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I5" i="5"/>
  <c r="H5"/>
  <c r="H6"/>
  <c r="J5"/>
  <c r="J6" l="1"/>
  <c r="I6" i="6"/>
  <c r="I8" i="5"/>
  <c r="H8"/>
  <c r="J8"/>
  <c r="H7"/>
  <c r="J7" s="1"/>
  <c r="C5" i="2"/>
  <c r="I5" s="1"/>
  <c r="C6"/>
  <c r="I6" s="1"/>
  <c r="H9" i="5"/>
  <c r="J7" i="6"/>
  <c r="I7"/>
  <c r="J8"/>
  <c r="I8"/>
  <c r="I10" i="5"/>
  <c r="H10"/>
  <c r="C7" i="2"/>
  <c r="I7" s="1"/>
  <c r="C8"/>
  <c r="I8" s="1"/>
  <c r="J9" i="6"/>
  <c r="I9"/>
  <c r="J10"/>
  <c r="I10"/>
  <c r="I11" i="5"/>
  <c r="H11"/>
  <c r="C9" i="2"/>
  <c r="I9" s="1"/>
  <c r="I11" i="6"/>
  <c r="J12"/>
  <c r="I12"/>
  <c r="K12" s="1"/>
  <c r="H12" i="5"/>
  <c r="J12" s="1"/>
  <c r="H13"/>
  <c r="J13" s="1"/>
  <c r="H10" i="2"/>
  <c r="C10"/>
  <c r="I10" s="1"/>
  <c r="H11"/>
  <c r="C11"/>
  <c r="I11" s="1"/>
  <c r="C12"/>
  <c r="I12" s="1"/>
  <c r="C13"/>
  <c r="I13" s="1"/>
  <c r="H14" i="5"/>
  <c r="J13" i="6"/>
  <c r="I13"/>
  <c r="K13" s="1"/>
  <c r="I14"/>
  <c r="K14" s="1"/>
  <c r="J15"/>
  <c r="I15"/>
  <c r="J16"/>
  <c r="I16"/>
  <c r="K16" s="1"/>
  <c r="I15" i="5"/>
  <c r="H15"/>
  <c r="J15"/>
  <c r="H14" i="2"/>
  <c r="C14"/>
  <c r="I14" s="1"/>
  <c r="C15"/>
  <c r="I15" s="1"/>
  <c r="I17" i="6"/>
  <c r="K17" s="1"/>
  <c r="I18"/>
  <c r="K18" s="1"/>
  <c r="H16" i="5"/>
  <c r="J16" s="1"/>
  <c r="C16" i="2"/>
  <c r="I16" s="1"/>
  <c r="I19" i="6"/>
  <c r="K19" s="1"/>
  <c r="I20"/>
  <c r="H17" i="5"/>
  <c r="C17" i="2"/>
  <c r="I17" s="1"/>
  <c r="C18"/>
  <c r="H18" s="1"/>
  <c r="J21" i="6"/>
  <c r="K21" s="1"/>
  <c r="I21"/>
  <c r="I18" i="5"/>
  <c r="H18"/>
  <c r="I19"/>
  <c r="J19" s="1"/>
  <c r="H19"/>
  <c r="H19" i="2"/>
  <c r="C19"/>
  <c r="I19" s="1"/>
  <c r="I22" i="6"/>
  <c r="J23"/>
  <c r="I23"/>
  <c r="I24"/>
  <c r="I25"/>
  <c r="I26"/>
  <c r="I20" i="5"/>
  <c r="H20"/>
  <c r="H21"/>
  <c r="J21" s="1"/>
  <c r="H22"/>
  <c r="J22" s="1"/>
  <c r="H23"/>
  <c r="J23" s="1"/>
  <c r="H24"/>
  <c r="J24" s="1"/>
  <c r="H25"/>
  <c r="J25" s="1"/>
  <c r="C20" i="2"/>
  <c r="H20" s="1"/>
  <c r="C21"/>
  <c r="H21" s="1"/>
  <c r="C22"/>
  <c r="H22" s="1"/>
  <c r="C23"/>
  <c r="H23" s="1"/>
  <c r="H24"/>
  <c r="C24"/>
  <c r="I24" s="1"/>
  <c r="K6" i="6" l="1"/>
  <c r="H5" i="2"/>
  <c r="J5" s="1"/>
  <c r="H6"/>
  <c r="J6" s="1"/>
  <c r="J9" i="5"/>
  <c r="K7" i="6"/>
  <c r="K8"/>
  <c r="J10" i="5"/>
  <c r="H7" i="2"/>
  <c r="J7" s="1"/>
  <c r="H8"/>
  <c r="J8" s="1"/>
  <c r="K9" i="6"/>
  <c r="K10"/>
  <c r="J11" i="5"/>
  <c r="H9" i="2"/>
  <c r="J9" s="1"/>
  <c r="K11" i="6"/>
  <c r="J10" i="2"/>
  <c r="J11"/>
  <c r="H12"/>
  <c r="J12" s="1"/>
  <c r="H13"/>
  <c r="J13" s="1"/>
  <c r="J14" i="5"/>
  <c r="K15" i="6"/>
  <c r="J14" i="2"/>
  <c r="H15"/>
  <c r="J15" s="1"/>
  <c r="H16"/>
  <c r="J16" s="1"/>
  <c r="K20" i="6"/>
  <c r="J17" i="5"/>
  <c r="H17" i="2"/>
  <c r="J17" s="1"/>
  <c r="I18"/>
  <c r="J18" s="1"/>
  <c r="J18" i="5"/>
  <c r="J19" i="2"/>
  <c r="K22" i="6"/>
  <c r="K23"/>
  <c r="K24"/>
  <c r="K25"/>
  <c r="K26"/>
  <c r="J20" i="5"/>
  <c r="I20" i="2"/>
  <c r="J20" s="1"/>
  <c r="I21"/>
  <c r="J21" s="1"/>
  <c r="I22"/>
  <c r="J22" s="1"/>
  <c r="I23"/>
  <c r="J23" s="1"/>
  <c r="J24"/>
  <c r="J27" i="6"/>
  <c r="I28"/>
  <c r="I27"/>
  <c r="K27" s="1"/>
  <c r="H26" i="5"/>
  <c r="J26" s="1"/>
  <c r="H28"/>
  <c r="J28"/>
  <c r="H27"/>
  <c r="J27" s="1"/>
  <c r="C25" i="2"/>
  <c r="I25" s="1"/>
  <c r="C26"/>
  <c r="H26" s="1"/>
  <c r="J30" i="6"/>
  <c r="I30"/>
  <c r="I29"/>
  <c r="K29" s="1"/>
  <c r="H30" i="5"/>
  <c r="H29"/>
  <c r="J29" s="1"/>
  <c r="C29" i="2"/>
  <c r="I29" s="1"/>
  <c r="C28"/>
  <c r="H28" s="1"/>
  <c r="C27"/>
  <c r="H27" s="1"/>
  <c r="C31"/>
  <c r="I31" s="1"/>
  <c r="C30"/>
  <c r="I30" s="1"/>
  <c r="I32" i="5"/>
  <c r="H32"/>
  <c r="H31"/>
  <c r="J31" s="1"/>
  <c r="J32" i="6"/>
  <c r="I32"/>
  <c r="K32" s="1"/>
  <c r="I31"/>
  <c r="J33"/>
  <c r="I34"/>
  <c r="K34" s="1"/>
  <c r="I33"/>
  <c r="K33" s="1"/>
  <c r="I34" i="5"/>
  <c r="H34"/>
  <c r="H33"/>
  <c r="J33" s="1"/>
  <c r="C33" i="2"/>
  <c r="I33" s="1"/>
  <c r="C32"/>
  <c r="I32" s="1"/>
  <c r="H42"/>
  <c r="C42"/>
  <c r="I42" s="1"/>
  <c r="C41"/>
  <c r="I41" s="1"/>
  <c r="C40"/>
  <c r="I40" s="1"/>
  <c r="C39"/>
  <c r="I39" s="1"/>
  <c r="C38"/>
  <c r="I38" s="1"/>
  <c r="C37"/>
  <c r="H37" s="1"/>
  <c r="J37" s="1"/>
  <c r="C36"/>
  <c r="H36" s="1"/>
  <c r="C35"/>
  <c r="H35" s="1"/>
  <c r="C34"/>
  <c r="H34" s="1"/>
  <c r="H42" i="5"/>
  <c r="J42" s="1"/>
  <c r="H41"/>
  <c r="H40"/>
  <c r="H39"/>
  <c r="H38"/>
  <c r="J38" s="1"/>
  <c r="H37"/>
  <c r="I36"/>
  <c r="H36"/>
  <c r="H35"/>
  <c r="I43" i="6"/>
  <c r="I42"/>
  <c r="I41"/>
  <c r="I40"/>
  <c r="K40" s="1"/>
  <c r="I39"/>
  <c r="J38"/>
  <c r="I38"/>
  <c r="I37"/>
  <c r="I36"/>
  <c r="K36" s="1"/>
  <c r="I35"/>
  <c r="K35" s="1"/>
  <c r="J44"/>
  <c r="I44"/>
  <c r="I43" i="5"/>
  <c r="H43"/>
  <c r="C43" i="2"/>
  <c r="H43" s="1"/>
  <c r="C44"/>
  <c r="I44" s="1"/>
  <c r="C48"/>
  <c r="I48" s="1"/>
  <c r="C47"/>
  <c r="I47" s="1"/>
  <c r="C45"/>
  <c r="H45" s="1"/>
  <c r="C46"/>
  <c r="I46" s="1"/>
  <c r="K28" i="6" l="1"/>
  <c r="H25" i="2"/>
  <c r="J25" s="1"/>
  <c r="I26"/>
  <c r="J26" s="1"/>
  <c r="K30" i="6"/>
  <c r="J30" i="5"/>
  <c r="H29" i="2"/>
  <c r="J29"/>
  <c r="I27"/>
  <c r="J27" s="1"/>
  <c r="I28"/>
  <c r="J28" s="1"/>
  <c r="H30"/>
  <c r="J30" s="1"/>
  <c r="H31"/>
  <c r="J31" s="1"/>
  <c r="J32" i="5"/>
  <c r="K31" i="6"/>
  <c r="J34" i="5"/>
  <c r="H32" i="2"/>
  <c r="J32" s="1"/>
  <c r="H33"/>
  <c r="J33" s="1"/>
  <c r="H38"/>
  <c r="J38" s="1"/>
  <c r="H39"/>
  <c r="H40"/>
  <c r="J40" s="1"/>
  <c r="H41"/>
  <c r="J41" s="1"/>
  <c r="H46"/>
  <c r="J46" s="1"/>
  <c r="J39"/>
  <c r="J42"/>
  <c r="I34"/>
  <c r="J34" s="1"/>
  <c r="I35"/>
  <c r="J35" s="1"/>
  <c r="I36"/>
  <c r="J36" s="1"/>
  <c r="J43" i="5"/>
  <c r="J41"/>
  <c r="J40"/>
  <c r="J39"/>
  <c r="J37"/>
  <c r="J36"/>
  <c r="J35"/>
  <c r="K37" i="6"/>
  <c r="K38"/>
  <c r="K39"/>
  <c r="K41"/>
  <c r="K42"/>
  <c r="K43"/>
  <c r="K44"/>
  <c r="I43" i="2"/>
  <c r="J43" s="1"/>
  <c r="H44"/>
  <c r="J44" s="1"/>
  <c r="H48"/>
  <c r="J48" s="1"/>
  <c r="H47"/>
  <c r="J47" s="1"/>
  <c r="I45"/>
  <c r="J45" s="1"/>
  <c r="H44" i="5" l="1"/>
  <c r="J44" s="1"/>
  <c r="H45"/>
  <c r="J45" s="1"/>
  <c r="H46"/>
  <c r="I47"/>
  <c r="H47"/>
  <c r="H48"/>
  <c r="J48" s="1"/>
  <c r="I45" i="6"/>
  <c r="K45" s="1"/>
  <c r="I46"/>
  <c r="I47"/>
  <c r="I48"/>
  <c r="J49"/>
  <c r="I49"/>
  <c r="C49" i="2"/>
  <c r="I49" s="1"/>
  <c r="H49" i="5"/>
  <c r="J49" s="1"/>
  <c r="C50" i="2"/>
  <c r="H50" s="1"/>
  <c r="C51"/>
  <c r="I51" s="1"/>
  <c r="H51" i="5"/>
  <c r="H50"/>
  <c r="J50" s="1"/>
  <c r="H52"/>
  <c r="I53"/>
  <c r="H53"/>
  <c r="J51" i="6"/>
  <c r="I50"/>
  <c r="K50" s="1"/>
  <c r="I51"/>
  <c r="K51" s="1"/>
  <c r="I52"/>
  <c r="I54" i="5"/>
  <c r="H54"/>
  <c r="H55"/>
  <c r="C52" i="2"/>
  <c r="H52" s="1"/>
  <c r="C53"/>
  <c r="H53" s="1"/>
  <c r="I56" i="5"/>
  <c r="H56"/>
  <c r="J53" i="6"/>
  <c r="I53"/>
  <c r="C54" i="2"/>
  <c r="I54" s="1"/>
  <c r="H57" i="5"/>
  <c r="I54" i="6"/>
  <c r="K54" s="1"/>
  <c r="I56"/>
  <c r="K56" s="1"/>
  <c r="I55"/>
  <c r="I59" i="5"/>
  <c r="I58"/>
  <c r="H58"/>
  <c r="H59"/>
  <c r="C55" i="2"/>
  <c r="I55" s="1"/>
  <c r="C56"/>
  <c r="I56" s="1"/>
  <c r="J57" i="6"/>
  <c r="I57"/>
  <c r="I58"/>
  <c r="J59"/>
  <c r="I59"/>
  <c r="I62"/>
  <c r="J61"/>
  <c r="I61"/>
  <c r="J60"/>
  <c r="I60"/>
  <c r="I66" i="5"/>
  <c r="H66"/>
  <c r="H65"/>
  <c r="I64"/>
  <c r="I63"/>
  <c r="H64"/>
  <c r="J64" s="1"/>
  <c r="H63"/>
  <c r="J63" s="1"/>
  <c r="I62"/>
  <c r="H62"/>
  <c r="I60"/>
  <c r="H60"/>
  <c r="H61"/>
  <c r="J60"/>
  <c r="C57" i="2"/>
  <c r="I57" s="1"/>
  <c r="C58"/>
  <c r="H58" s="1"/>
  <c r="C59"/>
  <c r="I59" s="1"/>
  <c r="C60"/>
  <c r="C61"/>
  <c r="I61" s="1"/>
  <c r="C62"/>
  <c r="I62" s="1"/>
  <c r="C64"/>
  <c r="H64" s="1"/>
  <c r="C65"/>
  <c r="I65" s="1"/>
  <c r="C63"/>
  <c r="I63" s="1"/>
  <c r="J47" i="5" l="1"/>
  <c r="J66"/>
  <c r="J58"/>
  <c r="J59"/>
  <c r="J56"/>
  <c r="K49" i="6"/>
  <c r="J46" i="5"/>
  <c r="K46" i="6"/>
  <c r="K47"/>
  <c r="K48"/>
  <c r="H49" i="2"/>
  <c r="J49" s="1"/>
  <c r="I50"/>
  <c r="J50" s="1"/>
  <c r="H51"/>
  <c r="J51" s="1"/>
  <c r="J51" i="5"/>
  <c r="J52"/>
  <c r="J53"/>
  <c r="K52" i="6"/>
  <c r="J55" i="5"/>
  <c r="J54"/>
  <c r="I52" i="2"/>
  <c r="J52" s="1"/>
  <c r="I53"/>
  <c r="J53" s="1"/>
  <c r="K53" i="6"/>
  <c r="H54" i="2"/>
  <c r="J54" s="1"/>
  <c r="J57" i="5"/>
  <c r="K55" i="6"/>
  <c r="H55" i="2"/>
  <c r="J55" s="1"/>
  <c r="H56"/>
  <c r="J56" s="1"/>
  <c r="K57" i="6"/>
  <c r="K59"/>
  <c r="K58"/>
  <c r="K60"/>
  <c r="K61"/>
  <c r="K62"/>
  <c r="J65" i="5"/>
  <c r="J62"/>
  <c r="J61"/>
  <c r="H57" i="2"/>
  <c r="J57" s="1"/>
  <c r="I58"/>
  <c r="J58" s="1"/>
  <c r="H62"/>
  <c r="H59"/>
  <c r="J59" s="1"/>
  <c r="H60"/>
  <c r="J60" s="1"/>
  <c r="H61"/>
  <c r="J61" s="1"/>
  <c r="J62"/>
  <c r="I64"/>
  <c r="J64" s="1"/>
  <c r="H65"/>
  <c r="J65" s="1"/>
  <c r="H63"/>
  <c r="J63" s="1"/>
  <c r="I67" i="5" l="1"/>
  <c r="H67"/>
  <c r="I68"/>
  <c r="H68"/>
  <c r="H69"/>
  <c r="J65" i="6"/>
  <c r="I65"/>
  <c r="J64"/>
  <c r="I64"/>
  <c r="I66"/>
  <c r="J66"/>
  <c r="K66" l="1"/>
  <c r="K64"/>
  <c r="K65"/>
  <c r="J67" i="5"/>
  <c r="J68"/>
  <c r="J69"/>
  <c r="J63" i="6"/>
  <c r="I63"/>
  <c r="J67"/>
  <c r="I67"/>
  <c r="J68"/>
  <c r="I68"/>
  <c r="I69"/>
  <c r="K69" s="1"/>
  <c r="I70"/>
  <c r="K70" s="1"/>
  <c r="I71"/>
  <c r="K71" s="1"/>
  <c r="J72"/>
  <c r="I72"/>
  <c r="H76" i="5"/>
  <c r="J76" s="1"/>
  <c r="I75"/>
  <c r="H75"/>
  <c r="H74"/>
  <c r="H73"/>
  <c r="H72"/>
  <c r="J72" s="1"/>
  <c r="I71"/>
  <c r="H71"/>
  <c r="I70"/>
  <c r="H70"/>
  <c r="C72" i="2"/>
  <c r="I72" s="1"/>
  <c r="C71"/>
  <c r="I71" s="1"/>
  <c r="C70"/>
  <c r="I70" s="1"/>
  <c r="C69"/>
  <c r="I69" s="1"/>
  <c r="C68"/>
  <c r="I68" s="1"/>
  <c r="C67"/>
  <c r="H67" s="1"/>
  <c r="C66"/>
  <c r="I66" s="1"/>
  <c r="C73"/>
  <c r="I73" s="1"/>
  <c r="I77" i="5"/>
  <c r="H77"/>
  <c r="I73" i="6"/>
  <c r="I76"/>
  <c r="I75"/>
  <c r="K75" s="1"/>
  <c r="I77"/>
  <c r="H81" i="5"/>
  <c r="I81"/>
  <c r="I80"/>
  <c r="H80"/>
  <c r="J80" s="1"/>
  <c r="H79"/>
  <c r="J79" s="1"/>
  <c r="C75" i="2"/>
  <c r="I75" s="1"/>
  <c r="C76"/>
  <c r="H76" s="1"/>
  <c r="C77"/>
  <c r="H77" s="1"/>
  <c r="I74" i="6"/>
  <c r="I78" i="5"/>
  <c r="H78"/>
  <c r="C74" i="2"/>
  <c r="I74" s="1"/>
  <c r="C80"/>
  <c r="H80" s="1"/>
  <c r="J80" s="1"/>
  <c r="C79"/>
  <c r="H79" s="1"/>
  <c r="C78"/>
  <c r="H78" s="1"/>
  <c r="H82" i="5"/>
  <c r="I83"/>
  <c r="H83"/>
  <c r="I84"/>
  <c r="I93"/>
  <c r="H84"/>
  <c r="J84" s="1"/>
  <c r="J78" i="6"/>
  <c r="I78"/>
  <c r="J79"/>
  <c r="I79"/>
  <c r="I81"/>
  <c r="J80"/>
  <c r="I80"/>
  <c r="J82"/>
  <c r="I82"/>
  <c r="I85" i="5"/>
  <c r="H85"/>
  <c r="J83" i="6"/>
  <c r="I83"/>
  <c r="I86" i="5"/>
  <c r="H86"/>
  <c r="J86" s="1"/>
  <c r="C81" i="2"/>
  <c r="H81" s="1"/>
  <c r="J81" s="1"/>
  <c r="C82"/>
  <c r="H82" s="1"/>
  <c r="J82" s="1"/>
  <c r="I84" i="6"/>
  <c r="H88" i="5"/>
  <c r="J88" s="1"/>
  <c r="H87"/>
  <c r="J87" s="1"/>
  <c r="C83" i="2"/>
  <c r="H83" s="1"/>
  <c r="J83" s="1"/>
  <c r="C84"/>
  <c r="H84" s="1"/>
  <c r="J84" s="1"/>
  <c r="H89" i="5"/>
  <c r="J89" s="1"/>
  <c r="J85" i="6"/>
  <c r="I85"/>
  <c r="I86"/>
  <c r="K86" s="1"/>
  <c r="K68" l="1"/>
  <c r="K67"/>
  <c r="K63"/>
  <c r="I67" i="2"/>
  <c r="J67" s="1"/>
  <c r="K79" i="6"/>
  <c r="I78" i="2"/>
  <c r="J78" s="1"/>
  <c r="I79"/>
  <c r="J79" s="1"/>
  <c r="I76"/>
  <c r="H71"/>
  <c r="J85" i="5"/>
  <c r="J75"/>
  <c r="J81"/>
  <c r="K83" i="6"/>
  <c r="K82"/>
  <c r="K72"/>
  <c r="J74" i="5"/>
  <c r="J73"/>
  <c r="J71"/>
  <c r="J70"/>
  <c r="H72" i="2"/>
  <c r="J71"/>
  <c r="J72"/>
  <c r="H70"/>
  <c r="J70" s="1"/>
  <c r="H68"/>
  <c r="J68" s="1"/>
  <c r="H69"/>
  <c r="J69" s="1"/>
  <c r="J76"/>
  <c r="H66"/>
  <c r="J66" s="1"/>
  <c r="H73"/>
  <c r="J73" s="1"/>
  <c r="J77" i="5"/>
  <c r="K73" i="6"/>
  <c r="K76"/>
  <c r="K77"/>
  <c r="K74"/>
  <c r="H75" i="2"/>
  <c r="J75" s="1"/>
  <c r="I77"/>
  <c r="J77" s="1"/>
  <c r="J78" i="5"/>
  <c r="H74" i="2"/>
  <c r="J74" s="1"/>
  <c r="J82" i="5"/>
  <c r="J83"/>
  <c r="K78" i="6"/>
  <c r="K80"/>
  <c r="K81"/>
  <c r="K84"/>
  <c r="K85"/>
  <c r="I87"/>
  <c r="K87" s="1"/>
  <c r="I88"/>
  <c r="K88" s="1"/>
  <c r="H90" i="5"/>
  <c r="J90" s="1"/>
  <c r="C86" i="2"/>
  <c r="H86" s="1"/>
  <c r="J86" s="1"/>
  <c r="C85"/>
  <c r="H85" s="1"/>
  <c r="J85" s="1"/>
  <c r="C87"/>
  <c r="H87" s="1"/>
  <c r="J87" s="1"/>
  <c r="H91" i="5"/>
  <c r="J91" s="1"/>
  <c r="C89" i="2"/>
  <c r="H89" s="1"/>
  <c r="J89" s="1"/>
  <c r="C88"/>
  <c r="H88" s="1"/>
  <c r="J88" s="1"/>
  <c r="H92" i="5" l="1"/>
  <c r="H93"/>
  <c r="J93" s="1"/>
  <c r="H94"/>
  <c r="J94" s="1"/>
  <c r="H95"/>
  <c r="I90" i="6"/>
  <c r="K90" s="1"/>
  <c r="I89"/>
  <c r="K89" s="1"/>
  <c r="I91"/>
  <c r="J92"/>
  <c r="I92"/>
  <c r="J93"/>
  <c r="I93"/>
  <c r="I94"/>
  <c r="K94" s="1"/>
  <c r="I95"/>
  <c r="K95" s="1"/>
  <c r="I96" i="5"/>
  <c r="H96"/>
  <c r="I97"/>
  <c r="H97"/>
  <c r="C90" i="2"/>
  <c r="H90" s="1"/>
  <c r="J90" s="1"/>
  <c r="C91"/>
  <c r="I91" s="1"/>
  <c r="I96" i="6"/>
  <c r="K96" s="1"/>
  <c r="I98" i="5"/>
  <c r="H98"/>
  <c r="C93" i="2"/>
  <c r="H93" s="1"/>
  <c r="C92"/>
  <c r="H92" s="1"/>
  <c r="J92" s="1"/>
  <c r="H100" i="5"/>
  <c r="I99"/>
  <c r="H99"/>
  <c r="I97" i="6"/>
  <c r="K97" s="1"/>
  <c r="I98"/>
  <c r="K98" s="1"/>
  <c r="C94" i="2"/>
  <c r="H94" s="1"/>
  <c r="J94" s="1"/>
  <c r="C96"/>
  <c r="H96" s="1"/>
  <c r="J96" s="1"/>
  <c r="C95"/>
  <c r="H95" s="1"/>
  <c r="J95" s="1"/>
  <c r="I101" i="5"/>
  <c r="H101"/>
  <c r="I99" i="6"/>
  <c r="J100"/>
  <c r="I100"/>
  <c r="H103" i="5"/>
  <c r="J103" s="1"/>
  <c r="I102"/>
  <c r="H102"/>
  <c r="C98" i="2"/>
  <c r="H98" s="1"/>
  <c r="C97"/>
  <c r="H97" s="1"/>
  <c r="J97" s="1"/>
  <c r="C103"/>
  <c r="I103" s="1"/>
  <c r="C102"/>
  <c r="H102" s="1"/>
  <c r="J102" s="1"/>
  <c r="C101"/>
  <c r="H101" s="1"/>
  <c r="J101" s="1"/>
  <c r="C100"/>
  <c r="H100" s="1"/>
  <c r="J100" s="1"/>
  <c r="C99"/>
  <c r="H99" s="1"/>
  <c r="J99" s="1"/>
  <c r="H106" i="5"/>
  <c r="J106" s="1"/>
  <c r="H107"/>
  <c r="J107" s="1"/>
  <c r="H105"/>
  <c r="J105" s="1"/>
  <c r="H111"/>
  <c r="J111" s="1"/>
  <c r="H110"/>
  <c r="J110" s="1"/>
  <c r="H109"/>
  <c r="J109" s="1"/>
  <c r="I108"/>
  <c r="H108"/>
  <c r="J102" i="6"/>
  <c r="I103"/>
  <c r="K103" s="1"/>
  <c r="I102"/>
  <c r="K102" s="1"/>
  <c r="I107"/>
  <c r="K107" s="1"/>
  <c r="I106"/>
  <c r="K106" s="1"/>
  <c r="I105"/>
  <c r="K105" s="1"/>
  <c r="I104"/>
  <c r="K104" s="1"/>
  <c r="I104" i="5"/>
  <c r="H104"/>
  <c r="I101" i="6"/>
  <c r="K101" s="1"/>
  <c r="K93" l="1"/>
  <c r="K92"/>
  <c r="J108" i="5"/>
  <c r="J97"/>
  <c r="K100" i="6"/>
  <c r="I98" i="2"/>
  <c r="J98" s="1"/>
  <c r="I93"/>
  <c r="J93" s="1"/>
  <c r="H91"/>
  <c r="J91" s="1"/>
  <c r="J92" i="5"/>
  <c r="J95"/>
  <c r="K91" i="6"/>
  <c r="J96" i="5"/>
  <c r="J98"/>
  <c r="J100"/>
  <c r="J99"/>
  <c r="J101"/>
  <c r="K99" i="6"/>
  <c r="J102" i="5"/>
  <c r="H103" i="2"/>
  <c r="J103" s="1"/>
  <c r="J104" i="5"/>
  <c r="H119"/>
  <c r="J119" s="1"/>
  <c r="I118"/>
  <c r="H118"/>
  <c r="I117"/>
  <c r="H117"/>
  <c r="I116"/>
  <c r="H116"/>
  <c r="H115"/>
  <c r="J115" s="1"/>
  <c r="H114"/>
  <c r="J114" s="1"/>
  <c r="I113"/>
  <c r="H113"/>
  <c r="I112"/>
  <c r="H112"/>
  <c r="J115" i="6"/>
  <c r="I115"/>
  <c r="I114"/>
  <c r="K114" s="1"/>
  <c r="I113"/>
  <c r="K113" s="1"/>
  <c r="I112"/>
  <c r="K112" s="1"/>
  <c r="J111"/>
  <c r="I111"/>
  <c r="I110"/>
  <c r="K110" s="1"/>
  <c r="I109"/>
  <c r="K109" s="1"/>
  <c r="I108"/>
  <c r="K108" s="1"/>
  <c r="C111" i="2"/>
  <c r="I111" s="1"/>
  <c r="C110"/>
  <c r="H110" s="1"/>
  <c r="C109"/>
  <c r="I109" s="1"/>
  <c r="C108"/>
  <c r="I108" s="1"/>
  <c r="C107"/>
  <c r="I107" s="1"/>
  <c r="C106"/>
  <c r="I106" s="1"/>
  <c r="C105"/>
  <c r="H105" s="1"/>
  <c r="C104"/>
  <c r="I104" s="1"/>
  <c r="J112" i="5" l="1"/>
  <c r="J113"/>
  <c r="J116"/>
  <c r="J117"/>
  <c r="J118"/>
  <c r="K115" i="6"/>
  <c r="K111"/>
  <c r="H104" i="2"/>
  <c r="J104" s="1"/>
  <c r="H106"/>
  <c r="J106" s="1"/>
  <c r="H107"/>
  <c r="J107" s="1"/>
  <c r="H108"/>
  <c r="J108" s="1"/>
  <c r="H109"/>
  <c r="J109" s="1"/>
  <c r="H111"/>
  <c r="J111" s="1"/>
  <c r="I105"/>
  <c r="J105" s="1"/>
  <c r="I110"/>
  <c r="J110" s="1"/>
  <c r="J119" i="6" l="1"/>
  <c r="I119"/>
  <c r="J118"/>
  <c r="I118"/>
  <c r="J117"/>
  <c r="I117"/>
  <c r="J116"/>
  <c r="I116"/>
  <c r="H122" i="5"/>
  <c r="J122" s="1"/>
  <c r="I121"/>
  <c r="H121"/>
  <c r="H120"/>
  <c r="J120" s="1"/>
  <c r="C117" i="2"/>
  <c r="I117" s="1"/>
  <c r="C116"/>
  <c r="H116" s="1"/>
  <c r="C115"/>
  <c r="I115" s="1"/>
  <c r="C114"/>
  <c r="H114" s="1"/>
  <c r="C113"/>
  <c r="I113" s="1"/>
  <c r="C112"/>
  <c r="H112" s="1"/>
  <c r="K116" i="6" l="1"/>
  <c r="K119"/>
  <c r="K118"/>
  <c r="J121" i="5"/>
  <c r="K117" i="6"/>
  <c r="H113" i="2"/>
  <c r="J113" s="1"/>
  <c r="H115"/>
  <c r="J115" s="1"/>
  <c r="H117"/>
  <c r="J117" s="1"/>
  <c r="I112"/>
  <c r="J112" s="1"/>
  <c r="I114"/>
  <c r="J114" s="1"/>
  <c r="I116"/>
  <c r="J116" s="1"/>
  <c r="J123" i="6" l="1"/>
  <c r="I123"/>
  <c r="J122"/>
  <c r="I122"/>
  <c r="J121"/>
  <c r="I121"/>
  <c r="I120"/>
  <c r="K120" s="1"/>
  <c r="H126" i="5"/>
  <c r="J126" s="1"/>
  <c r="H125"/>
  <c r="J125" s="1"/>
  <c r="H124"/>
  <c r="J124" s="1"/>
  <c r="H123"/>
  <c r="J123" s="1"/>
  <c r="C120" i="2"/>
  <c r="I120" s="1"/>
  <c r="C119"/>
  <c r="I119" s="1"/>
  <c r="C118"/>
  <c r="I118" s="1"/>
  <c r="K122" i="6" l="1"/>
  <c r="K121"/>
  <c r="K123"/>
  <c r="H118" i="2"/>
  <c r="J118" s="1"/>
  <c r="H119"/>
  <c r="J119" s="1"/>
  <c r="H120"/>
  <c r="J120" s="1"/>
  <c r="I128" i="6" l="1"/>
  <c r="K128" s="1"/>
  <c r="J127"/>
  <c r="I127"/>
  <c r="I126"/>
  <c r="K126" s="1"/>
  <c r="I125"/>
  <c r="K125" s="1"/>
  <c r="I124"/>
  <c r="K124" s="1"/>
  <c r="H132" i="5"/>
  <c r="J132" s="1"/>
  <c r="H131"/>
  <c r="J131" s="1"/>
  <c r="H130"/>
  <c r="J130" s="1"/>
  <c r="H129"/>
  <c r="J129" s="1"/>
  <c r="H128"/>
  <c r="J128" s="1"/>
  <c r="H127"/>
  <c r="J127" s="1"/>
  <c r="C124" i="2"/>
  <c r="I124" s="1"/>
  <c r="C123"/>
  <c r="I123" s="1"/>
  <c r="C122"/>
  <c r="I122" s="1"/>
  <c r="C121"/>
  <c r="I121" s="1"/>
  <c r="K127" i="6" l="1"/>
  <c r="H124" i="2"/>
  <c r="J124" s="1"/>
  <c r="H121"/>
  <c r="J121" s="1"/>
  <c r="H122"/>
  <c r="J122" s="1"/>
  <c r="H123"/>
  <c r="J123" s="1"/>
  <c r="I148" i="6"/>
  <c r="K148" s="1"/>
  <c r="J147"/>
  <c r="I147"/>
  <c r="J146"/>
  <c r="I146"/>
  <c r="I145"/>
  <c r="K145" s="1"/>
  <c r="J144"/>
  <c r="I144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1"/>
  <c r="K131" s="1"/>
  <c r="I130"/>
  <c r="K130" s="1"/>
  <c r="J129"/>
  <c r="I129"/>
  <c r="H166" i="5"/>
  <c r="J166" s="1"/>
  <c r="I165"/>
  <c r="H165"/>
  <c r="H164"/>
  <c r="J164" s="1"/>
  <c r="I163"/>
  <c r="H163"/>
  <c r="I162"/>
  <c r="H162"/>
  <c r="I161"/>
  <c r="H161"/>
  <c r="H160"/>
  <c r="J160" s="1"/>
  <c r="H159"/>
  <c r="J159" s="1"/>
  <c r="H158"/>
  <c r="J158" s="1"/>
  <c r="H157"/>
  <c r="J157" s="1"/>
  <c r="H156"/>
  <c r="J156" s="1"/>
  <c r="H155"/>
  <c r="J155" s="1"/>
  <c r="H154"/>
  <c r="J154" s="1"/>
  <c r="H153"/>
  <c r="J153" s="1"/>
  <c r="H152"/>
  <c r="J152" s="1"/>
  <c r="H151"/>
  <c r="J151" s="1"/>
  <c r="H150"/>
  <c r="J150" s="1"/>
  <c r="H149"/>
  <c r="J149" s="1"/>
  <c r="H148"/>
  <c r="J148" s="1"/>
  <c r="H147"/>
  <c r="J147" s="1"/>
  <c r="I146"/>
  <c r="H146"/>
  <c r="H145"/>
  <c r="J145" s="1"/>
  <c r="J143"/>
  <c r="H142"/>
  <c r="J142" s="1"/>
  <c r="I141"/>
  <c r="H141"/>
  <c r="I139"/>
  <c r="H139"/>
  <c r="H138"/>
  <c r="J138" s="1"/>
  <c r="H137"/>
  <c r="J137" s="1"/>
  <c r="I136"/>
  <c r="H136"/>
  <c r="H135"/>
  <c r="J135" s="1"/>
  <c r="H134"/>
  <c r="J134" s="1"/>
  <c r="H133"/>
  <c r="J133" s="1"/>
  <c r="K146" i="6" l="1"/>
  <c r="K147"/>
  <c r="J139" i="5"/>
  <c r="J162"/>
  <c r="J146"/>
  <c r="J136"/>
  <c r="J161"/>
  <c r="J141"/>
  <c r="J163"/>
  <c r="J165"/>
  <c r="K129" i="6"/>
  <c r="K144"/>
  <c r="C131" i="2"/>
  <c r="I131" s="1"/>
  <c r="C130"/>
  <c r="I130" s="1"/>
  <c r="C129"/>
  <c r="I129" s="1"/>
  <c r="C128"/>
  <c r="I128" s="1"/>
  <c r="C127"/>
  <c r="I127" s="1"/>
  <c r="C126"/>
  <c r="I126" s="1"/>
  <c r="H130" l="1"/>
  <c r="J130" s="1"/>
  <c r="H131"/>
  <c r="J131" s="1"/>
  <c r="H126"/>
  <c r="J126" s="1"/>
  <c r="H127"/>
  <c r="J127" s="1"/>
  <c r="H128"/>
  <c r="J128" s="1"/>
  <c r="H129"/>
  <c r="J129" s="1"/>
  <c r="C132" l="1"/>
  <c r="H132" s="1"/>
  <c r="J132" s="1"/>
  <c r="C133"/>
  <c r="H133" s="1"/>
  <c r="J133" s="1"/>
  <c r="C134"/>
  <c r="I134" s="1"/>
  <c r="H134" l="1"/>
  <c r="J134" s="1"/>
  <c r="C135" l="1"/>
  <c r="H135" s="1"/>
  <c r="J135" s="1"/>
  <c r="C136" l="1"/>
  <c r="H136" s="1"/>
  <c r="C137"/>
  <c r="H137" s="1"/>
  <c r="J137" s="1"/>
  <c r="J136" l="1"/>
  <c r="C138"/>
  <c r="H138" s="1"/>
  <c r="C139"/>
  <c r="H139" s="1"/>
  <c r="J139" s="1"/>
  <c r="C145"/>
  <c r="H145" s="1"/>
  <c r="J138" l="1"/>
  <c r="I145"/>
  <c r="J145" s="1"/>
  <c r="C140" l="1"/>
  <c r="H140" s="1"/>
  <c r="C141"/>
  <c r="H141" s="1"/>
  <c r="J141" s="1"/>
  <c r="I140" l="1"/>
  <c r="J140" s="1"/>
  <c r="C142" l="1"/>
  <c r="H142" l="1"/>
  <c r="I142"/>
  <c r="C143"/>
  <c r="H143" s="1"/>
  <c r="J143" s="1"/>
  <c r="J142" l="1"/>
  <c r="C144" l="1"/>
  <c r="H144" s="1"/>
  <c r="J144" s="1"/>
  <c r="C146" l="1"/>
  <c r="H146" s="1"/>
  <c r="J146" s="1"/>
  <c r="C147" l="1"/>
  <c r="H147" s="1"/>
  <c r="J147" s="1"/>
  <c r="C149" l="1"/>
  <c r="H149" s="1"/>
  <c r="J149" s="1"/>
  <c r="C148"/>
  <c r="I148" s="1"/>
  <c r="H148" l="1"/>
  <c r="J148" s="1"/>
</calcChain>
</file>

<file path=xl/sharedStrings.xml><?xml version="1.0" encoding="utf-8"?>
<sst xmlns="http://schemas.openxmlformats.org/spreadsheetml/2006/main" count="1150" uniqueCount="248">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</sst>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0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43458</v>
      </c>
      <c r="B5" s="24" t="s">
        <v>247</v>
      </c>
      <c r="C5" s="61">
        <f t="shared" ref="C5" si="0">300000/E5</f>
        <v>302.72452068617559</v>
      </c>
      <c r="D5" s="62" t="s">
        <v>48</v>
      </c>
      <c r="E5" s="25">
        <v>991</v>
      </c>
      <c r="F5" s="25">
        <v>1005</v>
      </c>
      <c r="G5" s="25" t="s">
        <v>49</v>
      </c>
      <c r="H5" s="25">
        <f t="shared" ref="H5" si="1">IF(D5="SELL", E5-F5, F5-E5)*C5</f>
        <v>4238.143289606458</v>
      </c>
      <c r="I5" s="25">
        <f t="shared" ref="I5" si="2">IF(D5="SELL",IF(G5="-","0",F5-G5),IF(D5="BUY",IF(G5="-","0",G5-F5)))*C5</f>
        <v>0</v>
      </c>
      <c r="J5" s="63">
        <f t="shared" ref="J5" si="3">SUM(H5:I5)</f>
        <v>4238.143289606458</v>
      </c>
    </row>
    <row r="6" spans="1:10">
      <c r="A6" s="23">
        <v>43455</v>
      </c>
      <c r="B6" s="24" t="s">
        <v>221</v>
      </c>
      <c r="C6" s="61">
        <f t="shared" ref="C6" si="4">300000/E6</f>
        <v>418.41004184100416</v>
      </c>
      <c r="D6" s="62" t="s">
        <v>48</v>
      </c>
      <c r="E6" s="25">
        <v>717</v>
      </c>
      <c r="F6" s="25">
        <v>729</v>
      </c>
      <c r="G6" s="25" t="s">
        <v>49</v>
      </c>
      <c r="H6" s="25">
        <f t="shared" ref="H6" si="5">IF(D6="SELL", E6-F6, F6-E6)*C6</f>
        <v>5020.9205020920499</v>
      </c>
      <c r="I6" s="25">
        <f t="shared" ref="I6" si="6">IF(D6="SELL",IF(G6="-","0",F6-G6),IF(D6="BUY",IF(G6="-","0",G6-F6)))*C6</f>
        <v>0</v>
      </c>
      <c r="J6" s="63">
        <f t="shared" ref="J6" si="7">SUM(H6:I6)</f>
        <v>5020.9205020920499</v>
      </c>
    </row>
    <row r="7" spans="1:10">
      <c r="A7" s="23">
        <v>43454</v>
      </c>
      <c r="B7" s="24" t="s">
        <v>246</v>
      </c>
      <c r="C7" s="61">
        <f t="shared" ref="C7" si="8">300000/E7</f>
        <v>788.43626806833117</v>
      </c>
      <c r="D7" s="62" t="s">
        <v>48</v>
      </c>
      <c r="E7" s="25">
        <v>380.5</v>
      </c>
      <c r="F7" s="25">
        <v>386</v>
      </c>
      <c r="G7" s="25">
        <v>390</v>
      </c>
      <c r="H7" s="25">
        <f t="shared" ref="H7" si="9">IF(D7="SELL", E7-F7, F7-E7)*C7</f>
        <v>4336.3994743758212</v>
      </c>
      <c r="I7" s="25">
        <f t="shared" ref="I7" si="10">IF(D7="SELL",IF(G7="-","0",F7-G7),IF(D7="BUY",IF(G7="-","0",G7-F7)))*C7</f>
        <v>3153.7450722733247</v>
      </c>
      <c r="J7" s="63">
        <f t="shared" ref="J7" si="11">SUM(H7:I7)</f>
        <v>7490.1445466491459</v>
      </c>
    </row>
    <row r="8" spans="1:10">
      <c r="A8" s="23">
        <v>43453</v>
      </c>
      <c r="B8" s="24" t="s">
        <v>33</v>
      </c>
      <c r="C8" s="61">
        <f t="shared" ref="C8" si="12">300000/E8</f>
        <v>230.41474654377879</v>
      </c>
      <c r="D8" s="62" t="s">
        <v>104</v>
      </c>
      <c r="E8" s="25">
        <v>1302</v>
      </c>
      <c r="F8" s="25">
        <v>1285</v>
      </c>
      <c r="G8" s="25" t="s">
        <v>49</v>
      </c>
      <c r="H8" s="25">
        <f t="shared" ref="H8" si="13">IF(D8="SELL", E8-F8, F8-E8)*C8</f>
        <v>3917.0506912442393</v>
      </c>
      <c r="I8" s="25">
        <f t="shared" ref="I8" si="14">IF(D8="SELL",IF(G8="-","0",F8-G8),IF(D8="BUY",IF(G8="-","0",G8-F8)))*C8</f>
        <v>0</v>
      </c>
      <c r="J8" s="63">
        <f t="shared" ref="J8" si="15">SUM(H8:I8)</f>
        <v>3917.0506912442393</v>
      </c>
    </row>
    <row r="9" spans="1:10">
      <c r="A9" s="23">
        <v>43452</v>
      </c>
      <c r="B9" s="24" t="s">
        <v>216</v>
      </c>
      <c r="C9" s="61">
        <f t="shared" ref="C9" si="16">300000/E9</f>
        <v>769.23076923076928</v>
      </c>
      <c r="D9" s="62" t="s">
        <v>48</v>
      </c>
      <c r="E9" s="25">
        <v>390</v>
      </c>
      <c r="F9" s="25">
        <v>385</v>
      </c>
      <c r="G9" s="25" t="s">
        <v>49</v>
      </c>
      <c r="H9" s="25">
        <f t="shared" ref="H9" si="17">IF(D9="SELL", E9-F9, F9-E9)*C9</f>
        <v>-3846.1538461538466</v>
      </c>
      <c r="I9" s="25">
        <f t="shared" ref="I9" si="18">IF(D9="SELL",IF(G9="-","0",F9-G9),IF(D9="BUY",IF(G9="-","0",G9-F9)))*C9</f>
        <v>0</v>
      </c>
      <c r="J9" s="63">
        <f t="shared" ref="J9" si="19">SUM(H9:I9)</f>
        <v>-3846.1538461538466</v>
      </c>
    </row>
    <row r="10" spans="1:10">
      <c r="A10" s="23">
        <v>43451</v>
      </c>
      <c r="B10" s="24" t="s">
        <v>242</v>
      </c>
      <c r="C10" s="61">
        <f t="shared" ref="C10" si="20">300000/E10</f>
        <v>1463.4146341463415</v>
      </c>
      <c r="D10" s="62" t="s">
        <v>48</v>
      </c>
      <c r="E10" s="25">
        <v>205</v>
      </c>
      <c r="F10" s="25">
        <v>209</v>
      </c>
      <c r="G10" s="25">
        <v>215</v>
      </c>
      <c r="H10" s="25">
        <f t="shared" ref="H10" si="21">IF(D10="SELL", E10-F10, F10-E10)*C10</f>
        <v>5853.6585365853662</v>
      </c>
      <c r="I10" s="25">
        <f t="shared" ref="I10" si="22">IF(D10="SELL",IF(G10="-","0",F10-G10),IF(D10="BUY",IF(G10="-","0",G10-F10)))*C10</f>
        <v>8780.4878048780483</v>
      </c>
      <c r="J10" s="63">
        <f t="shared" ref="J10" si="23">SUM(H10:I10)</f>
        <v>14634.146341463415</v>
      </c>
    </row>
    <row r="11" spans="1:10">
      <c r="A11" s="23">
        <v>43448</v>
      </c>
      <c r="B11" s="24" t="s">
        <v>241</v>
      </c>
      <c r="C11" s="61">
        <f t="shared" ref="C11" si="24">300000/E11</f>
        <v>1013.5135135135135</v>
      </c>
      <c r="D11" s="62" t="s">
        <v>48</v>
      </c>
      <c r="E11" s="25">
        <v>296</v>
      </c>
      <c r="F11" s="25">
        <v>301</v>
      </c>
      <c r="G11" s="25">
        <v>303</v>
      </c>
      <c r="H11" s="25">
        <f t="shared" ref="H11" si="25">IF(D11="SELL", E11-F11, F11-E11)*C11</f>
        <v>5067.5675675675675</v>
      </c>
      <c r="I11" s="25">
        <f t="shared" ref="I11" si="26">IF(D11="SELL",IF(G11="-","0",F11-G11),IF(D11="BUY",IF(G11="-","0",G11-F11)))*C11</f>
        <v>2027.0270270270271</v>
      </c>
      <c r="J11" s="63">
        <f t="shared" ref="J11" si="27">SUM(H11:I11)</f>
        <v>7094.594594594595</v>
      </c>
    </row>
    <row r="12" spans="1:10">
      <c r="A12" s="23">
        <v>43448</v>
      </c>
      <c r="B12" s="24" t="s">
        <v>243</v>
      </c>
      <c r="C12" s="61">
        <f t="shared" ref="C12" si="28">300000/E12</f>
        <v>1041.6666666666667</v>
      </c>
      <c r="D12" s="62" t="s">
        <v>48</v>
      </c>
      <c r="E12" s="25">
        <v>288</v>
      </c>
      <c r="F12" s="25">
        <v>285</v>
      </c>
      <c r="G12" s="25" t="s">
        <v>49</v>
      </c>
      <c r="H12" s="25">
        <f t="shared" ref="H12" si="29">IF(D12="SELL", E12-F12, F12-E12)*C12</f>
        <v>-3125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-3125</v>
      </c>
    </row>
    <row r="13" spans="1:10">
      <c r="A13" s="23">
        <v>43447</v>
      </c>
      <c r="B13" s="24" t="s">
        <v>240</v>
      </c>
      <c r="C13" s="61">
        <f t="shared" ref="C13" si="32">300000/E13</f>
        <v>179.85611510791367</v>
      </c>
      <c r="D13" s="62" t="s">
        <v>48</v>
      </c>
      <c r="E13" s="25">
        <v>1668</v>
      </c>
      <c r="F13" s="25">
        <v>1688</v>
      </c>
      <c r="G13" s="25">
        <v>1730</v>
      </c>
      <c r="H13" s="25">
        <f t="shared" ref="H13" si="33">IF(D13="SELL", E13-F13, F13-E13)*C13</f>
        <v>3597.1223021582732</v>
      </c>
      <c r="I13" s="25">
        <f t="shared" ref="I13" si="34">IF(D13="SELL",IF(G13="-","0",F13-G13),IF(D13="BUY",IF(G13="-","0",G13-F13)))*C13</f>
        <v>7553.9568345323742</v>
      </c>
      <c r="J13" s="63">
        <f t="shared" ref="J13" si="35">SUM(H13:I13)</f>
        <v>11151.079136690647</v>
      </c>
    </row>
    <row r="14" spans="1:10">
      <c r="A14" s="23">
        <v>43446</v>
      </c>
      <c r="B14" s="24" t="s">
        <v>176</v>
      </c>
      <c r="C14" s="61">
        <f t="shared" ref="C14" si="36">300000/E14</f>
        <v>454.54545454545456</v>
      </c>
      <c r="D14" s="62" t="s">
        <v>48</v>
      </c>
      <c r="E14" s="25">
        <v>660</v>
      </c>
      <c r="F14" s="25">
        <v>670</v>
      </c>
      <c r="G14" s="25" t="s">
        <v>49</v>
      </c>
      <c r="H14" s="25">
        <f t="shared" ref="H14" si="37">IF(D14="SELL", E14-F14, F14-E14)*C14</f>
        <v>4545.454545454546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4545.454545454546</v>
      </c>
    </row>
    <row r="15" spans="1:10">
      <c r="A15" s="23">
        <v>43445</v>
      </c>
      <c r="B15" s="24" t="s">
        <v>237</v>
      </c>
      <c r="C15" s="61">
        <f t="shared" ref="C15" si="40">300000/E15</f>
        <v>431.65467625899282</v>
      </c>
      <c r="D15" s="62" t="s">
        <v>48</v>
      </c>
      <c r="E15" s="25">
        <v>695</v>
      </c>
      <c r="F15" s="25">
        <v>692</v>
      </c>
      <c r="G15" s="25" t="s">
        <v>49</v>
      </c>
      <c r="H15" s="25">
        <f t="shared" ref="H15" si="41">IF(D15="SELL", E15-F15, F15-E15)*C15</f>
        <v>-1294.9640287769785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-1294.9640287769785</v>
      </c>
    </row>
    <row r="16" spans="1:10">
      <c r="A16" s="23">
        <v>43445</v>
      </c>
      <c r="B16" s="24" t="s">
        <v>235</v>
      </c>
      <c r="C16" s="61">
        <f t="shared" ref="C16" si="44">300000/E16</f>
        <v>669.64285714285711</v>
      </c>
      <c r="D16" s="62" t="s">
        <v>104</v>
      </c>
      <c r="E16" s="25">
        <v>448</v>
      </c>
      <c r="F16" s="25">
        <v>443</v>
      </c>
      <c r="G16" s="25" t="s">
        <v>49</v>
      </c>
      <c r="H16" s="25">
        <f t="shared" ref="H16" si="45">IF(D16="SELL", E16-F16, F16-E16)*C16</f>
        <v>3348.2142857142853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3348.2142857142853</v>
      </c>
    </row>
    <row r="17" spans="1:10">
      <c r="A17" s="23">
        <v>43444</v>
      </c>
      <c r="B17" s="24" t="s">
        <v>52</v>
      </c>
      <c r="C17" s="61">
        <f t="shared" ref="C17" si="48">300000/E17</f>
        <v>810.81081081081084</v>
      </c>
      <c r="D17" s="62" t="s">
        <v>104</v>
      </c>
      <c r="E17" s="25">
        <v>370</v>
      </c>
      <c r="F17" s="25">
        <v>365</v>
      </c>
      <c r="G17" s="25" t="s">
        <v>49</v>
      </c>
      <c r="H17" s="25">
        <f t="shared" ref="H17" si="49">IF(D17="SELL", E17-F17, F17-E17)*C17</f>
        <v>4054.0540540540542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4054.0540540540542</v>
      </c>
    </row>
    <row r="18" spans="1:10">
      <c r="A18" s="23">
        <v>43444</v>
      </c>
      <c r="B18" s="24" t="s">
        <v>234</v>
      </c>
      <c r="C18" s="61">
        <f t="shared" ref="C18" si="52">300000/E18</f>
        <v>200</v>
      </c>
      <c r="D18" s="62" t="s">
        <v>104</v>
      </c>
      <c r="E18" s="25">
        <v>1500</v>
      </c>
      <c r="F18" s="25">
        <v>1480</v>
      </c>
      <c r="G18" s="25" t="s">
        <v>49</v>
      </c>
      <c r="H18" s="25">
        <f t="shared" ref="H18" si="53">IF(D18="SELL", E18-F18, F18-E18)*C18</f>
        <v>4000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4000</v>
      </c>
    </row>
    <row r="19" spans="1:10">
      <c r="A19" s="23">
        <v>43441</v>
      </c>
      <c r="B19" s="24" t="s">
        <v>191</v>
      </c>
      <c r="C19" s="61">
        <f t="shared" ref="C19" si="56">300000/E19</f>
        <v>239.42537909018355</v>
      </c>
      <c r="D19" s="62" t="s">
        <v>104</v>
      </c>
      <c r="E19" s="25">
        <v>1253</v>
      </c>
      <c r="F19" s="25">
        <v>1235</v>
      </c>
      <c r="G19" s="25" t="s">
        <v>49</v>
      </c>
      <c r="H19" s="25">
        <f t="shared" ref="H19" si="57">IF(D19="SELL", E19-F19, F19-E19)*C19</f>
        <v>4309.6568236233043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4309.6568236233043</v>
      </c>
    </row>
    <row r="20" spans="1:10">
      <c r="A20" s="23">
        <v>43440</v>
      </c>
      <c r="B20" s="24" t="s">
        <v>228</v>
      </c>
      <c r="C20" s="61">
        <f t="shared" ref="C20" si="60">300000/E20</f>
        <v>385.60411311053986</v>
      </c>
      <c r="D20" s="62" t="s">
        <v>104</v>
      </c>
      <c r="E20" s="25">
        <v>778</v>
      </c>
      <c r="F20" s="25">
        <v>768</v>
      </c>
      <c r="G20" s="25" t="s">
        <v>49</v>
      </c>
      <c r="H20" s="25">
        <f t="shared" ref="H20" si="61">IF(D20="SELL", E20-F20, F20-E20)*C20</f>
        <v>3856.0411311053986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3856.0411311053986</v>
      </c>
    </row>
    <row r="21" spans="1:10">
      <c r="A21" s="23">
        <v>43439</v>
      </c>
      <c r="B21" s="24" t="s">
        <v>227</v>
      </c>
      <c r="C21" s="61">
        <f t="shared" ref="C21" si="64">300000/E21</f>
        <v>785.3403141361257</v>
      </c>
      <c r="D21" s="62" t="s">
        <v>48</v>
      </c>
      <c r="E21" s="25">
        <v>382</v>
      </c>
      <c r="F21" s="25">
        <v>387.5</v>
      </c>
      <c r="G21" s="25" t="s">
        <v>49</v>
      </c>
      <c r="H21" s="25">
        <f t="shared" ref="H21" si="65">IF(D21="SELL", E21-F21, F21-E21)*C21</f>
        <v>4319.3717277486912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4319.3717277486912</v>
      </c>
    </row>
    <row r="22" spans="1:10">
      <c r="A22" s="23">
        <v>43438</v>
      </c>
      <c r="B22" s="24" t="s">
        <v>146</v>
      </c>
      <c r="C22" s="61">
        <f t="shared" ref="C22" si="68">300000/E22</f>
        <v>576.92307692307691</v>
      </c>
      <c r="D22" s="62" t="s">
        <v>48</v>
      </c>
      <c r="E22" s="25">
        <v>520</v>
      </c>
      <c r="F22" s="25">
        <v>523</v>
      </c>
      <c r="G22" s="25" t="s">
        <v>49</v>
      </c>
      <c r="H22" s="25">
        <f t="shared" ref="H22" si="69">IF(D22="SELL", E22-F22, F22-E22)*C22</f>
        <v>1730.7692307692307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1730.7692307692307</v>
      </c>
    </row>
    <row r="23" spans="1:10">
      <c r="A23" s="23">
        <v>43438</v>
      </c>
      <c r="B23" s="24" t="s">
        <v>226</v>
      </c>
      <c r="C23" s="61">
        <f t="shared" ref="C23" si="72">300000/E23</f>
        <v>547.44525547445255</v>
      </c>
      <c r="D23" s="62" t="s">
        <v>48</v>
      </c>
      <c r="E23" s="25">
        <v>548</v>
      </c>
      <c r="F23" s="25">
        <v>540</v>
      </c>
      <c r="G23" s="25" t="s">
        <v>49</v>
      </c>
      <c r="H23" s="25">
        <f t="shared" ref="H23" si="73">IF(D23="SELL", E23-F23, F23-E23)*C23</f>
        <v>-4379.5620437956204</v>
      </c>
      <c r="I23" s="25">
        <f t="shared" ref="I23" si="74">IF(D23="SELL",IF(G23="-","0",F23-G23),IF(D23="BUY",IF(G23="-","0",G23-F23)))*C23</f>
        <v>0</v>
      </c>
      <c r="J23" s="63">
        <f t="shared" ref="J23" si="75">SUM(H23:I23)</f>
        <v>-4379.5620437956204</v>
      </c>
    </row>
    <row r="24" spans="1:10">
      <c r="A24" s="23">
        <v>43437</v>
      </c>
      <c r="B24" s="24" t="s">
        <v>225</v>
      </c>
      <c r="C24" s="61">
        <f t="shared" ref="C24" si="76">300000/E24</f>
        <v>470.2194357366771</v>
      </c>
      <c r="D24" s="62" t="s">
        <v>48</v>
      </c>
      <c r="E24" s="25">
        <v>638</v>
      </c>
      <c r="F24" s="25">
        <v>644</v>
      </c>
      <c r="G24" s="25" t="s">
        <v>49</v>
      </c>
      <c r="H24" s="25">
        <f t="shared" ref="H24" si="77">IF(D24="SELL", E24-F24, F24-E24)*C24</f>
        <v>2821.3166144200627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2821.3166144200627</v>
      </c>
    </row>
    <row r="25" spans="1:10">
      <c r="A25" s="23">
        <v>43434</v>
      </c>
      <c r="B25" s="24" t="s">
        <v>205</v>
      </c>
      <c r="C25" s="61">
        <f t="shared" ref="C25" si="80">300000/E25</f>
        <v>675.67567567567562</v>
      </c>
      <c r="D25" s="62" t="s">
        <v>48</v>
      </c>
      <c r="E25" s="25">
        <v>444</v>
      </c>
      <c r="F25" s="25">
        <v>450</v>
      </c>
      <c r="G25" s="25" t="s">
        <v>49</v>
      </c>
      <c r="H25" s="25">
        <f t="shared" ref="H25" si="81">IF(D25="SELL", E25-F25, F25-E25)*C25</f>
        <v>4054.0540540540537</v>
      </c>
      <c r="I25" s="25">
        <f t="shared" ref="I25" si="82">IF(D25="SELL",IF(G25="-","0",F25-G25),IF(D25="BUY",IF(G25="-","0",G25-F25)))*C25</f>
        <v>0</v>
      </c>
      <c r="J25" s="63">
        <f t="shared" ref="J25" si="83">SUM(H25:I25)</f>
        <v>4054.0540540540537</v>
      </c>
    </row>
    <row r="26" spans="1:10">
      <c r="A26" s="23">
        <v>43433</v>
      </c>
      <c r="B26" s="24" t="s">
        <v>221</v>
      </c>
      <c r="C26" s="61">
        <f t="shared" ref="C26" si="84">300000/E26</f>
        <v>378.78787878787881</v>
      </c>
      <c r="D26" s="62" t="s">
        <v>48</v>
      </c>
      <c r="E26" s="25">
        <v>792</v>
      </c>
      <c r="F26" s="25">
        <v>801</v>
      </c>
      <c r="G26" s="25" t="s">
        <v>49</v>
      </c>
      <c r="H26" s="25">
        <f t="shared" ref="H26" si="85">IF(D26="SELL", E26-F26, F26-E26)*C26</f>
        <v>3409.0909090909095</v>
      </c>
      <c r="I26" s="25">
        <f t="shared" ref="I26" si="86">IF(D26="SELL",IF(G26="-","0",F26-G26),IF(D26="BUY",IF(G26="-","0",G26-F26)))*C26</f>
        <v>0</v>
      </c>
      <c r="J26" s="63">
        <f t="shared" ref="J26" si="87">SUM(H26:I26)</f>
        <v>3409.0909090909095</v>
      </c>
    </row>
    <row r="27" spans="1:10">
      <c r="A27" s="23">
        <v>43431</v>
      </c>
      <c r="B27" s="24" t="s">
        <v>219</v>
      </c>
      <c r="C27" s="61">
        <f t="shared" ref="C27:C29" si="88">300000/E27</f>
        <v>877.19298245614038</v>
      </c>
      <c r="D27" s="62" t="s">
        <v>48</v>
      </c>
      <c r="E27" s="25">
        <v>342</v>
      </c>
      <c r="F27" s="25">
        <v>346.5</v>
      </c>
      <c r="G27" s="25" t="s">
        <v>49</v>
      </c>
      <c r="H27" s="25">
        <f t="shared" ref="H27:H29" si="89">IF(D27="SELL", E27-F27, F27-E27)*C27</f>
        <v>3947.3684210526317</v>
      </c>
      <c r="I27" s="25">
        <f t="shared" ref="I27:I29" si="90">IF(D27="SELL",IF(G27="-","0",F27-G27),IF(D27="BUY",IF(G27="-","0",G27-F27)))*C27</f>
        <v>0</v>
      </c>
      <c r="J27" s="63">
        <f t="shared" ref="J27:J29" si="91">SUM(H27:I27)</f>
        <v>3947.3684210526317</v>
      </c>
    </row>
    <row r="28" spans="1:10">
      <c r="A28" s="23">
        <v>43431</v>
      </c>
      <c r="B28" s="24" t="s">
        <v>220</v>
      </c>
      <c r="C28" s="61">
        <f t="shared" si="88"/>
        <v>141.50943396226415</v>
      </c>
      <c r="D28" s="62" t="s">
        <v>104</v>
      </c>
      <c r="E28" s="25">
        <v>2120</v>
      </c>
      <c r="F28" s="25">
        <v>2090</v>
      </c>
      <c r="G28" s="25">
        <v>2060</v>
      </c>
      <c r="H28" s="25">
        <f t="shared" si="89"/>
        <v>4245.2830188679245</v>
      </c>
      <c r="I28" s="25">
        <f t="shared" si="90"/>
        <v>4245.2830188679245</v>
      </c>
      <c r="J28" s="63">
        <f t="shared" si="91"/>
        <v>8490.566037735849</v>
      </c>
    </row>
    <row r="29" spans="1:10">
      <c r="A29" s="23">
        <v>43430</v>
      </c>
      <c r="B29" s="24" t="s">
        <v>199</v>
      </c>
      <c r="C29" s="61">
        <f t="shared" si="88"/>
        <v>639.65884861407244</v>
      </c>
      <c r="D29" s="62" t="s">
        <v>48</v>
      </c>
      <c r="E29" s="25">
        <v>469</v>
      </c>
      <c r="F29" s="25">
        <v>475</v>
      </c>
      <c r="G29" s="25">
        <v>484</v>
      </c>
      <c r="H29" s="25">
        <f t="shared" si="89"/>
        <v>3837.9530916844346</v>
      </c>
      <c r="I29" s="25">
        <f t="shared" si="90"/>
        <v>5756.9296375266522</v>
      </c>
      <c r="J29" s="63">
        <f t="shared" si="91"/>
        <v>9594.8827292110873</v>
      </c>
    </row>
    <row r="30" spans="1:10">
      <c r="A30" s="23">
        <v>43426</v>
      </c>
      <c r="B30" s="24" t="s">
        <v>164</v>
      </c>
      <c r="C30" s="61">
        <f t="shared" ref="C30:C31" si="92">300000/E30</f>
        <v>731.70731707317077</v>
      </c>
      <c r="D30" s="62" t="s">
        <v>104</v>
      </c>
      <c r="E30" s="25">
        <v>410</v>
      </c>
      <c r="F30" s="25">
        <v>405</v>
      </c>
      <c r="G30" s="25" t="s">
        <v>49</v>
      </c>
      <c r="H30" s="25">
        <f t="shared" ref="H30:H31" si="93">IF(D30="SELL", E30-F30, F30-E30)*C30</f>
        <v>3658.5365853658541</v>
      </c>
      <c r="I30" s="25">
        <f t="shared" ref="I30:I31" si="94">IF(D30="SELL",IF(G30="-","0",F30-G30),IF(D30="BUY",IF(G30="-","0",G30-F30)))*C30</f>
        <v>0</v>
      </c>
      <c r="J30" s="63">
        <f t="shared" ref="J30:J31" si="95">SUM(H30:I30)</f>
        <v>3658.5365853658541</v>
      </c>
    </row>
    <row r="31" spans="1:10">
      <c r="A31" s="23">
        <v>43425</v>
      </c>
      <c r="B31" s="24" t="s">
        <v>199</v>
      </c>
      <c r="C31" s="61">
        <f t="shared" si="92"/>
        <v>1224.4897959183672</v>
      </c>
      <c r="D31" s="62" t="s">
        <v>48</v>
      </c>
      <c r="E31" s="25">
        <v>245</v>
      </c>
      <c r="F31" s="25">
        <v>250</v>
      </c>
      <c r="G31" s="25" t="s">
        <v>49</v>
      </c>
      <c r="H31" s="25">
        <f t="shared" si="93"/>
        <v>6122.4489795918362</v>
      </c>
      <c r="I31" s="25">
        <f t="shared" si="94"/>
        <v>0</v>
      </c>
      <c r="J31" s="63">
        <f t="shared" si="95"/>
        <v>6122.4489795918362</v>
      </c>
    </row>
    <row r="32" spans="1:10">
      <c r="A32" s="23">
        <v>43424</v>
      </c>
      <c r="B32" s="24" t="s">
        <v>140</v>
      </c>
      <c r="C32" s="61">
        <f t="shared" ref="C32:C33" si="96">300000/E32</f>
        <v>817.43869209809259</v>
      </c>
      <c r="D32" s="62" t="s">
        <v>48</v>
      </c>
      <c r="E32" s="25">
        <v>367</v>
      </c>
      <c r="F32" s="25">
        <v>372</v>
      </c>
      <c r="G32" s="25" t="s">
        <v>49</v>
      </c>
      <c r="H32" s="25">
        <f t="shared" ref="H32:H33" si="97">IF(D32="SELL", E32-F32, F32-E32)*C32</f>
        <v>4087.1934604904627</v>
      </c>
      <c r="I32" s="25">
        <f t="shared" ref="I32:I33" si="98">IF(D32="SELL",IF(G32="-","0",F32-G32),IF(D32="BUY",IF(G32="-","0",G32-F32)))*C32</f>
        <v>0</v>
      </c>
      <c r="J32" s="63">
        <f t="shared" ref="J32:J33" si="99">SUM(H32:I32)</f>
        <v>4087.1934604904627</v>
      </c>
    </row>
    <row r="33" spans="1:13">
      <c r="A33" s="23">
        <v>43423</v>
      </c>
      <c r="B33" s="24" t="s">
        <v>185</v>
      </c>
      <c r="C33" s="61">
        <f t="shared" si="96"/>
        <v>608.51926977687629</v>
      </c>
      <c r="D33" s="62" t="s">
        <v>48</v>
      </c>
      <c r="E33" s="25">
        <v>493</v>
      </c>
      <c r="F33" s="25">
        <v>500</v>
      </c>
      <c r="G33" s="25" t="s">
        <v>49</v>
      </c>
      <c r="H33" s="25">
        <f t="shared" si="97"/>
        <v>4259.6348884381341</v>
      </c>
      <c r="I33" s="25">
        <f t="shared" si="98"/>
        <v>0</v>
      </c>
      <c r="J33" s="63">
        <f t="shared" si="99"/>
        <v>4259.6348884381341</v>
      </c>
    </row>
    <row r="34" spans="1:13">
      <c r="A34" s="23">
        <v>43420</v>
      </c>
      <c r="B34" s="24" t="s">
        <v>216</v>
      </c>
      <c r="C34" s="61">
        <f t="shared" ref="C34:C42" si="100">300000/E34</f>
        <v>767.26342710997437</v>
      </c>
      <c r="D34" s="62" t="s">
        <v>48</v>
      </c>
      <c r="E34" s="25">
        <v>391</v>
      </c>
      <c r="F34" s="25">
        <v>396</v>
      </c>
      <c r="G34" s="25">
        <v>405</v>
      </c>
      <c r="H34" s="25">
        <f t="shared" ref="H34:H42" si="101">IF(D34="SELL", E34-F34, F34-E34)*C34</f>
        <v>3836.3171355498716</v>
      </c>
      <c r="I34" s="25">
        <f t="shared" ref="I34:I36" si="102">IF(D34="SELL",IF(G34="-","0",F34-G34),IF(D34="BUY",IF(G34="-","0",G34-F34)))*C34</f>
        <v>6905.3708439897691</v>
      </c>
      <c r="J34" s="63">
        <f t="shared" ref="J34:J42" si="103">SUM(H34:I34)</f>
        <v>10741.687979539642</v>
      </c>
    </row>
    <row r="35" spans="1:13">
      <c r="A35" s="23">
        <v>43419</v>
      </c>
      <c r="B35" s="24" t="s">
        <v>215</v>
      </c>
      <c r="C35" s="61">
        <f t="shared" si="100"/>
        <v>206.89655172413794</v>
      </c>
      <c r="D35" s="62" t="s">
        <v>48</v>
      </c>
      <c r="E35" s="25">
        <v>1450</v>
      </c>
      <c r="F35" s="25">
        <v>1460</v>
      </c>
      <c r="G35" s="25" t="s">
        <v>49</v>
      </c>
      <c r="H35" s="25">
        <f t="shared" si="101"/>
        <v>2068.9655172413795</v>
      </c>
      <c r="I35" s="25">
        <f t="shared" si="102"/>
        <v>0</v>
      </c>
      <c r="J35" s="63">
        <f t="shared" si="103"/>
        <v>2068.9655172413795</v>
      </c>
    </row>
    <row r="36" spans="1:13">
      <c r="A36" s="23">
        <v>43418</v>
      </c>
      <c r="B36" s="24" t="s">
        <v>214</v>
      </c>
      <c r="C36" s="61">
        <f t="shared" si="100"/>
        <v>712.58907363420428</v>
      </c>
      <c r="D36" s="62" t="s">
        <v>48</v>
      </c>
      <c r="E36" s="25">
        <v>421</v>
      </c>
      <c r="F36" s="25">
        <v>428</v>
      </c>
      <c r="G36" s="25" t="s">
        <v>49</v>
      </c>
      <c r="H36" s="25">
        <f t="shared" si="101"/>
        <v>4988.1235154394299</v>
      </c>
      <c r="I36" s="25">
        <f t="shared" si="102"/>
        <v>0</v>
      </c>
      <c r="J36" s="63">
        <f t="shared" si="103"/>
        <v>4988.1235154394299</v>
      </c>
    </row>
    <row r="37" spans="1:13">
      <c r="A37" s="23">
        <v>43417</v>
      </c>
      <c r="B37" s="24" t="s">
        <v>53</v>
      </c>
      <c r="C37" s="61">
        <f t="shared" si="100"/>
        <v>852.27272727272725</v>
      </c>
      <c r="D37" s="62" t="s">
        <v>104</v>
      </c>
      <c r="E37" s="25">
        <v>352</v>
      </c>
      <c r="F37" s="25">
        <v>350</v>
      </c>
      <c r="G37" s="25" t="s">
        <v>49</v>
      </c>
      <c r="H37" s="25">
        <f t="shared" si="101"/>
        <v>1704.5454545454545</v>
      </c>
      <c r="I37" s="25">
        <v>0</v>
      </c>
      <c r="J37" s="63">
        <f t="shared" si="103"/>
        <v>1704.5454545454545</v>
      </c>
    </row>
    <row r="38" spans="1:13">
      <c r="A38" s="23">
        <v>43416</v>
      </c>
      <c r="B38" s="24" t="s">
        <v>190</v>
      </c>
      <c r="C38" s="61">
        <f t="shared" si="100"/>
        <v>678.73303167420818</v>
      </c>
      <c r="D38" s="62" t="s">
        <v>48</v>
      </c>
      <c r="E38" s="25">
        <v>442</v>
      </c>
      <c r="F38" s="25">
        <v>448</v>
      </c>
      <c r="G38" s="25" t="s">
        <v>49</v>
      </c>
      <c r="H38" s="25">
        <f t="shared" si="101"/>
        <v>4072.3981900452491</v>
      </c>
      <c r="I38" s="25">
        <f t="shared" ref="I38:I42" si="104">IF(D38="SELL",IF(G38="-","0",F38-G38),IF(D38="BUY",IF(G38="-","0",G38-F38)))*C38</f>
        <v>0</v>
      </c>
      <c r="J38" s="63">
        <f t="shared" si="103"/>
        <v>4072.3981900452491</v>
      </c>
    </row>
    <row r="39" spans="1:13">
      <c r="A39" s="23">
        <v>43409</v>
      </c>
      <c r="B39" s="24" t="s">
        <v>213</v>
      </c>
      <c r="C39" s="61">
        <f t="shared" si="100"/>
        <v>561.79775280898878</v>
      </c>
      <c r="D39" s="62" t="s">
        <v>48</v>
      </c>
      <c r="E39" s="25">
        <v>534</v>
      </c>
      <c r="F39" s="25">
        <v>528</v>
      </c>
      <c r="G39" s="25" t="s">
        <v>49</v>
      </c>
      <c r="H39" s="25">
        <f t="shared" si="101"/>
        <v>-3370.7865168539329</v>
      </c>
      <c r="I39" s="25">
        <f t="shared" si="104"/>
        <v>0</v>
      </c>
      <c r="J39" s="63">
        <f t="shared" si="103"/>
        <v>-3370.7865168539329</v>
      </c>
    </row>
    <row r="40" spans="1:13">
      <c r="A40" s="23">
        <v>43409</v>
      </c>
      <c r="B40" s="24" t="s">
        <v>183</v>
      </c>
      <c r="C40" s="61">
        <f t="shared" si="100"/>
        <v>934.57943925233644</v>
      </c>
      <c r="D40" s="62" t="s">
        <v>48</v>
      </c>
      <c r="E40" s="25">
        <v>321</v>
      </c>
      <c r="F40" s="25">
        <v>326</v>
      </c>
      <c r="G40" s="25" t="s">
        <v>49</v>
      </c>
      <c r="H40" s="25">
        <f t="shared" si="101"/>
        <v>4672.8971962616824</v>
      </c>
      <c r="I40" s="25">
        <f t="shared" si="104"/>
        <v>0</v>
      </c>
      <c r="J40" s="63">
        <f t="shared" si="103"/>
        <v>4672.8971962616824</v>
      </c>
    </row>
    <row r="41" spans="1:13">
      <c r="A41" s="23">
        <v>43406</v>
      </c>
      <c r="B41" s="24" t="s">
        <v>140</v>
      </c>
      <c r="C41" s="61">
        <f t="shared" si="100"/>
        <v>854.70085470085473</v>
      </c>
      <c r="D41" s="62" t="s">
        <v>48</v>
      </c>
      <c r="E41" s="25">
        <v>351</v>
      </c>
      <c r="F41" s="25">
        <v>356</v>
      </c>
      <c r="G41" s="25" t="s">
        <v>49</v>
      </c>
      <c r="H41" s="25">
        <f t="shared" si="101"/>
        <v>4273.5042735042734</v>
      </c>
      <c r="I41" s="25">
        <f t="shared" si="104"/>
        <v>0</v>
      </c>
      <c r="J41" s="63">
        <f t="shared" si="103"/>
        <v>4273.5042735042734</v>
      </c>
    </row>
    <row r="42" spans="1:13">
      <c r="A42" s="23">
        <v>43405</v>
      </c>
      <c r="B42" s="24" t="s">
        <v>212</v>
      </c>
      <c r="C42" s="61">
        <f t="shared" si="100"/>
        <v>874.63556851311955</v>
      </c>
      <c r="D42" s="62" t="s">
        <v>48</v>
      </c>
      <c r="E42" s="25">
        <v>343</v>
      </c>
      <c r="F42" s="25">
        <v>348</v>
      </c>
      <c r="G42" s="25" t="s">
        <v>49</v>
      </c>
      <c r="H42" s="25">
        <f t="shared" si="101"/>
        <v>4373.1778425655975</v>
      </c>
      <c r="I42" s="25">
        <f t="shared" si="104"/>
        <v>0</v>
      </c>
      <c r="J42" s="63">
        <f t="shared" si="103"/>
        <v>4373.1778425655975</v>
      </c>
    </row>
    <row r="43" spans="1:13">
      <c r="A43" s="23">
        <v>43404</v>
      </c>
      <c r="B43" s="24" t="s">
        <v>208</v>
      </c>
      <c r="C43" s="26">
        <f t="shared" ref="C43:C48" si="105">200000/E43</f>
        <v>349.04013961605585</v>
      </c>
      <c r="D43" s="27" t="s">
        <v>48</v>
      </c>
      <c r="E43" s="25">
        <v>573</v>
      </c>
      <c r="F43" s="25">
        <v>580</v>
      </c>
      <c r="G43" s="25" t="s">
        <v>49</v>
      </c>
      <c r="H43" s="25">
        <f t="shared" ref="H43" si="106">IF(D43="SELL", E43-F43, F43-E43)*C43</f>
        <v>2443.2809773123909</v>
      </c>
      <c r="I43" s="25">
        <f t="shared" ref="I43" si="107">IF(D43="SELL",IF(G43="-","0",F43-G43),IF(D43="BUY",IF(G43="-","0",G43-F43)))*C43</f>
        <v>0</v>
      </c>
      <c r="J43" s="63">
        <f t="shared" ref="J43" si="108">SUM(H43:I43)</f>
        <v>2443.2809773123909</v>
      </c>
      <c r="K43" s="65"/>
      <c r="L43" s="65"/>
      <c r="M43" s="65"/>
    </row>
    <row r="44" spans="1:13">
      <c r="A44" s="23">
        <v>43404</v>
      </c>
      <c r="B44" s="24" t="s">
        <v>207</v>
      </c>
      <c r="C44" s="26">
        <f t="shared" si="105"/>
        <v>680.27210884353747</v>
      </c>
      <c r="D44" s="27" t="s">
        <v>48</v>
      </c>
      <c r="E44" s="25">
        <v>294</v>
      </c>
      <c r="F44" s="25">
        <v>290</v>
      </c>
      <c r="G44" s="25" t="s">
        <v>49</v>
      </c>
      <c r="H44" s="25">
        <f t="shared" ref="H44" si="109">IF(D44="SELL", E44-F44, F44-E44)*C44</f>
        <v>-2721.0884353741499</v>
      </c>
      <c r="I44" s="25">
        <f t="shared" ref="I44" si="110">IF(D44="SELL",IF(G44="-","0",F44-G44),IF(D44="BUY",IF(G44="-","0",G44-F44)))*C44</f>
        <v>0</v>
      </c>
      <c r="J44" s="63">
        <f t="shared" ref="J44" si="111">SUM(H44:I44)</f>
        <v>-2721.0884353741499</v>
      </c>
      <c r="K44" s="65"/>
      <c r="L44" s="65"/>
      <c r="M44" s="65"/>
    </row>
    <row r="45" spans="1:13">
      <c r="A45" s="23">
        <v>43403</v>
      </c>
      <c r="B45" s="24" t="s">
        <v>206</v>
      </c>
      <c r="C45" s="26">
        <f t="shared" si="105"/>
        <v>294.11764705882354</v>
      </c>
      <c r="D45" s="27" t="s">
        <v>48</v>
      </c>
      <c r="E45" s="25">
        <v>680</v>
      </c>
      <c r="F45" s="25">
        <v>670</v>
      </c>
      <c r="G45" s="25" t="s">
        <v>49</v>
      </c>
      <c r="H45" s="25">
        <f t="shared" ref="H45" si="112">IF(D45="SELL", E45-F45, F45-E45)*C45</f>
        <v>-2941.1764705882351</v>
      </c>
      <c r="I45" s="25">
        <f t="shared" ref="I45" si="113">IF(D45="SELL",IF(G45="-","0",F45-G45),IF(D45="BUY",IF(G45="-","0",G45-F45)))*C45</f>
        <v>0</v>
      </c>
      <c r="J45" s="63">
        <f t="shared" ref="J45" si="114">SUM(H45:I45)</f>
        <v>-2941.1764705882351</v>
      </c>
      <c r="K45" s="65"/>
      <c r="L45" s="65"/>
      <c r="M45" s="65"/>
    </row>
    <row r="46" spans="1:13">
      <c r="A46" s="23">
        <v>43403</v>
      </c>
      <c r="B46" s="24" t="s">
        <v>205</v>
      </c>
      <c r="C46" s="26">
        <f t="shared" si="105"/>
        <v>458.71559633027522</v>
      </c>
      <c r="D46" s="27" t="s">
        <v>48</v>
      </c>
      <c r="E46" s="25">
        <v>436</v>
      </c>
      <c r="F46" s="25">
        <v>430</v>
      </c>
      <c r="G46" s="25" t="s">
        <v>49</v>
      </c>
      <c r="H46" s="25">
        <f t="shared" ref="H46" si="115">IF(D46="SELL", E46-F46, F46-E46)*C46</f>
        <v>-2752.2935779816512</v>
      </c>
      <c r="I46" s="25">
        <f t="shared" ref="I46" si="116">IF(D46="SELL",IF(G46="-","0",F46-G46),IF(D46="BUY",IF(G46="-","0",G46-F46)))*C46</f>
        <v>0</v>
      </c>
      <c r="J46" s="63">
        <f t="shared" ref="J46:J49" si="117">SUM(H46:I46)</f>
        <v>-2752.2935779816512</v>
      </c>
      <c r="K46" s="65"/>
      <c r="L46" s="65"/>
      <c r="M46" s="65"/>
    </row>
    <row r="47" spans="1:13">
      <c r="A47" s="23">
        <v>43402</v>
      </c>
      <c r="B47" s="24" t="s">
        <v>143</v>
      </c>
      <c r="C47" s="26">
        <f t="shared" si="105"/>
        <v>760.45627376425853</v>
      </c>
      <c r="D47" s="27" t="s">
        <v>48</v>
      </c>
      <c r="E47" s="25">
        <v>263</v>
      </c>
      <c r="F47" s="25">
        <v>267</v>
      </c>
      <c r="G47" s="25">
        <v>270</v>
      </c>
      <c r="H47" s="25">
        <f t="shared" ref="H47" si="118">IF(D47="SELL", E47-F47, F47-E47)*C47</f>
        <v>3041.8250950570341</v>
      </c>
      <c r="I47" s="25">
        <f t="shared" ref="I47" si="119">IF(D47="SELL",IF(G47="-","0",F47-G47),IF(D47="BUY",IF(G47="-","0",G47-F47)))*C47</f>
        <v>2281.3688212927755</v>
      </c>
      <c r="J47" s="63">
        <f t="shared" ref="J47" si="120">SUM(H47:I47)</f>
        <v>5323.19391634981</v>
      </c>
      <c r="K47" s="65"/>
      <c r="L47" s="65"/>
      <c r="M47" s="65"/>
    </row>
    <row r="48" spans="1:13">
      <c r="A48" s="23">
        <v>43399</v>
      </c>
      <c r="B48" s="24" t="s">
        <v>53</v>
      </c>
      <c r="C48" s="26">
        <f t="shared" si="105"/>
        <v>364.96350364963502</v>
      </c>
      <c r="D48" s="27" t="s">
        <v>104</v>
      </c>
      <c r="E48" s="25">
        <v>548</v>
      </c>
      <c r="F48" s="25">
        <v>542</v>
      </c>
      <c r="G48" s="25" t="s">
        <v>49</v>
      </c>
      <c r="H48" s="25">
        <f t="shared" ref="H48" si="121">IF(D48="SELL", E48-F48, F48-E48)*C48</f>
        <v>2189.7810218978102</v>
      </c>
      <c r="I48" s="25">
        <f t="shared" ref="I48" si="122">IF(D48="SELL",IF(G48="-","0",F48-G48),IF(D48="BUY",IF(G48="-","0",G48-F48)))*C48</f>
        <v>0</v>
      </c>
      <c r="J48" s="63">
        <f t="shared" ref="J48" si="123">SUM(H48:I48)</f>
        <v>2189.7810218978102</v>
      </c>
      <c r="K48" s="65"/>
      <c r="L48" s="65"/>
      <c r="M48" s="65"/>
    </row>
    <row r="49" spans="1:10">
      <c r="A49" s="23">
        <v>43398</v>
      </c>
      <c r="B49" s="24" t="s">
        <v>200</v>
      </c>
      <c r="C49" s="61">
        <f t="shared" ref="C49" si="124">300000/E49</f>
        <v>1431.9809069212411</v>
      </c>
      <c r="D49" s="62" t="s">
        <v>10</v>
      </c>
      <c r="E49" s="25">
        <v>209.5</v>
      </c>
      <c r="F49" s="25">
        <v>206.5</v>
      </c>
      <c r="G49" s="25" t="s">
        <v>49</v>
      </c>
      <c r="H49" s="25">
        <f t="shared" ref="H49" si="125">IF(D49="SELL", E49-F49, F49-E49)*C49</f>
        <v>-4295.9427207637236</v>
      </c>
      <c r="I49" s="25">
        <f t="shared" ref="I49" si="126">IF(D49="SELL",IF(G49="-","0",F49-G49),IF(D49="BUY",IF(G49="-","0",G49-F49)))*C49</f>
        <v>0</v>
      </c>
      <c r="J49" s="63">
        <f t="shared" si="117"/>
        <v>-4295.9427207637236</v>
      </c>
    </row>
    <row r="50" spans="1:10">
      <c r="A50" s="23">
        <v>43397</v>
      </c>
      <c r="B50" s="24" t="s">
        <v>199</v>
      </c>
      <c r="C50" s="61">
        <f t="shared" ref="C50" si="127">300000/E50</f>
        <v>1415.0943396226414</v>
      </c>
      <c r="D50" s="62" t="s">
        <v>104</v>
      </c>
      <c r="E50" s="25">
        <v>212</v>
      </c>
      <c r="F50" s="25">
        <v>208.5</v>
      </c>
      <c r="G50" s="25" t="s">
        <v>49</v>
      </c>
      <c r="H50" s="25">
        <f t="shared" ref="H50" si="128">IF(D50="SELL", E50-F50, F50-E50)*C50</f>
        <v>4952.8301886792451</v>
      </c>
      <c r="I50" s="25">
        <f t="shared" ref="I50" si="129">IF(D50="SELL",IF(G50="-","0",F50-G50),IF(D50="BUY",IF(G50="-","0",G50-F50)))*C50</f>
        <v>0</v>
      </c>
      <c r="J50" s="63">
        <f t="shared" ref="J50" si="130">SUM(H50:I50)</f>
        <v>4952.8301886792451</v>
      </c>
    </row>
    <row r="51" spans="1:10">
      <c r="A51" s="23">
        <v>43396</v>
      </c>
      <c r="B51" s="24" t="s">
        <v>198</v>
      </c>
      <c r="C51" s="61">
        <f t="shared" ref="C51" si="131">300000/E51</f>
        <v>217.07670043415339</v>
      </c>
      <c r="D51" s="62" t="s">
        <v>104</v>
      </c>
      <c r="E51" s="25">
        <v>1382</v>
      </c>
      <c r="F51" s="25">
        <v>1382</v>
      </c>
      <c r="G51" s="25" t="s">
        <v>49</v>
      </c>
      <c r="H51" s="25">
        <f t="shared" ref="H51" si="132">IF(D51="SELL", E51-F51, F51-E51)*C51</f>
        <v>0</v>
      </c>
      <c r="I51" s="25">
        <f t="shared" ref="I51" si="133">IF(D51="SELL",IF(G51="-","0",F51-G51),IF(D51="BUY",IF(G51="-","0",G51-F51)))*C51</f>
        <v>0</v>
      </c>
      <c r="J51" s="63">
        <f t="shared" ref="J51" si="134">SUM(H51:I51)</f>
        <v>0</v>
      </c>
    </row>
    <row r="52" spans="1:10">
      <c r="A52" s="23">
        <v>43395</v>
      </c>
      <c r="B52" s="24" t="s">
        <v>78</v>
      </c>
      <c r="C52" s="61">
        <f t="shared" ref="C52" si="135">300000/E52</f>
        <v>1153.8461538461538</v>
      </c>
      <c r="D52" s="62" t="s">
        <v>48</v>
      </c>
      <c r="E52" s="25">
        <v>260</v>
      </c>
      <c r="F52" s="25">
        <v>264</v>
      </c>
      <c r="G52" s="25" t="s">
        <v>49</v>
      </c>
      <c r="H52" s="25">
        <f t="shared" ref="H52" si="136">IF(D52="SELL", E52-F52, F52-E52)*C52</f>
        <v>4615.3846153846152</v>
      </c>
      <c r="I52" s="25">
        <f t="shared" ref="I52" si="137">IF(D52="SELL",IF(G52="-","0",F52-G52),IF(D52="BUY",IF(G52="-","0",G52-F52)))*C52</f>
        <v>0</v>
      </c>
      <c r="J52" s="63">
        <f t="shared" ref="J52" si="138">SUM(H52:I52)</f>
        <v>4615.3846153846152</v>
      </c>
    </row>
    <row r="53" spans="1:10">
      <c r="A53" s="23">
        <v>43392</v>
      </c>
      <c r="B53" s="24" t="s">
        <v>196</v>
      </c>
      <c r="C53" s="61">
        <f t="shared" ref="C53" si="139">300000/E53</f>
        <v>526.31578947368416</v>
      </c>
      <c r="D53" s="62" t="s">
        <v>104</v>
      </c>
      <c r="E53" s="25">
        <v>570</v>
      </c>
      <c r="F53" s="25">
        <v>564</v>
      </c>
      <c r="G53" s="25">
        <v>555</v>
      </c>
      <c r="H53" s="25">
        <f t="shared" ref="H53" si="140">IF(D53="SELL", E53-F53, F53-E53)*C53</f>
        <v>3157.894736842105</v>
      </c>
      <c r="I53" s="25">
        <f t="shared" ref="I53" si="141">IF(D53="SELL",IF(G53="-","0",F53-G53),IF(D53="BUY",IF(G53="-","0",G53-F53)))*C53</f>
        <v>4736.8421052631575</v>
      </c>
      <c r="J53" s="63">
        <f t="shared" ref="J53" si="142">SUM(H53:I53)</f>
        <v>7894.7368421052624</v>
      </c>
    </row>
    <row r="54" spans="1:10">
      <c r="A54" s="23">
        <v>43390</v>
      </c>
      <c r="B54" s="24" t="s">
        <v>194</v>
      </c>
      <c r="C54" s="61">
        <f t="shared" ref="C54" si="143">300000/E54</f>
        <v>190.47619047619048</v>
      </c>
      <c r="D54" s="62" t="s">
        <v>104</v>
      </c>
      <c r="E54" s="25">
        <v>1575</v>
      </c>
      <c r="F54" s="25">
        <v>1555</v>
      </c>
      <c r="G54" s="25">
        <v>1530</v>
      </c>
      <c r="H54" s="25">
        <f t="shared" ref="H54" si="144">IF(D54="SELL", E54-F54, F54-E54)*C54</f>
        <v>3809.5238095238096</v>
      </c>
      <c r="I54" s="25">
        <f t="shared" ref="I54" si="145">IF(D54="SELL",IF(G54="-","0",F54-G54),IF(D54="BUY",IF(G54="-","0",G54-F54)))*C54</f>
        <v>4761.9047619047624</v>
      </c>
      <c r="J54" s="63">
        <f t="shared" ref="J54" si="146">SUM(H54:I54)</f>
        <v>8571.4285714285725</v>
      </c>
    </row>
    <row r="55" spans="1:10">
      <c r="A55" s="23">
        <v>43389</v>
      </c>
      <c r="B55" s="24" t="s">
        <v>190</v>
      </c>
      <c r="C55" s="61">
        <f t="shared" ref="C55" si="147">300000/E55</f>
        <v>669.64285714285711</v>
      </c>
      <c r="D55" s="62" t="s">
        <v>48</v>
      </c>
      <c r="E55" s="25">
        <v>448</v>
      </c>
      <c r="F55" s="25">
        <v>453.4</v>
      </c>
      <c r="G55" s="25" t="s">
        <v>49</v>
      </c>
      <c r="H55" s="25">
        <f t="shared" ref="H55" si="148">IF(D55="SELL", E55-F55, F55-E55)*C55</f>
        <v>3616.071428571413</v>
      </c>
      <c r="I55" s="25">
        <f t="shared" ref="I55" si="149">IF(D55="SELL",IF(G55="-","0",F55-G55),IF(D55="BUY",IF(G55="-","0",G55-F55)))*C55</f>
        <v>0</v>
      </c>
      <c r="J55" s="63">
        <f t="shared" ref="J55" si="150">SUM(H55:I55)</f>
        <v>3616.071428571413</v>
      </c>
    </row>
    <row r="56" spans="1:10">
      <c r="A56" s="23">
        <v>43388</v>
      </c>
      <c r="B56" s="24" t="s">
        <v>190</v>
      </c>
      <c r="C56" s="61">
        <f t="shared" ref="C56" si="151">300000/E56</f>
        <v>753.7688442211055</v>
      </c>
      <c r="D56" s="62" t="s">
        <v>48</v>
      </c>
      <c r="E56" s="25">
        <v>398</v>
      </c>
      <c r="F56" s="25">
        <v>405</v>
      </c>
      <c r="G56" s="25" t="s">
        <v>49</v>
      </c>
      <c r="H56" s="25">
        <f t="shared" ref="H56" si="152">IF(D56="SELL", E56-F56, F56-E56)*C56</f>
        <v>5276.3819095477384</v>
      </c>
      <c r="I56" s="25">
        <f t="shared" ref="I56" si="153">IF(D56="SELL",IF(G56="-","0",F56-G56),IF(D56="BUY",IF(G56="-","0",G56-F56)))*C56</f>
        <v>0</v>
      </c>
      <c r="J56" s="63">
        <f t="shared" ref="J56" si="154">SUM(H56:I56)</f>
        <v>5276.3819095477384</v>
      </c>
    </row>
    <row r="57" spans="1:10">
      <c r="A57" s="23">
        <v>43385</v>
      </c>
      <c r="B57" s="24" t="s">
        <v>190</v>
      </c>
      <c r="C57" s="61">
        <f t="shared" ref="C57" si="155">300000/E57</f>
        <v>800</v>
      </c>
      <c r="D57" s="62" t="s">
        <v>48</v>
      </c>
      <c r="E57" s="25">
        <v>375</v>
      </c>
      <c r="F57" s="25">
        <v>379.8</v>
      </c>
      <c r="G57" s="25" t="s">
        <v>49</v>
      </c>
      <c r="H57" s="25">
        <f t="shared" ref="H57" si="156">IF(D57="SELL", E57-F57, F57-E57)*C57</f>
        <v>3840.0000000000091</v>
      </c>
      <c r="I57" s="25">
        <f t="shared" ref="I57" si="157">IF(D57="SELL",IF(G57="-","0",F57-G57),IF(D57="BUY",IF(G57="-","0",G57-F57)))*C57</f>
        <v>0</v>
      </c>
      <c r="J57" s="63">
        <f t="shared" ref="J57" si="158">SUM(H57:I57)</f>
        <v>3840.0000000000091</v>
      </c>
    </row>
    <row r="58" spans="1:10">
      <c r="A58" s="23">
        <v>43384</v>
      </c>
      <c r="B58" s="24" t="s">
        <v>187</v>
      </c>
      <c r="C58" s="61">
        <f t="shared" ref="C58" si="159">300000/E58</f>
        <v>462.24961479198765</v>
      </c>
      <c r="D58" s="62" t="s">
        <v>104</v>
      </c>
      <c r="E58" s="25">
        <v>649</v>
      </c>
      <c r="F58" s="25">
        <v>639</v>
      </c>
      <c r="G58" s="25">
        <v>631</v>
      </c>
      <c r="H58" s="25">
        <f t="shared" ref="H58" si="160">IF(D58="SELL", E58-F58, F58-E58)*C58</f>
        <v>4622.4961479198764</v>
      </c>
      <c r="I58" s="25">
        <f t="shared" ref="I58" si="161">IF(D58="SELL",IF(G58="-","0",F58-G58),IF(D58="BUY",IF(G58="-","0",G58-F58)))*C58</f>
        <v>3697.9969183359012</v>
      </c>
      <c r="J58" s="63">
        <f t="shared" ref="J58" si="162">SUM(H58:I58)</f>
        <v>8320.4930662557781</v>
      </c>
    </row>
    <row r="59" spans="1:10">
      <c r="A59" s="23">
        <v>43383</v>
      </c>
      <c r="B59" s="24" t="s">
        <v>186</v>
      </c>
      <c r="C59" s="61">
        <f t="shared" ref="C59" si="163">300000/E59</f>
        <v>240</v>
      </c>
      <c r="D59" s="62" t="s">
        <v>48</v>
      </c>
      <c r="E59" s="25">
        <v>1250</v>
      </c>
      <c r="F59" s="25">
        <v>1268</v>
      </c>
      <c r="G59" s="25">
        <v>1290</v>
      </c>
      <c r="H59" s="25">
        <f t="shared" ref="H59" si="164">IF(D59="SELL", E59-F59, F59-E59)*C59</f>
        <v>4320</v>
      </c>
      <c r="I59" s="25">
        <f t="shared" ref="I59" si="165">IF(D59="SELL",IF(G59="-","0",F59-G59),IF(D59="BUY",IF(G59="-","0",G59-F59)))*C59</f>
        <v>5280</v>
      </c>
      <c r="J59" s="63">
        <f t="shared" ref="J59" si="166">SUM(H59:I59)</f>
        <v>9600</v>
      </c>
    </row>
    <row r="60" spans="1:10">
      <c r="A60" s="23">
        <v>43382</v>
      </c>
      <c r="B60" s="24" t="s">
        <v>190</v>
      </c>
      <c r="C60" s="61">
        <f t="shared" ref="C60" si="167">300000/E60</f>
        <v>917.43119266055044</v>
      </c>
      <c r="D60" s="62" t="s">
        <v>104</v>
      </c>
      <c r="E60" s="25">
        <v>327</v>
      </c>
      <c r="F60" s="25">
        <v>321</v>
      </c>
      <c r="G60" s="25" t="s">
        <v>49</v>
      </c>
      <c r="H60" s="25">
        <f t="shared" ref="H60" si="168">IF(D60="SELL", E60-F60, F60-E60)*C60</f>
        <v>5504.5871559633024</v>
      </c>
      <c r="I60" s="25">
        <v>0</v>
      </c>
      <c r="J60" s="63">
        <f t="shared" ref="J60" si="169">SUM(H60:I60)</f>
        <v>5504.5871559633024</v>
      </c>
    </row>
    <row r="61" spans="1:10">
      <c r="A61" s="23">
        <v>43381</v>
      </c>
      <c r="B61" s="24" t="s">
        <v>185</v>
      </c>
      <c r="C61" s="61">
        <f t="shared" ref="C61" si="170">300000/E61</f>
        <v>678.73303167420818</v>
      </c>
      <c r="D61" s="62" t="s">
        <v>104</v>
      </c>
      <c r="E61" s="25">
        <v>442</v>
      </c>
      <c r="F61" s="25">
        <v>435</v>
      </c>
      <c r="G61" s="25">
        <v>428</v>
      </c>
      <c r="H61" s="25">
        <f t="shared" ref="H61" si="171">IF(D61="SELL", E61-F61, F61-E61)*C61</f>
        <v>4751.1312217194572</v>
      </c>
      <c r="I61" s="25">
        <f t="shared" ref="I61" si="172">IF(D61="SELL",IF(G61="-","0",F61-G61),IF(D61="BUY",IF(G61="-","0",G61-F61)))*C61</f>
        <v>4751.1312217194572</v>
      </c>
      <c r="J61" s="63">
        <f t="shared" ref="J61" si="173">SUM(H61:I61)</f>
        <v>9502.2624434389145</v>
      </c>
    </row>
    <row r="62" spans="1:10">
      <c r="A62" s="23">
        <v>43378</v>
      </c>
      <c r="B62" s="24" t="s">
        <v>116</v>
      </c>
      <c r="C62" s="61">
        <f t="shared" ref="C62" si="174">300000/E62</f>
        <v>656.45514223194743</v>
      </c>
      <c r="D62" s="62" t="s">
        <v>104</v>
      </c>
      <c r="E62" s="25">
        <v>457</v>
      </c>
      <c r="F62" s="25">
        <v>450</v>
      </c>
      <c r="G62" s="25">
        <v>440</v>
      </c>
      <c r="H62" s="25">
        <f t="shared" ref="H62" si="175">IF(D62="SELL", E62-F62, F62-E62)*C62</f>
        <v>4595.1859956236322</v>
      </c>
      <c r="I62" s="25">
        <f t="shared" ref="I62" si="176">IF(D62="SELL",IF(G62="-","0",F62-G62),IF(D62="BUY",IF(G62="-","0",G62-F62)))*C62</f>
        <v>6564.5514223194741</v>
      </c>
      <c r="J62" s="63">
        <f t="shared" ref="J62" si="177">SUM(H62:I62)</f>
        <v>11159.737417943106</v>
      </c>
    </row>
    <row r="63" spans="1:10">
      <c r="A63" s="23">
        <v>43377</v>
      </c>
      <c r="B63" s="24" t="s">
        <v>183</v>
      </c>
      <c r="C63" s="61">
        <f t="shared" ref="C63:C64" si="178">300000/E63</f>
        <v>879.76539589442814</v>
      </c>
      <c r="D63" s="62" t="s">
        <v>104</v>
      </c>
      <c r="E63" s="25">
        <v>341</v>
      </c>
      <c r="F63" s="25">
        <v>335</v>
      </c>
      <c r="G63" s="25">
        <v>330</v>
      </c>
      <c r="H63" s="25">
        <f t="shared" ref="H63:H64" si="179">IF(D63="SELL", E63-F63, F63-E63)*C63</f>
        <v>5278.5923753665684</v>
      </c>
      <c r="I63" s="25">
        <f t="shared" ref="I63:I64" si="180">IF(D63="SELL",IF(G63="-","0",F63-G63),IF(D63="BUY",IF(G63="-","0",G63-F63)))*C63</f>
        <v>4398.8269794721409</v>
      </c>
      <c r="J63" s="63">
        <f t="shared" ref="J63:J64" si="181">SUM(H63:I63)</f>
        <v>9677.4193548387084</v>
      </c>
    </row>
    <row r="64" spans="1:10">
      <c r="A64" s="23">
        <v>43376</v>
      </c>
      <c r="B64" s="24" t="s">
        <v>184</v>
      </c>
      <c r="C64" s="61">
        <f t="shared" si="178"/>
        <v>1142.8571428571429</v>
      </c>
      <c r="D64" s="62" t="s">
        <v>48</v>
      </c>
      <c r="E64" s="25">
        <v>262.5</v>
      </c>
      <c r="F64" s="25">
        <v>266</v>
      </c>
      <c r="G64" s="25" t="s">
        <v>49</v>
      </c>
      <c r="H64" s="25">
        <f t="shared" si="179"/>
        <v>4000</v>
      </c>
      <c r="I64" s="25">
        <f t="shared" si="180"/>
        <v>0</v>
      </c>
      <c r="J64" s="63">
        <f t="shared" si="181"/>
        <v>4000</v>
      </c>
    </row>
    <row r="65" spans="1:10">
      <c r="A65" s="23">
        <v>43374</v>
      </c>
      <c r="B65" s="24" t="s">
        <v>158</v>
      </c>
      <c r="C65" s="61">
        <f t="shared" ref="C65" si="182">300000/E65</f>
        <v>821.91780821917803</v>
      </c>
      <c r="D65" s="62" t="s">
        <v>104</v>
      </c>
      <c r="E65" s="25">
        <v>365</v>
      </c>
      <c r="F65" s="25">
        <v>359</v>
      </c>
      <c r="G65" s="25" t="s">
        <v>49</v>
      </c>
      <c r="H65" s="25">
        <f t="shared" ref="H65" si="183">IF(D65="SELL", E65-F65, F65-E65)*C65</f>
        <v>4931.5068493150684</v>
      </c>
      <c r="I65" s="25">
        <f t="shared" ref="I65" si="184">IF(D65="SELL",IF(G65="-","0",F65-G65),IF(D65="BUY",IF(G65="-","0",G65-F65)))*C65</f>
        <v>0</v>
      </c>
      <c r="J65" s="63">
        <f t="shared" ref="J65" si="185">SUM(H65:I65)</f>
        <v>4931.5068493150684</v>
      </c>
    </row>
    <row r="66" spans="1:10">
      <c r="A66" s="23">
        <v>43371</v>
      </c>
      <c r="B66" s="24" t="s">
        <v>173</v>
      </c>
      <c r="C66" s="61">
        <f t="shared" ref="C66" si="186">300000/E66</f>
        <v>759.49367088607596</v>
      </c>
      <c r="D66" s="62" t="s">
        <v>104</v>
      </c>
      <c r="E66" s="25">
        <v>395</v>
      </c>
      <c r="F66" s="25">
        <v>391</v>
      </c>
      <c r="G66" s="25" t="s">
        <v>49</v>
      </c>
      <c r="H66" s="25">
        <f t="shared" ref="H66" si="187">IF(D66="SELL", E66-F66, F66-E66)*C66</f>
        <v>3037.9746835443038</v>
      </c>
      <c r="I66" s="25">
        <f t="shared" ref="I66:I67" si="188">IF(D66="SELL",IF(G66="-","0",F66-G66),IF(D66="BUY",IF(G66="-","0",G66-F66)))*C66</f>
        <v>0</v>
      </c>
      <c r="J66" s="63">
        <f t="shared" ref="J66" si="189">SUM(H66:I66)</f>
        <v>3037.9746835443038</v>
      </c>
    </row>
    <row r="67" spans="1:10">
      <c r="A67" s="23">
        <v>43370</v>
      </c>
      <c r="B67" s="24" t="s">
        <v>174</v>
      </c>
      <c r="C67" s="61">
        <f t="shared" ref="C67:C68" si="190">300000/E67</f>
        <v>131.57894736842104</v>
      </c>
      <c r="D67" s="62" t="s">
        <v>104</v>
      </c>
      <c r="E67" s="25">
        <v>2280</v>
      </c>
      <c r="F67" s="25">
        <v>2250</v>
      </c>
      <c r="G67" s="25">
        <v>2220</v>
      </c>
      <c r="H67" s="25">
        <f t="shared" ref="H67:H68" si="191">IF(D67="SELL", E67-F67, F67-E67)*C67</f>
        <v>3947.3684210526312</v>
      </c>
      <c r="I67" s="25">
        <f t="shared" si="188"/>
        <v>3947.3684210526312</v>
      </c>
      <c r="J67" s="63">
        <f t="shared" ref="J67:J68" si="192">SUM(H67:I67)</f>
        <v>7894.7368421052624</v>
      </c>
    </row>
    <row r="68" spans="1:10">
      <c r="A68" s="23">
        <v>43369</v>
      </c>
      <c r="B68" s="24" t="s">
        <v>176</v>
      </c>
      <c r="C68" s="61">
        <f t="shared" si="190"/>
        <v>501.67224080267556</v>
      </c>
      <c r="D68" s="62" t="s">
        <v>48</v>
      </c>
      <c r="E68" s="25">
        <v>598</v>
      </c>
      <c r="F68" s="25">
        <v>605</v>
      </c>
      <c r="G68" s="25">
        <v>612</v>
      </c>
      <c r="H68" s="25">
        <f t="shared" si="191"/>
        <v>3511.7056856187291</v>
      </c>
      <c r="I68" s="25">
        <f t="shared" ref="I68:I72" si="193">IF(D68="SELL",IF(G68="-","0",F68-G68),IF(D68="BUY",IF(G68="-","0",G68-F68)))*C68</f>
        <v>3511.7056856187291</v>
      </c>
      <c r="J68" s="63">
        <f t="shared" si="192"/>
        <v>7023.4113712374583</v>
      </c>
    </row>
    <row r="69" spans="1:10">
      <c r="A69" s="23">
        <v>43368</v>
      </c>
      <c r="B69" s="24" t="s">
        <v>175</v>
      </c>
      <c r="C69" s="61">
        <f t="shared" ref="C69:C72" si="194">300000/E69</f>
        <v>325.02708559046584</v>
      </c>
      <c r="D69" s="62" t="s">
        <v>104</v>
      </c>
      <c r="E69" s="25">
        <v>923</v>
      </c>
      <c r="F69" s="25">
        <v>910</v>
      </c>
      <c r="G69" s="25">
        <v>860</v>
      </c>
      <c r="H69" s="25">
        <f t="shared" ref="H69:H72" si="195">IF(D69="SELL", E69-F69, F69-E69)*C69</f>
        <v>4225.3521126760561</v>
      </c>
      <c r="I69" s="25">
        <f t="shared" si="193"/>
        <v>16251.354279523292</v>
      </c>
      <c r="J69" s="63">
        <f t="shared" ref="J69:J72" si="196">SUM(H69:I69)</f>
        <v>20476.706392199347</v>
      </c>
    </row>
    <row r="70" spans="1:10">
      <c r="A70" s="23">
        <v>43367</v>
      </c>
      <c r="B70" s="24" t="s">
        <v>174</v>
      </c>
      <c r="C70" s="61">
        <f t="shared" si="194"/>
        <v>131.34851138353764</v>
      </c>
      <c r="D70" s="62" t="s">
        <v>104</v>
      </c>
      <c r="E70" s="25">
        <v>2284</v>
      </c>
      <c r="F70" s="25">
        <v>2250</v>
      </c>
      <c r="G70" s="25">
        <v>2200</v>
      </c>
      <c r="H70" s="25">
        <f t="shared" si="195"/>
        <v>4465.8493870402799</v>
      </c>
      <c r="I70" s="25">
        <f t="shared" si="193"/>
        <v>6567.4255691768822</v>
      </c>
      <c r="J70" s="63">
        <f t="shared" si="196"/>
        <v>11033.274956217163</v>
      </c>
    </row>
    <row r="71" spans="1:10">
      <c r="A71" s="23">
        <v>43364</v>
      </c>
      <c r="B71" s="24" t="s">
        <v>177</v>
      </c>
      <c r="C71" s="61">
        <f t="shared" si="194"/>
        <v>405.40540540540542</v>
      </c>
      <c r="D71" s="62" t="s">
        <v>48</v>
      </c>
      <c r="E71" s="25">
        <v>740</v>
      </c>
      <c r="F71" s="25">
        <v>728</v>
      </c>
      <c r="G71" s="25" t="s">
        <v>49</v>
      </c>
      <c r="H71" s="25">
        <f t="shared" si="195"/>
        <v>-4864.864864864865</v>
      </c>
      <c r="I71" s="25">
        <f t="shared" si="193"/>
        <v>0</v>
      </c>
      <c r="J71" s="63">
        <f t="shared" si="196"/>
        <v>-4864.864864864865</v>
      </c>
    </row>
    <row r="72" spans="1:10">
      <c r="A72" s="23">
        <v>43362</v>
      </c>
      <c r="B72" s="24" t="s">
        <v>54</v>
      </c>
      <c r="C72" s="61">
        <f t="shared" si="194"/>
        <v>709.21985815602841</v>
      </c>
      <c r="D72" s="62" t="s">
        <v>48</v>
      </c>
      <c r="E72" s="25">
        <v>423</v>
      </c>
      <c r="F72" s="25">
        <v>430</v>
      </c>
      <c r="G72" s="25" t="s">
        <v>49</v>
      </c>
      <c r="H72" s="25">
        <f t="shared" si="195"/>
        <v>4964.5390070921985</v>
      </c>
      <c r="I72" s="25">
        <f t="shared" si="193"/>
        <v>0</v>
      </c>
      <c r="J72" s="63">
        <f t="shared" si="196"/>
        <v>4964.5390070921985</v>
      </c>
    </row>
    <row r="73" spans="1:10">
      <c r="A73" s="23">
        <v>43361</v>
      </c>
      <c r="B73" s="24" t="s">
        <v>102</v>
      </c>
      <c r="C73" s="61">
        <f t="shared" ref="C73" si="197">300000/E73</f>
        <v>714.28571428571433</v>
      </c>
      <c r="D73" s="62" t="s">
        <v>48</v>
      </c>
      <c r="E73" s="25">
        <v>420</v>
      </c>
      <c r="F73" s="25">
        <v>427</v>
      </c>
      <c r="G73" s="25" t="s">
        <v>49</v>
      </c>
      <c r="H73" s="25">
        <f t="shared" ref="H73" si="198">IF(D73="SELL", E73-F73, F73-E73)*C73</f>
        <v>5000</v>
      </c>
      <c r="I73" s="25">
        <f t="shared" ref="I73" si="199">IF(D73="SELL",IF(G73="-","0",F73-G73),IF(D73="BUY",IF(G73="-","0",G73-F73)))*C73</f>
        <v>0</v>
      </c>
      <c r="J73" s="63">
        <f t="shared" ref="J73" si="200">SUM(H73:I73)</f>
        <v>5000</v>
      </c>
    </row>
    <row r="74" spans="1:10">
      <c r="A74" s="23">
        <v>43360</v>
      </c>
      <c r="B74" s="24" t="s">
        <v>166</v>
      </c>
      <c r="C74" s="61">
        <f t="shared" ref="C74:C80" si="201">300000/E74</f>
        <v>515.46391752577324</v>
      </c>
      <c r="D74" s="62" t="s">
        <v>48</v>
      </c>
      <c r="E74" s="25">
        <v>582</v>
      </c>
      <c r="F74" s="25">
        <v>582</v>
      </c>
      <c r="G74" s="25" t="s">
        <v>49</v>
      </c>
      <c r="H74" s="25">
        <f t="shared" ref="H74:H77" si="202">IF(D74="SELL", E74-F74, F74-E74)*C74</f>
        <v>0</v>
      </c>
      <c r="I74" s="25">
        <f t="shared" ref="I74:I77" si="203">IF(D74="SELL",IF(G74="-","0",F74-G74),IF(D74="BUY",IF(G74="-","0",G74-F74)))*C74</f>
        <v>0</v>
      </c>
      <c r="J74" s="63">
        <f t="shared" ref="J74:J77" si="204">SUM(H74:I74)</f>
        <v>0</v>
      </c>
    </row>
    <row r="75" spans="1:10">
      <c r="A75" s="23">
        <v>43357</v>
      </c>
      <c r="B75" s="24" t="s">
        <v>169</v>
      </c>
      <c r="C75" s="61">
        <f t="shared" ref="C75" si="205">300000/E75</f>
        <v>394.73684210526318</v>
      </c>
      <c r="D75" s="62" t="s">
        <v>48</v>
      </c>
      <c r="E75" s="25">
        <v>760</v>
      </c>
      <c r="F75" s="25">
        <v>770</v>
      </c>
      <c r="G75" s="25" t="s">
        <v>49</v>
      </c>
      <c r="H75" s="25">
        <f t="shared" ref="H75" si="206">IF(D75="SELL", E75-F75, F75-E75)*C75</f>
        <v>3947.3684210526317</v>
      </c>
      <c r="I75" s="25">
        <f t="shared" ref="I75" si="207">IF(D75="SELL",IF(G75="-","0",F75-G75),IF(D75="BUY",IF(G75="-","0",G75-F75)))*C75</f>
        <v>0</v>
      </c>
      <c r="J75" s="63">
        <f t="shared" ref="J75" si="208">SUM(H75:I75)</f>
        <v>3947.3684210526317</v>
      </c>
    </row>
    <row r="76" spans="1:10">
      <c r="A76" s="23">
        <v>43355</v>
      </c>
      <c r="B76" s="24" t="s">
        <v>168</v>
      </c>
      <c r="C76" s="61">
        <f t="shared" si="201"/>
        <v>694.44444444444446</v>
      </c>
      <c r="D76" s="62" t="s">
        <v>104</v>
      </c>
      <c r="E76" s="25">
        <v>432</v>
      </c>
      <c r="F76" s="25">
        <v>425</v>
      </c>
      <c r="G76" s="25">
        <v>420</v>
      </c>
      <c r="H76" s="25">
        <f t="shared" ref="H76" si="209">IF(D76="SELL", E76-F76, F76-E76)*C76</f>
        <v>4861.1111111111113</v>
      </c>
      <c r="I76" s="25">
        <f t="shared" ref="I76" si="210">IF(D76="SELL",IF(G76="-","0",F76-G76),IF(D76="BUY",IF(G76="-","0",G76-F76)))*C76</f>
        <v>3472.2222222222222</v>
      </c>
      <c r="J76" s="63">
        <f t="shared" ref="J76" si="211">SUM(H76:I76)</f>
        <v>8333.3333333333339</v>
      </c>
    </row>
    <row r="77" spans="1:10">
      <c r="A77" s="23">
        <v>43354</v>
      </c>
      <c r="B77" s="24" t="s">
        <v>167</v>
      </c>
      <c r="C77" s="61">
        <f t="shared" ref="C77" si="212">300000/E77</f>
        <v>494.23393739703459</v>
      </c>
      <c r="D77" s="62" t="s">
        <v>48</v>
      </c>
      <c r="E77" s="25">
        <v>607</v>
      </c>
      <c r="F77" s="25">
        <v>615</v>
      </c>
      <c r="G77" s="25" t="s">
        <v>49</v>
      </c>
      <c r="H77" s="25">
        <f t="shared" si="202"/>
        <v>3953.8714991762768</v>
      </c>
      <c r="I77" s="25">
        <f t="shared" si="203"/>
        <v>0</v>
      </c>
      <c r="J77" s="63">
        <f t="shared" si="204"/>
        <v>3953.8714991762768</v>
      </c>
    </row>
    <row r="78" spans="1:10">
      <c r="A78" s="23">
        <v>43353</v>
      </c>
      <c r="B78" s="24" t="s">
        <v>165</v>
      </c>
      <c r="C78" s="61">
        <f t="shared" si="201"/>
        <v>961.53846153846155</v>
      </c>
      <c r="D78" s="62" t="s">
        <v>48</v>
      </c>
      <c r="E78" s="25">
        <v>312</v>
      </c>
      <c r="F78" s="25">
        <v>318</v>
      </c>
      <c r="G78" s="25">
        <v>320</v>
      </c>
      <c r="H78" s="25">
        <f t="shared" ref="H78:H80" si="213">IF(D78="SELL", E78-F78, F78-E78)*C78</f>
        <v>5769.2307692307695</v>
      </c>
      <c r="I78" s="25">
        <f t="shared" ref="I78:I79" si="214">IF(D78="SELL",IF(G78="-","0",F78-G78),IF(D78="BUY",IF(G78="-","0",G78-F78)))*C78</f>
        <v>1923.0769230769231</v>
      </c>
      <c r="J78" s="63">
        <f t="shared" ref="J78:J80" si="215">SUM(H78:I78)</f>
        <v>7692.3076923076924</v>
      </c>
    </row>
    <row r="79" spans="1:10">
      <c r="A79" s="23">
        <v>43350</v>
      </c>
      <c r="B79" s="24" t="s">
        <v>164</v>
      </c>
      <c r="C79" s="61">
        <f t="shared" si="201"/>
        <v>582.52427184466023</v>
      </c>
      <c r="D79" s="62" t="s">
        <v>48</v>
      </c>
      <c r="E79" s="25">
        <v>515</v>
      </c>
      <c r="F79" s="25">
        <v>523</v>
      </c>
      <c r="G79" s="25">
        <v>530</v>
      </c>
      <c r="H79" s="25">
        <f t="shared" si="213"/>
        <v>4660.1941747572819</v>
      </c>
      <c r="I79" s="25">
        <f t="shared" si="214"/>
        <v>4077.6699029126216</v>
      </c>
      <c r="J79" s="63">
        <f t="shared" si="215"/>
        <v>8737.8640776699031</v>
      </c>
    </row>
    <row r="80" spans="1:10">
      <c r="A80" s="23">
        <v>43349</v>
      </c>
      <c r="B80" s="24" t="s">
        <v>163</v>
      </c>
      <c r="C80" s="61">
        <f t="shared" si="201"/>
        <v>1075.2688172043011</v>
      </c>
      <c r="D80" s="62" t="s">
        <v>48</v>
      </c>
      <c r="E80" s="25">
        <v>279</v>
      </c>
      <c r="F80" s="25">
        <v>283</v>
      </c>
      <c r="G80" s="25" t="s">
        <v>49</v>
      </c>
      <c r="H80" s="25">
        <f t="shared" si="213"/>
        <v>4301.0752688172042</v>
      </c>
      <c r="I80" s="25">
        <v>0</v>
      </c>
      <c r="J80" s="63">
        <f t="shared" si="215"/>
        <v>4301.0752688172042</v>
      </c>
    </row>
    <row r="81" spans="1:10">
      <c r="A81" s="23">
        <v>43347</v>
      </c>
      <c r="B81" s="24" t="s">
        <v>158</v>
      </c>
      <c r="C81" s="61">
        <f t="shared" ref="C81" si="216">300000/E81</f>
        <v>694.44444444444446</v>
      </c>
      <c r="D81" s="62" t="s">
        <v>48</v>
      </c>
      <c r="E81" s="25">
        <v>432</v>
      </c>
      <c r="F81" s="25">
        <v>424</v>
      </c>
      <c r="G81" s="25" t="s">
        <v>49</v>
      </c>
      <c r="H81" s="25">
        <f t="shared" ref="H81" si="217">IF(D81="SELL", E81-F81, F81-E81)*C81</f>
        <v>-5555.5555555555557</v>
      </c>
      <c r="I81" s="25">
        <v>0</v>
      </c>
      <c r="J81" s="63">
        <f t="shared" ref="J81" si="218">SUM(H81:I81)</f>
        <v>-5555.5555555555557</v>
      </c>
    </row>
    <row r="82" spans="1:10">
      <c r="A82" s="23">
        <v>43347</v>
      </c>
      <c r="B82" s="24" t="s">
        <v>47</v>
      </c>
      <c r="C82" s="61">
        <f t="shared" ref="C82" si="219">300000/E82</f>
        <v>684.93150684931504</v>
      </c>
      <c r="D82" s="62" t="s">
        <v>104</v>
      </c>
      <c r="E82" s="25">
        <v>438</v>
      </c>
      <c r="F82" s="25">
        <v>432</v>
      </c>
      <c r="G82" s="25" t="s">
        <v>49</v>
      </c>
      <c r="H82" s="25">
        <f t="shared" ref="H82" si="220">IF(D82="SELL", E82-F82, F82-E82)*C82</f>
        <v>4109.58904109589</v>
      </c>
      <c r="I82" s="25">
        <v>0</v>
      </c>
      <c r="J82" s="63">
        <f t="shared" ref="J82" si="221">SUM(H82:I82)</f>
        <v>4109.58904109589</v>
      </c>
    </row>
    <row r="83" spans="1:10">
      <c r="A83" s="23">
        <v>43346</v>
      </c>
      <c r="B83" s="24" t="s">
        <v>154</v>
      </c>
      <c r="C83" s="61">
        <f t="shared" ref="C83" si="222">300000/E83</f>
        <v>835.65459610027858</v>
      </c>
      <c r="D83" s="62" t="s">
        <v>48</v>
      </c>
      <c r="E83" s="25">
        <v>359</v>
      </c>
      <c r="F83" s="25">
        <v>365</v>
      </c>
      <c r="G83" s="25">
        <v>366</v>
      </c>
      <c r="H83" s="25">
        <f t="shared" ref="H83" si="223">IF(D83="SELL", E83-F83, F83-E83)*C83</f>
        <v>5013.9275766016717</v>
      </c>
      <c r="I83" s="25">
        <v>0</v>
      </c>
      <c r="J83" s="63">
        <f t="shared" ref="J83" si="224">SUM(H83:I83)</f>
        <v>5013.9275766016717</v>
      </c>
    </row>
    <row r="84" spans="1:10">
      <c r="A84" s="23">
        <v>43342</v>
      </c>
      <c r="B84" s="24" t="s">
        <v>79</v>
      </c>
      <c r="C84" s="61">
        <f t="shared" ref="C84" si="225">300000/E84</f>
        <v>757.57575757575762</v>
      </c>
      <c r="D84" s="62" t="s">
        <v>104</v>
      </c>
      <c r="E84" s="25">
        <v>396</v>
      </c>
      <c r="F84" s="25">
        <v>391</v>
      </c>
      <c r="G84" s="25">
        <v>389</v>
      </c>
      <c r="H84" s="25">
        <f t="shared" ref="H84" si="226">IF(D84="SELL", E84-F84, F84-E84)*C84</f>
        <v>3787.878787878788</v>
      </c>
      <c r="I84" s="25">
        <v>0</v>
      </c>
      <c r="J84" s="63">
        <f t="shared" ref="J84" si="227">SUM(H84:I84)</f>
        <v>3787.878787878788</v>
      </c>
    </row>
    <row r="85" spans="1:10">
      <c r="A85" s="23">
        <v>43341</v>
      </c>
      <c r="B85" s="24" t="s">
        <v>47</v>
      </c>
      <c r="C85" s="61">
        <f t="shared" ref="C85:C86" si="228">300000/E85</f>
        <v>634.24947145877377</v>
      </c>
      <c r="D85" s="62" t="s">
        <v>48</v>
      </c>
      <c r="E85" s="25">
        <v>473</v>
      </c>
      <c r="F85" s="25">
        <v>468</v>
      </c>
      <c r="G85" s="25" t="s">
        <v>49</v>
      </c>
      <c r="H85" s="25">
        <f t="shared" ref="H85:H86" si="229">IF(D85="SELL", E85-F85, F85-E85)*C85</f>
        <v>-3171.2473572938688</v>
      </c>
      <c r="I85" s="25">
        <v>0</v>
      </c>
      <c r="J85" s="63">
        <f t="shared" ref="J85:J86" si="230">SUM(H85:I85)</f>
        <v>-3171.2473572938688</v>
      </c>
    </row>
    <row r="86" spans="1:10">
      <c r="A86" s="23">
        <v>43340</v>
      </c>
      <c r="B86" s="24" t="s">
        <v>153</v>
      </c>
      <c r="C86" s="61">
        <f t="shared" si="228"/>
        <v>705.88235294117646</v>
      </c>
      <c r="D86" s="62" t="s">
        <v>48</v>
      </c>
      <c r="E86" s="25">
        <v>425</v>
      </c>
      <c r="F86" s="25">
        <v>430</v>
      </c>
      <c r="G86" s="25" t="s">
        <v>49</v>
      </c>
      <c r="H86" s="25">
        <f t="shared" si="229"/>
        <v>3529.4117647058824</v>
      </c>
      <c r="I86" s="25">
        <v>0</v>
      </c>
      <c r="J86" s="63">
        <f t="shared" si="230"/>
        <v>3529.4117647058824</v>
      </c>
    </row>
    <row r="87" spans="1:10">
      <c r="A87" s="23">
        <v>43339</v>
      </c>
      <c r="B87" s="24" t="s">
        <v>105</v>
      </c>
      <c r="C87" s="61">
        <f t="shared" ref="C87" si="231">300000/E87</f>
        <v>983.60655737704917</v>
      </c>
      <c r="D87" s="62" t="s">
        <v>48</v>
      </c>
      <c r="E87" s="25">
        <v>305</v>
      </c>
      <c r="F87" s="25">
        <v>305</v>
      </c>
      <c r="G87" s="25" t="s">
        <v>49</v>
      </c>
      <c r="H87" s="25">
        <f t="shared" ref="H87" si="232">IF(D87="SELL", E87-F87, F87-E87)*C87</f>
        <v>0</v>
      </c>
      <c r="I87" s="25">
        <v>0</v>
      </c>
      <c r="J87" s="63">
        <f t="shared" ref="J87" si="233">SUM(H87:I87)</f>
        <v>0</v>
      </c>
    </row>
    <row r="88" spans="1:10">
      <c r="A88" s="23">
        <v>43336</v>
      </c>
      <c r="B88" s="24" t="s">
        <v>152</v>
      </c>
      <c r="C88" s="61">
        <f t="shared" ref="C88:C89" si="234">300000/E88</f>
        <v>493.42105263157896</v>
      </c>
      <c r="D88" s="62" t="s">
        <v>48</v>
      </c>
      <c r="E88" s="25">
        <v>608</v>
      </c>
      <c r="F88" s="25">
        <v>612.5</v>
      </c>
      <c r="G88" s="25" t="s">
        <v>49</v>
      </c>
      <c r="H88" s="25">
        <f t="shared" ref="H88:H89" si="235">IF(D88="SELL", E88-F88, F88-E88)*C88</f>
        <v>2220.3947368421054</v>
      </c>
      <c r="I88" s="25">
        <v>0</v>
      </c>
      <c r="J88" s="63">
        <f t="shared" ref="J88:J89" si="236">SUM(H88:I88)</f>
        <v>2220.3947368421054</v>
      </c>
    </row>
    <row r="89" spans="1:10">
      <c r="A89" s="23">
        <v>43335</v>
      </c>
      <c r="B89" s="24" t="s">
        <v>137</v>
      </c>
      <c r="C89" s="61">
        <f t="shared" si="234"/>
        <v>540.54054054054052</v>
      </c>
      <c r="D89" s="62" t="s">
        <v>48</v>
      </c>
      <c r="E89" s="25">
        <v>555</v>
      </c>
      <c r="F89" s="25">
        <v>563</v>
      </c>
      <c r="G89" s="25" t="s">
        <v>49</v>
      </c>
      <c r="H89" s="25">
        <f t="shared" si="235"/>
        <v>4324.3243243243242</v>
      </c>
      <c r="I89" s="25">
        <v>0</v>
      </c>
      <c r="J89" s="63">
        <f t="shared" si="236"/>
        <v>4324.3243243243242</v>
      </c>
    </row>
    <row r="90" spans="1:10">
      <c r="A90" s="23">
        <v>43329</v>
      </c>
      <c r="B90" s="24" t="s">
        <v>105</v>
      </c>
      <c r="C90" s="61">
        <f t="shared" ref="C90" si="237">300000/E90</f>
        <v>1006.7114093959732</v>
      </c>
      <c r="D90" s="62" t="s">
        <v>48</v>
      </c>
      <c r="E90" s="25">
        <v>298</v>
      </c>
      <c r="F90" s="25">
        <v>303</v>
      </c>
      <c r="G90" s="25">
        <v>308</v>
      </c>
      <c r="H90" s="25">
        <f t="shared" ref="H90" si="238">IF(D90="SELL", E90-F90, F90-E90)*C90</f>
        <v>5033.5570469798658</v>
      </c>
      <c r="I90" s="25">
        <v>0</v>
      </c>
      <c r="J90" s="63">
        <f t="shared" ref="J90" si="239">SUM(H90:I90)</f>
        <v>5033.5570469798658</v>
      </c>
    </row>
    <row r="91" spans="1:10">
      <c r="A91" s="23">
        <v>43328</v>
      </c>
      <c r="B91" s="24" t="s">
        <v>143</v>
      </c>
      <c r="C91" s="61">
        <f t="shared" ref="C91" si="240">300000/E91</f>
        <v>961.53846153846155</v>
      </c>
      <c r="D91" s="62" t="s">
        <v>48</v>
      </c>
      <c r="E91" s="25">
        <v>312</v>
      </c>
      <c r="F91" s="25">
        <v>317</v>
      </c>
      <c r="G91" s="25">
        <v>321</v>
      </c>
      <c r="H91" s="25">
        <f t="shared" ref="H91" si="241">IF(D91="SELL", E91-F91, F91-E91)*C91</f>
        <v>4807.6923076923076</v>
      </c>
      <c r="I91" s="25">
        <f t="shared" ref="I91:I93" si="242">IF(D91="SELL",IF(G91="-","0",F91-G91),IF(D91="BUY",IF(G91="-","0",G91-F91)))*C91</f>
        <v>3846.1538461538462</v>
      </c>
      <c r="J91" s="63">
        <f t="shared" ref="J91" si="243">SUM(H91:I91)</f>
        <v>8653.8461538461543</v>
      </c>
    </row>
    <row r="92" spans="1:10">
      <c r="A92" s="23">
        <v>43326</v>
      </c>
      <c r="B92" s="24" t="s">
        <v>146</v>
      </c>
      <c r="C92" s="61">
        <f t="shared" ref="C92:C93" si="244">300000/E92</f>
        <v>465.11627906976742</v>
      </c>
      <c r="D92" s="62" t="s">
        <v>48</v>
      </c>
      <c r="E92" s="25">
        <v>645</v>
      </c>
      <c r="F92" s="25">
        <v>655</v>
      </c>
      <c r="G92" s="25" t="s">
        <v>49</v>
      </c>
      <c r="H92" s="25">
        <f t="shared" ref="H92:H93" si="245">IF(D92="SELL", E92-F92, F92-E92)*C92</f>
        <v>4651.1627906976737</v>
      </c>
      <c r="I92" s="25">
        <v>0</v>
      </c>
      <c r="J92" s="63">
        <f t="shared" ref="J92:J93" si="246">SUM(H92:I92)</f>
        <v>4651.1627906976737</v>
      </c>
    </row>
    <row r="93" spans="1:10">
      <c r="A93" s="23">
        <v>43326</v>
      </c>
      <c r="B93" s="24" t="s">
        <v>46</v>
      </c>
      <c r="C93" s="61">
        <f t="shared" si="244"/>
        <v>412.65474552957357</v>
      </c>
      <c r="D93" s="62" t="s">
        <v>48</v>
      </c>
      <c r="E93" s="25">
        <v>727</v>
      </c>
      <c r="F93" s="25">
        <v>738</v>
      </c>
      <c r="G93" s="25">
        <v>748</v>
      </c>
      <c r="H93" s="25">
        <f t="shared" si="245"/>
        <v>4539.2022008253098</v>
      </c>
      <c r="I93" s="25">
        <f t="shared" si="242"/>
        <v>4126.5474552957357</v>
      </c>
      <c r="J93" s="63">
        <f t="shared" si="246"/>
        <v>8665.7496561210464</v>
      </c>
    </row>
    <row r="94" spans="1:10">
      <c r="A94" s="23">
        <v>43325</v>
      </c>
      <c r="B94" s="24" t="s">
        <v>144</v>
      </c>
      <c r="C94" s="61">
        <f t="shared" ref="C94" si="247">300000/E94</f>
        <v>493.42105263157896</v>
      </c>
      <c r="D94" s="62" t="s">
        <v>48</v>
      </c>
      <c r="E94" s="25">
        <v>608</v>
      </c>
      <c r="F94" s="25">
        <v>618</v>
      </c>
      <c r="G94" s="25" t="s">
        <v>49</v>
      </c>
      <c r="H94" s="25">
        <f t="shared" ref="H94" si="248">IF(D94="SELL", E94-F94, F94-E94)*C94</f>
        <v>4934.21052631579</v>
      </c>
      <c r="I94" s="25">
        <v>0</v>
      </c>
      <c r="J94" s="63">
        <f t="shared" ref="J94" si="249">SUM(H94:I94)</f>
        <v>4934.21052631579</v>
      </c>
    </row>
    <row r="95" spans="1:10">
      <c r="A95" s="23">
        <v>43322</v>
      </c>
      <c r="B95" s="24" t="s">
        <v>142</v>
      </c>
      <c r="C95" s="61">
        <f t="shared" ref="C95" si="250">300000/E95</f>
        <v>357.99522673031026</v>
      </c>
      <c r="D95" s="62" t="s">
        <v>48</v>
      </c>
      <c r="E95" s="25">
        <v>838</v>
      </c>
      <c r="F95" s="25">
        <v>845</v>
      </c>
      <c r="G95" s="25" t="s">
        <v>49</v>
      </c>
      <c r="H95" s="25">
        <f t="shared" ref="H95" si="251">IF(D95="SELL", E95-F95, F95-E95)*C95</f>
        <v>2505.966587112172</v>
      </c>
      <c r="I95" s="25">
        <v>0</v>
      </c>
      <c r="J95" s="63">
        <f t="shared" ref="J95" si="252">SUM(H95:I95)</f>
        <v>2505.966587112172</v>
      </c>
    </row>
    <row r="96" spans="1:10">
      <c r="A96" s="23">
        <v>43322</v>
      </c>
      <c r="B96" s="24" t="s">
        <v>143</v>
      </c>
      <c r="C96" s="61">
        <f t="shared" ref="C96" si="253">300000/E96</f>
        <v>911.854103343465</v>
      </c>
      <c r="D96" s="62" t="s">
        <v>48</v>
      </c>
      <c r="E96" s="25">
        <v>329</v>
      </c>
      <c r="F96" s="25">
        <v>324</v>
      </c>
      <c r="G96" s="25" t="s">
        <v>49</v>
      </c>
      <c r="H96" s="25">
        <f t="shared" ref="H96" si="254">IF(D96="SELL", E96-F96, F96-E96)*C96</f>
        <v>-4559.2705167173253</v>
      </c>
      <c r="I96" s="25">
        <v>0</v>
      </c>
      <c r="J96" s="63">
        <f t="shared" ref="J96" si="255">SUM(H96:I96)</f>
        <v>-4559.2705167173253</v>
      </c>
    </row>
    <row r="97" spans="1:10">
      <c r="A97" s="23">
        <v>43321</v>
      </c>
      <c r="B97" s="24" t="s">
        <v>140</v>
      </c>
      <c r="C97" s="61">
        <f t="shared" ref="C97:C98" si="256">300000/E97</f>
        <v>663.71681415929208</v>
      </c>
      <c r="D97" s="62" t="s">
        <v>48</v>
      </c>
      <c r="E97" s="25">
        <v>452</v>
      </c>
      <c r="F97" s="25">
        <v>455</v>
      </c>
      <c r="G97" s="25" t="s">
        <v>49</v>
      </c>
      <c r="H97" s="25">
        <f t="shared" ref="H97:H98" si="257">IF(D97="SELL", E97-F97, F97-E97)*C97</f>
        <v>1991.1504424778764</v>
      </c>
      <c r="I97" s="25">
        <v>0</v>
      </c>
      <c r="J97" s="63">
        <f t="shared" ref="J97:J98" si="258">SUM(H97:I97)</f>
        <v>1991.1504424778764</v>
      </c>
    </row>
    <row r="98" spans="1:10">
      <c r="A98" s="23">
        <v>43321</v>
      </c>
      <c r="B98" s="24" t="s">
        <v>115</v>
      </c>
      <c r="C98" s="61">
        <f t="shared" si="256"/>
        <v>422.53521126760563</v>
      </c>
      <c r="D98" s="62" t="s">
        <v>48</v>
      </c>
      <c r="E98" s="25">
        <v>710</v>
      </c>
      <c r="F98" s="25">
        <v>720</v>
      </c>
      <c r="G98" s="25">
        <v>740</v>
      </c>
      <c r="H98" s="25">
        <f t="shared" si="257"/>
        <v>4225.3521126760561</v>
      </c>
      <c r="I98" s="25">
        <f t="shared" ref="I98" si="259">IF(D98="SELL",IF(G98="-","0",F98-G98),IF(D98="BUY",IF(G98="-","0",G98-F98)))*C98</f>
        <v>8450.7042253521122</v>
      </c>
      <c r="J98" s="63">
        <f t="shared" si="258"/>
        <v>12676.056338028167</v>
      </c>
    </row>
    <row r="99" spans="1:10">
      <c r="A99" s="23">
        <v>43318</v>
      </c>
      <c r="B99" s="24" t="s">
        <v>46</v>
      </c>
      <c r="C99" s="61">
        <f t="shared" ref="C99:C103" si="260">300000/E99</f>
        <v>476.1904761904762</v>
      </c>
      <c r="D99" s="62" t="s">
        <v>48</v>
      </c>
      <c r="E99" s="25">
        <v>630</v>
      </c>
      <c r="F99" s="25">
        <v>640</v>
      </c>
      <c r="G99" s="25" t="s">
        <v>49</v>
      </c>
      <c r="H99" s="25">
        <f t="shared" ref="H99:H103" si="261">IF(D99="SELL", E99-F99, F99-E99)*C99</f>
        <v>4761.9047619047624</v>
      </c>
      <c r="I99" s="25">
        <v>0</v>
      </c>
      <c r="J99" s="63">
        <f t="shared" ref="J99:J103" si="262">SUM(H99:I99)</f>
        <v>4761.9047619047624</v>
      </c>
    </row>
    <row r="100" spans="1:10">
      <c r="A100" s="23">
        <v>43315</v>
      </c>
      <c r="B100" s="24" t="s">
        <v>137</v>
      </c>
      <c r="C100" s="61">
        <f t="shared" si="260"/>
        <v>525.39404553415056</v>
      </c>
      <c r="D100" s="62" t="s">
        <v>48</v>
      </c>
      <c r="E100" s="25">
        <v>571</v>
      </c>
      <c r="F100" s="25">
        <v>577</v>
      </c>
      <c r="G100" s="25" t="s">
        <v>49</v>
      </c>
      <c r="H100" s="25">
        <f t="shared" si="261"/>
        <v>3152.3642732049034</v>
      </c>
      <c r="I100" s="25">
        <v>0</v>
      </c>
      <c r="J100" s="63">
        <f t="shared" si="262"/>
        <v>3152.3642732049034</v>
      </c>
    </row>
    <row r="101" spans="1:10">
      <c r="A101" s="23">
        <v>43314</v>
      </c>
      <c r="B101" s="24" t="s">
        <v>138</v>
      </c>
      <c r="C101" s="61">
        <f t="shared" si="260"/>
        <v>710.90047393364932</v>
      </c>
      <c r="D101" s="62" t="s">
        <v>48</v>
      </c>
      <c r="E101" s="25">
        <v>422</v>
      </c>
      <c r="F101" s="25">
        <v>429</v>
      </c>
      <c r="G101" s="25" t="s">
        <v>49</v>
      </c>
      <c r="H101" s="25">
        <f t="shared" si="261"/>
        <v>4976.3033175355449</v>
      </c>
      <c r="I101" s="25">
        <v>0</v>
      </c>
      <c r="J101" s="63">
        <f t="shared" si="262"/>
        <v>4976.3033175355449</v>
      </c>
    </row>
    <row r="102" spans="1:10">
      <c r="A102" s="23">
        <v>43312</v>
      </c>
      <c r="B102" s="24" t="s">
        <v>47</v>
      </c>
      <c r="C102" s="61">
        <f t="shared" si="260"/>
        <v>631.57894736842104</v>
      </c>
      <c r="D102" s="62" t="s">
        <v>48</v>
      </c>
      <c r="E102" s="25">
        <v>475</v>
      </c>
      <c r="F102" s="25">
        <v>480</v>
      </c>
      <c r="G102" s="25" t="s">
        <v>49</v>
      </c>
      <c r="H102" s="25">
        <f t="shared" si="261"/>
        <v>3157.894736842105</v>
      </c>
      <c r="I102" s="25">
        <v>0</v>
      </c>
      <c r="J102" s="63">
        <f t="shared" si="262"/>
        <v>3157.894736842105</v>
      </c>
    </row>
    <row r="103" spans="1:10">
      <c r="A103" s="23">
        <v>43311</v>
      </c>
      <c r="B103" s="24" t="s">
        <v>139</v>
      </c>
      <c r="C103" s="61">
        <f t="shared" si="260"/>
        <v>714.28571428571433</v>
      </c>
      <c r="D103" s="62" t="s">
        <v>48</v>
      </c>
      <c r="E103" s="25">
        <v>420</v>
      </c>
      <c r="F103" s="25">
        <v>427</v>
      </c>
      <c r="G103" s="25">
        <v>430</v>
      </c>
      <c r="H103" s="25">
        <f t="shared" si="261"/>
        <v>5000</v>
      </c>
      <c r="I103" s="25">
        <f t="shared" ref="I103" si="263">IF(D103="SELL",IF(G103="-","0",F103-G103),IF(D103="BUY",IF(G103="-","0",G103-F103)))*C103</f>
        <v>2142.8571428571431</v>
      </c>
      <c r="J103" s="63">
        <f t="shared" si="262"/>
        <v>7142.8571428571431</v>
      </c>
    </row>
    <row r="104" spans="1:10" ht="18.75" customHeight="1">
      <c r="A104" s="23">
        <v>43308</v>
      </c>
      <c r="B104" s="24" t="s">
        <v>111</v>
      </c>
      <c r="C104" s="61">
        <f t="shared" ref="C104:C111" si="264">300000/E104</f>
        <v>370.82818294190361</v>
      </c>
      <c r="D104" s="62" t="s">
        <v>48</v>
      </c>
      <c r="E104" s="25">
        <v>809</v>
      </c>
      <c r="F104" s="25">
        <v>790</v>
      </c>
      <c r="G104" s="25" t="s">
        <v>49</v>
      </c>
      <c r="H104" s="25">
        <f t="shared" ref="H104:H111" si="265">IF(D104="SELL", E104-F104, F104-E104)*C104</f>
        <v>-7045.7354758961683</v>
      </c>
      <c r="I104" s="25">
        <f t="shared" ref="I104:I111" si="266">IF(D104="SELL",IF(G104="-","0",F104-G104),IF(D104="BUY",IF(G104="-","0",G104-F104)))*C104</f>
        <v>0</v>
      </c>
      <c r="J104" s="63">
        <f t="shared" ref="J104:J111" si="267">SUM(H104:I104)</f>
        <v>-7045.7354758961683</v>
      </c>
    </row>
    <row r="105" spans="1:10" ht="18.75" customHeight="1">
      <c r="A105" s="23">
        <v>43307</v>
      </c>
      <c r="B105" s="24" t="s">
        <v>112</v>
      </c>
      <c r="C105" s="61">
        <f t="shared" si="264"/>
        <v>993.37748344370857</v>
      </c>
      <c r="D105" s="62" t="s">
        <v>48</v>
      </c>
      <c r="E105" s="25">
        <v>302</v>
      </c>
      <c r="F105" s="25">
        <v>305</v>
      </c>
      <c r="G105" s="25" t="s">
        <v>49</v>
      </c>
      <c r="H105" s="25">
        <f t="shared" si="265"/>
        <v>2980.1324503311257</v>
      </c>
      <c r="I105" s="25">
        <f t="shared" si="266"/>
        <v>0</v>
      </c>
      <c r="J105" s="63">
        <f t="shared" si="267"/>
        <v>2980.1324503311257</v>
      </c>
    </row>
    <row r="106" spans="1:10" ht="18.75" customHeight="1">
      <c r="A106" s="23">
        <v>43306</v>
      </c>
      <c r="B106" s="24" t="s">
        <v>113</v>
      </c>
      <c r="C106" s="61">
        <f t="shared" si="264"/>
        <v>649.35064935064941</v>
      </c>
      <c r="D106" s="62" t="s">
        <v>48</v>
      </c>
      <c r="E106" s="25">
        <v>462</v>
      </c>
      <c r="F106" s="25">
        <v>470</v>
      </c>
      <c r="G106" s="25">
        <v>480</v>
      </c>
      <c r="H106" s="25">
        <f t="shared" si="265"/>
        <v>5194.8051948051952</v>
      </c>
      <c r="I106" s="25">
        <f t="shared" si="266"/>
        <v>6493.5064935064938</v>
      </c>
      <c r="J106" s="63">
        <f t="shared" si="267"/>
        <v>11688.311688311689</v>
      </c>
    </row>
    <row r="107" spans="1:10" ht="18.75" customHeight="1">
      <c r="A107" s="23">
        <v>43304</v>
      </c>
      <c r="B107" s="24" t="s">
        <v>114</v>
      </c>
      <c r="C107" s="61">
        <f t="shared" si="264"/>
        <v>427.35042735042737</v>
      </c>
      <c r="D107" s="62" t="s">
        <v>48</v>
      </c>
      <c r="E107" s="25">
        <v>702</v>
      </c>
      <c r="F107" s="25">
        <v>692</v>
      </c>
      <c r="G107" s="25" t="s">
        <v>49</v>
      </c>
      <c r="H107" s="25">
        <f t="shared" si="265"/>
        <v>-4273.5042735042734</v>
      </c>
      <c r="I107" s="25">
        <f t="shared" si="266"/>
        <v>0</v>
      </c>
      <c r="J107" s="63">
        <f t="shared" si="267"/>
        <v>-4273.5042735042734</v>
      </c>
    </row>
    <row r="108" spans="1:10" ht="18.75" customHeight="1">
      <c r="A108" s="23">
        <v>43301</v>
      </c>
      <c r="B108" s="24" t="s">
        <v>115</v>
      </c>
      <c r="C108" s="61">
        <f t="shared" si="264"/>
        <v>468.75</v>
      </c>
      <c r="D108" s="62" t="s">
        <v>48</v>
      </c>
      <c r="E108" s="25">
        <v>640</v>
      </c>
      <c r="F108" s="25">
        <v>650</v>
      </c>
      <c r="G108" s="25">
        <v>675</v>
      </c>
      <c r="H108" s="25">
        <f t="shared" si="265"/>
        <v>4687.5</v>
      </c>
      <c r="I108" s="25">
        <f t="shared" si="266"/>
        <v>11718.75</v>
      </c>
      <c r="J108" s="63">
        <f t="shared" si="267"/>
        <v>16406.25</v>
      </c>
    </row>
    <row r="109" spans="1:10" ht="18.75" customHeight="1">
      <c r="A109" s="23">
        <v>43301</v>
      </c>
      <c r="B109" s="24" t="s">
        <v>116</v>
      </c>
      <c r="C109" s="61">
        <f t="shared" si="264"/>
        <v>530.97345132743362</v>
      </c>
      <c r="D109" s="64" t="s">
        <v>48</v>
      </c>
      <c r="E109" s="25">
        <v>565</v>
      </c>
      <c r="F109" s="25">
        <v>557</v>
      </c>
      <c r="G109" s="25" t="s">
        <v>49</v>
      </c>
      <c r="H109" s="25">
        <f t="shared" si="265"/>
        <v>-4247.787610619469</v>
      </c>
      <c r="I109" s="25">
        <f t="shared" si="266"/>
        <v>0</v>
      </c>
      <c r="J109" s="63">
        <f t="shared" si="267"/>
        <v>-4247.787610619469</v>
      </c>
    </row>
    <row r="110" spans="1:10" ht="18.75" customHeight="1">
      <c r="A110" s="23">
        <v>43300</v>
      </c>
      <c r="B110" s="24" t="s">
        <v>52</v>
      </c>
      <c r="C110" s="61">
        <f t="shared" si="264"/>
        <v>849.85835694050991</v>
      </c>
      <c r="D110" s="62" t="s">
        <v>48</v>
      </c>
      <c r="E110" s="25">
        <v>353</v>
      </c>
      <c r="F110" s="25">
        <v>358</v>
      </c>
      <c r="G110" s="25">
        <v>360</v>
      </c>
      <c r="H110" s="25">
        <f t="shared" si="265"/>
        <v>4249.2917847025492</v>
      </c>
      <c r="I110" s="25">
        <f t="shared" si="266"/>
        <v>1699.7167138810198</v>
      </c>
      <c r="J110" s="63">
        <f t="shared" si="267"/>
        <v>5949.0084985835692</v>
      </c>
    </row>
    <row r="111" spans="1:10" ht="18.75" customHeight="1">
      <c r="A111" s="23">
        <v>43300</v>
      </c>
      <c r="B111" s="24" t="s">
        <v>47</v>
      </c>
      <c r="C111" s="61">
        <f t="shared" si="264"/>
        <v>627.61506276150624</v>
      </c>
      <c r="D111" s="64" t="s">
        <v>48</v>
      </c>
      <c r="E111" s="25">
        <v>478</v>
      </c>
      <c r="F111" s="25">
        <v>485</v>
      </c>
      <c r="G111" s="25" t="s">
        <v>49</v>
      </c>
      <c r="H111" s="25">
        <f t="shared" si="265"/>
        <v>4393.3054393305438</v>
      </c>
      <c r="I111" s="25">
        <f t="shared" si="266"/>
        <v>0</v>
      </c>
      <c r="J111" s="63">
        <f t="shared" si="267"/>
        <v>4393.3054393305438</v>
      </c>
    </row>
    <row r="112" spans="1:10" ht="18.75" customHeight="1">
      <c r="A112" s="23">
        <v>43299</v>
      </c>
      <c r="B112" s="24" t="s">
        <v>100</v>
      </c>
      <c r="C112" s="61">
        <f t="shared" ref="C112:C117" si="268">300000/E112</f>
        <v>401.06951871657753</v>
      </c>
      <c r="D112" s="62" t="s">
        <v>48</v>
      </c>
      <c r="E112" s="25">
        <v>748</v>
      </c>
      <c r="F112" s="25">
        <v>758</v>
      </c>
      <c r="G112" s="25">
        <v>768</v>
      </c>
      <c r="H112" s="25">
        <f t="shared" ref="H112:H117" si="269">IF(D112="SELL", E112-F112, F112-E112)*C112</f>
        <v>4010.6951871657752</v>
      </c>
      <c r="I112" s="25">
        <f t="shared" ref="I112:I117" si="270">IF(D112="SELL",IF(G112="-","0",F112-G112),IF(D112="BUY",IF(G112="-","0",G112-F112)))*C112</f>
        <v>4010.6951871657752</v>
      </c>
      <c r="J112" s="63">
        <f t="shared" ref="J112:J117" si="271">SUM(H112:I112)</f>
        <v>8021.3903743315504</v>
      </c>
    </row>
    <row r="113" spans="1:10" ht="18.75" customHeight="1">
      <c r="A113" s="23">
        <v>43299</v>
      </c>
      <c r="B113" s="24" t="s">
        <v>101</v>
      </c>
      <c r="C113" s="61">
        <f t="shared" si="268"/>
        <v>580.27079303675043</v>
      </c>
      <c r="D113" s="64" t="s">
        <v>48</v>
      </c>
      <c r="E113" s="25">
        <v>517</v>
      </c>
      <c r="F113" s="25">
        <v>524</v>
      </c>
      <c r="G113" s="25" t="s">
        <v>49</v>
      </c>
      <c r="H113" s="25">
        <f t="shared" si="269"/>
        <v>4061.8955512572529</v>
      </c>
      <c r="I113" s="25">
        <f t="shared" si="270"/>
        <v>0</v>
      </c>
      <c r="J113" s="63">
        <f t="shared" si="271"/>
        <v>4061.8955512572529</v>
      </c>
    </row>
    <row r="114" spans="1:10" ht="18.75" customHeight="1">
      <c r="A114" s="23">
        <v>43298</v>
      </c>
      <c r="B114" s="24" t="s">
        <v>102</v>
      </c>
      <c r="C114" s="61">
        <f t="shared" si="268"/>
        <v>882.35294117647061</v>
      </c>
      <c r="D114" s="62" t="s">
        <v>48</v>
      </c>
      <c r="E114" s="25">
        <v>340</v>
      </c>
      <c r="F114" s="25">
        <v>346</v>
      </c>
      <c r="G114" s="25">
        <v>355</v>
      </c>
      <c r="H114" s="25">
        <f t="shared" si="269"/>
        <v>5294.1176470588234</v>
      </c>
      <c r="I114" s="25">
        <f t="shared" si="270"/>
        <v>7941.1764705882351</v>
      </c>
      <c r="J114" s="63">
        <f t="shared" si="271"/>
        <v>13235.294117647059</v>
      </c>
    </row>
    <row r="115" spans="1:10" ht="18.75" customHeight="1">
      <c r="A115" s="23">
        <v>43298</v>
      </c>
      <c r="B115" s="24" t="s">
        <v>47</v>
      </c>
      <c r="C115" s="61">
        <f t="shared" si="268"/>
        <v>652.17391304347825</v>
      </c>
      <c r="D115" s="64" t="s">
        <v>48</v>
      </c>
      <c r="E115" s="25">
        <v>460</v>
      </c>
      <c r="F115" s="25">
        <v>467</v>
      </c>
      <c r="G115" s="25" t="s">
        <v>49</v>
      </c>
      <c r="H115" s="25">
        <f t="shared" si="269"/>
        <v>4565.217391304348</v>
      </c>
      <c r="I115" s="25">
        <f t="shared" si="270"/>
        <v>0</v>
      </c>
      <c r="J115" s="63">
        <f t="shared" si="271"/>
        <v>4565.217391304348</v>
      </c>
    </row>
    <row r="116" spans="1:10" ht="18.75" customHeight="1">
      <c r="A116" s="23">
        <v>43297</v>
      </c>
      <c r="B116" s="24" t="s">
        <v>103</v>
      </c>
      <c r="C116" s="61">
        <f t="shared" si="268"/>
        <v>879.76539589442814</v>
      </c>
      <c r="D116" s="62" t="s">
        <v>104</v>
      </c>
      <c r="E116" s="25">
        <v>341</v>
      </c>
      <c r="F116" s="25">
        <v>335.65</v>
      </c>
      <c r="G116" s="25" t="s">
        <v>49</v>
      </c>
      <c r="H116" s="25">
        <f t="shared" si="269"/>
        <v>4706.7448680352109</v>
      </c>
      <c r="I116" s="25">
        <f t="shared" si="270"/>
        <v>0</v>
      </c>
      <c r="J116" s="63">
        <f t="shared" si="271"/>
        <v>4706.7448680352109</v>
      </c>
    </row>
    <row r="117" spans="1:10" ht="18.75" customHeight="1">
      <c r="A117" s="23">
        <v>43297</v>
      </c>
      <c r="B117" s="24" t="s">
        <v>105</v>
      </c>
      <c r="C117" s="61">
        <f t="shared" si="268"/>
        <v>1000</v>
      </c>
      <c r="D117" s="64" t="s">
        <v>48</v>
      </c>
      <c r="E117" s="25">
        <v>300</v>
      </c>
      <c r="F117" s="25">
        <v>293</v>
      </c>
      <c r="G117" s="25" t="s">
        <v>49</v>
      </c>
      <c r="H117" s="25">
        <f t="shared" si="269"/>
        <v>-7000</v>
      </c>
      <c r="I117" s="25">
        <f t="shared" si="270"/>
        <v>0</v>
      </c>
      <c r="J117" s="63">
        <f t="shared" si="271"/>
        <v>-7000</v>
      </c>
    </row>
    <row r="118" spans="1:10" ht="18.75" customHeight="1">
      <c r="A118" s="23">
        <v>43294</v>
      </c>
      <c r="B118" s="24" t="s">
        <v>54</v>
      </c>
      <c r="C118" s="26">
        <f t="shared" ref="C118:C120" si="272">200000/E118</f>
        <v>625</v>
      </c>
      <c r="D118" s="27" t="s">
        <v>48</v>
      </c>
      <c r="E118" s="25">
        <v>320</v>
      </c>
      <c r="F118" s="25">
        <v>326</v>
      </c>
      <c r="G118" s="25">
        <v>335</v>
      </c>
      <c r="H118" s="28">
        <f t="shared" ref="H118:H120" si="273">IF(D118="SELL", E118-F118, F118-E118)*C118</f>
        <v>3750</v>
      </c>
      <c r="I118" s="28">
        <f t="shared" ref="I118:I120" si="274">IF(D118="SELL",IF(G118="-","0",F118-G118),IF(D118="BUY",IF(G118="-","0",G118-F118)))*C118</f>
        <v>5625</v>
      </c>
      <c r="J118" s="28">
        <f>I118+H118</f>
        <v>9375</v>
      </c>
    </row>
    <row r="119" spans="1:10" ht="18.75" customHeight="1">
      <c r="A119" s="23">
        <v>43294</v>
      </c>
      <c r="B119" s="24" t="s">
        <v>91</v>
      </c>
      <c r="C119" s="26">
        <f t="shared" si="272"/>
        <v>578.03468208092488</v>
      </c>
      <c r="D119" s="27" t="s">
        <v>48</v>
      </c>
      <c r="E119" s="25">
        <v>346</v>
      </c>
      <c r="F119" s="25">
        <v>351</v>
      </c>
      <c r="G119" s="25" t="s">
        <v>49</v>
      </c>
      <c r="H119" s="28">
        <f t="shared" si="273"/>
        <v>2890.1734104046245</v>
      </c>
      <c r="I119" s="28">
        <f t="shared" si="274"/>
        <v>0</v>
      </c>
      <c r="J119" s="28">
        <f>I119+H119</f>
        <v>2890.1734104046245</v>
      </c>
    </row>
    <row r="120" spans="1:10" ht="18.75" customHeight="1">
      <c r="A120" s="23">
        <v>43293</v>
      </c>
      <c r="B120" s="24" t="s">
        <v>92</v>
      </c>
      <c r="C120" s="26">
        <f t="shared" si="272"/>
        <v>554.016620498615</v>
      </c>
      <c r="D120" s="27" t="s">
        <v>48</v>
      </c>
      <c r="E120" s="25">
        <v>361</v>
      </c>
      <c r="F120" s="25">
        <v>366</v>
      </c>
      <c r="G120" s="25" t="s">
        <v>49</v>
      </c>
      <c r="H120" s="28">
        <f t="shared" si="273"/>
        <v>2770.0831024930749</v>
      </c>
      <c r="I120" s="28">
        <f t="shared" si="274"/>
        <v>0</v>
      </c>
      <c r="J120" s="28">
        <f>I120+H120</f>
        <v>2770.0831024930749</v>
      </c>
    </row>
    <row r="121" spans="1:10" ht="18.75" customHeight="1">
      <c r="A121" s="23">
        <v>43292</v>
      </c>
      <c r="B121" s="24" t="s">
        <v>78</v>
      </c>
      <c r="C121" s="26">
        <f t="shared" ref="C121:C124" si="275">200000/E121</f>
        <v>547.94520547945206</v>
      </c>
      <c r="D121" s="27" t="s">
        <v>48</v>
      </c>
      <c r="E121" s="25">
        <v>365</v>
      </c>
      <c r="F121" s="25">
        <v>370</v>
      </c>
      <c r="G121" s="25">
        <v>373</v>
      </c>
      <c r="H121" s="28">
        <f t="shared" ref="H121:H124" si="276">IF(D121="SELL", E121-F121, F121-E121)*C121</f>
        <v>2739.7260273972602</v>
      </c>
      <c r="I121" s="28">
        <f t="shared" ref="I121:I124" si="277">IF(D121="SELL",IF(G121="-","0",F121-G121),IF(D121="BUY",IF(G121="-","0",G121-F121)))*C121</f>
        <v>1643.8356164383563</v>
      </c>
      <c r="J121" s="28">
        <f>I121+H121</f>
        <v>4383.5616438356165</v>
      </c>
    </row>
    <row r="122" spans="1:10" ht="18.75" customHeight="1">
      <c r="A122" s="23">
        <v>43290</v>
      </c>
      <c r="B122" s="24" t="s">
        <v>79</v>
      </c>
      <c r="C122" s="26">
        <f t="shared" si="275"/>
        <v>446.42857142857144</v>
      </c>
      <c r="D122" s="27" t="s">
        <v>48</v>
      </c>
      <c r="E122" s="25">
        <v>448</v>
      </c>
      <c r="F122" s="25">
        <v>456</v>
      </c>
      <c r="G122" s="25">
        <v>458</v>
      </c>
      <c r="H122" s="28">
        <f t="shared" si="276"/>
        <v>3571.4285714285716</v>
      </c>
      <c r="I122" s="28">
        <f t="shared" si="277"/>
        <v>892.85714285714289</v>
      </c>
      <c r="J122" s="28">
        <f>I122+H122</f>
        <v>4464.2857142857147</v>
      </c>
    </row>
    <row r="123" spans="1:10" ht="18.75" customHeight="1">
      <c r="A123" s="23">
        <v>43290</v>
      </c>
      <c r="B123" s="24" t="s">
        <v>80</v>
      </c>
      <c r="C123" s="58">
        <f t="shared" si="275"/>
        <v>53.908355795148246</v>
      </c>
      <c r="D123" s="27" t="s">
        <v>48</v>
      </c>
      <c r="E123" s="25">
        <v>3710</v>
      </c>
      <c r="F123" s="25">
        <v>3760</v>
      </c>
      <c r="G123" s="25" t="s">
        <v>49</v>
      </c>
      <c r="H123" s="28">
        <f t="shared" si="276"/>
        <v>2695.4177897574123</v>
      </c>
      <c r="I123" s="28">
        <f t="shared" si="277"/>
        <v>0</v>
      </c>
      <c r="J123" s="28">
        <f t="shared" ref="J123:J124" si="278">I123+H123</f>
        <v>2695.4177897574123</v>
      </c>
    </row>
    <row r="124" spans="1:10" ht="18.75" customHeight="1">
      <c r="A124" s="23">
        <v>43290</v>
      </c>
      <c r="B124" s="24" t="s">
        <v>81</v>
      </c>
      <c r="C124" s="58">
        <f t="shared" si="275"/>
        <v>271.73913043478262</v>
      </c>
      <c r="D124" s="27" t="s">
        <v>48</v>
      </c>
      <c r="E124" s="25">
        <v>736</v>
      </c>
      <c r="F124" s="25">
        <v>726</v>
      </c>
      <c r="G124" s="25" t="s">
        <v>49</v>
      </c>
      <c r="H124" s="28">
        <f t="shared" si="276"/>
        <v>-2717.391304347826</v>
      </c>
      <c r="I124" s="28">
        <f t="shared" si="277"/>
        <v>0</v>
      </c>
      <c r="J124" s="28">
        <f t="shared" si="278"/>
        <v>-2717.391304347826</v>
      </c>
    </row>
    <row r="125" spans="1:10" ht="18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7"/>
    </row>
    <row r="126" spans="1:10" ht="18.75" customHeight="1">
      <c r="A126" s="23">
        <v>43280</v>
      </c>
      <c r="B126" s="24" t="s">
        <v>51</v>
      </c>
      <c r="C126" s="26">
        <f t="shared" ref="C126:C131" si="279">200000/E126</f>
        <v>823.04526748971193</v>
      </c>
      <c r="D126" s="27" t="s">
        <v>48</v>
      </c>
      <c r="E126" s="25">
        <v>243</v>
      </c>
      <c r="F126" s="25">
        <v>248</v>
      </c>
      <c r="G126" s="25">
        <v>250</v>
      </c>
      <c r="H126" s="28">
        <f t="shared" ref="H126:H127" si="280">IF(D126="SELL", E126-F126, F126-E126)*C126</f>
        <v>4115.2263374485592</v>
      </c>
      <c r="I126" s="28">
        <f t="shared" ref="I126:I127" si="281">IF(D126="SELL",IF(G126="-","0",F126-G126),IF(D126="BUY",IF(G126="-","0",G126-F126)))*C126</f>
        <v>1646.0905349794239</v>
      </c>
      <c r="J126" s="28">
        <f>I126+H126</f>
        <v>5761.3168724279831</v>
      </c>
    </row>
    <row r="127" spans="1:10" ht="18.75" customHeight="1">
      <c r="A127" s="23">
        <v>43280</v>
      </c>
      <c r="B127" s="24" t="s">
        <v>52</v>
      </c>
      <c r="C127" s="26">
        <f t="shared" si="279"/>
        <v>492.61083743842363</v>
      </c>
      <c r="D127" s="27" t="s">
        <v>48</v>
      </c>
      <c r="E127" s="25">
        <v>406</v>
      </c>
      <c r="F127" s="25">
        <v>410</v>
      </c>
      <c r="G127" s="25" t="s">
        <v>49</v>
      </c>
      <c r="H127" s="28">
        <f t="shared" si="280"/>
        <v>1970.4433497536945</v>
      </c>
      <c r="I127" s="28">
        <f t="shared" si="281"/>
        <v>0</v>
      </c>
      <c r="J127" s="28">
        <f t="shared" ref="J127:J131" si="282">I127+H127</f>
        <v>1970.4433497536945</v>
      </c>
    </row>
    <row r="128" spans="1:10" ht="18.75" customHeight="1">
      <c r="A128" s="23">
        <v>43279</v>
      </c>
      <c r="B128" s="24" t="s">
        <v>51</v>
      </c>
      <c r="C128" s="26">
        <f t="shared" si="279"/>
        <v>851.063829787234</v>
      </c>
      <c r="D128" s="27" t="s">
        <v>48</v>
      </c>
      <c r="E128" s="25">
        <v>235</v>
      </c>
      <c r="F128" s="25">
        <v>240</v>
      </c>
      <c r="G128" s="25">
        <v>245</v>
      </c>
      <c r="H128" s="28">
        <f t="shared" ref="H128" si="283">IF(D128="SELL", E128-F128, F128-E128)*C128</f>
        <v>4255.3191489361698</v>
      </c>
      <c r="I128" s="28">
        <f t="shared" ref="I128" si="284">IF(D128="SELL",IF(G128="-","0",F128-G128),IF(D128="BUY",IF(G128="-","0",G128-F128)))*C128</f>
        <v>4255.3191489361698</v>
      </c>
      <c r="J128" s="28">
        <f t="shared" si="282"/>
        <v>8510.6382978723395</v>
      </c>
    </row>
    <row r="129" spans="1:11" ht="18.75" customHeight="1">
      <c r="A129" s="23">
        <v>43278</v>
      </c>
      <c r="B129" s="24" t="s">
        <v>53</v>
      </c>
      <c r="C129" s="26">
        <f t="shared" si="279"/>
        <v>490.19607843137254</v>
      </c>
      <c r="D129" s="27" t="s">
        <v>48</v>
      </c>
      <c r="E129" s="25">
        <v>408</v>
      </c>
      <c r="F129" s="25">
        <v>412</v>
      </c>
      <c r="G129" s="25" t="s">
        <v>49</v>
      </c>
      <c r="H129" s="28">
        <f t="shared" ref="H129" si="285">IF(D129="SELL", E129-F129, F129-E129)*C129</f>
        <v>1960.7843137254902</v>
      </c>
      <c r="I129" s="28">
        <f t="shared" ref="I129" si="286">IF(D129="SELL",IF(G129="-","0",F129-G129),IF(D129="BUY",IF(G129="-","0",G129-F129)))*C129</f>
        <v>0</v>
      </c>
      <c r="J129" s="28">
        <f t="shared" si="282"/>
        <v>1960.7843137254902</v>
      </c>
    </row>
    <row r="130" spans="1:11" ht="18.75" customHeight="1">
      <c r="A130" s="23">
        <v>43276</v>
      </c>
      <c r="B130" s="24" t="s">
        <v>50</v>
      </c>
      <c r="C130" s="26">
        <f t="shared" si="279"/>
        <v>586.51026392961876</v>
      </c>
      <c r="D130" s="27" t="s">
        <v>48</v>
      </c>
      <c r="E130" s="25">
        <v>341</v>
      </c>
      <c r="F130" s="25">
        <v>346</v>
      </c>
      <c r="G130" s="25">
        <v>348</v>
      </c>
      <c r="H130" s="28">
        <f t="shared" ref="H130:H131" si="287">IF(D130="SELL", E130-F130, F130-E130)*C130</f>
        <v>2932.5513196480938</v>
      </c>
      <c r="I130" s="28">
        <f t="shared" ref="I130:I131" si="288">IF(D130="SELL",IF(G130="-","0",F130-G130),IF(D130="BUY",IF(G130="-","0",G130-F130)))*C130</f>
        <v>1173.0205278592375</v>
      </c>
      <c r="J130" s="28">
        <f t="shared" si="282"/>
        <v>4105.5718475073318</v>
      </c>
    </row>
    <row r="131" spans="1:11" ht="18.75" customHeight="1">
      <c r="A131" s="18">
        <v>43276</v>
      </c>
      <c r="B131" s="24" t="s">
        <v>54</v>
      </c>
      <c r="C131" s="26">
        <f t="shared" si="279"/>
        <v>623.05295950155767</v>
      </c>
      <c r="D131" s="27" t="s">
        <v>48</v>
      </c>
      <c r="E131" s="25">
        <v>321</v>
      </c>
      <c r="F131" s="25">
        <v>326</v>
      </c>
      <c r="G131" s="25" t="s">
        <v>49</v>
      </c>
      <c r="H131" s="28">
        <f t="shared" si="287"/>
        <v>3115.2647975077884</v>
      </c>
      <c r="I131" s="28">
        <f t="shared" si="288"/>
        <v>0</v>
      </c>
      <c r="J131" s="28">
        <f t="shared" si="282"/>
        <v>3115.2647975077884</v>
      </c>
    </row>
    <row r="132" spans="1:11" ht="18.75" customHeight="1">
      <c r="A132" s="18">
        <v>43273</v>
      </c>
      <c r="B132" s="19" t="s">
        <v>36</v>
      </c>
      <c r="C132" s="20">
        <f>MROUND(500000/E132,10)</f>
        <v>570</v>
      </c>
      <c r="D132" s="20" t="s">
        <v>35</v>
      </c>
      <c r="E132" s="21">
        <v>881</v>
      </c>
      <c r="F132" s="21">
        <v>870</v>
      </c>
      <c r="G132" s="21">
        <v>0</v>
      </c>
      <c r="H132" s="21">
        <f>(E132-F132)*C132</f>
        <v>6270</v>
      </c>
      <c r="I132" s="21">
        <v>0</v>
      </c>
      <c r="J132" s="21">
        <f>+I132+H132</f>
        <v>6270</v>
      </c>
    </row>
    <row r="133" spans="1:11" ht="18.75" customHeight="1">
      <c r="A133" s="18">
        <v>43272</v>
      </c>
      <c r="B133" s="19" t="s">
        <v>30</v>
      </c>
      <c r="C133" s="20">
        <f>MROUND(500000/E133,10)</f>
        <v>1230</v>
      </c>
      <c r="D133" s="20" t="s">
        <v>35</v>
      </c>
      <c r="E133" s="21">
        <v>405</v>
      </c>
      <c r="F133" s="21">
        <v>395</v>
      </c>
      <c r="G133" s="21">
        <v>0</v>
      </c>
      <c r="H133" s="21">
        <f>(E133-F133)*C133</f>
        <v>12300</v>
      </c>
      <c r="I133" s="21">
        <v>0</v>
      </c>
      <c r="J133" s="21">
        <f>+I133+H133</f>
        <v>12300</v>
      </c>
    </row>
    <row r="134" spans="1:11" ht="18.75" customHeight="1">
      <c r="A134" s="18">
        <v>43271</v>
      </c>
      <c r="B134" s="19" t="s">
        <v>24</v>
      </c>
      <c r="C134" s="20">
        <f>MROUND(500000/E134,10)</f>
        <v>560</v>
      </c>
      <c r="D134" s="20" t="s">
        <v>10</v>
      </c>
      <c r="E134" s="21">
        <v>893</v>
      </c>
      <c r="F134" s="21">
        <v>905</v>
      </c>
      <c r="G134" s="21">
        <v>920</v>
      </c>
      <c r="H134" s="21">
        <f>(F134-E134)*C134</f>
        <v>6720</v>
      </c>
      <c r="I134" s="21">
        <f>(G134-F134)*C134</f>
        <v>8400</v>
      </c>
      <c r="J134" s="21">
        <f>+I134+H134</f>
        <v>15120</v>
      </c>
    </row>
    <row r="135" spans="1:11" ht="18.75" customHeight="1">
      <c r="A135" s="18">
        <v>43269</v>
      </c>
      <c r="B135" s="19" t="s">
        <v>15</v>
      </c>
      <c r="C135" s="20">
        <f>MROUND(500000/E135,10)</f>
        <v>880</v>
      </c>
      <c r="D135" s="20" t="s">
        <v>35</v>
      </c>
      <c r="E135" s="21">
        <v>570</v>
      </c>
      <c r="F135" s="21">
        <v>561.5</v>
      </c>
      <c r="G135" s="21">
        <v>0</v>
      </c>
      <c r="H135" s="21">
        <f>(E135-F135)*C135</f>
        <v>7480</v>
      </c>
      <c r="I135" s="21">
        <v>0</v>
      </c>
      <c r="J135" s="21">
        <f>+I135+H135</f>
        <v>7480</v>
      </c>
    </row>
    <row r="136" spans="1:11" ht="18.75" customHeight="1">
      <c r="A136" s="18">
        <v>43266</v>
      </c>
      <c r="B136" s="19" t="s">
        <v>30</v>
      </c>
      <c r="C136" s="20">
        <f t="shared" ref="C136:C141" si="289">MROUND(500000/E136,10)</f>
        <v>1290</v>
      </c>
      <c r="D136" s="20" t="s">
        <v>10</v>
      </c>
      <c r="E136" s="21">
        <v>387</v>
      </c>
      <c r="F136" s="21">
        <v>395</v>
      </c>
      <c r="G136" s="21">
        <v>0</v>
      </c>
      <c r="H136" s="21">
        <f t="shared" ref="H136:H143" si="290">(F136-E136)*C136</f>
        <v>10320</v>
      </c>
      <c r="I136" s="21">
        <v>0</v>
      </c>
      <c r="J136" s="21">
        <f t="shared" ref="J136:J141" si="291">+I136+H136</f>
        <v>10320</v>
      </c>
      <c r="K136" s="22"/>
    </row>
    <row r="137" spans="1:11" ht="18.75" customHeight="1">
      <c r="A137" s="18">
        <v>43266</v>
      </c>
      <c r="B137" s="19" t="s">
        <v>33</v>
      </c>
      <c r="C137" s="20">
        <f t="shared" si="289"/>
        <v>400</v>
      </c>
      <c r="D137" s="20" t="s">
        <v>10</v>
      </c>
      <c r="E137" s="21">
        <v>1260</v>
      </c>
      <c r="F137" s="21">
        <v>1245</v>
      </c>
      <c r="G137" s="21">
        <v>0</v>
      </c>
      <c r="H137" s="21">
        <f t="shared" si="290"/>
        <v>-6000</v>
      </c>
      <c r="I137" s="21">
        <v>0</v>
      </c>
      <c r="J137" s="16">
        <f t="shared" si="291"/>
        <v>-6000</v>
      </c>
      <c r="K137" s="22"/>
    </row>
    <row r="138" spans="1:11" ht="18.75" customHeight="1">
      <c r="A138" s="18">
        <v>43265</v>
      </c>
      <c r="B138" s="19" t="s">
        <v>23</v>
      </c>
      <c r="C138" s="20">
        <f t="shared" si="289"/>
        <v>6710</v>
      </c>
      <c r="D138" s="20" t="s">
        <v>10</v>
      </c>
      <c r="E138" s="21">
        <v>74.5</v>
      </c>
      <c r="F138" s="21">
        <v>74.900000000000006</v>
      </c>
      <c r="G138" s="21">
        <v>0</v>
      </c>
      <c r="H138" s="21">
        <f t="shared" si="290"/>
        <v>2684.0000000000382</v>
      </c>
      <c r="I138" s="21">
        <v>0</v>
      </c>
      <c r="J138" s="21">
        <f t="shared" si="291"/>
        <v>2684.0000000000382</v>
      </c>
      <c r="K138" s="22"/>
    </row>
    <row r="139" spans="1:11" ht="18.75" customHeight="1">
      <c r="A139" s="18">
        <v>43265</v>
      </c>
      <c r="B139" s="19" t="s">
        <v>19</v>
      </c>
      <c r="C139" s="20">
        <f t="shared" si="289"/>
        <v>790</v>
      </c>
      <c r="D139" s="20" t="s">
        <v>10</v>
      </c>
      <c r="E139" s="21">
        <v>632</v>
      </c>
      <c r="F139" s="21">
        <v>633.5</v>
      </c>
      <c r="G139" s="21">
        <v>0</v>
      </c>
      <c r="H139" s="21">
        <f t="shared" si="290"/>
        <v>1185</v>
      </c>
      <c r="I139" s="21">
        <v>0</v>
      </c>
      <c r="J139" s="21">
        <f t="shared" si="291"/>
        <v>1185</v>
      </c>
      <c r="K139" s="22"/>
    </row>
    <row r="140" spans="1:11" ht="18.75" customHeight="1">
      <c r="A140" s="18">
        <v>43264</v>
      </c>
      <c r="B140" s="19" t="s">
        <v>46</v>
      </c>
      <c r="C140" s="20">
        <f t="shared" si="289"/>
        <v>1020</v>
      </c>
      <c r="D140" s="20" t="s">
        <v>10</v>
      </c>
      <c r="E140" s="21">
        <v>490</v>
      </c>
      <c r="F140" s="21">
        <v>500</v>
      </c>
      <c r="G140" s="21">
        <v>509</v>
      </c>
      <c r="H140" s="21">
        <f t="shared" si="290"/>
        <v>10200</v>
      </c>
      <c r="I140" s="21">
        <f>(G140-F140)*C140</f>
        <v>9180</v>
      </c>
      <c r="J140" s="21">
        <f t="shared" si="291"/>
        <v>19380</v>
      </c>
    </row>
    <row r="141" spans="1:11" ht="18.75" customHeight="1">
      <c r="A141" s="18">
        <v>43264</v>
      </c>
      <c r="B141" s="19" t="s">
        <v>33</v>
      </c>
      <c r="C141" s="20">
        <f t="shared" si="289"/>
        <v>380</v>
      </c>
      <c r="D141" s="20" t="s">
        <v>10</v>
      </c>
      <c r="E141" s="21">
        <v>1300</v>
      </c>
      <c r="F141" s="21">
        <v>1285</v>
      </c>
      <c r="G141" s="21">
        <v>0</v>
      </c>
      <c r="H141" s="21">
        <f t="shared" si="290"/>
        <v>-5700</v>
      </c>
      <c r="I141" s="21">
        <v>0</v>
      </c>
      <c r="J141" s="16">
        <f t="shared" si="291"/>
        <v>-5700</v>
      </c>
    </row>
    <row r="142" spans="1:11" ht="18.75" customHeight="1">
      <c r="A142" s="18">
        <v>43263</v>
      </c>
      <c r="B142" s="19" t="s">
        <v>22</v>
      </c>
      <c r="C142" s="20">
        <f t="shared" ref="C142" si="292">MROUND(500000/E142,10)</f>
        <v>610</v>
      </c>
      <c r="D142" s="20" t="s">
        <v>10</v>
      </c>
      <c r="E142" s="21">
        <v>818</v>
      </c>
      <c r="F142" s="21">
        <v>833</v>
      </c>
      <c r="G142" s="21">
        <v>853</v>
      </c>
      <c r="H142" s="21">
        <f t="shared" si="290"/>
        <v>9150</v>
      </c>
      <c r="I142" s="21">
        <f>(G142-F142)*C142</f>
        <v>12200</v>
      </c>
      <c r="J142" s="21">
        <f t="shared" ref="J142" si="293">+I142+H142</f>
        <v>21350</v>
      </c>
    </row>
    <row r="143" spans="1:11" ht="18.75" customHeight="1">
      <c r="A143" s="18">
        <v>43262</v>
      </c>
      <c r="B143" s="19" t="s">
        <v>47</v>
      </c>
      <c r="C143" s="20">
        <f t="shared" ref="C143:C149" si="294">MROUND(500000/E143,10)</f>
        <v>980</v>
      </c>
      <c r="D143" s="20" t="s">
        <v>10</v>
      </c>
      <c r="E143" s="21">
        <v>510</v>
      </c>
      <c r="F143" s="21">
        <v>512</v>
      </c>
      <c r="G143" s="21">
        <v>0</v>
      </c>
      <c r="H143" s="21">
        <f t="shared" si="290"/>
        <v>1960</v>
      </c>
      <c r="I143" s="21">
        <v>0</v>
      </c>
      <c r="J143" s="21">
        <f>+I143+H143</f>
        <v>1960</v>
      </c>
    </row>
    <row r="144" spans="1:11" ht="18.75" customHeight="1">
      <c r="A144" s="18">
        <v>43259</v>
      </c>
      <c r="B144" s="19" t="s">
        <v>15</v>
      </c>
      <c r="C144" s="20">
        <f t="shared" si="294"/>
        <v>880</v>
      </c>
      <c r="D144" s="20" t="s">
        <v>35</v>
      </c>
      <c r="E144" s="21">
        <v>565</v>
      </c>
      <c r="F144" s="21">
        <v>555</v>
      </c>
      <c r="G144" s="21">
        <v>0</v>
      </c>
      <c r="H144" s="21">
        <f>(E144-F144)*C144</f>
        <v>8800</v>
      </c>
      <c r="I144" s="21">
        <v>0</v>
      </c>
      <c r="J144" s="21">
        <f>+I144+H144</f>
        <v>8800</v>
      </c>
    </row>
    <row r="145" spans="1:11" ht="18.75" customHeight="1">
      <c r="A145" s="18">
        <v>43258</v>
      </c>
      <c r="B145" s="19" t="s">
        <v>15</v>
      </c>
      <c r="C145" s="20">
        <f>MROUND(500000/E145,10)</f>
        <v>930</v>
      </c>
      <c r="D145" s="20" t="s">
        <v>10</v>
      </c>
      <c r="E145" s="21">
        <v>536</v>
      </c>
      <c r="F145" s="21">
        <v>546</v>
      </c>
      <c r="G145" s="21">
        <v>561</v>
      </c>
      <c r="H145" s="21">
        <f t="shared" ref="H145" si="295">(F145-E145)*C145</f>
        <v>9300</v>
      </c>
      <c r="I145" s="21">
        <f>(G145-F145)*C145</f>
        <v>13950</v>
      </c>
      <c r="J145" s="21">
        <f t="shared" ref="J145" si="296">+I145+H145</f>
        <v>23250</v>
      </c>
      <c r="K145" s="22"/>
    </row>
    <row r="146" spans="1:11" ht="18.75" customHeight="1">
      <c r="A146" s="18">
        <v>43257</v>
      </c>
      <c r="B146" s="19" t="s">
        <v>12</v>
      </c>
      <c r="C146" s="20">
        <f t="shared" si="294"/>
        <v>1420</v>
      </c>
      <c r="D146" s="20" t="s">
        <v>10</v>
      </c>
      <c r="E146" s="21">
        <v>351</v>
      </c>
      <c r="F146" s="21">
        <v>359</v>
      </c>
      <c r="G146" s="21">
        <v>0</v>
      </c>
      <c r="H146" s="21">
        <f>(F146-E146)*C146</f>
        <v>11360</v>
      </c>
      <c r="I146" s="21">
        <v>0</v>
      </c>
      <c r="J146" s="21">
        <f>+I146+H146</f>
        <v>11360</v>
      </c>
    </row>
    <row r="147" spans="1:11" ht="18.75" customHeight="1">
      <c r="A147" s="18">
        <v>43256</v>
      </c>
      <c r="B147" s="19" t="s">
        <v>16</v>
      </c>
      <c r="C147" s="20">
        <f t="shared" si="294"/>
        <v>830</v>
      </c>
      <c r="D147" s="20" t="s">
        <v>10</v>
      </c>
      <c r="E147" s="21">
        <v>602</v>
      </c>
      <c r="F147" s="21">
        <v>604</v>
      </c>
      <c r="G147" s="21">
        <v>0</v>
      </c>
      <c r="H147" s="21">
        <f>(F147-E147)*C147</f>
        <v>1660</v>
      </c>
      <c r="I147" s="21">
        <v>0</v>
      </c>
      <c r="J147" s="21">
        <f t="shared" ref="J147" si="297">+I147+H147</f>
        <v>1660</v>
      </c>
    </row>
    <row r="148" spans="1:11" ht="18.75" customHeight="1">
      <c r="A148" s="18">
        <v>43255</v>
      </c>
      <c r="B148" s="19" t="s">
        <v>15</v>
      </c>
      <c r="C148" s="20">
        <f t="shared" si="294"/>
        <v>870</v>
      </c>
      <c r="D148" s="20" t="s">
        <v>35</v>
      </c>
      <c r="E148" s="21">
        <v>577</v>
      </c>
      <c r="F148" s="21">
        <v>567</v>
      </c>
      <c r="G148" s="21">
        <v>557</v>
      </c>
      <c r="H148" s="21">
        <f>(E148-F148)*C148</f>
        <v>8700</v>
      </c>
      <c r="I148" s="21">
        <f>(F148-G148)*C148</f>
        <v>8700</v>
      </c>
      <c r="J148" s="21">
        <f t="shared" ref="J148:J149" si="298">+I148+H148</f>
        <v>17400</v>
      </c>
    </row>
    <row r="149" spans="1:11" ht="18.75" customHeight="1">
      <c r="A149" s="18">
        <v>43252</v>
      </c>
      <c r="B149" s="19" t="s">
        <v>38</v>
      </c>
      <c r="C149" s="20">
        <f t="shared" si="294"/>
        <v>550</v>
      </c>
      <c r="D149" s="20" t="s">
        <v>35</v>
      </c>
      <c r="E149" s="21">
        <v>910</v>
      </c>
      <c r="F149" s="21">
        <v>900</v>
      </c>
      <c r="G149" s="21">
        <v>0</v>
      </c>
      <c r="H149" s="21">
        <f>(E149-F149)*C149</f>
        <v>5500</v>
      </c>
      <c r="I149" s="21">
        <v>0</v>
      </c>
      <c r="J149" s="21">
        <f t="shared" si="298"/>
        <v>5500</v>
      </c>
    </row>
    <row r="150" spans="1:11" ht="18.75" customHeight="1">
      <c r="A150" s="17"/>
      <c r="B150" s="14"/>
      <c r="C150" s="14"/>
      <c r="D150" s="14"/>
      <c r="E150" s="14"/>
      <c r="F150" s="14"/>
      <c r="G150" s="14"/>
      <c r="H150" s="14"/>
      <c r="I150" s="14"/>
      <c r="J150" s="14"/>
    </row>
  </sheetData>
  <mergeCells count="2">
    <mergeCell ref="A1:J1"/>
    <mergeCell ref="A2:J2"/>
  </mergeCells>
  <conditionalFormatting sqref="H126:J131 H97:I98 H88:I89 H83:I83 H34:I36 H27:I29">
    <cfRule type="cellIs" dxfId="268" priority="321" operator="lessThan">
      <formula>0</formula>
    </cfRule>
  </conditionalFormatting>
  <conditionalFormatting sqref="H122:J124">
    <cfRule type="cellIs" dxfId="267" priority="320" operator="lessThan">
      <formula>0</formula>
    </cfRule>
  </conditionalFormatting>
  <conditionalFormatting sqref="H121:J121">
    <cfRule type="cellIs" dxfId="266" priority="319" operator="lessThan">
      <formula>0</formula>
    </cfRule>
  </conditionalFormatting>
  <conditionalFormatting sqref="H120:J120">
    <cfRule type="cellIs" dxfId="265" priority="318" operator="lessThan">
      <formula>0</formula>
    </cfRule>
  </conditionalFormatting>
  <conditionalFormatting sqref="H119:J119">
    <cfRule type="cellIs" dxfId="264" priority="317" operator="lessThan">
      <formula>0</formula>
    </cfRule>
  </conditionalFormatting>
  <conditionalFormatting sqref="H118:J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5:I96">
    <cfRule type="cellIs" dxfId="243" priority="293" operator="lessThan">
      <formula>0</formula>
    </cfRule>
  </conditionalFormatting>
  <conditionalFormatting sqref="H94:I94">
    <cfRule type="cellIs" dxfId="242" priority="292" operator="lessThan">
      <formula>0</formula>
    </cfRule>
  </conditionalFormatting>
  <conditionalFormatting sqref="H93:I93">
    <cfRule type="cellIs" dxfId="241" priority="291" operator="lessThan">
      <formula>0</formula>
    </cfRule>
  </conditionalFormatting>
  <conditionalFormatting sqref="H92:I92">
    <cfRule type="cellIs" dxfId="240" priority="290" operator="lessThan">
      <formula>0</formula>
    </cfRule>
  </conditionalFormatting>
  <conditionalFormatting sqref="I93">
    <cfRule type="cellIs" dxfId="239" priority="289" operator="lessThan">
      <formula>0</formula>
    </cfRule>
  </conditionalFormatting>
  <conditionalFormatting sqref="I98">
    <cfRule type="cellIs" dxfId="238" priority="288" operator="lessThan">
      <formula>0</formula>
    </cfRule>
  </conditionalFormatting>
  <conditionalFormatting sqref="H91:I91">
    <cfRule type="cellIs" dxfId="237" priority="287" operator="lessThan">
      <formula>0</formula>
    </cfRule>
  </conditionalFormatting>
  <conditionalFormatting sqref="H90:I90">
    <cfRule type="cellIs" dxfId="236" priority="286" operator="lessThan">
      <formula>0</formula>
    </cfRule>
  </conditionalFormatting>
  <conditionalFormatting sqref="I91">
    <cfRule type="cellIs" dxfId="235" priority="285" operator="lessThan">
      <formula>0</formula>
    </cfRule>
  </conditionalFormatting>
  <conditionalFormatting sqref="I91">
    <cfRule type="cellIs" dxfId="234" priority="284" operator="lessThan">
      <formula>0</formula>
    </cfRule>
  </conditionalFormatting>
  <conditionalFormatting sqref="H87:I87">
    <cfRule type="cellIs" dxfId="233" priority="281" operator="lessThan">
      <formula>0</formula>
    </cfRule>
  </conditionalFormatting>
  <conditionalFormatting sqref="H85:I85">
    <cfRule type="cellIs" dxfId="232" priority="280" operator="lessThan">
      <formula>0</formula>
    </cfRule>
  </conditionalFormatting>
  <conditionalFormatting sqref="H86:I86">
    <cfRule type="cellIs" dxfId="231" priority="279" operator="lessThan">
      <formula>0</formula>
    </cfRule>
  </conditionalFormatting>
  <conditionalFormatting sqref="H84:I84">
    <cfRule type="cellIs" dxfId="230" priority="278" operator="lessThan">
      <formula>0</formula>
    </cfRule>
  </conditionalFormatting>
  <conditionalFormatting sqref="H82:I82">
    <cfRule type="cellIs" dxfId="229" priority="276" operator="lessThan">
      <formula>0</formula>
    </cfRule>
  </conditionalFormatting>
  <conditionalFormatting sqref="H81:I81">
    <cfRule type="cellIs" dxfId="228" priority="275" operator="lessThan">
      <formula>0</formula>
    </cfRule>
  </conditionalFormatting>
  <conditionalFormatting sqref="H80:I80">
    <cfRule type="cellIs" dxfId="227" priority="274" operator="lessThan">
      <formula>0</formula>
    </cfRule>
  </conditionalFormatting>
  <conditionalFormatting sqref="H79:I79">
    <cfRule type="cellIs" dxfId="226" priority="273" operator="lessThan">
      <formula>0</formula>
    </cfRule>
  </conditionalFormatting>
  <conditionalFormatting sqref="H78:I78">
    <cfRule type="cellIs" dxfId="225" priority="272" operator="lessThan">
      <formula>0</formula>
    </cfRule>
  </conditionalFormatting>
  <conditionalFormatting sqref="I79">
    <cfRule type="cellIs" dxfId="224" priority="271" operator="lessThan">
      <formula>0</formula>
    </cfRule>
  </conditionalFormatting>
  <conditionalFormatting sqref="I79">
    <cfRule type="cellIs" dxfId="223" priority="270" operator="lessThan">
      <formula>0</formula>
    </cfRule>
  </conditionalFormatting>
  <conditionalFormatting sqref="I78">
    <cfRule type="cellIs" dxfId="222" priority="269" operator="lessThan">
      <formula>0</formula>
    </cfRule>
  </conditionalFormatting>
  <conditionalFormatting sqref="I78">
    <cfRule type="cellIs" dxfId="221" priority="268" operator="lessThan">
      <formula>0</formula>
    </cfRule>
  </conditionalFormatting>
  <conditionalFormatting sqref="I78">
    <cfRule type="cellIs" dxfId="220" priority="267" operator="lessThan">
      <formula>0</formula>
    </cfRule>
  </conditionalFormatting>
  <conditionalFormatting sqref="H74:I77">
    <cfRule type="cellIs" dxfId="219" priority="266" operator="lessThan">
      <formula>0</formula>
    </cfRule>
  </conditionalFormatting>
  <conditionalFormatting sqref="I74:I77">
    <cfRule type="cellIs" dxfId="218" priority="265" operator="lessThan">
      <formula>0</formula>
    </cfRule>
  </conditionalFormatting>
  <conditionalFormatting sqref="I74:I77">
    <cfRule type="cellIs" dxfId="217" priority="264" operator="lessThan">
      <formula>0</formula>
    </cfRule>
  </conditionalFormatting>
  <conditionalFormatting sqref="I74:I77">
    <cfRule type="cellIs" dxfId="216" priority="263" operator="lessThan">
      <formula>0</formula>
    </cfRule>
  </conditionalFormatting>
  <conditionalFormatting sqref="H77:I77">
    <cfRule type="cellIs" dxfId="215" priority="262" operator="lessThan">
      <formula>0</formula>
    </cfRule>
  </conditionalFormatting>
  <conditionalFormatting sqref="I77">
    <cfRule type="cellIs" dxfId="214" priority="261" operator="lessThan">
      <formula>0</formula>
    </cfRule>
  </conditionalFormatting>
  <conditionalFormatting sqref="I77">
    <cfRule type="cellIs" dxfId="213" priority="260" operator="lessThan">
      <formula>0</formula>
    </cfRule>
  </conditionalFormatting>
  <conditionalFormatting sqref="I77">
    <cfRule type="cellIs" dxfId="212" priority="259" operator="lessThan">
      <formula>0</formula>
    </cfRule>
  </conditionalFormatting>
  <conditionalFormatting sqref="H76:I76">
    <cfRule type="cellIs" dxfId="211" priority="258" operator="lessThan">
      <formula>0</formula>
    </cfRule>
  </conditionalFormatting>
  <conditionalFormatting sqref="I76">
    <cfRule type="cellIs" dxfId="210" priority="257" operator="lessThan">
      <formula>0</formula>
    </cfRule>
  </conditionalFormatting>
  <conditionalFormatting sqref="I76">
    <cfRule type="cellIs" dxfId="209" priority="256" operator="lessThan">
      <formula>0</formula>
    </cfRule>
  </conditionalFormatting>
  <conditionalFormatting sqref="I76">
    <cfRule type="cellIs" dxfId="208" priority="255" operator="lessThan">
      <formula>0</formula>
    </cfRule>
  </conditionalFormatting>
  <conditionalFormatting sqref="H73:I73">
    <cfRule type="cellIs" dxfId="207" priority="254" operator="lessThan">
      <formula>0</formula>
    </cfRule>
  </conditionalFormatting>
  <conditionalFormatting sqref="I73">
    <cfRule type="cellIs" dxfId="206" priority="253" operator="lessThan">
      <formula>0</formula>
    </cfRule>
  </conditionalFormatting>
  <conditionalFormatting sqref="I73">
    <cfRule type="cellIs" dxfId="205" priority="252" operator="lessThan">
      <formula>0</formula>
    </cfRule>
  </conditionalFormatting>
  <conditionalFormatting sqref="I73">
    <cfRule type="cellIs" dxfId="204" priority="251" operator="lessThan">
      <formula>0</formula>
    </cfRule>
  </conditionalFormatting>
  <conditionalFormatting sqref="H66:I72">
    <cfRule type="cellIs" dxfId="203" priority="250" operator="lessThan">
      <formula>0</formula>
    </cfRule>
  </conditionalFormatting>
  <conditionalFormatting sqref="I66:I72">
    <cfRule type="cellIs" dxfId="202" priority="249" operator="lessThan">
      <formula>0</formula>
    </cfRule>
  </conditionalFormatting>
  <conditionalFormatting sqref="I66:I72">
    <cfRule type="cellIs" dxfId="201" priority="248" operator="lessThan">
      <formula>0</formula>
    </cfRule>
  </conditionalFormatting>
  <conditionalFormatting sqref="I66:I72">
    <cfRule type="cellIs" dxfId="200" priority="247" operator="lessThan">
      <formula>0</formula>
    </cfRule>
  </conditionalFormatting>
  <conditionalFormatting sqref="I67:I72">
    <cfRule type="cellIs" dxfId="199" priority="246" operator="lessThan">
      <formula>0</formula>
    </cfRule>
  </conditionalFormatting>
  <conditionalFormatting sqref="I67:I72">
    <cfRule type="cellIs" dxfId="198" priority="245" operator="lessThan">
      <formula>0</formula>
    </cfRule>
  </conditionalFormatting>
  <conditionalFormatting sqref="I67:I72">
    <cfRule type="cellIs" dxfId="197" priority="244" operator="lessThan">
      <formula>0</formula>
    </cfRule>
  </conditionalFormatting>
  <conditionalFormatting sqref="I67:I72">
    <cfRule type="cellIs" dxfId="196" priority="243" operator="lessThan">
      <formula>0</formula>
    </cfRule>
  </conditionalFormatting>
  <conditionalFormatting sqref="I67:I72">
    <cfRule type="cellIs" dxfId="195" priority="242" operator="lessThan">
      <formula>0</formula>
    </cfRule>
  </conditionalFormatting>
  <conditionalFormatting sqref="I67:I72">
    <cfRule type="cellIs" dxfId="194" priority="241" operator="lessThan">
      <formula>0</formula>
    </cfRule>
  </conditionalFormatting>
  <conditionalFormatting sqref="I67:I72">
    <cfRule type="cellIs" dxfId="193" priority="240" operator="lessThan">
      <formula>0</formula>
    </cfRule>
  </conditionalFormatting>
  <conditionalFormatting sqref="I67:I72">
    <cfRule type="cellIs" dxfId="192" priority="239" operator="lessThan">
      <formula>0</formula>
    </cfRule>
  </conditionalFormatting>
  <conditionalFormatting sqref="I67:I72">
    <cfRule type="cellIs" dxfId="191" priority="238" operator="lessThan">
      <formula>0</formula>
    </cfRule>
  </conditionalFormatting>
  <conditionalFormatting sqref="I67:I72">
    <cfRule type="cellIs" dxfId="190" priority="237" operator="lessThan">
      <formula>0</formula>
    </cfRule>
  </conditionalFormatting>
  <conditionalFormatting sqref="I67:I72">
    <cfRule type="cellIs" dxfId="189" priority="236" operator="lessThan">
      <formula>0</formula>
    </cfRule>
  </conditionalFormatting>
  <conditionalFormatting sqref="I67:I72">
    <cfRule type="cellIs" dxfId="188" priority="235" operator="lessThan">
      <formula>0</formula>
    </cfRule>
  </conditionalFormatting>
  <conditionalFormatting sqref="H71:I72">
    <cfRule type="cellIs" dxfId="187" priority="234" operator="lessThan">
      <formula>0</formula>
    </cfRule>
  </conditionalFormatting>
  <conditionalFormatting sqref="I71:I72">
    <cfRule type="cellIs" dxfId="186" priority="233" operator="lessThan">
      <formula>0</formula>
    </cfRule>
  </conditionalFormatting>
  <conditionalFormatting sqref="I71:I72">
    <cfRule type="cellIs" dxfId="185" priority="232" operator="lessThan">
      <formula>0</formula>
    </cfRule>
  </conditionalFormatting>
  <conditionalFormatting sqref="I71:I72">
    <cfRule type="cellIs" dxfId="184" priority="231" operator="lessThan">
      <formula>0</formula>
    </cfRule>
  </conditionalFormatting>
  <conditionalFormatting sqref="H63:I64">
    <cfRule type="cellIs" dxfId="183" priority="230" operator="lessThan">
      <formula>0</formula>
    </cfRule>
  </conditionalFormatting>
  <conditionalFormatting sqref="I63:I64">
    <cfRule type="cellIs" dxfId="182" priority="229" operator="lessThan">
      <formula>0</formula>
    </cfRule>
  </conditionalFormatting>
  <conditionalFormatting sqref="I63:I64">
    <cfRule type="cellIs" dxfId="181" priority="228" operator="lessThan">
      <formula>0</formula>
    </cfRule>
  </conditionalFormatting>
  <conditionalFormatting sqref="I63:I64">
    <cfRule type="cellIs" dxfId="180" priority="227" operator="lessThan">
      <formula>0</formula>
    </cfRule>
  </conditionalFormatting>
  <conditionalFormatting sqref="H65:I65">
    <cfRule type="cellIs" dxfId="179" priority="226" operator="lessThan">
      <formula>0</formula>
    </cfRule>
  </conditionalFormatting>
  <conditionalFormatting sqref="I65">
    <cfRule type="cellIs" dxfId="178" priority="225" operator="lessThan">
      <formula>0</formula>
    </cfRule>
  </conditionalFormatting>
  <conditionalFormatting sqref="I65">
    <cfRule type="cellIs" dxfId="177" priority="224" operator="lessThan">
      <formula>0</formula>
    </cfRule>
  </conditionalFormatting>
  <conditionalFormatting sqref="I65">
    <cfRule type="cellIs" dxfId="176" priority="223" operator="lessThan">
      <formula>0</formula>
    </cfRule>
  </conditionalFormatting>
  <conditionalFormatting sqref="H64:I64">
    <cfRule type="cellIs" dxfId="175" priority="222" operator="lessThan">
      <formula>0</formula>
    </cfRule>
  </conditionalFormatting>
  <conditionalFormatting sqref="I64">
    <cfRule type="cellIs" dxfId="174" priority="221" operator="lessThan">
      <formula>0</formula>
    </cfRule>
  </conditionalFormatting>
  <conditionalFormatting sqref="I64">
    <cfRule type="cellIs" dxfId="173" priority="220" operator="lessThan">
      <formula>0</formula>
    </cfRule>
  </conditionalFormatting>
  <conditionalFormatting sqref="I64">
    <cfRule type="cellIs" dxfId="172" priority="219" operator="lessThan">
      <formula>0</formula>
    </cfRule>
  </conditionalFormatting>
  <conditionalFormatting sqref="H62:I62">
    <cfRule type="cellIs" dxfId="171" priority="218" operator="lessThan">
      <formula>0</formula>
    </cfRule>
  </conditionalFormatting>
  <conditionalFormatting sqref="I62">
    <cfRule type="cellIs" dxfId="170" priority="217" operator="lessThan">
      <formula>0</formula>
    </cfRule>
  </conditionalFormatting>
  <conditionalFormatting sqref="I62">
    <cfRule type="cellIs" dxfId="169" priority="216" operator="lessThan">
      <formula>0</formula>
    </cfRule>
  </conditionalFormatting>
  <conditionalFormatting sqref="I62">
    <cfRule type="cellIs" dxfId="168" priority="215" operator="lessThan">
      <formula>0</formula>
    </cfRule>
  </conditionalFormatting>
  <conditionalFormatting sqref="H61:I61">
    <cfRule type="cellIs" dxfId="167" priority="214" operator="lessThan">
      <formula>0</formula>
    </cfRule>
  </conditionalFormatting>
  <conditionalFormatting sqref="I61">
    <cfRule type="cellIs" dxfId="166" priority="213" operator="lessThan">
      <formula>0</formula>
    </cfRule>
  </conditionalFormatting>
  <conditionalFormatting sqref="I61">
    <cfRule type="cellIs" dxfId="165" priority="212" operator="lessThan">
      <formula>0</formula>
    </cfRule>
  </conditionalFormatting>
  <conditionalFormatting sqref="I61">
    <cfRule type="cellIs" dxfId="164" priority="211" operator="lessThan">
      <formula>0</formula>
    </cfRule>
  </conditionalFormatting>
  <conditionalFormatting sqref="H60:I60">
    <cfRule type="cellIs" dxfId="163" priority="210" operator="lessThan">
      <formula>0</formula>
    </cfRule>
  </conditionalFormatting>
  <conditionalFormatting sqref="I60">
    <cfRule type="cellIs" dxfId="162" priority="209" operator="lessThan">
      <formula>0</formula>
    </cfRule>
  </conditionalFormatting>
  <conditionalFormatting sqref="I60">
    <cfRule type="cellIs" dxfId="161" priority="208" operator="lessThan">
      <formula>0</formula>
    </cfRule>
  </conditionalFormatting>
  <conditionalFormatting sqref="I60">
    <cfRule type="cellIs" dxfId="160" priority="207" operator="lessThan">
      <formula>0</formula>
    </cfRule>
  </conditionalFormatting>
  <conditionalFormatting sqref="H59:I59">
    <cfRule type="cellIs" dxfId="159" priority="206" operator="lessThan">
      <formula>0</formula>
    </cfRule>
  </conditionalFormatting>
  <conditionalFormatting sqref="I59">
    <cfRule type="cellIs" dxfId="158" priority="205" operator="lessThan">
      <formula>0</formula>
    </cfRule>
  </conditionalFormatting>
  <conditionalFormatting sqref="I59">
    <cfRule type="cellIs" dxfId="157" priority="204" operator="lessThan">
      <formula>0</formula>
    </cfRule>
  </conditionalFormatting>
  <conditionalFormatting sqref="I59">
    <cfRule type="cellIs" dxfId="156" priority="203" operator="lessThan">
      <formula>0</formula>
    </cfRule>
  </conditionalFormatting>
  <conditionalFormatting sqref="H59:I59">
    <cfRule type="cellIs" dxfId="155" priority="202" operator="lessThan">
      <formula>0</formula>
    </cfRule>
  </conditionalFormatting>
  <conditionalFormatting sqref="I59">
    <cfRule type="cellIs" dxfId="154" priority="201" operator="lessThan">
      <formula>0</formula>
    </cfRule>
  </conditionalFormatting>
  <conditionalFormatting sqref="I59">
    <cfRule type="cellIs" dxfId="153" priority="200" operator="lessThan">
      <formula>0</formula>
    </cfRule>
  </conditionalFormatting>
  <conditionalFormatting sqref="I59">
    <cfRule type="cellIs" dxfId="152" priority="199" operator="lessThan">
      <formula>0</formula>
    </cfRule>
  </conditionalFormatting>
  <conditionalFormatting sqref="H58:I58">
    <cfRule type="cellIs" dxfId="151" priority="190" operator="lessThan">
      <formula>0</formula>
    </cfRule>
  </conditionalFormatting>
  <conditionalFormatting sqref="I58">
    <cfRule type="cellIs" dxfId="150" priority="189" operator="lessThan">
      <formula>0</formula>
    </cfRule>
  </conditionalFormatting>
  <conditionalFormatting sqref="I58">
    <cfRule type="cellIs" dxfId="149" priority="188" operator="lessThan">
      <formula>0</formula>
    </cfRule>
  </conditionalFormatting>
  <conditionalFormatting sqref="I58">
    <cfRule type="cellIs" dxfId="148" priority="187" operator="lessThan">
      <formula>0</formula>
    </cfRule>
  </conditionalFormatting>
  <conditionalFormatting sqref="H57:I57">
    <cfRule type="cellIs" dxfId="147" priority="186" operator="lessThan">
      <formula>0</formula>
    </cfRule>
  </conditionalFormatting>
  <conditionalFormatting sqref="I57">
    <cfRule type="cellIs" dxfId="146" priority="185" operator="lessThan">
      <formula>0</formula>
    </cfRule>
  </conditionalFormatting>
  <conditionalFormatting sqref="I57">
    <cfRule type="cellIs" dxfId="145" priority="184" operator="lessThan">
      <formula>0</formula>
    </cfRule>
  </conditionalFormatting>
  <conditionalFormatting sqref="I57">
    <cfRule type="cellIs" dxfId="144" priority="183" operator="lessThan">
      <formula>0</formula>
    </cfRule>
  </conditionalFormatting>
  <conditionalFormatting sqref="H57:I57">
    <cfRule type="cellIs" dxfId="143" priority="182" operator="lessThan">
      <formula>0</formula>
    </cfRule>
  </conditionalFormatting>
  <conditionalFormatting sqref="I57">
    <cfRule type="cellIs" dxfId="142" priority="181" operator="lessThan">
      <formula>0</formula>
    </cfRule>
  </conditionalFormatting>
  <conditionalFormatting sqref="I57">
    <cfRule type="cellIs" dxfId="141" priority="180" operator="lessThan">
      <formula>0</formula>
    </cfRule>
  </conditionalFormatting>
  <conditionalFormatting sqref="I57">
    <cfRule type="cellIs" dxfId="140" priority="179" operator="lessThan">
      <formula>0</formula>
    </cfRule>
  </conditionalFormatting>
  <conditionalFormatting sqref="H56:I56">
    <cfRule type="cellIs" dxfId="139" priority="178" operator="lessThan">
      <formula>0</formula>
    </cfRule>
  </conditionalFormatting>
  <conditionalFormatting sqref="I56">
    <cfRule type="cellIs" dxfId="138" priority="177" operator="lessThan">
      <formula>0</formula>
    </cfRule>
  </conditionalFormatting>
  <conditionalFormatting sqref="I56">
    <cfRule type="cellIs" dxfId="137" priority="176" operator="lessThan">
      <formula>0</formula>
    </cfRule>
  </conditionalFormatting>
  <conditionalFormatting sqref="I56">
    <cfRule type="cellIs" dxfId="136" priority="175" operator="lessThan">
      <formula>0</formula>
    </cfRule>
  </conditionalFormatting>
  <conditionalFormatting sqref="H56:I56">
    <cfRule type="cellIs" dxfId="135" priority="174" operator="lessThan">
      <formula>0</formula>
    </cfRule>
  </conditionalFormatting>
  <conditionalFormatting sqref="I56">
    <cfRule type="cellIs" dxfId="134" priority="173" operator="lessThan">
      <formula>0</formula>
    </cfRule>
  </conditionalFormatting>
  <conditionalFormatting sqref="I56">
    <cfRule type="cellIs" dxfId="133" priority="172" operator="lessThan">
      <formula>0</formula>
    </cfRule>
  </conditionalFormatting>
  <conditionalFormatting sqref="I56">
    <cfRule type="cellIs" dxfId="132" priority="171" operator="lessThan">
      <formula>0</formula>
    </cfRule>
  </conditionalFormatting>
  <conditionalFormatting sqref="H55:I55">
    <cfRule type="cellIs" dxfId="131" priority="170" operator="lessThan">
      <formula>0</formula>
    </cfRule>
  </conditionalFormatting>
  <conditionalFormatting sqref="I55">
    <cfRule type="cellIs" dxfId="130" priority="169" operator="lessThan">
      <formula>0</formula>
    </cfRule>
  </conditionalFormatting>
  <conditionalFormatting sqref="I55">
    <cfRule type="cellIs" dxfId="129" priority="168" operator="lessThan">
      <formula>0</formula>
    </cfRule>
  </conditionalFormatting>
  <conditionalFormatting sqref="I55">
    <cfRule type="cellIs" dxfId="128" priority="167" operator="lessThan">
      <formula>0</formula>
    </cfRule>
  </conditionalFormatting>
  <conditionalFormatting sqref="H55:I55">
    <cfRule type="cellIs" dxfId="127" priority="166" operator="lessThan">
      <formula>0</formula>
    </cfRule>
  </conditionalFormatting>
  <conditionalFormatting sqref="I55">
    <cfRule type="cellIs" dxfId="126" priority="165" operator="lessThan">
      <formula>0</formula>
    </cfRule>
  </conditionalFormatting>
  <conditionalFormatting sqref="I55">
    <cfRule type="cellIs" dxfId="125" priority="164" operator="lessThan">
      <formula>0</formula>
    </cfRule>
  </conditionalFormatting>
  <conditionalFormatting sqref="I55">
    <cfRule type="cellIs" dxfId="124" priority="163" operator="lessThan">
      <formula>0</formula>
    </cfRule>
  </conditionalFormatting>
  <conditionalFormatting sqref="H54:I54">
    <cfRule type="cellIs" dxfId="123" priority="162" operator="lessThan">
      <formula>0</formula>
    </cfRule>
  </conditionalFormatting>
  <conditionalFormatting sqref="I54">
    <cfRule type="cellIs" dxfId="122" priority="161" operator="lessThan">
      <formula>0</formula>
    </cfRule>
  </conditionalFormatting>
  <conditionalFormatting sqref="I54">
    <cfRule type="cellIs" dxfId="121" priority="160" operator="lessThan">
      <formula>0</formula>
    </cfRule>
  </conditionalFormatting>
  <conditionalFormatting sqref="I54">
    <cfRule type="cellIs" dxfId="120" priority="159" operator="lessThan">
      <formula>0</formula>
    </cfRule>
  </conditionalFormatting>
  <conditionalFormatting sqref="H54:I54">
    <cfRule type="cellIs" dxfId="119" priority="158" operator="lessThan">
      <formula>0</formula>
    </cfRule>
  </conditionalFormatting>
  <conditionalFormatting sqref="I54">
    <cfRule type="cellIs" dxfId="118" priority="157" operator="lessThan">
      <formula>0</formula>
    </cfRule>
  </conditionalFormatting>
  <conditionalFormatting sqref="I54">
    <cfRule type="cellIs" dxfId="117" priority="156" operator="lessThan">
      <formula>0</formula>
    </cfRule>
  </conditionalFormatting>
  <conditionalFormatting sqref="I54">
    <cfRule type="cellIs" dxfId="116" priority="155" operator="lessThan">
      <formula>0</formula>
    </cfRule>
  </conditionalFormatting>
  <conditionalFormatting sqref="H53:I53">
    <cfRule type="cellIs" dxfId="115" priority="154" operator="lessThan">
      <formula>0</formula>
    </cfRule>
  </conditionalFormatting>
  <conditionalFormatting sqref="I53">
    <cfRule type="cellIs" dxfId="114" priority="153" operator="lessThan">
      <formula>0</formula>
    </cfRule>
  </conditionalFormatting>
  <conditionalFormatting sqref="I53">
    <cfRule type="cellIs" dxfId="113" priority="152" operator="lessThan">
      <formula>0</formula>
    </cfRule>
  </conditionalFormatting>
  <conditionalFormatting sqref="I53">
    <cfRule type="cellIs" dxfId="112" priority="151" operator="lessThan">
      <formula>0</formula>
    </cfRule>
  </conditionalFormatting>
  <conditionalFormatting sqref="H53:I53">
    <cfRule type="cellIs" dxfId="111" priority="150" operator="lessThan">
      <formula>0</formula>
    </cfRule>
  </conditionalFormatting>
  <conditionalFormatting sqref="I53">
    <cfRule type="cellIs" dxfId="110" priority="149" operator="lessThan">
      <formula>0</formula>
    </cfRule>
  </conditionalFormatting>
  <conditionalFormatting sqref="I53">
    <cfRule type="cellIs" dxfId="109" priority="148" operator="lessThan">
      <formula>0</formula>
    </cfRule>
  </conditionalFormatting>
  <conditionalFormatting sqref="I53">
    <cfRule type="cellIs" dxfId="108" priority="147" operator="lessThan">
      <formula>0</formula>
    </cfRule>
  </conditionalFormatting>
  <conditionalFormatting sqref="H52:I52">
    <cfRule type="cellIs" dxfId="107" priority="146" operator="lessThan">
      <formula>0</formula>
    </cfRule>
  </conditionalFormatting>
  <conditionalFormatting sqref="I52">
    <cfRule type="cellIs" dxfId="106" priority="145" operator="lessThan">
      <formula>0</formula>
    </cfRule>
  </conditionalFormatting>
  <conditionalFormatting sqref="I52">
    <cfRule type="cellIs" dxfId="105" priority="144" operator="lessThan">
      <formula>0</formula>
    </cfRule>
  </conditionalFormatting>
  <conditionalFormatting sqref="I52">
    <cfRule type="cellIs" dxfId="104" priority="143" operator="lessThan">
      <formula>0</formula>
    </cfRule>
  </conditionalFormatting>
  <conditionalFormatting sqref="H52:I52">
    <cfRule type="cellIs" dxfId="103" priority="142" operator="lessThan">
      <formula>0</formula>
    </cfRule>
  </conditionalFormatting>
  <conditionalFormatting sqref="I52">
    <cfRule type="cellIs" dxfId="102" priority="141" operator="lessThan">
      <formula>0</formula>
    </cfRule>
  </conditionalFormatting>
  <conditionalFormatting sqref="I52">
    <cfRule type="cellIs" dxfId="101" priority="140" operator="lessThan">
      <formula>0</formula>
    </cfRule>
  </conditionalFormatting>
  <conditionalFormatting sqref="I52">
    <cfRule type="cellIs" dxfId="100" priority="139" operator="lessThan">
      <formula>0</formula>
    </cfRule>
  </conditionalFormatting>
  <conditionalFormatting sqref="H51:I51">
    <cfRule type="cellIs" dxfId="99" priority="138" operator="lessThan">
      <formula>0</formula>
    </cfRule>
  </conditionalFormatting>
  <conditionalFormatting sqref="I51">
    <cfRule type="cellIs" dxfId="98" priority="137" operator="lessThan">
      <formula>0</formula>
    </cfRule>
  </conditionalFormatting>
  <conditionalFormatting sqref="I51">
    <cfRule type="cellIs" dxfId="97" priority="136" operator="lessThan">
      <formula>0</formula>
    </cfRule>
  </conditionalFormatting>
  <conditionalFormatting sqref="I51">
    <cfRule type="cellIs" dxfId="96" priority="135" operator="lessThan">
      <formula>0</formula>
    </cfRule>
  </conditionalFormatting>
  <conditionalFormatting sqref="H51:I51">
    <cfRule type="cellIs" dxfId="95" priority="134" operator="lessThan">
      <formula>0</formula>
    </cfRule>
  </conditionalFormatting>
  <conditionalFormatting sqref="I51">
    <cfRule type="cellIs" dxfId="94" priority="133" operator="lessThan">
      <formula>0</formula>
    </cfRule>
  </conditionalFormatting>
  <conditionalFormatting sqref="I51">
    <cfRule type="cellIs" dxfId="93" priority="132" operator="lessThan">
      <formula>0</formula>
    </cfRule>
  </conditionalFormatting>
  <conditionalFormatting sqref="I51">
    <cfRule type="cellIs" dxfId="92" priority="131" operator="lessThan">
      <formula>0</formula>
    </cfRule>
  </conditionalFormatting>
  <conditionalFormatting sqref="H50:I50">
    <cfRule type="cellIs" dxfId="91" priority="130" operator="lessThan">
      <formula>0</formula>
    </cfRule>
  </conditionalFormatting>
  <conditionalFormatting sqref="I50">
    <cfRule type="cellIs" dxfId="90" priority="129" operator="lessThan">
      <formula>0</formula>
    </cfRule>
  </conditionalFormatting>
  <conditionalFormatting sqref="I50">
    <cfRule type="cellIs" dxfId="89" priority="128" operator="lessThan">
      <formula>0</formula>
    </cfRule>
  </conditionalFormatting>
  <conditionalFormatting sqref="I50">
    <cfRule type="cellIs" dxfId="88" priority="127" operator="lessThan">
      <formula>0</formula>
    </cfRule>
  </conditionalFormatting>
  <conditionalFormatting sqref="H50:I50">
    <cfRule type="cellIs" dxfId="87" priority="126" operator="lessThan">
      <formula>0</formula>
    </cfRule>
  </conditionalFormatting>
  <conditionalFormatting sqref="I50">
    <cfRule type="cellIs" dxfId="86" priority="125" operator="lessThan">
      <formula>0</formula>
    </cfRule>
  </conditionalFormatting>
  <conditionalFormatting sqref="I50">
    <cfRule type="cellIs" dxfId="85" priority="124" operator="lessThan">
      <formula>0</formula>
    </cfRule>
  </conditionalFormatting>
  <conditionalFormatting sqref="I50">
    <cfRule type="cellIs" dxfId="84" priority="123" operator="lessThan">
      <formula>0</formula>
    </cfRule>
  </conditionalFormatting>
  <conditionalFormatting sqref="H46:I49">
    <cfRule type="cellIs" dxfId="83" priority="122" operator="lessThan">
      <formula>0</formula>
    </cfRule>
  </conditionalFormatting>
  <conditionalFormatting sqref="I46:I49">
    <cfRule type="cellIs" dxfId="82" priority="121" operator="lessThan">
      <formula>0</formula>
    </cfRule>
  </conditionalFormatting>
  <conditionalFormatting sqref="I46:I49">
    <cfRule type="cellIs" dxfId="81" priority="120" operator="lessThan">
      <formula>0</formula>
    </cfRule>
  </conditionalFormatting>
  <conditionalFormatting sqref="I46:I49">
    <cfRule type="cellIs" dxfId="80" priority="119" operator="lessThan">
      <formula>0</formula>
    </cfRule>
  </conditionalFormatting>
  <conditionalFormatting sqref="H46:I49">
    <cfRule type="cellIs" dxfId="79" priority="118" operator="lessThan">
      <formula>0</formula>
    </cfRule>
  </conditionalFormatting>
  <conditionalFormatting sqref="I46:I49">
    <cfRule type="cellIs" dxfId="78" priority="117" operator="lessThan">
      <formula>0</formula>
    </cfRule>
  </conditionalFormatting>
  <conditionalFormatting sqref="I46:I49">
    <cfRule type="cellIs" dxfId="77" priority="116" operator="lessThan">
      <formula>0</formula>
    </cfRule>
  </conditionalFormatting>
  <conditionalFormatting sqref="I46:I49">
    <cfRule type="cellIs" dxfId="76" priority="115" operator="lessThan">
      <formula>0</formula>
    </cfRule>
  </conditionalFormatting>
  <conditionalFormatting sqref="I46:I48 K46:M48">
    <cfRule type="cellIs" dxfId="75" priority="114" operator="lessThan">
      <formula>0</formula>
    </cfRule>
  </conditionalFormatting>
  <conditionalFormatting sqref="H45:I45">
    <cfRule type="cellIs" dxfId="74" priority="113" operator="lessThan">
      <formula>0</formula>
    </cfRule>
  </conditionalFormatting>
  <conditionalFormatting sqref="I45">
    <cfRule type="cellIs" dxfId="73" priority="112" operator="lessThan">
      <formula>0</formula>
    </cfRule>
  </conditionalFormatting>
  <conditionalFormatting sqref="I45">
    <cfRule type="cellIs" dxfId="72" priority="111" operator="lessThan">
      <formula>0</formula>
    </cfRule>
  </conditionalFormatting>
  <conditionalFormatting sqref="I45">
    <cfRule type="cellIs" dxfId="71" priority="110" operator="lessThan">
      <formula>0</formula>
    </cfRule>
  </conditionalFormatting>
  <conditionalFormatting sqref="H45:I45">
    <cfRule type="cellIs" dxfId="70" priority="109" operator="lessThan">
      <formula>0</formula>
    </cfRule>
  </conditionalFormatting>
  <conditionalFormatting sqref="I45">
    <cfRule type="cellIs" dxfId="69" priority="108" operator="lessThan">
      <formula>0</formula>
    </cfRule>
  </conditionalFormatting>
  <conditionalFormatting sqref="I45">
    <cfRule type="cellIs" dxfId="68" priority="107" operator="lessThan">
      <formula>0</formula>
    </cfRule>
  </conditionalFormatting>
  <conditionalFormatting sqref="I45">
    <cfRule type="cellIs" dxfId="67" priority="106" operator="lessThan">
      <formula>0</formula>
    </cfRule>
  </conditionalFormatting>
  <conditionalFormatting sqref="I45 K45:M45">
    <cfRule type="cellIs" dxfId="66" priority="105" operator="lessThan">
      <formula>0</formula>
    </cfRule>
  </conditionalFormatting>
  <conditionalFormatting sqref="H44:I44">
    <cfRule type="cellIs" dxfId="65" priority="104" operator="lessThan">
      <formula>0</formula>
    </cfRule>
  </conditionalFormatting>
  <conditionalFormatting sqref="I44">
    <cfRule type="cellIs" dxfId="64" priority="103" operator="lessThan">
      <formula>0</formula>
    </cfRule>
  </conditionalFormatting>
  <conditionalFormatting sqref="I44">
    <cfRule type="cellIs" dxfId="63" priority="102" operator="lessThan">
      <formula>0</formula>
    </cfRule>
  </conditionalFormatting>
  <conditionalFormatting sqref="I44">
    <cfRule type="cellIs" dxfId="62" priority="101" operator="lessThan">
      <formula>0</formula>
    </cfRule>
  </conditionalFormatting>
  <conditionalFormatting sqref="H44:I44">
    <cfRule type="cellIs" dxfId="61" priority="100" operator="lessThan">
      <formula>0</formula>
    </cfRule>
  </conditionalFormatting>
  <conditionalFormatting sqref="I44">
    <cfRule type="cellIs" dxfId="60" priority="99" operator="lessThan">
      <formula>0</formula>
    </cfRule>
  </conditionalFormatting>
  <conditionalFormatting sqref="I44">
    <cfRule type="cellIs" dxfId="59" priority="98" operator="lessThan">
      <formula>0</formula>
    </cfRule>
  </conditionalFormatting>
  <conditionalFormatting sqref="I44">
    <cfRule type="cellIs" dxfId="58" priority="97" operator="lessThan">
      <formula>0</formula>
    </cfRule>
  </conditionalFormatting>
  <conditionalFormatting sqref="I44 K44:M44">
    <cfRule type="cellIs" dxfId="57" priority="96" operator="lessThan">
      <formula>0</formula>
    </cfRule>
  </conditionalFormatting>
  <conditionalFormatting sqref="H43:I43">
    <cfRule type="cellIs" dxfId="56" priority="95" operator="lessThan">
      <formula>0</formula>
    </cfRule>
  </conditionalFormatting>
  <conditionalFormatting sqref="I43">
    <cfRule type="cellIs" dxfId="55" priority="94" operator="lessThan">
      <formula>0</formula>
    </cfRule>
  </conditionalFormatting>
  <conditionalFormatting sqref="I43">
    <cfRule type="cellIs" dxfId="54" priority="93" operator="lessThan">
      <formula>0</formula>
    </cfRule>
  </conditionalFormatting>
  <conditionalFormatting sqref="I43">
    <cfRule type="cellIs" dxfId="53" priority="92" operator="lessThan">
      <formula>0</formula>
    </cfRule>
  </conditionalFormatting>
  <conditionalFormatting sqref="H43:I43">
    <cfRule type="cellIs" dxfId="52" priority="91" operator="lessThan">
      <formula>0</formula>
    </cfRule>
  </conditionalFormatting>
  <conditionalFormatting sqref="I43">
    <cfRule type="cellIs" dxfId="51" priority="90" operator="lessThan">
      <formula>0</formula>
    </cfRule>
  </conditionalFormatting>
  <conditionalFormatting sqref="I43">
    <cfRule type="cellIs" dxfId="50" priority="89" operator="lessThan">
      <formula>0</formula>
    </cfRule>
  </conditionalFormatting>
  <conditionalFormatting sqref="I43">
    <cfRule type="cellIs" dxfId="49" priority="88" operator="lessThan">
      <formula>0</formula>
    </cfRule>
  </conditionalFormatting>
  <conditionalFormatting sqref="I43 K43:M43">
    <cfRule type="cellIs" dxfId="48" priority="87" operator="lessThan">
      <formula>0</formula>
    </cfRule>
  </conditionalFormatting>
  <conditionalFormatting sqref="H40:I41">
    <cfRule type="cellIs" dxfId="47" priority="86" operator="lessThan">
      <formula>0</formula>
    </cfRule>
  </conditionalFormatting>
  <conditionalFormatting sqref="I40:I41">
    <cfRule type="cellIs" dxfId="46" priority="85" operator="lessThan">
      <formula>0</formula>
    </cfRule>
  </conditionalFormatting>
  <conditionalFormatting sqref="I40:I41">
    <cfRule type="cellIs" dxfId="45" priority="84" operator="lessThan">
      <formula>0</formula>
    </cfRule>
  </conditionalFormatting>
  <conditionalFormatting sqref="I40:I41">
    <cfRule type="cellIs" dxfId="44" priority="83" operator="lessThan">
      <formula>0</formula>
    </cfRule>
  </conditionalFormatting>
  <conditionalFormatting sqref="H42:I42">
    <cfRule type="cellIs" dxfId="43" priority="82" operator="lessThan">
      <formula>0</formula>
    </cfRule>
  </conditionalFormatting>
  <conditionalFormatting sqref="I42">
    <cfRule type="cellIs" dxfId="42" priority="81" operator="lessThan">
      <formula>0</formula>
    </cfRule>
  </conditionalFormatting>
  <conditionalFormatting sqref="I42">
    <cfRule type="cellIs" dxfId="41" priority="80" operator="lessThan">
      <formula>0</formula>
    </cfRule>
  </conditionalFormatting>
  <conditionalFormatting sqref="I42">
    <cfRule type="cellIs" dxfId="40" priority="79" operator="lessThan">
      <formula>0</formula>
    </cfRule>
  </conditionalFormatting>
  <conditionalFormatting sqref="H41:I41">
    <cfRule type="cellIs" dxfId="39" priority="78" operator="lessThan">
      <formula>0</formula>
    </cfRule>
  </conditionalFormatting>
  <conditionalFormatting sqref="I41">
    <cfRule type="cellIs" dxfId="38" priority="77" operator="lessThan">
      <formula>0</formula>
    </cfRule>
  </conditionalFormatting>
  <conditionalFormatting sqref="I41">
    <cfRule type="cellIs" dxfId="37" priority="76" operator="lessThan">
      <formula>0</formula>
    </cfRule>
  </conditionalFormatting>
  <conditionalFormatting sqref="I41">
    <cfRule type="cellIs" dxfId="36" priority="75" operator="lessThan">
      <formula>0</formula>
    </cfRule>
  </conditionalFormatting>
  <conditionalFormatting sqref="H39:I39">
    <cfRule type="cellIs" dxfId="35" priority="74" operator="lessThan">
      <formula>0</formula>
    </cfRule>
  </conditionalFormatting>
  <conditionalFormatting sqref="I39">
    <cfRule type="cellIs" dxfId="34" priority="73" operator="lessThan">
      <formula>0</formula>
    </cfRule>
  </conditionalFormatting>
  <conditionalFormatting sqref="I39">
    <cfRule type="cellIs" dxfId="33" priority="72" operator="lessThan">
      <formula>0</formula>
    </cfRule>
  </conditionalFormatting>
  <conditionalFormatting sqref="I39">
    <cfRule type="cellIs" dxfId="32" priority="71" operator="lessThan">
      <formula>0</formula>
    </cfRule>
  </conditionalFormatting>
  <conditionalFormatting sqref="H38:I38">
    <cfRule type="cellIs" dxfId="31" priority="70" operator="lessThan">
      <formula>0</formula>
    </cfRule>
  </conditionalFormatting>
  <conditionalFormatting sqref="I38">
    <cfRule type="cellIs" dxfId="30" priority="69" operator="lessThan">
      <formula>0</formula>
    </cfRule>
  </conditionalFormatting>
  <conditionalFormatting sqref="I38">
    <cfRule type="cellIs" dxfId="29" priority="68" operator="lessThan">
      <formula>0</formula>
    </cfRule>
  </conditionalFormatting>
  <conditionalFormatting sqref="I38">
    <cfRule type="cellIs" dxfId="28" priority="67" operator="lessThan">
      <formula>0</formula>
    </cfRule>
  </conditionalFormatting>
  <conditionalFormatting sqref="H37:I37">
    <cfRule type="cellIs" dxfId="27" priority="66" operator="lessThan">
      <formula>0</formula>
    </cfRule>
  </conditionalFormatting>
  <conditionalFormatting sqref="I37">
    <cfRule type="cellIs" dxfId="26" priority="65" operator="lessThan">
      <formula>0</formula>
    </cfRule>
  </conditionalFormatting>
  <conditionalFormatting sqref="I37">
    <cfRule type="cellIs" dxfId="25" priority="64" operator="lessThan">
      <formula>0</formula>
    </cfRule>
  </conditionalFormatting>
  <conditionalFormatting sqref="I37">
    <cfRule type="cellIs" dxfId="24" priority="63" operator="lessThan">
      <formula>0</formula>
    </cfRule>
  </conditionalFormatting>
  <conditionalFormatting sqref="H32:I33">
    <cfRule type="cellIs" dxfId="23" priority="26" operator="lessThan">
      <formula>0</formula>
    </cfRule>
  </conditionalFormatting>
  <conditionalFormatting sqref="H30:I31">
    <cfRule type="cellIs" dxfId="22" priority="25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7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43460</v>
      </c>
      <c r="B5" s="35" t="s">
        <v>98</v>
      </c>
      <c r="C5" s="35">
        <v>1200</v>
      </c>
      <c r="D5" s="36" t="s">
        <v>10</v>
      </c>
      <c r="E5" s="37">
        <v>745</v>
      </c>
      <c r="F5" s="37">
        <v>749</v>
      </c>
      <c r="G5" s="37">
        <v>752</v>
      </c>
      <c r="H5" s="5">
        <f t="shared" ref="H5" si="0">(F5-E5)*C5</f>
        <v>4800</v>
      </c>
      <c r="I5" s="5">
        <f>(G5-F5)*C5</f>
        <v>3600</v>
      </c>
      <c r="J5" s="21">
        <f t="shared" ref="J5:J6" si="1">+I5+H5</f>
        <v>8400</v>
      </c>
    </row>
    <row r="6" spans="1:10">
      <c r="A6" s="18">
        <v>43460</v>
      </c>
      <c r="B6" s="35" t="s">
        <v>85</v>
      </c>
      <c r="C6" s="35">
        <v>1000</v>
      </c>
      <c r="D6" s="36" t="s">
        <v>11</v>
      </c>
      <c r="E6" s="37">
        <v>563</v>
      </c>
      <c r="F6" s="37">
        <v>567</v>
      </c>
      <c r="G6" s="37" t="s">
        <v>49</v>
      </c>
      <c r="H6" s="5">
        <f>(E6-F6)*C6</f>
        <v>-4000</v>
      </c>
      <c r="I6" s="21">
        <v>0</v>
      </c>
      <c r="J6" s="21">
        <f t="shared" si="1"/>
        <v>-4000</v>
      </c>
    </row>
    <row r="7" spans="1:10">
      <c r="A7" s="18">
        <v>43458</v>
      </c>
      <c r="B7" s="35" t="s">
        <v>88</v>
      </c>
      <c r="C7" s="35">
        <v>600</v>
      </c>
      <c r="D7" s="36" t="s">
        <v>11</v>
      </c>
      <c r="E7" s="37">
        <v>1367</v>
      </c>
      <c r="F7" s="37">
        <v>1357</v>
      </c>
      <c r="G7" s="37" t="s">
        <v>49</v>
      </c>
      <c r="H7" s="5">
        <f>(E7-F7)*C7</f>
        <v>6000</v>
      </c>
      <c r="I7" s="5">
        <v>0</v>
      </c>
      <c r="J7" s="21">
        <f t="shared" ref="J7:J8" si="2">+I7+H7</f>
        <v>6000</v>
      </c>
    </row>
    <row r="8" spans="1:10">
      <c r="A8" s="18">
        <v>43458</v>
      </c>
      <c r="B8" s="35" t="s">
        <v>107</v>
      </c>
      <c r="C8" s="35">
        <v>250</v>
      </c>
      <c r="D8" s="36" t="s">
        <v>11</v>
      </c>
      <c r="E8" s="37">
        <v>2764</v>
      </c>
      <c r="F8" s="37">
        <v>2745</v>
      </c>
      <c r="G8" s="37">
        <v>2730</v>
      </c>
      <c r="H8" s="5">
        <f>(E8-F8)*C8</f>
        <v>4750</v>
      </c>
      <c r="I8" s="21">
        <f>(F8-G8)*C8</f>
        <v>3750</v>
      </c>
      <c r="J8" s="21">
        <f t="shared" si="2"/>
        <v>8500</v>
      </c>
    </row>
    <row r="9" spans="1:10">
      <c r="A9" s="18">
        <v>43455</v>
      </c>
      <c r="B9" s="35" t="s">
        <v>26</v>
      </c>
      <c r="C9" s="35">
        <v>500</v>
      </c>
      <c r="D9" s="36" t="s">
        <v>11</v>
      </c>
      <c r="E9" s="37">
        <v>1152</v>
      </c>
      <c r="F9" s="37">
        <v>1142</v>
      </c>
      <c r="G9" s="37" t="s">
        <v>49</v>
      </c>
      <c r="H9" s="5">
        <f>(E9-F9)*C9</f>
        <v>5000</v>
      </c>
      <c r="I9" s="5">
        <v>0</v>
      </c>
      <c r="J9" s="21">
        <f t="shared" ref="J9" si="3">+I9+H9</f>
        <v>5000</v>
      </c>
    </row>
    <row r="10" spans="1:10">
      <c r="A10" s="18">
        <v>43454</v>
      </c>
      <c r="B10" s="35" t="s">
        <v>224</v>
      </c>
      <c r="C10" s="35">
        <v>6000</v>
      </c>
      <c r="D10" s="36" t="s">
        <v>10</v>
      </c>
      <c r="E10" s="37">
        <v>109.5</v>
      </c>
      <c r="F10" s="37">
        <v>110.3</v>
      </c>
      <c r="G10" s="37">
        <v>111.2</v>
      </c>
      <c r="H10" s="5">
        <f t="shared" ref="H10" si="4">(F10-E10)*C10</f>
        <v>4799.9999999999827</v>
      </c>
      <c r="I10" s="5">
        <f>(G10-F10)*C10</f>
        <v>5400.0000000000346</v>
      </c>
      <c r="J10" s="21">
        <f t="shared" ref="J10" si="5">+I10+H10</f>
        <v>10200.000000000018</v>
      </c>
    </row>
    <row r="11" spans="1:10">
      <c r="A11" s="18">
        <v>43452</v>
      </c>
      <c r="B11" s="35" t="s">
        <v>245</v>
      </c>
      <c r="C11" s="35">
        <v>700</v>
      </c>
      <c r="D11" s="36" t="s">
        <v>10</v>
      </c>
      <c r="E11" s="37">
        <v>1338</v>
      </c>
      <c r="F11" s="37">
        <v>1345</v>
      </c>
      <c r="G11" s="37">
        <v>1355</v>
      </c>
      <c r="H11" s="5">
        <f t="shared" ref="H11" si="6">(F11-E11)*C11</f>
        <v>4900</v>
      </c>
      <c r="I11" s="5">
        <f>(G11-F11)*C11</f>
        <v>7000</v>
      </c>
      <c r="J11" s="21">
        <f t="shared" ref="J11" si="7">+I11+H11</f>
        <v>11900</v>
      </c>
    </row>
    <row r="12" spans="1:10">
      <c r="A12" s="18">
        <v>43451</v>
      </c>
      <c r="B12" s="35" t="s">
        <v>63</v>
      </c>
      <c r="C12" s="35">
        <v>2750</v>
      </c>
      <c r="D12" s="36" t="s">
        <v>10</v>
      </c>
      <c r="E12" s="37">
        <v>358</v>
      </c>
      <c r="F12" s="37">
        <v>360</v>
      </c>
      <c r="G12" s="37" t="s">
        <v>49</v>
      </c>
      <c r="H12" s="5">
        <f t="shared" ref="H12" si="8">(F12-E12)*C12</f>
        <v>5500</v>
      </c>
      <c r="I12" s="5">
        <v>0</v>
      </c>
      <c r="J12" s="21">
        <f t="shared" ref="J12" si="9">+I12+H12</f>
        <v>5500</v>
      </c>
    </row>
    <row r="13" spans="1:10">
      <c r="A13" s="18">
        <v>43448</v>
      </c>
      <c r="B13" s="35" t="s">
        <v>132</v>
      </c>
      <c r="C13" s="35">
        <v>700</v>
      </c>
      <c r="D13" s="36" t="s">
        <v>10</v>
      </c>
      <c r="E13" s="37">
        <v>1308</v>
      </c>
      <c r="F13" s="37">
        <v>1314.5</v>
      </c>
      <c r="G13" s="37" t="s">
        <v>49</v>
      </c>
      <c r="H13" s="5">
        <f t="shared" ref="H13" si="10">(F13-E13)*C13</f>
        <v>4550</v>
      </c>
      <c r="I13" s="5">
        <v>0</v>
      </c>
      <c r="J13" s="21">
        <f t="shared" ref="J13" si="11">+I13+H13</f>
        <v>4550</v>
      </c>
    </row>
    <row r="14" spans="1:10">
      <c r="A14" s="18">
        <v>43447</v>
      </c>
      <c r="B14" s="35" t="s">
        <v>239</v>
      </c>
      <c r="C14" s="35">
        <v>700</v>
      </c>
      <c r="D14" s="36" t="s">
        <v>10</v>
      </c>
      <c r="E14" s="37">
        <v>939</v>
      </c>
      <c r="F14" s="37">
        <v>931</v>
      </c>
      <c r="G14" s="37" t="s">
        <v>49</v>
      </c>
      <c r="H14" s="5">
        <f t="shared" ref="H14" si="12">(F14-E14)*C14</f>
        <v>-5600</v>
      </c>
      <c r="I14" s="5">
        <v>0</v>
      </c>
      <c r="J14" s="21">
        <f t="shared" ref="J14" si="13">+I14+H14</f>
        <v>-5600</v>
      </c>
    </row>
    <row r="15" spans="1:10">
      <c r="A15" s="18">
        <v>43446</v>
      </c>
      <c r="B15" s="35" t="s">
        <v>38</v>
      </c>
      <c r="C15" s="35">
        <v>1000</v>
      </c>
      <c r="D15" s="36" t="s">
        <v>10</v>
      </c>
      <c r="E15" s="37">
        <v>745</v>
      </c>
      <c r="F15" s="37">
        <v>750</v>
      </c>
      <c r="G15" s="37">
        <v>753</v>
      </c>
      <c r="H15" s="5">
        <f t="shared" ref="H15" si="14">(F15-E15)*C15</f>
        <v>5000</v>
      </c>
      <c r="I15" s="5">
        <f>(G15-F15)*C15</f>
        <v>3000</v>
      </c>
      <c r="J15" s="21">
        <f t="shared" ref="J15" si="15">+I15+H15</f>
        <v>8000</v>
      </c>
    </row>
    <row r="16" spans="1:10">
      <c r="A16" s="18">
        <v>43445</v>
      </c>
      <c r="B16" s="35" t="s">
        <v>191</v>
      </c>
      <c r="C16" s="35">
        <v>500</v>
      </c>
      <c r="D16" s="36" t="s">
        <v>11</v>
      </c>
      <c r="E16" s="37">
        <v>1177</v>
      </c>
      <c r="F16" s="37">
        <v>1169</v>
      </c>
      <c r="G16" s="37" t="s">
        <v>49</v>
      </c>
      <c r="H16" s="5">
        <f>(E16-F16)*C16</f>
        <v>4000</v>
      </c>
      <c r="I16" s="21">
        <v>0</v>
      </c>
      <c r="J16" s="21">
        <f t="shared" ref="J16" si="16">+I16+H16</f>
        <v>4000</v>
      </c>
    </row>
    <row r="17" spans="1:10">
      <c r="A17" s="18">
        <v>43444</v>
      </c>
      <c r="B17" s="35" t="s">
        <v>128</v>
      </c>
      <c r="C17" s="35">
        <v>500</v>
      </c>
      <c r="D17" s="36" t="s">
        <v>11</v>
      </c>
      <c r="E17" s="37">
        <v>1095</v>
      </c>
      <c r="F17" s="37">
        <v>1087</v>
      </c>
      <c r="G17" s="37" t="s">
        <v>49</v>
      </c>
      <c r="H17" s="5">
        <f>(E17-F17)*C17</f>
        <v>4000</v>
      </c>
      <c r="I17" s="21">
        <v>0</v>
      </c>
      <c r="J17" s="21">
        <f t="shared" ref="J17" si="17">+I17+H17</f>
        <v>4000</v>
      </c>
    </row>
    <row r="18" spans="1:10">
      <c r="A18" s="18">
        <v>43441</v>
      </c>
      <c r="B18" s="35" t="s">
        <v>96</v>
      </c>
      <c r="C18" s="35">
        <v>1750</v>
      </c>
      <c r="D18" s="36" t="s">
        <v>11</v>
      </c>
      <c r="E18" s="37">
        <v>169</v>
      </c>
      <c r="F18" s="37">
        <v>166</v>
      </c>
      <c r="G18" s="37">
        <v>163</v>
      </c>
      <c r="H18" s="5">
        <f>(E18-F18)*C18</f>
        <v>5250</v>
      </c>
      <c r="I18" s="21">
        <f>(F18-G18)*C18</f>
        <v>5250</v>
      </c>
      <c r="J18" s="21">
        <f t="shared" ref="J18" si="18">+I18+H18</f>
        <v>10500</v>
      </c>
    </row>
    <row r="19" spans="1:10">
      <c r="A19" s="18">
        <v>43441</v>
      </c>
      <c r="B19" s="35" t="s">
        <v>29</v>
      </c>
      <c r="C19" s="35">
        <v>1100</v>
      </c>
      <c r="D19" s="36" t="s">
        <v>11</v>
      </c>
      <c r="E19" s="37">
        <v>635</v>
      </c>
      <c r="F19" s="37">
        <v>631</v>
      </c>
      <c r="G19" s="37">
        <v>625</v>
      </c>
      <c r="H19" s="5">
        <f>(E19-F19)*C19</f>
        <v>4400</v>
      </c>
      <c r="I19" s="21">
        <f>(F19-G19)*C19</f>
        <v>6600</v>
      </c>
      <c r="J19" s="21">
        <f t="shared" ref="J19" si="19">+I19+H19</f>
        <v>11000</v>
      </c>
    </row>
    <row r="20" spans="1:10">
      <c r="A20" s="18">
        <v>43440</v>
      </c>
      <c r="B20" s="35" t="s">
        <v>233</v>
      </c>
      <c r="C20" s="35">
        <v>550</v>
      </c>
      <c r="D20" s="36" t="s">
        <v>11</v>
      </c>
      <c r="E20" s="37">
        <v>880</v>
      </c>
      <c r="F20" s="37">
        <v>872</v>
      </c>
      <c r="G20" s="37">
        <v>860</v>
      </c>
      <c r="H20" s="5">
        <f>(E20-F20)*C20</f>
        <v>4400</v>
      </c>
      <c r="I20" s="21">
        <f>(F20-G20)*C20</f>
        <v>6600</v>
      </c>
      <c r="J20" s="21">
        <f t="shared" ref="J20" si="20">+I20+H20</f>
        <v>11000</v>
      </c>
    </row>
    <row r="21" spans="1:10">
      <c r="A21" s="18">
        <v>43439</v>
      </c>
      <c r="B21" s="35" t="s">
        <v>232</v>
      </c>
      <c r="C21" s="35">
        <v>350</v>
      </c>
      <c r="D21" s="36" t="s">
        <v>10</v>
      </c>
      <c r="E21" s="37">
        <v>1300</v>
      </c>
      <c r="F21" s="37">
        <v>1287</v>
      </c>
      <c r="G21" s="37" t="s">
        <v>49</v>
      </c>
      <c r="H21" s="5">
        <f t="shared" ref="H21" si="21">(F21-E21)*C21</f>
        <v>-4550</v>
      </c>
      <c r="I21" s="5">
        <v>0</v>
      </c>
      <c r="J21" s="21">
        <f t="shared" ref="J21" si="22">+I21+H21</f>
        <v>-4550</v>
      </c>
    </row>
    <row r="22" spans="1:10">
      <c r="A22" s="18">
        <v>43439</v>
      </c>
      <c r="B22" s="35" t="s">
        <v>97</v>
      </c>
      <c r="C22" s="35">
        <v>600</v>
      </c>
      <c r="D22" s="36" t="s">
        <v>11</v>
      </c>
      <c r="E22" s="37">
        <v>1117</v>
      </c>
      <c r="F22" s="37">
        <v>1124</v>
      </c>
      <c r="G22" s="37" t="s">
        <v>49</v>
      </c>
      <c r="H22" s="5">
        <f>(E22-F22)*C22</f>
        <v>-4200</v>
      </c>
      <c r="I22" s="5">
        <v>0</v>
      </c>
      <c r="J22" s="21">
        <f t="shared" ref="J22" si="23">+I22+H22</f>
        <v>-4200</v>
      </c>
    </row>
    <row r="23" spans="1:10">
      <c r="A23" s="18">
        <v>43438</v>
      </c>
      <c r="B23" s="35" t="s">
        <v>231</v>
      </c>
      <c r="C23" s="35">
        <v>1600</v>
      </c>
      <c r="D23" s="36" t="s">
        <v>10</v>
      </c>
      <c r="E23" s="37">
        <v>228</v>
      </c>
      <c r="F23" s="37">
        <v>231</v>
      </c>
      <c r="G23" s="37" t="s">
        <v>49</v>
      </c>
      <c r="H23" s="5">
        <f t="shared" ref="H23" si="24">(F23-E23)*C23</f>
        <v>4800</v>
      </c>
      <c r="I23" s="5">
        <v>0</v>
      </c>
      <c r="J23" s="21">
        <f t="shared" ref="J23" si="25">+I23+H23</f>
        <v>4800</v>
      </c>
    </row>
    <row r="24" spans="1:10">
      <c r="A24" s="18">
        <v>43438</v>
      </c>
      <c r="B24" s="35" t="s">
        <v>230</v>
      </c>
      <c r="C24" s="35">
        <v>150</v>
      </c>
      <c r="D24" s="36" t="s">
        <v>10</v>
      </c>
      <c r="E24" s="37">
        <v>3540</v>
      </c>
      <c r="F24" s="37">
        <v>3570</v>
      </c>
      <c r="G24" s="37" t="s">
        <v>49</v>
      </c>
      <c r="H24" s="5">
        <f t="shared" ref="H24" si="26">(F24-E24)*C24</f>
        <v>4500</v>
      </c>
      <c r="I24" s="5">
        <v>0</v>
      </c>
      <c r="J24" s="21">
        <f t="shared" ref="J24" si="27">+I24+H24</f>
        <v>4500</v>
      </c>
    </row>
    <row r="25" spans="1:10">
      <c r="A25" s="18">
        <v>43437</v>
      </c>
      <c r="B25" s="35" t="s">
        <v>229</v>
      </c>
      <c r="C25" s="35">
        <v>1000</v>
      </c>
      <c r="D25" s="36" t="s">
        <v>10</v>
      </c>
      <c r="E25" s="37">
        <v>665</v>
      </c>
      <c r="F25" s="37">
        <v>668</v>
      </c>
      <c r="G25" s="37" t="s">
        <v>49</v>
      </c>
      <c r="H25" s="5">
        <f t="shared" ref="H25" si="28">(F25-E25)*C25</f>
        <v>3000</v>
      </c>
      <c r="I25" s="5">
        <v>0</v>
      </c>
      <c r="J25" s="21">
        <f t="shared" ref="J25" si="29">+I25+H25</f>
        <v>3000</v>
      </c>
    </row>
    <row r="26" spans="1:10">
      <c r="A26" s="18">
        <v>43434</v>
      </c>
      <c r="B26" s="35" t="s">
        <v>223</v>
      </c>
      <c r="C26" s="35">
        <v>500</v>
      </c>
      <c r="D26" s="36" t="s">
        <v>10</v>
      </c>
      <c r="E26" s="37">
        <v>1288</v>
      </c>
      <c r="F26" s="37">
        <v>1294</v>
      </c>
      <c r="G26" s="37" t="s">
        <v>49</v>
      </c>
      <c r="H26" s="5">
        <f t="shared" ref="H26" si="30">(F26-E26)*C26</f>
        <v>3000</v>
      </c>
      <c r="I26" s="5">
        <v>0</v>
      </c>
      <c r="J26" s="21">
        <f t="shared" ref="J26" si="31">+I26+H26</f>
        <v>3000</v>
      </c>
    </row>
    <row r="27" spans="1:10">
      <c r="A27" s="18">
        <v>43434</v>
      </c>
      <c r="B27" s="35" t="s">
        <v>93</v>
      </c>
      <c r="C27" s="35">
        <v>550</v>
      </c>
      <c r="D27" s="36" t="s">
        <v>10</v>
      </c>
      <c r="E27" s="37">
        <v>1030</v>
      </c>
      <c r="F27" s="37">
        <v>1038</v>
      </c>
      <c r="G27" s="37" t="s">
        <v>49</v>
      </c>
      <c r="H27" s="5">
        <f t="shared" ref="H27:H28" si="32">(F27-E27)*C27</f>
        <v>4400</v>
      </c>
      <c r="I27" s="5">
        <v>0</v>
      </c>
      <c r="J27" s="21">
        <f t="shared" ref="J27:J28" si="33">+I27+H27</f>
        <v>4400</v>
      </c>
    </row>
    <row r="28" spans="1:10">
      <c r="A28" s="18">
        <v>43433</v>
      </c>
      <c r="B28" s="35" t="s">
        <v>222</v>
      </c>
      <c r="C28" s="35">
        <v>300</v>
      </c>
      <c r="D28" s="36" t="s">
        <v>10</v>
      </c>
      <c r="E28" s="37">
        <v>1544</v>
      </c>
      <c r="F28" s="37">
        <v>1557</v>
      </c>
      <c r="G28" s="37" t="s">
        <v>49</v>
      </c>
      <c r="H28" s="5">
        <f t="shared" si="32"/>
        <v>3900</v>
      </c>
      <c r="I28" s="5">
        <v>0</v>
      </c>
      <c r="J28" s="21">
        <f t="shared" si="33"/>
        <v>3900</v>
      </c>
    </row>
    <row r="29" spans="1:10">
      <c r="A29" s="18">
        <v>43431</v>
      </c>
      <c r="B29" s="35" t="s">
        <v>151</v>
      </c>
      <c r="C29" s="35">
        <v>700</v>
      </c>
      <c r="D29" s="36" t="s">
        <v>10</v>
      </c>
      <c r="E29" s="37">
        <v>809</v>
      </c>
      <c r="F29" s="37">
        <v>802</v>
      </c>
      <c r="G29" s="37" t="s">
        <v>49</v>
      </c>
      <c r="H29" s="5">
        <f t="shared" ref="H29" si="34">(F29-E29)*C29</f>
        <v>-4900</v>
      </c>
      <c r="I29" s="5">
        <v>0</v>
      </c>
      <c r="J29" s="21">
        <f t="shared" ref="J29:J30" si="35">+I29+H29</f>
        <v>-4900</v>
      </c>
    </row>
    <row r="30" spans="1:10">
      <c r="A30" s="18">
        <v>43430</v>
      </c>
      <c r="B30" s="35" t="s">
        <v>38</v>
      </c>
      <c r="C30" s="35">
        <v>1000</v>
      </c>
      <c r="D30" s="36" t="s">
        <v>11</v>
      </c>
      <c r="E30" s="37">
        <v>745</v>
      </c>
      <c r="F30" s="37">
        <v>740.5</v>
      </c>
      <c r="G30" s="37" t="s">
        <v>49</v>
      </c>
      <c r="H30" s="5">
        <f>(E30-F30)*C30</f>
        <v>4500</v>
      </c>
      <c r="I30" s="5">
        <v>0</v>
      </c>
      <c r="J30" s="21">
        <f t="shared" si="35"/>
        <v>4500</v>
      </c>
    </row>
    <row r="31" spans="1:10">
      <c r="A31" s="18">
        <v>43426</v>
      </c>
      <c r="B31" s="35" t="s">
        <v>118</v>
      </c>
      <c r="C31" s="35">
        <v>2000</v>
      </c>
      <c r="D31" s="36" t="s">
        <v>10</v>
      </c>
      <c r="E31" s="37">
        <v>326</v>
      </c>
      <c r="F31" s="37">
        <v>323</v>
      </c>
      <c r="G31" s="37" t="s">
        <v>49</v>
      </c>
      <c r="H31" s="5">
        <f t="shared" ref="H31:H32" si="36">(F31-E31)*C31</f>
        <v>-6000</v>
      </c>
      <c r="I31" s="5">
        <v>0</v>
      </c>
      <c r="J31" s="21">
        <f t="shared" ref="J31:J32" si="37">+I31+H31</f>
        <v>-6000</v>
      </c>
    </row>
    <row r="32" spans="1:10">
      <c r="A32" s="18">
        <v>43425</v>
      </c>
      <c r="B32" s="35" t="s">
        <v>14</v>
      </c>
      <c r="C32" s="35">
        <v>1300</v>
      </c>
      <c r="D32" s="36" t="s">
        <v>10</v>
      </c>
      <c r="E32" s="37">
        <v>362</v>
      </c>
      <c r="F32" s="37">
        <v>366</v>
      </c>
      <c r="G32" s="37">
        <v>369</v>
      </c>
      <c r="H32" s="5">
        <f t="shared" si="36"/>
        <v>5200</v>
      </c>
      <c r="I32" s="5">
        <f>(G32-F32)*C32</f>
        <v>3900</v>
      </c>
      <c r="J32" s="21">
        <f t="shared" si="37"/>
        <v>9100</v>
      </c>
    </row>
    <row r="33" spans="1:10">
      <c r="A33" s="18">
        <v>43424</v>
      </c>
      <c r="B33" s="35" t="s">
        <v>217</v>
      </c>
      <c r="C33" s="35">
        <v>500</v>
      </c>
      <c r="D33" s="36" t="s">
        <v>10</v>
      </c>
      <c r="E33" s="37">
        <v>1110</v>
      </c>
      <c r="F33" s="37">
        <v>1119</v>
      </c>
      <c r="G33" s="37" t="s">
        <v>49</v>
      </c>
      <c r="H33" s="5">
        <f t="shared" ref="H33:H34" si="38">(F33-E33)*C33</f>
        <v>4500</v>
      </c>
      <c r="I33" s="5">
        <v>0</v>
      </c>
      <c r="J33" s="21">
        <f t="shared" ref="J33:J34" si="39">+I33+H33</f>
        <v>4500</v>
      </c>
    </row>
    <row r="34" spans="1:10">
      <c r="A34" s="18">
        <v>43423</v>
      </c>
      <c r="B34" s="35" t="s">
        <v>126</v>
      </c>
      <c r="C34" s="35">
        <v>500</v>
      </c>
      <c r="D34" s="36" t="s">
        <v>10</v>
      </c>
      <c r="E34" s="37">
        <v>749</v>
      </c>
      <c r="F34" s="37">
        <v>757</v>
      </c>
      <c r="G34" s="37">
        <v>768</v>
      </c>
      <c r="H34" s="5">
        <f t="shared" si="38"/>
        <v>4000</v>
      </c>
      <c r="I34" s="5">
        <f>(G34-F34)*C34</f>
        <v>5500</v>
      </c>
      <c r="J34" s="21">
        <f t="shared" si="39"/>
        <v>9500</v>
      </c>
    </row>
    <row r="35" spans="1:10">
      <c r="A35" s="18">
        <v>43420</v>
      </c>
      <c r="B35" s="35" t="s">
        <v>132</v>
      </c>
      <c r="C35" s="35">
        <v>700</v>
      </c>
      <c r="D35" s="36" t="s">
        <v>10</v>
      </c>
      <c r="E35" s="37">
        <v>1153</v>
      </c>
      <c r="F35" s="37">
        <v>1158.5</v>
      </c>
      <c r="G35" s="37" t="s">
        <v>49</v>
      </c>
      <c r="H35" s="5">
        <f t="shared" ref="H35:H37" si="40">(F35-E35)*C35</f>
        <v>3850</v>
      </c>
      <c r="I35" s="5">
        <v>0</v>
      </c>
      <c r="J35" s="21">
        <f t="shared" ref="J35:J42" si="41">+I35+H35</f>
        <v>3850</v>
      </c>
    </row>
    <row r="36" spans="1:10">
      <c r="A36" s="18">
        <v>43419</v>
      </c>
      <c r="B36" s="35" t="s">
        <v>124</v>
      </c>
      <c r="C36" s="35">
        <v>750</v>
      </c>
      <c r="D36" s="36" t="s">
        <v>10</v>
      </c>
      <c r="E36" s="37">
        <v>908</v>
      </c>
      <c r="F36" s="37">
        <v>913</v>
      </c>
      <c r="G36" s="37">
        <v>920</v>
      </c>
      <c r="H36" s="5">
        <f t="shared" si="40"/>
        <v>3750</v>
      </c>
      <c r="I36" s="5">
        <f>(G36-F36)*C36</f>
        <v>5250</v>
      </c>
      <c r="J36" s="21">
        <f t="shared" si="41"/>
        <v>9000</v>
      </c>
    </row>
    <row r="37" spans="1:10">
      <c r="A37" s="18">
        <v>43418</v>
      </c>
      <c r="B37" s="35" t="s">
        <v>87</v>
      </c>
      <c r="C37" s="35">
        <v>1060</v>
      </c>
      <c r="D37" s="36" t="s">
        <v>10</v>
      </c>
      <c r="E37" s="37">
        <v>605</v>
      </c>
      <c r="F37" s="37">
        <v>609.5</v>
      </c>
      <c r="G37" s="37" t="s">
        <v>49</v>
      </c>
      <c r="H37" s="5">
        <f t="shared" si="40"/>
        <v>4770</v>
      </c>
      <c r="I37" s="5">
        <v>0</v>
      </c>
      <c r="J37" s="21">
        <f t="shared" si="41"/>
        <v>4770</v>
      </c>
    </row>
    <row r="38" spans="1:10">
      <c r="A38" s="18">
        <v>43417</v>
      </c>
      <c r="B38" s="35" t="s">
        <v>211</v>
      </c>
      <c r="C38" s="35">
        <v>4000</v>
      </c>
      <c r="D38" s="36" t="s">
        <v>11</v>
      </c>
      <c r="E38" s="37">
        <v>108.2</v>
      </c>
      <c r="F38" s="37">
        <v>107</v>
      </c>
      <c r="G38" s="37" t="s">
        <v>49</v>
      </c>
      <c r="H38" s="5">
        <f>(E38-F38)*C38</f>
        <v>4800.0000000000109</v>
      </c>
      <c r="I38" s="21">
        <v>0</v>
      </c>
      <c r="J38" s="21">
        <f t="shared" si="41"/>
        <v>4800.0000000000109</v>
      </c>
    </row>
    <row r="39" spans="1:10">
      <c r="A39" s="18">
        <v>43416</v>
      </c>
      <c r="B39" s="35" t="s">
        <v>29</v>
      </c>
      <c r="C39" s="35">
        <v>1100</v>
      </c>
      <c r="D39" s="36" t="s">
        <v>11</v>
      </c>
      <c r="E39" s="37">
        <v>665</v>
      </c>
      <c r="F39" s="37">
        <v>660.5</v>
      </c>
      <c r="G39" s="37" t="s">
        <v>49</v>
      </c>
      <c r="H39" s="5">
        <f>(E39-F39)*C39</f>
        <v>4950</v>
      </c>
      <c r="I39" s="5">
        <v>0</v>
      </c>
      <c r="J39" s="21">
        <f t="shared" si="41"/>
        <v>4950</v>
      </c>
    </row>
    <row r="40" spans="1:10">
      <c r="A40" s="18">
        <v>43409</v>
      </c>
      <c r="B40" s="35" t="s">
        <v>149</v>
      </c>
      <c r="C40" s="35">
        <v>1200</v>
      </c>
      <c r="D40" s="36" t="s">
        <v>10</v>
      </c>
      <c r="E40" s="37">
        <v>630</v>
      </c>
      <c r="F40" s="37">
        <v>634</v>
      </c>
      <c r="G40" s="37" t="s">
        <v>49</v>
      </c>
      <c r="H40" s="5">
        <f t="shared" ref="H40:H41" si="42">(F40-E40)*C40</f>
        <v>4800</v>
      </c>
      <c r="I40" s="21">
        <v>0</v>
      </c>
      <c r="J40" s="21">
        <f t="shared" si="41"/>
        <v>4800</v>
      </c>
    </row>
    <row r="41" spans="1:10">
      <c r="A41" s="18">
        <v>43406</v>
      </c>
      <c r="B41" s="35" t="s">
        <v>38</v>
      </c>
      <c r="C41" s="35">
        <v>1000</v>
      </c>
      <c r="D41" s="36" t="s">
        <v>10</v>
      </c>
      <c r="E41" s="37">
        <v>793</v>
      </c>
      <c r="F41" s="37">
        <v>797</v>
      </c>
      <c r="G41" s="37" t="s">
        <v>49</v>
      </c>
      <c r="H41" s="5">
        <f t="shared" si="42"/>
        <v>4000</v>
      </c>
      <c r="I41" s="21">
        <v>0</v>
      </c>
      <c r="J41" s="21">
        <f t="shared" si="41"/>
        <v>4000</v>
      </c>
    </row>
    <row r="42" spans="1:10">
      <c r="A42" s="18">
        <v>43405</v>
      </c>
      <c r="B42" s="35" t="s">
        <v>209</v>
      </c>
      <c r="C42" s="35">
        <v>600</v>
      </c>
      <c r="D42" s="36" t="s">
        <v>10</v>
      </c>
      <c r="E42" s="37">
        <v>928</v>
      </c>
      <c r="F42" s="37">
        <v>936</v>
      </c>
      <c r="G42" s="37" t="s">
        <v>49</v>
      </c>
      <c r="H42" s="5">
        <f t="shared" ref="H42:H43" si="43">(F42-E42)*C42</f>
        <v>4800</v>
      </c>
      <c r="I42" s="21">
        <v>0</v>
      </c>
      <c r="J42" s="21">
        <f t="shared" si="41"/>
        <v>4800</v>
      </c>
    </row>
    <row r="43" spans="1:10">
      <c r="A43" s="18">
        <v>43404</v>
      </c>
      <c r="B43" s="35" t="s">
        <v>145</v>
      </c>
      <c r="C43" s="35">
        <v>1200</v>
      </c>
      <c r="D43" s="36" t="s">
        <v>10</v>
      </c>
      <c r="E43" s="37">
        <v>697</v>
      </c>
      <c r="F43" s="37">
        <v>701</v>
      </c>
      <c r="G43" s="37">
        <v>705</v>
      </c>
      <c r="H43" s="5">
        <f t="shared" si="43"/>
        <v>4800</v>
      </c>
      <c r="I43" s="5">
        <f>(G43-F43)*C43</f>
        <v>4800</v>
      </c>
      <c r="J43" s="21">
        <f t="shared" ref="J43" si="44">+I43+H43</f>
        <v>9600</v>
      </c>
    </row>
    <row r="44" spans="1:10">
      <c r="A44" s="18">
        <v>43403</v>
      </c>
      <c r="B44" s="35" t="s">
        <v>204</v>
      </c>
      <c r="C44" s="35">
        <v>4500</v>
      </c>
      <c r="D44" s="36" t="s">
        <v>10</v>
      </c>
      <c r="E44" s="37">
        <v>104.5</v>
      </c>
      <c r="F44" s="37">
        <v>105.5</v>
      </c>
      <c r="G44" s="37" t="s">
        <v>49</v>
      </c>
      <c r="H44" s="5">
        <f t="shared" ref="H44" si="45">(F44-E44)*C44</f>
        <v>4500</v>
      </c>
      <c r="I44" s="5">
        <v>0</v>
      </c>
      <c r="J44" s="21">
        <f t="shared" ref="J44" si="46">+I44+H44</f>
        <v>4500</v>
      </c>
    </row>
    <row r="45" spans="1:10">
      <c r="A45" s="18">
        <v>43403</v>
      </c>
      <c r="B45" s="35" t="s">
        <v>124</v>
      </c>
      <c r="C45" s="35">
        <v>750</v>
      </c>
      <c r="D45" s="36" t="s">
        <v>10</v>
      </c>
      <c r="E45" s="37">
        <v>842</v>
      </c>
      <c r="F45" s="37">
        <v>839</v>
      </c>
      <c r="G45" s="37" t="s">
        <v>49</v>
      </c>
      <c r="H45" s="5">
        <f t="shared" ref="H45" si="47">(F45-E45)*C45</f>
        <v>-2250</v>
      </c>
      <c r="I45" s="5">
        <v>0</v>
      </c>
      <c r="J45" s="21">
        <f t="shared" ref="J45" si="48">+I45+H45</f>
        <v>-2250</v>
      </c>
    </row>
    <row r="46" spans="1:10">
      <c r="A46" s="18">
        <v>43402</v>
      </c>
      <c r="B46" s="35" t="s">
        <v>193</v>
      </c>
      <c r="C46" s="35">
        <v>1250</v>
      </c>
      <c r="D46" s="36" t="s">
        <v>10</v>
      </c>
      <c r="E46" s="37">
        <v>413</v>
      </c>
      <c r="F46" s="37">
        <v>410</v>
      </c>
      <c r="G46" s="37" t="s">
        <v>49</v>
      </c>
      <c r="H46" s="5">
        <f t="shared" ref="H46" si="49">(F46-E46)*C46</f>
        <v>-3750</v>
      </c>
      <c r="I46" s="5">
        <v>0</v>
      </c>
      <c r="J46" s="21">
        <f t="shared" ref="J46" si="50">+I46+H46</f>
        <v>-3750</v>
      </c>
    </row>
    <row r="47" spans="1:10">
      <c r="A47" s="18">
        <v>43402</v>
      </c>
      <c r="B47" s="35" t="s">
        <v>203</v>
      </c>
      <c r="C47" s="35">
        <v>3000</v>
      </c>
      <c r="D47" s="36" t="s">
        <v>10</v>
      </c>
      <c r="E47" s="37">
        <v>258</v>
      </c>
      <c r="F47" s="37">
        <v>259.5</v>
      </c>
      <c r="G47" s="37">
        <v>263</v>
      </c>
      <c r="H47" s="5">
        <f t="shared" ref="H47" si="51">(F47-E47)*C47</f>
        <v>4500</v>
      </c>
      <c r="I47" s="5">
        <f>(G47-F47)*C47</f>
        <v>10500</v>
      </c>
      <c r="J47" s="21">
        <f t="shared" ref="J47" si="52">+I47+H47</f>
        <v>15000</v>
      </c>
    </row>
    <row r="48" spans="1:10">
      <c r="A48" s="18">
        <v>43399</v>
      </c>
      <c r="B48" s="35" t="s">
        <v>202</v>
      </c>
      <c r="C48" s="35">
        <v>1200</v>
      </c>
      <c r="D48" s="36" t="s">
        <v>11</v>
      </c>
      <c r="E48" s="37">
        <v>421</v>
      </c>
      <c r="F48" s="37">
        <v>418.5</v>
      </c>
      <c r="G48" s="37" t="s">
        <v>49</v>
      </c>
      <c r="H48" s="5">
        <f t="shared" ref="H48" si="53">(E48-F48)*C48</f>
        <v>3000</v>
      </c>
      <c r="I48" s="5">
        <v>0</v>
      </c>
      <c r="J48" s="21">
        <f t="shared" ref="J48" si="54">+I48+H48</f>
        <v>3000</v>
      </c>
    </row>
    <row r="49" spans="1:10">
      <c r="A49" s="18">
        <v>43398</v>
      </c>
      <c r="B49" s="35" t="s">
        <v>98</v>
      </c>
      <c r="C49" s="35">
        <v>1200</v>
      </c>
      <c r="D49" s="36" t="s">
        <v>11</v>
      </c>
      <c r="E49" s="37">
        <v>601</v>
      </c>
      <c r="F49" s="37">
        <v>597.29999999999995</v>
      </c>
      <c r="G49" s="37" t="s">
        <v>49</v>
      </c>
      <c r="H49" s="5">
        <f t="shared" ref="H49:H51" si="55">(E49-F49)*C49</f>
        <v>4440.0000000000546</v>
      </c>
      <c r="I49" s="5">
        <v>0</v>
      </c>
      <c r="J49" s="21">
        <f t="shared" ref="J49" si="56">+I49+H49</f>
        <v>4440.0000000000546</v>
      </c>
    </row>
    <row r="50" spans="1:10">
      <c r="A50" s="18">
        <v>43397</v>
      </c>
      <c r="B50" s="35" t="s">
        <v>95</v>
      </c>
      <c r="C50" s="35">
        <v>1250</v>
      </c>
      <c r="D50" s="36" t="s">
        <v>10</v>
      </c>
      <c r="E50" s="37">
        <v>392.5</v>
      </c>
      <c r="F50" s="37">
        <v>388.5</v>
      </c>
      <c r="G50" s="37" t="s">
        <v>49</v>
      </c>
      <c r="H50" s="5">
        <f t="shared" ref="H50" si="57">(F50-E50)*C50</f>
        <v>-5000</v>
      </c>
      <c r="I50" s="5">
        <v>0</v>
      </c>
      <c r="J50" s="21">
        <f t="shared" ref="J50" si="58">+I50+H50</f>
        <v>-5000</v>
      </c>
    </row>
    <row r="51" spans="1:10">
      <c r="A51" s="18">
        <v>43397</v>
      </c>
      <c r="B51" s="35" t="s">
        <v>197</v>
      </c>
      <c r="C51" s="35">
        <v>250</v>
      </c>
      <c r="D51" s="36" t="s">
        <v>11</v>
      </c>
      <c r="E51" s="37">
        <v>2400</v>
      </c>
      <c r="F51" s="37">
        <v>2420</v>
      </c>
      <c r="G51" s="37" t="s">
        <v>49</v>
      </c>
      <c r="H51" s="5">
        <f t="shared" si="55"/>
        <v>-5000</v>
      </c>
      <c r="I51" s="5">
        <v>0</v>
      </c>
      <c r="J51" s="21">
        <f t="shared" ref="J51" si="59">+I51+H51</f>
        <v>-5000</v>
      </c>
    </row>
    <row r="52" spans="1:10">
      <c r="A52" s="18">
        <v>43396</v>
      </c>
      <c r="B52" s="35" t="s">
        <v>76</v>
      </c>
      <c r="C52" s="35">
        <v>2250</v>
      </c>
      <c r="D52" s="36" t="s">
        <v>11</v>
      </c>
      <c r="E52" s="37">
        <v>219</v>
      </c>
      <c r="F52" s="37">
        <v>219.5</v>
      </c>
      <c r="G52" s="37" t="s">
        <v>49</v>
      </c>
      <c r="H52" s="5">
        <f t="shared" ref="H52" si="60">(E52-F52)*C52</f>
        <v>-1125</v>
      </c>
      <c r="I52" s="5">
        <v>0</v>
      </c>
      <c r="J52" s="21">
        <f t="shared" ref="J52" si="61">+I52+H52</f>
        <v>-1125</v>
      </c>
    </row>
    <row r="53" spans="1:10">
      <c r="A53" s="18">
        <v>43396</v>
      </c>
      <c r="B53" s="35" t="s">
        <v>38</v>
      </c>
      <c r="C53" s="35">
        <v>1000</v>
      </c>
      <c r="D53" s="36" t="s">
        <v>11</v>
      </c>
      <c r="E53" s="37">
        <v>723</v>
      </c>
      <c r="F53" s="37">
        <v>718.5</v>
      </c>
      <c r="G53" s="37">
        <v>716</v>
      </c>
      <c r="H53" s="5">
        <f t="shared" ref="H53" si="62">(E53-F53)*C53</f>
        <v>4500</v>
      </c>
      <c r="I53" s="21">
        <f>(F53-G53)*C53</f>
        <v>2500</v>
      </c>
      <c r="J53" s="21">
        <f t="shared" ref="J53" si="63">+I53+H53</f>
        <v>7000</v>
      </c>
    </row>
    <row r="54" spans="1:10">
      <c r="A54" s="18">
        <v>43395</v>
      </c>
      <c r="B54" s="35" t="s">
        <v>130</v>
      </c>
      <c r="C54" s="35">
        <v>1000</v>
      </c>
      <c r="D54" s="36" t="s">
        <v>10</v>
      </c>
      <c r="E54" s="37">
        <v>759</v>
      </c>
      <c r="F54" s="37">
        <v>764</v>
      </c>
      <c r="G54" s="37">
        <v>770</v>
      </c>
      <c r="H54" s="5">
        <f t="shared" ref="H54" si="64">(F54-E54)*C54</f>
        <v>5000</v>
      </c>
      <c r="I54" s="5">
        <f>(G54-F54)*C54</f>
        <v>6000</v>
      </c>
      <c r="J54" s="21">
        <f t="shared" ref="J54" si="65">+I54+H54</f>
        <v>11000</v>
      </c>
    </row>
    <row r="55" spans="1:10">
      <c r="A55" s="18">
        <v>43395</v>
      </c>
      <c r="B55" s="35" t="s">
        <v>145</v>
      </c>
      <c r="C55" s="35">
        <v>1200</v>
      </c>
      <c r="D55" s="36" t="s">
        <v>11</v>
      </c>
      <c r="E55" s="37">
        <v>777</v>
      </c>
      <c r="F55" s="37">
        <v>781</v>
      </c>
      <c r="G55" s="37" t="s">
        <v>49</v>
      </c>
      <c r="H55" s="5">
        <f t="shared" ref="H55" si="66">(E55-F55)*C55</f>
        <v>-4800</v>
      </c>
      <c r="I55" s="21">
        <v>0</v>
      </c>
      <c r="J55" s="21">
        <f t="shared" ref="J55" si="67">+I55+H55</f>
        <v>-4800</v>
      </c>
    </row>
    <row r="56" spans="1:10">
      <c r="A56" s="18">
        <v>43392</v>
      </c>
      <c r="B56" s="35" t="s">
        <v>26</v>
      </c>
      <c r="C56" s="35">
        <v>1000</v>
      </c>
      <c r="D56" s="36" t="s">
        <v>11</v>
      </c>
      <c r="E56" s="37">
        <v>953</v>
      </c>
      <c r="F56" s="37">
        <v>949</v>
      </c>
      <c r="G56" s="37">
        <v>940</v>
      </c>
      <c r="H56" s="5">
        <f t="shared" ref="H56" si="68">(E56-F56)*C56</f>
        <v>4000</v>
      </c>
      <c r="I56" s="21">
        <f>(F56-G56)*C56</f>
        <v>9000</v>
      </c>
      <c r="J56" s="21">
        <f t="shared" ref="J56" si="69">+I56+H56</f>
        <v>13000</v>
      </c>
    </row>
    <row r="57" spans="1:10">
      <c r="A57" s="18">
        <v>43390</v>
      </c>
      <c r="B57" s="35" t="s">
        <v>193</v>
      </c>
      <c r="C57" s="35">
        <v>2500</v>
      </c>
      <c r="D57" s="36" t="s">
        <v>10</v>
      </c>
      <c r="E57" s="37">
        <v>420</v>
      </c>
      <c r="F57" s="37">
        <v>422.3</v>
      </c>
      <c r="G57" s="37" t="s">
        <v>49</v>
      </c>
      <c r="H57" s="5">
        <f t="shared" ref="H57" si="70">(F57-E57)*C57</f>
        <v>5750.0000000000282</v>
      </c>
      <c r="I57" s="5">
        <v>0</v>
      </c>
      <c r="J57" s="21">
        <f t="shared" ref="J57" si="71">+I57+H57</f>
        <v>5750.0000000000282</v>
      </c>
    </row>
    <row r="58" spans="1:10">
      <c r="A58" s="18">
        <v>43389</v>
      </c>
      <c r="B58" s="35" t="s">
        <v>29</v>
      </c>
      <c r="C58" s="35">
        <v>1100</v>
      </c>
      <c r="D58" s="36" t="s">
        <v>10</v>
      </c>
      <c r="E58" s="37">
        <v>623</v>
      </c>
      <c r="F58" s="37">
        <v>629</v>
      </c>
      <c r="G58" s="37">
        <v>635</v>
      </c>
      <c r="H58" s="5">
        <f t="shared" ref="H58" si="72">(F58-E58)*C58</f>
        <v>6600</v>
      </c>
      <c r="I58" s="5">
        <f>(G58-F58)*C58</f>
        <v>6600</v>
      </c>
      <c r="J58" s="21">
        <f t="shared" ref="J58:J59" si="73">+I58+H58</f>
        <v>13200</v>
      </c>
    </row>
    <row r="59" spans="1:10">
      <c r="A59" s="18">
        <v>43388</v>
      </c>
      <c r="B59" s="35" t="s">
        <v>126</v>
      </c>
      <c r="C59" s="35">
        <v>500</v>
      </c>
      <c r="D59" s="36" t="s">
        <v>10</v>
      </c>
      <c r="E59" s="37">
        <v>612</v>
      </c>
      <c r="F59" s="37">
        <v>618</v>
      </c>
      <c r="G59" s="37">
        <v>625</v>
      </c>
      <c r="H59" s="5">
        <f t="shared" ref="H59" si="74">(F59-E59)*C59</f>
        <v>3000</v>
      </c>
      <c r="I59" s="5">
        <f>(G59-F59)*C59</f>
        <v>3500</v>
      </c>
      <c r="J59" s="21">
        <f t="shared" si="73"/>
        <v>6500</v>
      </c>
    </row>
    <row r="60" spans="1:10">
      <c r="A60" s="18">
        <v>43385</v>
      </c>
      <c r="B60" s="35" t="s">
        <v>97</v>
      </c>
      <c r="C60" s="35">
        <v>600</v>
      </c>
      <c r="D60" s="36" t="s">
        <v>10</v>
      </c>
      <c r="E60" s="37">
        <v>1130</v>
      </c>
      <c r="F60" s="37">
        <v>1138</v>
      </c>
      <c r="G60" s="37">
        <v>1143</v>
      </c>
      <c r="H60" s="5">
        <f t="shared" ref="H60" si="75">(F60-E60)*C60</f>
        <v>4800</v>
      </c>
      <c r="I60" s="5">
        <f>(G60-F60)*C60</f>
        <v>3000</v>
      </c>
      <c r="J60" s="21">
        <f t="shared" ref="J60" si="76">+I60+H60</f>
        <v>7800</v>
      </c>
    </row>
    <row r="61" spans="1:10">
      <c r="A61" s="18">
        <v>43384</v>
      </c>
      <c r="B61" s="35" t="s">
        <v>70</v>
      </c>
      <c r="C61" s="35">
        <v>2500</v>
      </c>
      <c r="D61" s="36" t="s">
        <v>11</v>
      </c>
      <c r="E61" s="37">
        <v>202</v>
      </c>
      <c r="F61" s="37">
        <v>204</v>
      </c>
      <c r="G61" s="37" t="s">
        <v>49</v>
      </c>
      <c r="H61" s="5">
        <f>(E61-F61)*C61</f>
        <v>-5000</v>
      </c>
      <c r="I61" s="21">
        <v>0</v>
      </c>
      <c r="J61" s="21">
        <f t="shared" ref="J61:J62" si="77">+I61+H61</f>
        <v>-5000</v>
      </c>
    </row>
    <row r="62" spans="1:10">
      <c r="A62" s="18">
        <v>43383</v>
      </c>
      <c r="B62" s="35" t="s">
        <v>95</v>
      </c>
      <c r="C62" s="35">
        <v>1250</v>
      </c>
      <c r="D62" s="36" t="s">
        <v>10</v>
      </c>
      <c r="E62" s="37">
        <v>388</v>
      </c>
      <c r="F62" s="37">
        <v>391.5</v>
      </c>
      <c r="G62" s="37">
        <v>396</v>
      </c>
      <c r="H62" s="5">
        <f t="shared" ref="H62" si="78">(F62-E62)*C62</f>
        <v>4375</v>
      </c>
      <c r="I62" s="5">
        <f>(G62-F62)*C62</f>
        <v>5625</v>
      </c>
      <c r="J62" s="21">
        <f t="shared" si="77"/>
        <v>10000</v>
      </c>
    </row>
    <row r="63" spans="1:10">
      <c r="A63" s="18">
        <v>43382</v>
      </c>
      <c r="B63" s="35" t="s">
        <v>118</v>
      </c>
      <c r="C63" s="35">
        <v>2000</v>
      </c>
      <c r="D63" s="36" t="s">
        <v>11</v>
      </c>
      <c r="E63" s="37">
        <v>299.5</v>
      </c>
      <c r="F63" s="37">
        <v>297.5</v>
      </c>
      <c r="G63" s="37">
        <v>295</v>
      </c>
      <c r="H63" s="5">
        <f t="shared" ref="H63:H71" si="79">(E63-F63)*C63</f>
        <v>4000</v>
      </c>
      <c r="I63" s="21">
        <f>(F63-G63)*C63</f>
        <v>5000</v>
      </c>
      <c r="J63" s="21">
        <f t="shared" ref="J63" si="80">+I63+H63</f>
        <v>9000</v>
      </c>
    </row>
    <row r="64" spans="1:10">
      <c r="A64" s="18">
        <v>43382</v>
      </c>
      <c r="B64" s="35" t="s">
        <v>38</v>
      </c>
      <c r="C64" s="35">
        <v>1000</v>
      </c>
      <c r="D64" s="36" t="s">
        <v>11</v>
      </c>
      <c r="E64" s="37">
        <v>769</v>
      </c>
      <c r="F64" s="37">
        <v>764</v>
      </c>
      <c r="G64" s="37">
        <v>761</v>
      </c>
      <c r="H64" s="5">
        <f t="shared" si="79"/>
        <v>5000</v>
      </c>
      <c r="I64" s="21">
        <f>(F64-G64)*C64</f>
        <v>3000</v>
      </c>
      <c r="J64" s="21">
        <f t="shared" ref="J64" si="81">+I64+H64</f>
        <v>8000</v>
      </c>
    </row>
    <row r="65" spans="1:10">
      <c r="A65" s="18">
        <v>43381</v>
      </c>
      <c r="B65" s="35" t="s">
        <v>188</v>
      </c>
      <c r="C65" s="35">
        <v>1600</v>
      </c>
      <c r="D65" s="36" t="s">
        <v>11</v>
      </c>
      <c r="E65" s="37">
        <v>229</v>
      </c>
      <c r="F65" s="37">
        <v>227</v>
      </c>
      <c r="G65" s="37" t="s">
        <v>49</v>
      </c>
      <c r="H65" s="5">
        <f t="shared" si="79"/>
        <v>3200</v>
      </c>
      <c r="I65" s="21">
        <v>0</v>
      </c>
      <c r="J65" s="21">
        <f t="shared" ref="J65" si="82">+I65+H65</f>
        <v>3200</v>
      </c>
    </row>
    <row r="66" spans="1:10">
      <c r="A66" s="18">
        <v>43378</v>
      </c>
      <c r="B66" s="35" t="s">
        <v>189</v>
      </c>
      <c r="C66" s="35">
        <v>2500</v>
      </c>
      <c r="D66" s="36" t="s">
        <v>11</v>
      </c>
      <c r="E66" s="37">
        <v>211</v>
      </c>
      <c r="F66" s="37">
        <v>209</v>
      </c>
      <c r="G66" s="37">
        <v>205</v>
      </c>
      <c r="H66" s="5">
        <f t="shared" si="79"/>
        <v>5000</v>
      </c>
      <c r="I66" s="21">
        <f>(F66-G66)*C66</f>
        <v>10000</v>
      </c>
      <c r="J66" s="21">
        <f t="shared" ref="J66" si="83">+I66+H66</f>
        <v>15000</v>
      </c>
    </row>
    <row r="67" spans="1:10">
      <c r="A67" s="18">
        <v>43377</v>
      </c>
      <c r="B67" s="35" t="s">
        <v>37</v>
      </c>
      <c r="C67" s="35">
        <v>500</v>
      </c>
      <c r="D67" s="36" t="s">
        <v>11</v>
      </c>
      <c r="E67" s="37">
        <v>2092</v>
      </c>
      <c r="F67" s="37">
        <v>2083</v>
      </c>
      <c r="G67" s="37">
        <v>2072</v>
      </c>
      <c r="H67" s="5">
        <f t="shared" si="79"/>
        <v>4500</v>
      </c>
      <c r="I67" s="21">
        <f>(F67-G67)*C67</f>
        <v>5500</v>
      </c>
      <c r="J67" s="21">
        <f t="shared" ref="J67" si="84">+I67+H67</f>
        <v>10000</v>
      </c>
    </row>
    <row r="68" spans="1:10">
      <c r="A68" s="18">
        <v>43376</v>
      </c>
      <c r="B68" s="35" t="s">
        <v>182</v>
      </c>
      <c r="C68" s="35">
        <v>1200</v>
      </c>
      <c r="D68" s="36" t="s">
        <v>11</v>
      </c>
      <c r="E68" s="37">
        <v>389</v>
      </c>
      <c r="F68" s="37">
        <v>385</v>
      </c>
      <c r="G68" s="37">
        <v>380</v>
      </c>
      <c r="H68" s="5">
        <f t="shared" si="79"/>
        <v>4800</v>
      </c>
      <c r="I68" s="21">
        <f>(F68-G68)*C68</f>
        <v>6000</v>
      </c>
      <c r="J68" s="21">
        <f t="shared" ref="J68" si="85">+I68+H68</f>
        <v>10800</v>
      </c>
    </row>
    <row r="69" spans="1:10">
      <c r="A69" s="18">
        <v>43374</v>
      </c>
      <c r="B69" s="35" t="s">
        <v>181</v>
      </c>
      <c r="C69" s="35">
        <v>200</v>
      </c>
      <c r="D69" s="36" t="s">
        <v>11</v>
      </c>
      <c r="E69" s="37">
        <v>2790</v>
      </c>
      <c r="F69" s="37">
        <v>2768</v>
      </c>
      <c r="G69" s="37" t="s">
        <v>49</v>
      </c>
      <c r="H69" s="5">
        <f t="shared" si="79"/>
        <v>4400</v>
      </c>
      <c r="I69" s="21">
        <v>0</v>
      </c>
      <c r="J69" s="21">
        <f t="shared" ref="J69" si="86">+I69+H69</f>
        <v>4400</v>
      </c>
    </row>
    <row r="70" spans="1:10">
      <c r="A70" s="18">
        <v>43371</v>
      </c>
      <c r="B70" s="35" t="s">
        <v>126</v>
      </c>
      <c r="C70" s="35">
        <v>700</v>
      </c>
      <c r="D70" s="36" t="s">
        <v>11</v>
      </c>
      <c r="E70" s="37">
        <v>620</v>
      </c>
      <c r="F70" s="37">
        <v>613</v>
      </c>
      <c r="G70" s="37">
        <v>605</v>
      </c>
      <c r="H70" s="5">
        <f t="shared" si="79"/>
        <v>4900</v>
      </c>
      <c r="I70" s="21">
        <f>(F70-G70)*C70</f>
        <v>5600</v>
      </c>
      <c r="J70" s="21">
        <f t="shared" ref="J70:J74" si="87">+I70+H70</f>
        <v>10500</v>
      </c>
    </row>
    <row r="71" spans="1:10">
      <c r="A71" s="18">
        <v>43371</v>
      </c>
      <c r="B71" s="35" t="s">
        <v>87</v>
      </c>
      <c r="C71" s="35">
        <v>1000</v>
      </c>
      <c r="D71" s="36" t="s">
        <v>11</v>
      </c>
      <c r="E71" s="37">
        <v>595</v>
      </c>
      <c r="F71" s="37">
        <v>590</v>
      </c>
      <c r="G71" s="37">
        <v>585</v>
      </c>
      <c r="H71" s="5">
        <f t="shared" si="79"/>
        <v>5000</v>
      </c>
      <c r="I71" s="21">
        <f>(F71-G71)*C71</f>
        <v>5000</v>
      </c>
      <c r="J71" s="21">
        <f t="shared" si="87"/>
        <v>10000</v>
      </c>
    </row>
    <row r="72" spans="1:10">
      <c r="A72" s="18">
        <v>43370</v>
      </c>
      <c r="B72" s="35" t="s">
        <v>29</v>
      </c>
      <c r="C72" s="35">
        <v>1100</v>
      </c>
      <c r="D72" s="36" t="s">
        <v>10</v>
      </c>
      <c r="E72" s="37">
        <v>677</v>
      </c>
      <c r="F72" s="37">
        <v>677</v>
      </c>
      <c r="G72" s="37" t="s">
        <v>49</v>
      </c>
      <c r="H72" s="5">
        <f t="shared" ref="H72:H74" si="88">(F72-E72)*C72</f>
        <v>0</v>
      </c>
      <c r="I72" s="21">
        <v>0</v>
      </c>
      <c r="J72" s="21">
        <f t="shared" si="87"/>
        <v>0</v>
      </c>
    </row>
    <row r="73" spans="1:10">
      <c r="A73" s="18">
        <v>43370</v>
      </c>
      <c r="B73" s="35" t="s">
        <v>124</v>
      </c>
      <c r="C73" s="35">
        <v>750</v>
      </c>
      <c r="D73" s="36" t="s">
        <v>10</v>
      </c>
      <c r="E73" s="37">
        <v>936</v>
      </c>
      <c r="F73" s="37">
        <v>941</v>
      </c>
      <c r="G73" s="37" t="s">
        <v>49</v>
      </c>
      <c r="H73" s="5">
        <f t="shared" si="88"/>
        <v>3750</v>
      </c>
      <c r="I73" s="21">
        <v>0</v>
      </c>
      <c r="J73" s="21">
        <f t="shared" si="87"/>
        <v>3750</v>
      </c>
    </row>
    <row r="74" spans="1:10">
      <c r="A74" s="18">
        <v>43369</v>
      </c>
      <c r="B74" s="35" t="s">
        <v>38</v>
      </c>
      <c r="C74" s="35">
        <v>1000</v>
      </c>
      <c r="D74" s="36" t="s">
        <v>10</v>
      </c>
      <c r="E74" s="37">
        <v>910</v>
      </c>
      <c r="F74" s="37">
        <v>914</v>
      </c>
      <c r="G74" s="37" t="s">
        <v>49</v>
      </c>
      <c r="H74" s="5">
        <f t="shared" si="88"/>
        <v>4000</v>
      </c>
      <c r="I74" s="21">
        <v>0</v>
      </c>
      <c r="J74" s="21">
        <f t="shared" si="87"/>
        <v>4000</v>
      </c>
    </row>
    <row r="75" spans="1:10">
      <c r="A75" s="18">
        <v>43367</v>
      </c>
      <c r="B75" s="35" t="s">
        <v>43</v>
      </c>
      <c r="C75" s="35">
        <v>500</v>
      </c>
      <c r="D75" s="36" t="s">
        <v>11</v>
      </c>
      <c r="E75" s="37">
        <v>1900</v>
      </c>
      <c r="F75" s="37">
        <v>1891</v>
      </c>
      <c r="G75" s="37">
        <v>1870</v>
      </c>
      <c r="H75" s="5">
        <f>(E75-F75)*C75</f>
        <v>4500</v>
      </c>
      <c r="I75" s="21">
        <f>(F75-G75)*C75</f>
        <v>10500</v>
      </c>
      <c r="J75" s="21">
        <f t="shared" ref="J75" si="89">+I75+H75</f>
        <v>15000</v>
      </c>
    </row>
    <row r="76" spans="1:10">
      <c r="A76" s="18">
        <v>43362</v>
      </c>
      <c r="B76" s="35" t="s">
        <v>178</v>
      </c>
      <c r="C76" s="35">
        <v>1250</v>
      </c>
      <c r="D76" s="36" t="s">
        <v>11</v>
      </c>
      <c r="E76" s="37">
        <v>310</v>
      </c>
      <c r="F76" s="37">
        <v>306</v>
      </c>
      <c r="G76" s="37" t="s">
        <v>49</v>
      </c>
      <c r="H76" s="5">
        <f>(E76-F76)*C76</f>
        <v>5000</v>
      </c>
      <c r="I76" s="21">
        <v>0</v>
      </c>
      <c r="J76" s="21">
        <f t="shared" ref="J76" si="90">+I76+H76</f>
        <v>5000</v>
      </c>
    </row>
    <row r="77" spans="1:10">
      <c r="A77" s="18">
        <v>43361</v>
      </c>
      <c r="B77" s="35" t="s">
        <v>161</v>
      </c>
      <c r="C77" s="35">
        <v>1200</v>
      </c>
      <c r="D77" s="36" t="s">
        <v>11</v>
      </c>
      <c r="E77" s="37">
        <v>649</v>
      </c>
      <c r="F77" s="37">
        <v>645</v>
      </c>
      <c r="G77" s="37">
        <v>638</v>
      </c>
      <c r="H77" s="5">
        <f>(E77-F77)*C77</f>
        <v>4800</v>
      </c>
      <c r="I77" s="21">
        <f>(F77-G77)*C77</f>
        <v>8400</v>
      </c>
      <c r="J77" s="21">
        <f t="shared" ref="J77" si="91">+I77+H77</f>
        <v>13200</v>
      </c>
    </row>
    <row r="78" spans="1:10">
      <c r="A78" s="18">
        <v>43360</v>
      </c>
      <c r="B78" s="35" t="s">
        <v>130</v>
      </c>
      <c r="C78" s="35">
        <v>1000</v>
      </c>
      <c r="D78" s="36" t="s">
        <v>10</v>
      </c>
      <c r="E78" s="37">
        <v>811</v>
      </c>
      <c r="F78" s="37">
        <v>815.5</v>
      </c>
      <c r="G78" s="37">
        <v>817</v>
      </c>
      <c r="H78" s="5">
        <f t="shared" ref="H78:H79" si="92">(F78-E78)*C78</f>
        <v>4500</v>
      </c>
      <c r="I78" s="5">
        <f>(G78-F78)*C78</f>
        <v>1500</v>
      </c>
      <c r="J78" s="21">
        <f t="shared" ref="J78:J81" si="93">+I78+H78</f>
        <v>6000</v>
      </c>
    </row>
    <row r="79" spans="1:10">
      <c r="A79" s="18">
        <v>43357</v>
      </c>
      <c r="B79" s="35" t="s">
        <v>170</v>
      </c>
      <c r="C79" s="35">
        <v>4000</v>
      </c>
      <c r="D79" s="36" t="s">
        <v>10</v>
      </c>
      <c r="E79" s="37">
        <v>200</v>
      </c>
      <c r="F79" s="37">
        <v>200.5</v>
      </c>
      <c r="G79" s="37" t="s">
        <v>49</v>
      </c>
      <c r="H79" s="5">
        <f t="shared" si="92"/>
        <v>2000</v>
      </c>
      <c r="I79" s="21">
        <v>0</v>
      </c>
      <c r="J79" s="21">
        <f t="shared" si="93"/>
        <v>2000</v>
      </c>
    </row>
    <row r="80" spans="1:10">
      <c r="A80" s="18">
        <v>43355</v>
      </c>
      <c r="B80" s="35" t="s">
        <v>95</v>
      </c>
      <c r="C80" s="35">
        <v>1250</v>
      </c>
      <c r="D80" s="36" t="s">
        <v>11</v>
      </c>
      <c r="E80" s="37">
        <v>430</v>
      </c>
      <c r="F80" s="37">
        <v>426</v>
      </c>
      <c r="G80" s="37">
        <v>422</v>
      </c>
      <c r="H80" s="5">
        <f>(E80-F80)*C80</f>
        <v>5000</v>
      </c>
      <c r="I80" s="21">
        <f>(F80-G80)*C80</f>
        <v>5000</v>
      </c>
      <c r="J80" s="21">
        <f t="shared" ref="J80" si="94">+I80+H80</f>
        <v>10000</v>
      </c>
    </row>
    <row r="81" spans="1:10">
      <c r="A81" s="18">
        <v>43354</v>
      </c>
      <c r="B81" s="35" t="s">
        <v>132</v>
      </c>
      <c r="C81" s="35">
        <v>600</v>
      </c>
      <c r="D81" s="36" t="s">
        <v>11</v>
      </c>
      <c r="E81" s="37">
        <v>1116</v>
      </c>
      <c r="F81" s="37">
        <v>1109</v>
      </c>
      <c r="G81" s="37">
        <v>1100</v>
      </c>
      <c r="H81" s="5">
        <f>(E81-F81)*C81</f>
        <v>4200</v>
      </c>
      <c r="I81" s="21">
        <f>(F81-G81)*C81</f>
        <v>5400</v>
      </c>
      <c r="J81" s="21">
        <f t="shared" si="93"/>
        <v>9600</v>
      </c>
    </row>
    <row r="82" spans="1:10">
      <c r="A82" s="18">
        <v>43353</v>
      </c>
      <c r="B82" s="35" t="s">
        <v>162</v>
      </c>
      <c r="C82" s="35">
        <v>1500</v>
      </c>
      <c r="D82" s="36" t="s">
        <v>10</v>
      </c>
      <c r="E82" s="37">
        <v>461</v>
      </c>
      <c r="F82" s="37">
        <v>458</v>
      </c>
      <c r="G82" s="37" t="s">
        <v>49</v>
      </c>
      <c r="H82" s="5">
        <f t="shared" ref="H82:H83" si="95">(F82-E82)*C82</f>
        <v>-4500</v>
      </c>
      <c r="I82" s="21">
        <v>0</v>
      </c>
      <c r="J82" s="21">
        <f t="shared" ref="J82:J84" si="96">+I82+H82</f>
        <v>-4500</v>
      </c>
    </row>
    <row r="83" spans="1:10">
      <c r="A83" s="18">
        <v>43350</v>
      </c>
      <c r="B83" s="35" t="s">
        <v>161</v>
      </c>
      <c r="C83" s="35">
        <v>1200</v>
      </c>
      <c r="D83" s="36" t="s">
        <v>10</v>
      </c>
      <c r="E83" s="37">
        <v>676</v>
      </c>
      <c r="F83" s="37">
        <v>680</v>
      </c>
      <c r="G83" s="37">
        <v>685</v>
      </c>
      <c r="H83" s="5">
        <f t="shared" si="95"/>
        <v>4800</v>
      </c>
      <c r="I83" s="5">
        <f>(G83-F83)*C83</f>
        <v>6000</v>
      </c>
      <c r="J83" s="21">
        <f t="shared" si="96"/>
        <v>10800</v>
      </c>
    </row>
    <row r="84" spans="1:10">
      <c r="A84" s="18">
        <v>43349</v>
      </c>
      <c r="B84" s="35" t="s">
        <v>128</v>
      </c>
      <c r="C84" s="35">
        <v>1000</v>
      </c>
      <c r="D84" s="36" t="s">
        <v>10</v>
      </c>
      <c r="E84" s="37">
        <v>1241</v>
      </c>
      <c r="F84" s="37">
        <v>1246.5</v>
      </c>
      <c r="G84" s="37">
        <v>1254</v>
      </c>
      <c r="H84" s="5">
        <f t="shared" ref="H84" si="97">(F84-E84)*C84</f>
        <v>5500</v>
      </c>
      <c r="I84" s="5">
        <f>(G84-F84)*C84</f>
        <v>7500</v>
      </c>
      <c r="J84" s="21">
        <f t="shared" si="96"/>
        <v>13000</v>
      </c>
    </row>
    <row r="85" spans="1:10">
      <c r="A85" s="18">
        <v>43348</v>
      </c>
      <c r="B85" s="35" t="s">
        <v>159</v>
      </c>
      <c r="C85" s="35">
        <v>600</v>
      </c>
      <c r="D85" s="36" t="s">
        <v>11</v>
      </c>
      <c r="E85" s="37">
        <v>1230</v>
      </c>
      <c r="F85" s="37">
        <v>1220</v>
      </c>
      <c r="G85" s="37">
        <v>1210</v>
      </c>
      <c r="H85" s="5">
        <f>(E85-F85)*C85</f>
        <v>6000</v>
      </c>
      <c r="I85" s="21">
        <f>(F85-G85)*C85</f>
        <v>6000</v>
      </c>
      <c r="J85" s="21">
        <f t="shared" ref="J85" si="98">+I85+H85</f>
        <v>12000</v>
      </c>
    </row>
    <row r="86" spans="1:10">
      <c r="A86" s="18">
        <v>43347</v>
      </c>
      <c r="B86" s="35" t="s">
        <v>98</v>
      </c>
      <c r="C86" s="35">
        <v>1200</v>
      </c>
      <c r="D86" s="36" t="s">
        <v>11</v>
      </c>
      <c r="E86" s="37">
        <v>710</v>
      </c>
      <c r="F86" s="37">
        <v>706</v>
      </c>
      <c r="G86" s="37">
        <v>702</v>
      </c>
      <c r="H86" s="5">
        <f>(E86-F86)*C86</f>
        <v>4800</v>
      </c>
      <c r="I86" s="21">
        <f>(F86-G86)*C86</f>
        <v>4800</v>
      </c>
      <c r="J86" s="21">
        <f t="shared" ref="J86" si="99">+I86+H86</f>
        <v>9600</v>
      </c>
    </row>
    <row r="87" spans="1:10">
      <c r="A87" s="18">
        <v>43346</v>
      </c>
      <c r="B87" s="35" t="s">
        <v>156</v>
      </c>
      <c r="C87" s="35">
        <v>600</v>
      </c>
      <c r="D87" s="36" t="s">
        <v>10</v>
      </c>
      <c r="E87" s="37">
        <v>870</v>
      </c>
      <c r="F87" s="37">
        <v>874.75</v>
      </c>
      <c r="G87" s="37" t="s">
        <v>49</v>
      </c>
      <c r="H87" s="5">
        <f t="shared" ref="H87:H88" si="100">(F87-E87)*C87</f>
        <v>2850</v>
      </c>
      <c r="I87" s="5">
        <v>0</v>
      </c>
      <c r="J87" s="21">
        <f t="shared" ref="J87:J88" si="101">+I87+H87</f>
        <v>2850</v>
      </c>
    </row>
    <row r="88" spans="1:10">
      <c r="A88" s="18">
        <v>43346</v>
      </c>
      <c r="B88" s="35" t="s">
        <v>155</v>
      </c>
      <c r="C88" s="35">
        <v>600</v>
      </c>
      <c r="D88" s="36" t="s">
        <v>10</v>
      </c>
      <c r="E88" s="37">
        <v>1468</v>
      </c>
      <c r="F88" s="37">
        <v>1460</v>
      </c>
      <c r="G88" s="37" t="s">
        <v>49</v>
      </c>
      <c r="H88" s="5">
        <f t="shared" si="100"/>
        <v>-4800</v>
      </c>
      <c r="I88" s="5">
        <v>0</v>
      </c>
      <c r="J88" s="21">
        <f t="shared" si="101"/>
        <v>-4800</v>
      </c>
    </row>
    <row r="89" spans="1:10">
      <c r="A89" s="18">
        <v>43342</v>
      </c>
      <c r="B89" s="35" t="s">
        <v>98</v>
      </c>
      <c r="C89" s="35">
        <v>1200</v>
      </c>
      <c r="D89" s="36" t="s">
        <v>10</v>
      </c>
      <c r="E89" s="37">
        <v>695</v>
      </c>
      <c r="F89" s="37">
        <v>698.9</v>
      </c>
      <c r="G89" s="37" t="s">
        <v>49</v>
      </c>
      <c r="H89" s="5">
        <f t="shared" ref="H89" si="102">(F89-E89)*C89</f>
        <v>4679.9999999999727</v>
      </c>
      <c r="I89" s="5">
        <v>0</v>
      </c>
      <c r="J89" s="21">
        <f t="shared" ref="J89" si="103">+I89+H89</f>
        <v>4679.9999999999727</v>
      </c>
    </row>
    <row r="90" spans="1:10">
      <c r="A90" s="18">
        <v>43340</v>
      </c>
      <c r="B90" s="35" t="s">
        <v>151</v>
      </c>
      <c r="C90" s="35">
        <v>700</v>
      </c>
      <c r="D90" s="36" t="s">
        <v>10</v>
      </c>
      <c r="E90" s="37">
        <v>788</v>
      </c>
      <c r="F90" s="37">
        <v>792</v>
      </c>
      <c r="G90" s="37" t="s">
        <v>49</v>
      </c>
      <c r="H90" s="5">
        <f t="shared" ref="H90" si="104">(F90-E90)*C90</f>
        <v>2800</v>
      </c>
      <c r="I90" s="5">
        <v>0</v>
      </c>
      <c r="J90" s="21">
        <f t="shared" ref="J90" si="105">+I90+H90</f>
        <v>2800</v>
      </c>
    </row>
    <row r="91" spans="1:10">
      <c r="A91" s="18">
        <v>43339</v>
      </c>
      <c r="B91" s="35" t="s">
        <v>106</v>
      </c>
      <c r="C91" s="35">
        <v>2600</v>
      </c>
      <c r="D91" s="36" t="s">
        <v>10</v>
      </c>
      <c r="E91" s="37">
        <v>385</v>
      </c>
      <c r="F91" s="37">
        <v>386.7</v>
      </c>
      <c r="G91" s="37" t="s">
        <v>49</v>
      </c>
      <c r="H91" s="5">
        <f t="shared" ref="H91" si="106">(F91-E91)*C91</f>
        <v>4419.9999999999709</v>
      </c>
      <c r="I91" s="5">
        <v>0</v>
      </c>
      <c r="J91" s="21">
        <f t="shared" ref="J91" si="107">+I91+H91</f>
        <v>4419.9999999999709</v>
      </c>
    </row>
    <row r="92" spans="1:10">
      <c r="A92" s="18">
        <v>43336</v>
      </c>
      <c r="B92" s="35" t="s">
        <v>128</v>
      </c>
      <c r="C92" s="35">
        <v>1000</v>
      </c>
      <c r="D92" s="36" t="s">
        <v>10</v>
      </c>
      <c r="E92" s="37">
        <v>1273</v>
      </c>
      <c r="F92" s="37">
        <v>1278</v>
      </c>
      <c r="G92" s="37" t="s">
        <v>49</v>
      </c>
      <c r="H92" s="5">
        <f t="shared" ref="H92" si="108">(F92-E92)*C92</f>
        <v>5000</v>
      </c>
      <c r="I92" s="5">
        <v>0</v>
      </c>
      <c r="J92" s="21">
        <f t="shared" ref="J92" si="109">+I92+H92</f>
        <v>5000</v>
      </c>
    </row>
    <row r="93" spans="1:10">
      <c r="A93" s="18">
        <v>43335</v>
      </c>
      <c r="B93" s="35" t="s">
        <v>130</v>
      </c>
      <c r="C93" s="35">
        <v>1000</v>
      </c>
      <c r="D93" s="36" t="s">
        <v>10</v>
      </c>
      <c r="E93" s="37">
        <v>679</v>
      </c>
      <c r="F93" s="37">
        <v>684</v>
      </c>
      <c r="G93" s="37">
        <v>690</v>
      </c>
      <c r="H93" s="5">
        <f t="shared" ref="H93" si="110">(F93-E93)*C93</f>
        <v>5000</v>
      </c>
      <c r="I93" s="5">
        <f>(G93-F93)*C93</f>
        <v>6000</v>
      </c>
      <c r="J93" s="21">
        <f t="shared" ref="J93" si="111">+I93+H93</f>
        <v>11000</v>
      </c>
    </row>
    <row r="94" spans="1:10">
      <c r="A94" s="18">
        <v>43333</v>
      </c>
      <c r="B94" s="35" t="s">
        <v>151</v>
      </c>
      <c r="C94" s="35">
        <v>700</v>
      </c>
      <c r="D94" s="36" t="s">
        <v>10</v>
      </c>
      <c r="E94" s="37">
        <v>733</v>
      </c>
      <c r="F94" s="37">
        <v>739</v>
      </c>
      <c r="G94" s="37" t="s">
        <v>49</v>
      </c>
      <c r="H94" s="5">
        <f t="shared" ref="H94" si="112">(F94-E94)*C94</f>
        <v>4200</v>
      </c>
      <c r="I94" s="5">
        <v>0</v>
      </c>
      <c r="J94" s="21">
        <f t="shared" ref="J94" si="113">+I94+H94</f>
        <v>4200</v>
      </c>
    </row>
    <row r="95" spans="1:10">
      <c r="A95" s="18">
        <v>43333</v>
      </c>
      <c r="B95" s="35" t="s">
        <v>29</v>
      </c>
      <c r="C95" s="35">
        <v>1100</v>
      </c>
      <c r="D95" s="36" t="s">
        <v>10</v>
      </c>
      <c r="E95" s="37">
        <v>906</v>
      </c>
      <c r="F95" s="37">
        <v>902</v>
      </c>
      <c r="G95" s="37" t="s">
        <v>49</v>
      </c>
      <c r="H95" s="5">
        <f t="shared" ref="H95" si="114">(F95-E95)*C95</f>
        <v>-4400</v>
      </c>
      <c r="I95" s="5">
        <v>0</v>
      </c>
      <c r="J95" s="21">
        <f t="shared" ref="J95" si="115">+I95+H95</f>
        <v>-4400</v>
      </c>
    </row>
    <row r="96" spans="1:10">
      <c r="A96" s="18">
        <v>43329</v>
      </c>
      <c r="B96" s="35" t="s">
        <v>130</v>
      </c>
      <c r="C96" s="35">
        <v>1000</v>
      </c>
      <c r="D96" s="36" t="s">
        <v>10</v>
      </c>
      <c r="E96" s="37">
        <v>654</v>
      </c>
      <c r="F96" s="37">
        <v>658.5</v>
      </c>
      <c r="G96" s="37">
        <v>664</v>
      </c>
      <c r="H96" s="5">
        <f t="shared" ref="H96" si="116">(F96-E96)*C96</f>
        <v>4500</v>
      </c>
      <c r="I96" s="5">
        <f>(G96-F96)*C96</f>
        <v>5500</v>
      </c>
      <c r="J96" s="21">
        <f t="shared" ref="J96" si="117">+I96+H96</f>
        <v>10000</v>
      </c>
    </row>
    <row r="97" spans="1:10">
      <c r="A97" s="18">
        <v>43328</v>
      </c>
      <c r="B97" s="35" t="s">
        <v>123</v>
      </c>
      <c r="C97" s="35">
        <v>800</v>
      </c>
      <c r="D97" s="36" t="s">
        <v>10</v>
      </c>
      <c r="E97" s="37">
        <v>1332</v>
      </c>
      <c r="F97" s="37">
        <v>1338</v>
      </c>
      <c r="G97" s="37">
        <v>1350</v>
      </c>
      <c r="H97" s="5">
        <f t="shared" ref="H97" si="118">(F97-E97)*C97</f>
        <v>4800</v>
      </c>
      <c r="I97" s="5">
        <f>(G97-F97)*C97</f>
        <v>9600</v>
      </c>
      <c r="J97" s="21">
        <f t="shared" ref="J97" si="119">+I97+H97</f>
        <v>14400</v>
      </c>
    </row>
    <row r="98" spans="1:10">
      <c r="A98" s="18">
        <v>43326</v>
      </c>
      <c r="B98" s="35" t="s">
        <v>28</v>
      </c>
      <c r="C98" s="35">
        <v>1200</v>
      </c>
      <c r="D98" s="36" t="s">
        <v>10</v>
      </c>
      <c r="E98" s="37">
        <v>1000</v>
      </c>
      <c r="F98" s="37">
        <v>1004</v>
      </c>
      <c r="G98" s="37">
        <v>1010</v>
      </c>
      <c r="H98" s="5">
        <f t="shared" ref="H98" si="120">(F98-E98)*C98</f>
        <v>4800</v>
      </c>
      <c r="I98" s="5">
        <f>(G98-F98)*C98</f>
        <v>7200</v>
      </c>
      <c r="J98" s="21">
        <f t="shared" ref="J98" si="121">+I98+H98</f>
        <v>12000</v>
      </c>
    </row>
    <row r="99" spans="1:10">
      <c r="A99" s="18">
        <v>43325</v>
      </c>
      <c r="B99" s="35" t="s">
        <v>38</v>
      </c>
      <c r="C99" s="35">
        <v>1000</v>
      </c>
      <c r="D99" s="36" t="s">
        <v>10</v>
      </c>
      <c r="E99" s="37">
        <v>956</v>
      </c>
      <c r="F99" s="37">
        <v>960</v>
      </c>
      <c r="G99" s="37">
        <v>965</v>
      </c>
      <c r="H99" s="5">
        <f t="shared" ref="H99" si="122">(F99-E99)*C99</f>
        <v>4000</v>
      </c>
      <c r="I99" s="5">
        <f>(G99-F99)*C99</f>
        <v>5000</v>
      </c>
      <c r="J99" s="21">
        <f t="shared" ref="J99" si="123">+I99+H99</f>
        <v>9000</v>
      </c>
    </row>
    <row r="100" spans="1:10">
      <c r="A100" s="18">
        <v>43325</v>
      </c>
      <c r="B100" s="35" t="s">
        <v>145</v>
      </c>
      <c r="C100" s="35">
        <v>1200</v>
      </c>
      <c r="D100" s="36" t="s">
        <v>10</v>
      </c>
      <c r="E100" s="37">
        <v>667</v>
      </c>
      <c r="F100" s="37">
        <v>663</v>
      </c>
      <c r="G100" s="37" t="s">
        <v>49</v>
      </c>
      <c r="H100" s="5">
        <f t="shared" ref="H100" si="124">(F100-E100)*C100</f>
        <v>-4800</v>
      </c>
      <c r="I100" s="5">
        <v>0</v>
      </c>
      <c r="J100" s="21">
        <f t="shared" ref="J100" si="125">+I100+H100</f>
        <v>-4800</v>
      </c>
    </row>
    <row r="101" spans="1:10">
      <c r="A101" s="18">
        <v>43322</v>
      </c>
      <c r="B101" s="35" t="s">
        <v>141</v>
      </c>
      <c r="C101" s="35">
        <v>1100</v>
      </c>
      <c r="D101" s="36" t="s">
        <v>11</v>
      </c>
      <c r="E101" s="37">
        <v>558.5</v>
      </c>
      <c r="F101" s="37">
        <v>554.5</v>
      </c>
      <c r="G101" s="37">
        <v>551</v>
      </c>
      <c r="H101" s="5">
        <f>(E101-F101)*C101</f>
        <v>4400</v>
      </c>
      <c r="I101" s="21">
        <f>(F101-G101)*C101</f>
        <v>3850</v>
      </c>
      <c r="J101" s="21">
        <f t="shared" ref="J101" si="126">+I101+H101</f>
        <v>8250</v>
      </c>
    </row>
    <row r="102" spans="1:10">
      <c r="A102" s="18">
        <v>43321</v>
      </c>
      <c r="B102" s="35" t="s">
        <v>63</v>
      </c>
      <c r="C102" s="35">
        <v>2750</v>
      </c>
      <c r="D102" s="36" t="s">
        <v>10</v>
      </c>
      <c r="E102" s="37">
        <v>332</v>
      </c>
      <c r="F102" s="37">
        <v>334</v>
      </c>
      <c r="G102" s="37">
        <v>337</v>
      </c>
      <c r="H102" s="5">
        <f t="shared" ref="H102:H103" si="127">(F102-E102)*C102</f>
        <v>5500</v>
      </c>
      <c r="I102" s="5">
        <f>(G102-F102)*C102</f>
        <v>8250</v>
      </c>
      <c r="J102" s="21">
        <f t="shared" ref="J102:J103" si="128">+I102+H102</f>
        <v>13750</v>
      </c>
    </row>
    <row r="103" spans="1:10">
      <c r="A103" s="18">
        <v>43321</v>
      </c>
      <c r="B103" s="35" t="s">
        <v>17</v>
      </c>
      <c r="C103" s="35">
        <v>2500</v>
      </c>
      <c r="D103" s="36" t="s">
        <v>10</v>
      </c>
      <c r="E103" s="37">
        <v>199</v>
      </c>
      <c r="F103" s="37">
        <v>197</v>
      </c>
      <c r="G103" s="37" t="s">
        <v>49</v>
      </c>
      <c r="H103" s="5">
        <f t="shared" si="127"/>
        <v>-5000</v>
      </c>
      <c r="I103" s="5">
        <v>0</v>
      </c>
      <c r="J103" s="21">
        <f t="shared" si="128"/>
        <v>-5000</v>
      </c>
    </row>
    <row r="104" spans="1:10">
      <c r="A104" s="18">
        <v>43319</v>
      </c>
      <c r="B104" s="35" t="s">
        <v>93</v>
      </c>
      <c r="C104" s="35">
        <v>1100</v>
      </c>
      <c r="D104" s="36" t="s">
        <v>10</v>
      </c>
      <c r="E104" s="37">
        <v>953</v>
      </c>
      <c r="F104" s="37">
        <v>958</v>
      </c>
      <c r="G104" s="37">
        <v>963</v>
      </c>
      <c r="H104" s="5">
        <f t="shared" ref="H104:H110" si="129">(F104-E104)*C104</f>
        <v>5500</v>
      </c>
      <c r="I104" s="5">
        <f>(G104-F104)*C104</f>
        <v>5500</v>
      </c>
      <c r="J104" s="21">
        <f t="shared" ref="J104:J111" si="130">+I104+H104</f>
        <v>11000</v>
      </c>
    </row>
    <row r="105" spans="1:10">
      <c r="A105" s="18">
        <v>43318</v>
      </c>
      <c r="B105" s="35" t="s">
        <v>135</v>
      </c>
      <c r="C105" s="35">
        <v>700</v>
      </c>
      <c r="D105" s="36" t="s">
        <v>10</v>
      </c>
      <c r="E105" s="37">
        <v>892</v>
      </c>
      <c r="F105" s="37">
        <v>898.9</v>
      </c>
      <c r="G105" s="37" t="s">
        <v>49</v>
      </c>
      <c r="H105" s="5">
        <f t="shared" ref="H105:H107" si="131">(F105-E105)*C105</f>
        <v>4829.9999999999836</v>
      </c>
      <c r="I105" s="5">
        <v>0</v>
      </c>
      <c r="J105" s="21">
        <f t="shared" ref="J105:J107" si="132">+I105+H105</f>
        <v>4829.9999999999836</v>
      </c>
    </row>
    <row r="106" spans="1:10">
      <c r="A106" s="18">
        <v>43318</v>
      </c>
      <c r="B106" s="35" t="s">
        <v>134</v>
      </c>
      <c r="C106" s="35">
        <v>4950</v>
      </c>
      <c r="D106" s="36" t="s">
        <v>10</v>
      </c>
      <c r="E106" s="37">
        <v>119</v>
      </c>
      <c r="F106" s="37">
        <v>118</v>
      </c>
      <c r="G106" s="37">
        <v>0</v>
      </c>
      <c r="H106" s="5">
        <f t="shared" ref="H106" si="133">(F106-E106)*C106</f>
        <v>-4950</v>
      </c>
      <c r="I106" s="5">
        <v>0</v>
      </c>
      <c r="J106" s="21">
        <f t="shared" ref="J106" si="134">+I106+H106</f>
        <v>-4950</v>
      </c>
    </row>
    <row r="107" spans="1:10">
      <c r="A107" s="18">
        <v>43315</v>
      </c>
      <c r="B107" s="35" t="s">
        <v>136</v>
      </c>
      <c r="C107" s="35">
        <v>1000</v>
      </c>
      <c r="D107" s="36" t="s">
        <v>10</v>
      </c>
      <c r="E107" s="37">
        <v>583</v>
      </c>
      <c r="F107" s="37">
        <v>586.5</v>
      </c>
      <c r="G107" s="37">
        <v>0</v>
      </c>
      <c r="H107" s="5">
        <f t="shared" si="131"/>
        <v>3500</v>
      </c>
      <c r="I107" s="5">
        <v>0</v>
      </c>
      <c r="J107" s="21">
        <f t="shared" si="132"/>
        <v>3500</v>
      </c>
    </row>
    <row r="108" spans="1:10">
      <c r="A108" s="18">
        <v>43314</v>
      </c>
      <c r="B108" s="35" t="s">
        <v>130</v>
      </c>
      <c r="C108" s="35">
        <v>1000</v>
      </c>
      <c r="D108" s="36" t="s">
        <v>10</v>
      </c>
      <c r="E108" s="37">
        <v>613</v>
      </c>
      <c r="F108" s="37">
        <v>618</v>
      </c>
      <c r="G108" s="37">
        <v>622.75</v>
      </c>
      <c r="H108" s="5">
        <f t="shared" si="129"/>
        <v>5000</v>
      </c>
      <c r="I108" s="5">
        <f>(G108-F108)*C108</f>
        <v>4750</v>
      </c>
      <c r="J108" s="21">
        <f t="shared" si="130"/>
        <v>9750</v>
      </c>
    </row>
    <row r="109" spans="1:10">
      <c r="A109" s="18">
        <v>43313</v>
      </c>
      <c r="B109" s="35" t="s">
        <v>131</v>
      </c>
      <c r="C109" s="35">
        <v>125</v>
      </c>
      <c r="D109" s="36" t="s">
        <v>10</v>
      </c>
      <c r="E109" s="37">
        <v>7120</v>
      </c>
      <c r="F109" s="37">
        <v>7160</v>
      </c>
      <c r="G109" s="37">
        <v>0</v>
      </c>
      <c r="H109" s="5">
        <f t="shared" si="129"/>
        <v>5000</v>
      </c>
      <c r="I109" s="5">
        <v>0</v>
      </c>
      <c r="J109" s="21">
        <f t="shared" si="130"/>
        <v>5000</v>
      </c>
    </row>
    <row r="110" spans="1:10">
      <c r="A110" s="18">
        <v>43312</v>
      </c>
      <c r="B110" s="35" t="s">
        <v>132</v>
      </c>
      <c r="C110" s="35">
        <v>800</v>
      </c>
      <c r="D110" s="36" t="s">
        <v>10</v>
      </c>
      <c r="E110" s="37">
        <v>1045</v>
      </c>
      <c r="F110" s="37">
        <v>1051.8</v>
      </c>
      <c r="G110" s="37">
        <v>0</v>
      </c>
      <c r="H110" s="5">
        <f t="shared" si="129"/>
        <v>5439.9999999999636</v>
      </c>
      <c r="I110" s="5">
        <v>0</v>
      </c>
      <c r="J110" s="21">
        <f t="shared" si="130"/>
        <v>5439.9999999999636</v>
      </c>
    </row>
    <row r="111" spans="1:10">
      <c r="A111" s="18">
        <v>43311</v>
      </c>
      <c r="B111" s="35" t="s">
        <v>133</v>
      </c>
      <c r="C111" s="35">
        <v>1000</v>
      </c>
      <c r="D111" s="36" t="s">
        <v>11</v>
      </c>
      <c r="E111" s="37">
        <v>514</v>
      </c>
      <c r="F111" s="37">
        <v>510.8</v>
      </c>
      <c r="G111" s="37">
        <v>0</v>
      </c>
      <c r="H111" s="5">
        <f>(E111-F111)*C111</f>
        <v>3199.9999999999886</v>
      </c>
      <c r="I111" s="5">
        <v>0</v>
      </c>
      <c r="J111" s="21">
        <f t="shared" si="130"/>
        <v>3199.9999999999886</v>
      </c>
    </row>
    <row r="112" spans="1:10">
      <c r="A112" s="18">
        <v>43308</v>
      </c>
      <c r="B112" s="35" t="s">
        <v>121</v>
      </c>
      <c r="C112" s="35">
        <v>2800</v>
      </c>
      <c r="D112" s="36" t="s">
        <v>10</v>
      </c>
      <c r="E112" s="37">
        <v>170.5</v>
      </c>
      <c r="F112" s="37">
        <v>172</v>
      </c>
      <c r="G112" s="37">
        <v>174</v>
      </c>
      <c r="H112" s="5">
        <f t="shared" ref="H112:H119" si="135">(F112-E112)*C112</f>
        <v>4200</v>
      </c>
      <c r="I112" s="5">
        <f>(G112-F112)*C112</f>
        <v>5600</v>
      </c>
      <c r="J112" s="21">
        <f t="shared" ref="J112:J119" si="136">+I112+H112</f>
        <v>9800</v>
      </c>
    </row>
    <row r="113" spans="1:10">
      <c r="A113" s="18">
        <v>43307</v>
      </c>
      <c r="B113" s="35" t="s">
        <v>70</v>
      </c>
      <c r="C113" s="35">
        <v>2500</v>
      </c>
      <c r="D113" s="36" t="s">
        <v>10</v>
      </c>
      <c r="E113" s="37">
        <v>221.8</v>
      </c>
      <c r="F113" s="37">
        <v>223.8</v>
      </c>
      <c r="G113" s="37">
        <v>225</v>
      </c>
      <c r="H113" s="5">
        <f t="shared" si="135"/>
        <v>5000</v>
      </c>
      <c r="I113" s="5">
        <f>(G113-F113)*C113</f>
        <v>2999.9999999999718</v>
      </c>
      <c r="J113" s="21">
        <f t="shared" si="136"/>
        <v>7999.9999999999718</v>
      </c>
    </row>
    <row r="114" spans="1:10">
      <c r="A114" s="18">
        <v>43306</v>
      </c>
      <c r="B114" s="35" t="s">
        <v>122</v>
      </c>
      <c r="C114" s="35">
        <v>2250</v>
      </c>
      <c r="D114" s="36" t="s">
        <v>10</v>
      </c>
      <c r="E114" s="37">
        <v>206</v>
      </c>
      <c r="F114" s="37">
        <v>204</v>
      </c>
      <c r="G114" s="37" t="s">
        <v>49</v>
      </c>
      <c r="H114" s="5">
        <f t="shared" si="135"/>
        <v>-4500</v>
      </c>
      <c r="I114" s="5">
        <v>0</v>
      </c>
      <c r="J114" s="21">
        <f t="shared" si="136"/>
        <v>-4500</v>
      </c>
    </row>
    <row r="115" spans="1:10">
      <c r="A115" s="18">
        <v>43305</v>
      </c>
      <c r="B115" s="35" t="s">
        <v>38</v>
      </c>
      <c r="C115" s="35">
        <v>1000</v>
      </c>
      <c r="D115" s="36" t="s">
        <v>10</v>
      </c>
      <c r="E115" s="37">
        <v>920</v>
      </c>
      <c r="F115" s="37">
        <v>924.9</v>
      </c>
      <c r="G115" s="37" t="s">
        <v>49</v>
      </c>
      <c r="H115" s="5">
        <f t="shared" si="135"/>
        <v>4899.9999999999773</v>
      </c>
      <c r="I115" s="5">
        <v>0</v>
      </c>
      <c r="J115" s="21">
        <f t="shared" si="136"/>
        <v>4899.9999999999773</v>
      </c>
    </row>
    <row r="116" spans="1:10">
      <c r="A116" s="18">
        <v>43304</v>
      </c>
      <c r="B116" s="35" t="s">
        <v>123</v>
      </c>
      <c r="C116" s="35">
        <v>800</v>
      </c>
      <c r="D116" s="36" t="s">
        <v>10</v>
      </c>
      <c r="E116" s="37">
        <v>1319</v>
      </c>
      <c r="F116" s="37">
        <v>1326</v>
      </c>
      <c r="G116" s="37">
        <v>1330</v>
      </c>
      <c r="H116" s="5">
        <f t="shared" si="135"/>
        <v>5600</v>
      </c>
      <c r="I116" s="5">
        <f>(G116-F116)*C116</f>
        <v>3200</v>
      </c>
      <c r="J116" s="21">
        <f t="shared" si="136"/>
        <v>8800</v>
      </c>
    </row>
    <row r="117" spans="1:10">
      <c r="A117" s="18">
        <v>43301</v>
      </c>
      <c r="B117" s="35" t="s">
        <v>93</v>
      </c>
      <c r="C117" s="35">
        <v>1100</v>
      </c>
      <c r="D117" s="36" t="s">
        <v>10</v>
      </c>
      <c r="E117" s="37">
        <v>838</v>
      </c>
      <c r="F117" s="37">
        <v>842</v>
      </c>
      <c r="G117" s="37">
        <v>848</v>
      </c>
      <c r="H117" s="5">
        <f t="shared" si="135"/>
        <v>4400</v>
      </c>
      <c r="I117" s="5">
        <f>(G117-F117)*C117</f>
        <v>6600</v>
      </c>
      <c r="J117" s="21">
        <f t="shared" si="136"/>
        <v>11000</v>
      </c>
    </row>
    <row r="118" spans="1:10">
      <c r="A118" s="18">
        <v>43300</v>
      </c>
      <c r="B118" s="35" t="s">
        <v>124</v>
      </c>
      <c r="C118" s="35">
        <v>750</v>
      </c>
      <c r="D118" s="36" t="s">
        <v>10</v>
      </c>
      <c r="E118" s="37">
        <v>858</v>
      </c>
      <c r="F118" s="37">
        <v>864</v>
      </c>
      <c r="G118" s="37">
        <v>870</v>
      </c>
      <c r="H118" s="5">
        <f t="shared" si="135"/>
        <v>4500</v>
      </c>
      <c r="I118" s="5">
        <f>(G118-F118)*C118</f>
        <v>4500</v>
      </c>
      <c r="J118" s="21">
        <f t="shared" si="136"/>
        <v>9000</v>
      </c>
    </row>
    <row r="119" spans="1:10">
      <c r="A119" s="18">
        <v>43300</v>
      </c>
      <c r="B119" s="35" t="s">
        <v>125</v>
      </c>
      <c r="C119" s="35">
        <v>1000</v>
      </c>
      <c r="D119" s="36" t="s">
        <v>10</v>
      </c>
      <c r="E119" s="37">
        <v>572</v>
      </c>
      <c r="F119" s="37">
        <v>575.4</v>
      </c>
      <c r="G119" s="37" t="s">
        <v>49</v>
      </c>
      <c r="H119" s="5">
        <f t="shared" si="135"/>
        <v>3399.9999999999773</v>
      </c>
      <c r="I119" s="21">
        <v>0</v>
      </c>
      <c r="J119" s="21">
        <f t="shared" si="136"/>
        <v>3399.9999999999773</v>
      </c>
    </row>
    <row r="120" spans="1:10">
      <c r="A120" s="18">
        <v>43299</v>
      </c>
      <c r="B120" s="35" t="s">
        <v>26</v>
      </c>
      <c r="C120" s="35">
        <v>1000</v>
      </c>
      <c r="D120" s="36" t="s">
        <v>10</v>
      </c>
      <c r="E120" s="37">
        <v>1075</v>
      </c>
      <c r="F120" s="37">
        <v>1079.8</v>
      </c>
      <c r="G120" s="37" t="s">
        <v>49</v>
      </c>
      <c r="H120" s="5">
        <f t="shared" ref="H120" si="137">(F120-E120)*C120</f>
        <v>4799.9999999999545</v>
      </c>
      <c r="I120" s="21">
        <v>0</v>
      </c>
      <c r="J120" s="21">
        <f>+I120+H120</f>
        <v>4799.9999999999545</v>
      </c>
    </row>
    <row r="121" spans="1:10">
      <c r="A121" s="18">
        <v>43298</v>
      </c>
      <c r="B121" s="35" t="s">
        <v>106</v>
      </c>
      <c r="C121" s="35">
        <v>2600</v>
      </c>
      <c r="D121" s="36" t="s">
        <v>10</v>
      </c>
      <c r="E121" s="37">
        <v>351</v>
      </c>
      <c r="F121" s="37">
        <v>349.5</v>
      </c>
      <c r="G121" s="37">
        <v>347</v>
      </c>
      <c r="H121" s="5">
        <f>(E121-F121)*C121</f>
        <v>3900</v>
      </c>
      <c r="I121" s="21">
        <f>(F121-G121)*C121</f>
        <v>6500</v>
      </c>
      <c r="J121" s="21">
        <f>+I121+H121</f>
        <v>10400</v>
      </c>
    </row>
    <row r="122" spans="1:10">
      <c r="A122" s="18">
        <v>43297</v>
      </c>
      <c r="B122" s="35" t="s">
        <v>107</v>
      </c>
      <c r="C122" s="35">
        <v>250</v>
      </c>
      <c r="D122" s="36" t="s">
        <v>10</v>
      </c>
      <c r="E122" s="37">
        <v>3150</v>
      </c>
      <c r="F122" s="37">
        <v>3170</v>
      </c>
      <c r="G122" s="37">
        <v>0</v>
      </c>
      <c r="H122" s="5">
        <f t="shared" ref="H122" si="138">(F122-E122)*C122</f>
        <v>5000</v>
      </c>
      <c r="I122" s="21">
        <v>0</v>
      </c>
      <c r="J122" s="21">
        <f>+I122+H122</f>
        <v>5000</v>
      </c>
    </row>
    <row r="123" spans="1:10">
      <c r="A123" s="18">
        <v>43294</v>
      </c>
      <c r="B123" s="35" t="s">
        <v>93</v>
      </c>
      <c r="C123" s="35">
        <v>1100</v>
      </c>
      <c r="D123" s="36" t="s">
        <v>11</v>
      </c>
      <c r="E123" s="37">
        <v>824</v>
      </c>
      <c r="F123" s="37">
        <v>820.4</v>
      </c>
      <c r="G123" s="37">
        <v>0</v>
      </c>
      <c r="H123" s="5">
        <f>(E123-F123)*C123</f>
        <v>3960.000000000025</v>
      </c>
      <c r="I123" s="21">
        <v>0</v>
      </c>
      <c r="J123" s="21">
        <f t="shared" ref="J123:J124" si="139">+I123+H123</f>
        <v>3960.000000000025</v>
      </c>
    </row>
    <row r="124" spans="1:10">
      <c r="A124" s="18">
        <v>43294</v>
      </c>
      <c r="B124" s="35" t="s">
        <v>94</v>
      </c>
      <c r="C124" s="35">
        <v>800</v>
      </c>
      <c r="D124" s="36" t="s">
        <v>11</v>
      </c>
      <c r="E124" s="37">
        <v>1310</v>
      </c>
      <c r="F124" s="37">
        <v>1316</v>
      </c>
      <c r="G124" s="37">
        <v>0</v>
      </c>
      <c r="H124" s="5">
        <f>(E124-F124)*C124</f>
        <v>-4800</v>
      </c>
      <c r="I124" s="21">
        <v>0</v>
      </c>
      <c r="J124" s="21">
        <f t="shared" si="139"/>
        <v>-4800</v>
      </c>
    </row>
    <row r="125" spans="1:10">
      <c r="A125" s="2">
        <v>43293</v>
      </c>
      <c r="B125" s="30" t="s">
        <v>95</v>
      </c>
      <c r="C125" s="31">
        <v>1250</v>
      </c>
      <c r="D125" s="30" t="s">
        <v>10</v>
      </c>
      <c r="E125" s="32">
        <v>481.5</v>
      </c>
      <c r="F125" s="32">
        <v>484.8</v>
      </c>
      <c r="G125" s="59">
        <v>0</v>
      </c>
      <c r="H125" s="5">
        <f t="shared" ref="H125:H126" si="140">(F125-E125)*C125</f>
        <v>4125.0000000000146</v>
      </c>
      <c r="I125" s="5">
        <v>0</v>
      </c>
      <c r="J125" s="21">
        <f>+I125+H125</f>
        <v>4125.0000000000146</v>
      </c>
    </row>
    <row r="126" spans="1:10">
      <c r="A126" s="2">
        <v>43293</v>
      </c>
      <c r="B126" s="33" t="s">
        <v>96</v>
      </c>
      <c r="C126" s="33">
        <v>1750</v>
      </c>
      <c r="D126" s="33" t="s">
        <v>10</v>
      </c>
      <c r="E126" s="34">
        <v>382</v>
      </c>
      <c r="F126" s="34">
        <v>385</v>
      </c>
      <c r="G126" s="32">
        <v>386</v>
      </c>
      <c r="H126" s="5">
        <f t="shared" si="140"/>
        <v>5250</v>
      </c>
      <c r="I126" s="5">
        <v>0</v>
      </c>
      <c r="J126" s="21">
        <f t="shared" ref="J126" si="141">+I126+H126</f>
        <v>5250</v>
      </c>
    </row>
    <row r="127" spans="1:10">
      <c r="A127" s="2">
        <v>43292</v>
      </c>
      <c r="B127" s="30" t="s">
        <v>82</v>
      </c>
      <c r="C127" s="31">
        <v>3500</v>
      </c>
      <c r="D127" s="30" t="s">
        <v>11</v>
      </c>
      <c r="E127" s="32">
        <v>222.5</v>
      </c>
      <c r="F127" s="32">
        <v>220</v>
      </c>
      <c r="G127" s="59">
        <v>0</v>
      </c>
      <c r="H127" s="5">
        <f>(E127-F127)*C127</f>
        <v>8750</v>
      </c>
      <c r="I127" s="5">
        <v>0</v>
      </c>
      <c r="J127" s="21">
        <f>+I127+H127</f>
        <v>8750</v>
      </c>
    </row>
    <row r="128" spans="1:10">
      <c r="A128" s="2">
        <v>43292</v>
      </c>
      <c r="B128" s="33" t="s">
        <v>83</v>
      </c>
      <c r="C128" s="33">
        <v>1700</v>
      </c>
      <c r="D128" s="33" t="s">
        <v>10</v>
      </c>
      <c r="E128" s="34">
        <v>305</v>
      </c>
      <c r="F128" s="34">
        <v>305</v>
      </c>
      <c r="G128" s="32">
        <v>0</v>
      </c>
      <c r="H128" s="5">
        <f t="shared" ref="H128:H132" si="142">(F128-E128)*C128</f>
        <v>0</v>
      </c>
      <c r="I128" s="5">
        <v>0</v>
      </c>
      <c r="J128" s="21">
        <f t="shared" ref="J128" si="143">+I128+H128</f>
        <v>0</v>
      </c>
    </row>
    <row r="129" spans="1:10">
      <c r="A129" s="2">
        <v>43291</v>
      </c>
      <c r="B129" s="30" t="s">
        <v>84</v>
      </c>
      <c r="C129" s="31">
        <v>800</v>
      </c>
      <c r="D129" s="30" t="s">
        <v>10</v>
      </c>
      <c r="E129" s="32">
        <v>1215</v>
      </c>
      <c r="F129" s="32">
        <v>1221</v>
      </c>
      <c r="G129" s="32">
        <v>1230</v>
      </c>
      <c r="H129" s="5">
        <f t="shared" si="142"/>
        <v>4800</v>
      </c>
      <c r="I129" s="5">
        <v>0</v>
      </c>
      <c r="J129" s="21">
        <f>+I129+H129</f>
        <v>4800</v>
      </c>
    </row>
    <row r="130" spans="1:10">
      <c r="A130" s="2">
        <v>43291</v>
      </c>
      <c r="B130" s="33" t="s">
        <v>28</v>
      </c>
      <c r="C130" s="33">
        <v>1200</v>
      </c>
      <c r="D130" s="33" t="s">
        <v>10</v>
      </c>
      <c r="E130" s="34">
        <v>1052</v>
      </c>
      <c r="F130" s="34">
        <v>1055.9000000000001</v>
      </c>
      <c r="G130" s="32">
        <v>0</v>
      </c>
      <c r="H130" s="5">
        <f t="shared" si="142"/>
        <v>4680.0000000001091</v>
      </c>
      <c r="I130" s="5">
        <v>0</v>
      </c>
      <c r="J130" s="21">
        <f t="shared" ref="J130" si="144">+I130+H130</f>
        <v>4680.0000000001091</v>
      </c>
    </row>
    <row r="131" spans="1:10">
      <c r="A131" s="2">
        <v>43290</v>
      </c>
      <c r="B131" s="30" t="s">
        <v>85</v>
      </c>
      <c r="C131" s="31">
        <v>1000</v>
      </c>
      <c r="D131" s="30" t="s">
        <v>10</v>
      </c>
      <c r="E131" s="32">
        <v>812</v>
      </c>
      <c r="F131" s="32">
        <v>816.5</v>
      </c>
      <c r="G131" s="32">
        <v>0</v>
      </c>
      <c r="H131" s="5">
        <f t="shared" si="142"/>
        <v>4500</v>
      </c>
      <c r="I131" s="5">
        <v>0</v>
      </c>
      <c r="J131" s="21">
        <f>+I131+H131</f>
        <v>4500</v>
      </c>
    </row>
    <row r="132" spans="1:10">
      <c r="A132" s="2">
        <v>43290</v>
      </c>
      <c r="B132" s="33" t="s">
        <v>86</v>
      </c>
      <c r="C132" s="33">
        <v>550</v>
      </c>
      <c r="D132" s="33" t="s">
        <v>10</v>
      </c>
      <c r="E132" s="34">
        <v>932</v>
      </c>
      <c r="F132" s="34">
        <v>933</v>
      </c>
      <c r="G132" s="32">
        <v>0</v>
      </c>
      <c r="H132" s="5">
        <f t="shared" si="142"/>
        <v>550</v>
      </c>
      <c r="I132" s="5">
        <v>0</v>
      </c>
      <c r="J132" s="21">
        <f t="shared" ref="J132" si="145">+I132+H132</f>
        <v>550</v>
      </c>
    </row>
    <row r="133" spans="1:10">
      <c r="A133" s="2">
        <v>43286</v>
      </c>
      <c r="B133" s="30" t="s">
        <v>58</v>
      </c>
      <c r="C133" s="31">
        <v>1500</v>
      </c>
      <c r="D133" s="30" t="s">
        <v>10</v>
      </c>
      <c r="E133" s="32">
        <v>410</v>
      </c>
      <c r="F133" s="32">
        <v>413</v>
      </c>
      <c r="G133" s="32">
        <v>0</v>
      </c>
      <c r="H133" s="5">
        <f t="shared" ref="H133:H134" si="146">(F133-E133)*C133</f>
        <v>4500</v>
      </c>
      <c r="I133" s="5">
        <v>0</v>
      </c>
      <c r="J133" s="21">
        <f>+I133+H133</f>
        <v>4500</v>
      </c>
    </row>
    <row r="134" spans="1:10">
      <c r="A134" s="2">
        <v>43286</v>
      </c>
      <c r="B134" s="33" t="s">
        <v>59</v>
      </c>
      <c r="C134" s="33">
        <v>800</v>
      </c>
      <c r="D134" s="33" t="s">
        <v>10</v>
      </c>
      <c r="E134" s="34">
        <v>1370</v>
      </c>
      <c r="F134" s="34">
        <v>1364</v>
      </c>
      <c r="G134" s="32">
        <v>0</v>
      </c>
      <c r="H134" s="5">
        <f t="shared" si="146"/>
        <v>-4800</v>
      </c>
      <c r="I134" s="5">
        <v>0</v>
      </c>
      <c r="J134" s="16">
        <f t="shared" ref="J134" si="147">+I134+H134</f>
        <v>-4800</v>
      </c>
    </row>
    <row r="135" spans="1:10">
      <c r="A135" s="2">
        <v>43285</v>
      </c>
      <c r="B135" s="31" t="s">
        <v>60</v>
      </c>
      <c r="C135" s="31">
        <v>500</v>
      </c>
      <c r="D135" s="31" t="s">
        <v>11</v>
      </c>
      <c r="E135" s="32">
        <v>1455</v>
      </c>
      <c r="F135" s="32">
        <v>1435</v>
      </c>
      <c r="G135" s="32">
        <v>0</v>
      </c>
      <c r="H135" s="5">
        <f>(E135-F135)*C135</f>
        <v>10000</v>
      </c>
      <c r="I135" s="5">
        <v>0</v>
      </c>
      <c r="J135" s="21">
        <f>+I135+H135</f>
        <v>10000</v>
      </c>
    </row>
    <row r="136" spans="1:10">
      <c r="A136" s="2">
        <v>43284</v>
      </c>
      <c r="B136" s="33" t="s">
        <v>61</v>
      </c>
      <c r="C136" s="33">
        <v>1500</v>
      </c>
      <c r="D136" s="33" t="s">
        <v>10</v>
      </c>
      <c r="E136" s="34">
        <v>626.5</v>
      </c>
      <c r="F136" s="34">
        <v>629.5</v>
      </c>
      <c r="G136" s="32">
        <v>632</v>
      </c>
      <c r="H136" s="5">
        <f t="shared" ref="H136:H137" si="148">(F136-E136)*C136</f>
        <v>4500</v>
      </c>
      <c r="I136" s="5">
        <f>(G136-F136)*C136</f>
        <v>3750</v>
      </c>
      <c r="J136" s="21">
        <f t="shared" ref="J136:J138" si="149">+I136+H136</f>
        <v>8250</v>
      </c>
    </row>
    <row r="137" spans="1:10">
      <c r="A137" s="2">
        <v>43284</v>
      </c>
      <c r="B137" s="33" t="s">
        <v>28</v>
      </c>
      <c r="C137" s="33">
        <v>1200</v>
      </c>
      <c r="D137" s="33" t="s">
        <v>10</v>
      </c>
      <c r="E137" s="34">
        <v>993.5</v>
      </c>
      <c r="F137" s="34">
        <v>997.5</v>
      </c>
      <c r="G137" s="32">
        <v>0</v>
      </c>
      <c r="H137" s="5">
        <f t="shared" si="148"/>
        <v>4800</v>
      </c>
      <c r="I137" s="5">
        <v>0</v>
      </c>
      <c r="J137" s="21">
        <f t="shared" si="149"/>
        <v>4800</v>
      </c>
    </row>
    <row r="138" spans="1:10">
      <c r="A138" s="2">
        <v>43284</v>
      </c>
      <c r="B138" s="33" t="s">
        <v>62</v>
      </c>
      <c r="C138" s="33">
        <v>10000</v>
      </c>
      <c r="D138" s="31" t="s">
        <v>11</v>
      </c>
      <c r="E138" s="32">
        <v>53</v>
      </c>
      <c r="F138" s="32">
        <v>52.5</v>
      </c>
      <c r="G138" s="32">
        <v>0</v>
      </c>
      <c r="H138" s="5">
        <f t="shared" ref="H138" si="150">(E138-F138)*C138</f>
        <v>5000</v>
      </c>
      <c r="I138" s="5">
        <v>0</v>
      </c>
      <c r="J138" s="5">
        <f t="shared" si="149"/>
        <v>5000</v>
      </c>
    </row>
    <row r="139" spans="1:10">
      <c r="A139" s="18">
        <v>43283</v>
      </c>
      <c r="B139" s="35" t="s">
        <v>21</v>
      </c>
      <c r="C139" s="35">
        <v>500</v>
      </c>
      <c r="D139" s="36" t="s">
        <v>11</v>
      </c>
      <c r="E139" s="37">
        <v>1508</v>
      </c>
      <c r="F139" s="37">
        <v>1493</v>
      </c>
      <c r="G139" s="37">
        <v>1473</v>
      </c>
      <c r="H139" s="21">
        <f>(E139-F139)*C139</f>
        <v>7500</v>
      </c>
      <c r="I139" s="21">
        <f>(F139-G139)*C139</f>
        <v>10000</v>
      </c>
      <c r="J139" s="21">
        <f>+I139+H139</f>
        <v>17500</v>
      </c>
    </row>
    <row r="140" spans="1:10">
      <c r="A140" s="38"/>
      <c r="B140" s="38"/>
      <c r="C140" s="38"/>
      <c r="D140" s="38"/>
      <c r="E140" s="38"/>
      <c r="F140" s="38"/>
      <c r="G140" s="38"/>
      <c r="H140" s="38"/>
      <c r="I140" s="38"/>
      <c r="J140" s="38"/>
    </row>
    <row r="141" spans="1:10">
      <c r="A141" s="2">
        <v>43280</v>
      </c>
      <c r="B141" s="33" t="s">
        <v>21</v>
      </c>
      <c r="C141" s="33">
        <v>500</v>
      </c>
      <c r="D141" s="33" t="s">
        <v>10</v>
      </c>
      <c r="E141" s="34">
        <v>1495</v>
      </c>
      <c r="F141" s="34">
        <v>1510</v>
      </c>
      <c r="G141" s="32">
        <v>1530</v>
      </c>
      <c r="H141" s="5">
        <f t="shared" ref="H141:H142" si="151">(F141-E141)*C141</f>
        <v>7500</v>
      </c>
      <c r="I141" s="5">
        <f>(G141-F141)*C141</f>
        <v>10000</v>
      </c>
      <c r="J141" s="21">
        <f t="shared" ref="J141:J143" si="152">+I141+H141</f>
        <v>17500</v>
      </c>
    </row>
    <row r="142" spans="1:10">
      <c r="A142" s="2">
        <v>43280</v>
      </c>
      <c r="B142" s="33" t="s">
        <v>13</v>
      </c>
      <c r="C142" s="33">
        <v>12000</v>
      </c>
      <c r="D142" s="33" t="s">
        <v>10</v>
      </c>
      <c r="E142" s="34">
        <v>83.25</v>
      </c>
      <c r="F142" s="34">
        <v>84.25</v>
      </c>
      <c r="G142" s="32">
        <v>0</v>
      </c>
      <c r="H142" s="5">
        <f t="shared" si="151"/>
        <v>12000</v>
      </c>
      <c r="I142" s="5">
        <v>0</v>
      </c>
      <c r="J142" s="21">
        <f t="shared" si="152"/>
        <v>12000</v>
      </c>
    </row>
    <row r="143" spans="1:10">
      <c r="A143" s="18">
        <v>43279</v>
      </c>
      <c r="B143" s="35" t="s">
        <v>63</v>
      </c>
      <c r="C143" s="35">
        <v>2750</v>
      </c>
      <c r="D143" s="35" t="s">
        <v>11</v>
      </c>
      <c r="E143" s="39">
        <v>273.2</v>
      </c>
      <c r="F143" s="39">
        <v>271</v>
      </c>
      <c r="G143" s="37">
        <v>0</v>
      </c>
      <c r="H143" s="21">
        <v>6050</v>
      </c>
      <c r="I143" s="21">
        <v>0</v>
      </c>
      <c r="J143" s="21">
        <f t="shared" si="152"/>
        <v>6050</v>
      </c>
    </row>
    <row r="144" spans="1:10">
      <c r="A144" s="18">
        <v>43279</v>
      </c>
      <c r="B144" s="35" t="s">
        <v>17</v>
      </c>
      <c r="C144" s="35">
        <v>2500</v>
      </c>
      <c r="D144" s="35" t="s">
        <v>11</v>
      </c>
      <c r="E144" s="39">
        <v>186.75</v>
      </c>
      <c r="F144" s="39">
        <v>185.3</v>
      </c>
      <c r="G144" s="37" t="s">
        <v>49</v>
      </c>
      <c r="H144" s="21">
        <v>3650</v>
      </c>
      <c r="I144" s="21" t="s">
        <v>49</v>
      </c>
      <c r="J144" s="21" t="s">
        <v>49</v>
      </c>
    </row>
    <row r="145" spans="1:10">
      <c r="A145" s="18">
        <v>43279</v>
      </c>
      <c r="B145" s="35" t="s">
        <v>18</v>
      </c>
      <c r="C145" s="35">
        <v>7000</v>
      </c>
      <c r="D145" s="35" t="s">
        <v>10</v>
      </c>
      <c r="E145" s="39">
        <v>129.25</v>
      </c>
      <c r="F145" s="39">
        <v>128.25</v>
      </c>
      <c r="G145" s="37">
        <v>0</v>
      </c>
      <c r="H145" s="21">
        <f>(F145-E145)*C145</f>
        <v>-7000</v>
      </c>
      <c r="I145" s="21">
        <v>0</v>
      </c>
      <c r="J145" s="16">
        <f>+I145+H145</f>
        <v>-7000</v>
      </c>
    </row>
    <row r="146" spans="1:10">
      <c r="A146" s="18">
        <v>43279</v>
      </c>
      <c r="B146" s="35" t="s">
        <v>34</v>
      </c>
      <c r="C146" s="35">
        <v>8000</v>
      </c>
      <c r="D146" s="35" t="s">
        <v>10</v>
      </c>
      <c r="E146" s="39">
        <v>75.75</v>
      </c>
      <c r="F146" s="39">
        <v>76.75</v>
      </c>
      <c r="G146" s="37">
        <v>77.45</v>
      </c>
      <c r="H146" s="21">
        <f t="shared" ref="H146:H149" si="153">(F146-E146)*C146</f>
        <v>8000</v>
      </c>
      <c r="I146" s="21">
        <f>(G146-F146)*C146</f>
        <v>5600.0000000000227</v>
      </c>
      <c r="J146" s="21">
        <f t="shared" ref="J146:J149" si="154">+I146+H146</f>
        <v>13600.000000000022</v>
      </c>
    </row>
    <row r="147" spans="1:10">
      <c r="A147" s="2">
        <v>43278</v>
      </c>
      <c r="B147" s="33" t="s">
        <v>18</v>
      </c>
      <c r="C147" s="33">
        <v>7000</v>
      </c>
      <c r="D147" s="33" t="s">
        <v>10</v>
      </c>
      <c r="E147" s="34">
        <v>128.9</v>
      </c>
      <c r="F147" s="34">
        <v>129.9</v>
      </c>
      <c r="G147" s="32">
        <v>0</v>
      </c>
      <c r="H147" s="5">
        <f t="shared" si="153"/>
        <v>7000</v>
      </c>
      <c r="I147" s="5">
        <v>0</v>
      </c>
      <c r="J147" s="21">
        <f t="shared" si="154"/>
        <v>7000</v>
      </c>
    </row>
    <row r="148" spans="1:10">
      <c r="A148" s="2">
        <v>43277</v>
      </c>
      <c r="B148" s="33" t="s">
        <v>29</v>
      </c>
      <c r="C148" s="33">
        <v>1100</v>
      </c>
      <c r="D148" s="33" t="s">
        <v>10</v>
      </c>
      <c r="E148" s="34">
        <v>879</v>
      </c>
      <c r="F148" s="34">
        <v>884</v>
      </c>
      <c r="G148" s="32">
        <v>0</v>
      </c>
      <c r="H148" s="5">
        <f t="shared" si="153"/>
        <v>5500</v>
      </c>
      <c r="I148" s="5">
        <v>0</v>
      </c>
      <c r="J148" s="21">
        <f t="shared" si="154"/>
        <v>5500</v>
      </c>
    </row>
    <row r="149" spans="1:10">
      <c r="A149" s="2">
        <v>43276</v>
      </c>
      <c r="B149" s="33" t="s">
        <v>26</v>
      </c>
      <c r="C149" s="33">
        <v>1000</v>
      </c>
      <c r="D149" s="31" t="s">
        <v>10</v>
      </c>
      <c r="E149" s="32">
        <v>1058</v>
      </c>
      <c r="F149" s="32">
        <v>1066</v>
      </c>
      <c r="G149" s="32">
        <v>0</v>
      </c>
      <c r="H149" s="5">
        <f t="shared" si="153"/>
        <v>8000</v>
      </c>
      <c r="I149" s="5">
        <v>0</v>
      </c>
      <c r="J149" s="21">
        <f t="shared" si="154"/>
        <v>8000</v>
      </c>
    </row>
    <row r="150" spans="1:10">
      <c r="A150" s="2">
        <v>43273</v>
      </c>
      <c r="B150" s="33" t="s">
        <v>64</v>
      </c>
      <c r="C150" s="33">
        <v>1000</v>
      </c>
      <c r="D150" s="31" t="s">
        <v>11</v>
      </c>
      <c r="E150" s="32">
        <v>832</v>
      </c>
      <c r="F150" s="32">
        <v>828</v>
      </c>
      <c r="G150" s="32">
        <v>0</v>
      </c>
      <c r="H150" s="5">
        <f>(E150-F150)*C150</f>
        <v>4000</v>
      </c>
      <c r="I150" s="5">
        <v>0</v>
      </c>
      <c r="J150" s="21">
        <f>+I150+H150</f>
        <v>4000</v>
      </c>
    </row>
    <row r="151" spans="1:10">
      <c r="A151" s="2">
        <v>43272</v>
      </c>
      <c r="B151" s="33" t="s">
        <v>39</v>
      </c>
      <c r="C151" s="33">
        <v>500</v>
      </c>
      <c r="D151" s="31" t="s">
        <v>11</v>
      </c>
      <c r="E151" s="32">
        <v>1485</v>
      </c>
      <c r="F151" s="32">
        <v>1481</v>
      </c>
      <c r="G151" s="32">
        <v>0</v>
      </c>
      <c r="H151" s="5">
        <f>(E151-F151)*C151</f>
        <v>2000</v>
      </c>
      <c r="I151" s="5">
        <v>0</v>
      </c>
      <c r="J151" s="21">
        <f>+I151+H151</f>
        <v>2000</v>
      </c>
    </row>
    <row r="152" spans="1:10">
      <c r="A152" s="2">
        <v>43272</v>
      </c>
      <c r="B152" s="33" t="s">
        <v>32</v>
      </c>
      <c r="C152" s="33">
        <v>12000</v>
      </c>
      <c r="D152" s="33" t="s">
        <v>10</v>
      </c>
      <c r="E152" s="34">
        <v>83.4</v>
      </c>
      <c r="F152" s="34">
        <v>84.4</v>
      </c>
      <c r="G152" s="32">
        <v>0</v>
      </c>
      <c r="H152" s="5">
        <f t="shared" ref="H152:H154" si="155">(F152-E152)*C152</f>
        <v>12000</v>
      </c>
      <c r="I152" s="5">
        <v>0</v>
      </c>
      <c r="J152" s="21">
        <f t="shared" ref="J152:J154" si="156">+I152+H152</f>
        <v>12000</v>
      </c>
    </row>
    <row r="153" spans="1:10">
      <c r="A153" s="18">
        <v>43269</v>
      </c>
      <c r="B153" s="35" t="s">
        <v>40</v>
      </c>
      <c r="C153" s="35">
        <v>1000</v>
      </c>
      <c r="D153" s="35" t="s">
        <v>10</v>
      </c>
      <c r="E153" s="39">
        <v>1080</v>
      </c>
      <c r="F153" s="39">
        <v>1085</v>
      </c>
      <c r="G153" s="37">
        <v>0</v>
      </c>
      <c r="H153" s="21">
        <f t="shared" si="155"/>
        <v>5000</v>
      </c>
      <c r="I153" s="21">
        <v>0</v>
      </c>
      <c r="J153" s="21">
        <f t="shared" si="156"/>
        <v>5000</v>
      </c>
    </row>
    <row r="154" spans="1:10">
      <c r="A154" s="18">
        <v>43269</v>
      </c>
      <c r="B154" s="35" t="s">
        <v>21</v>
      </c>
      <c r="C154" s="35">
        <v>500</v>
      </c>
      <c r="D154" s="35" t="s">
        <v>10</v>
      </c>
      <c r="E154" s="39">
        <v>1620</v>
      </c>
      <c r="F154" s="39">
        <v>1625</v>
      </c>
      <c r="G154" s="37">
        <v>0</v>
      </c>
      <c r="H154" s="21">
        <f t="shared" si="155"/>
        <v>2500</v>
      </c>
      <c r="I154" s="21">
        <v>0</v>
      </c>
      <c r="J154" s="21">
        <f t="shared" si="156"/>
        <v>2500</v>
      </c>
    </row>
    <row r="155" spans="1:10">
      <c r="A155" s="2">
        <v>43266</v>
      </c>
      <c r="B155" s="33" t="s">
        <v>32</v>
      </c>
      <c r="C155" s="33">
        <v>12000</v>
      </c>
      <c r="D155" s="33" t="s">
        <v>10</v>
      </c>
      <c r="E155" s="34">
        <v>84.5</v>
      </c>
      <c r="F155" s="34">
        <v>85.5</v>
      </c>
      <c r="G155" s="32">
        <v>0</v>
      </c>
      <c r="H155" s="5">
        <f>(F155-E155)*C155</f>
        <v>12000</v>
      </c>
      <c r="I155" s="5">
        <v>0</v>
      </c>
      <c r="J155" s="21">
        <f>+I155+H155</f>
        <v>12000</v>
      </c>
    </row>
    <row r="156" spans="1:10">
      <c r="A156" s="2">
        <v>43266</v>
      </c>
      <c r="B156" s="33" t="s">
        <v>21</v>
      </c>
      <c r="C156" s="33">
        <v>500</v>
      </c>
      <c r="D156" s="33" t="s">
        <v>10</v>
      </c>
      <c r="E156" s="34">
        <v>1610</v>
      </c>
      <c r="F156" s="34">
        <v>1630</v>
      </c>
      <c r="G156" s="32">
        <v>0</v>
      </c>
      <c r="H156" s="5">
        <f t="shared" ref="H156:H157" si="157">(F156-E156)*C156</f>
        <v>10000</v>
      </c>
      <c r="I156" s="5">
        <v>0</v>
      </c>
      <c r="J156" s="21">
        <f t="shared" ref="J156:J157" si="158">+I156+H156</f>
        <v>10000</v>
      </c>
    </row>
    <row r="157" spans="1:10">
      <c r="A157" s="2">
        <v>43265</v>
      </c>
      <c r="B157" s="33" t="s">
        <v>21</v>
      </c>
      <c r="C157" s="33">
        <v>500</v>
      </c>
      <c r="D157" s="33" t="s">
        <v>10</v>
      </c>
      <c r="E157" s="34">
        <v>1592</v>
      </c>
      <c r="F157" s="34">
        <v>1608</v>
      </c>
      <c r="G157" s="32">
        <v>0</v>
      </c>
      <c r="H157" s="5">
        <f t="shared" si="157"/>
        <v>8000</v>
      </c>
      <c r="I157" s="5">
        <v>0</v>
      </c>
      <c r="J157" s="21">
        <f t="shared" si="158"/>
        <v>8000</v>
      </c>
    </row>
    <row r="158" spans="1:10">
      <c r="A158" s="2">
        <v>43265</v>
      </c>
      <c r="B158" s="33" t="s">
        <v>20</v>
      </c>
      <c r="C158" s="33">
        <v>800</v>
      </c>
      <c r="D158" s="31" t="s">
        <v>11</v>
      </c>
      <c r="E158" s="32">
        <v>1278</v>
      </c>
      <c r="F158" s="32">
        <v>1265.5</v>
      </c>
      <c r="G158" s="32">
        <v>0</v>
      </c>
      <c r="H158" s="5">
        <f>(E158-F158)*C158</f>
        <v>10000</v>
      </c>
      <c r="I158" s="5">
        <v>0</v>
      </c>
      <c r="J158" s="21">
        <f>+I158+H158</f>
        <v>10000</v>
      </c>
    </row>
    <row r="159" spans="1:10">
      <c r="A159" s="18">
        <v>43264</v>
      </c>
      <c r="B159" s="35" t="s">
        <v>41</v>
      </c>
      <c r="C159" s="35">
        <v>10000</v>
      </c>
      <c r="D159" s="35" t="s">
        <v>10</v>
      </c>
      <c r="E159" s="39">
        <v>37.25</v>
      </c>
      <c r="F159" s="39">
        <v>38</v>
      </c>
      <c r="G159" s="37">
        <v>0</v>
      </c>
      <c r="H159" s="21">
        <f t="shared" ref="H159" si="159">(F159-E159)*C159</f>
        <v>7500</v>
      </c>
      <c r="I159" s="21">
        <v>0</v>
      </c>
      <c r="J159" s="21">
        <f t="shared" ref="J159" si="160">+I159+H159</f>
        <v>7500</v>
      </c>
    </row>
    <row r="160" spans="1:10">
      <c r="A160" s="18">
        <v>43264</v>
      </c>
      <c r="B160" s="35" t="s">
        <v>24</v>
      </c>
      <c r="C160" s="35">
        <v>750</v>
      </c>
      <c r="D160" s="35" t="s">
        <v>10</v>
      </c>
      <c r="E160" s="39">
        <v>923</v>
      </c>
      <c r="F160" s="39">
        <v>913</v>
      </c>
      <c r="G160" s="37">
        <v>0</v>
      </c>
      <c r="H160" s="21">
        <f>(F160-E160)*C160</f>
        <v>-7500</v>
      </c>
      <c r="I160" s="21">
        <v>0</v>
      </c>
      <c r="J160" s="16">
        <f>+I160+H160</f>
        <v>-7500</v>
      </c>
    </row>
    <row r="161" spans="1:10">
      <c r="A161" s="18">
        <v>43263</v>
      </c>
      <c r="B161" s="35" t="s">
        <v>18</v>
      </c>
      <c r="C161" s="35">
        <v>7000</v>
      </c>
      <c r="D161" s="35" t="s">
        <v>10</v>
      </c>
      <c r="E161" s="39">
        <v>142.75</v>
      </c>
      <c r="F161" s="39">
        <v>144.25</v>
      </c>
      <c r="G161" s="37">
        <v>146.25</v>
      </c>
      <c r="H161" s="21">
        <f t="shared" ref="H161:H163" si="161">(F161-E161)*C161</f>
        <v>10500</v>
      </c>
      <c r="I161" s="21">
        <f>(G161-F161)*C161</f>
        <v>14000</v>
      </c>
      <c r="J161" s="21">
        <f t="shared" ref="J161:J165" si="162">+I161+H161</f>
        <v>24500</v>
      </c>
    </row>
    <row r="162" spans="1:10">
      <c r="A162" s="18">
        <v>43259</v>
      </c>
      <c r="B162" s="35" t="s">
        <v>65</v>
      </c>
      <c r="C162" s="35">
        <v>10000</v>
      </c>
      <c r="D162" s="35" t="s">
        <v>10</v>
      </c>
      <c r="E162" s="39">
        <v>44.25</v>
      </c>
      <c r="F162" s="39">
        <v>45</v>
      </c>
      <c r="G162" s="37">
        <v>46</v>
      </c>
      <c r="H162" s="21">
        <f t="shared" si="161"/>
        <v>7500</v>
      </c>
      <c r="I162" s="21">
        <f>(G162-F162)*C162</f>
        <v>10000</v>
      </c>
      <c r="J162" s="21">
        <f t="shared" si="162"/>
        <v>17500</v>
      </c>
    </row>
    <row r="163" spans="1:10">
      <c r="A163" s="18">
        <v>43257</v>
      </c>
      <c r="B163" s="35" t="s">
        <v>44</v>
      </c>
      <c r="C163" s="35">
        <v>1400</v>
      </c>
      <c r="D163" s="35" t="s">
        <v>10</v>
      </c>
      <c r="E163" s="39">
        <v>523</v>
      </c>
      <c r="F163" s="39">
        <v>530</v>
      </c>
      <c r="G163" s="37">
        <v>540</v>
      </c>
      <c r="H163" s="21">
        <f t="shared" si="161"/>
        <v>9800</v>
      </c>
      <c r="I163" s="21">
        <f>(G163-F163)*C163</f>
        <v>14000</v>
      </c>
      <c r="J163" s="21">
        <f t="shared" si="162"/>
        <v>23800</v>
      </c>
    </row>
    <row r="164" spans="1:10">
      <c r="A164" s="18">
        <v>43256</v>
      </c>
      <c r="B164" s="35" t="s">
        <v>38</v>
      </c>
      <c r="C164" s="35">
        <v>1000</v>
      </c>
      <c r="D164" s="36" t="s">
        <v>11</v>
      </c>
      <c r="E164" s="37">
        <v>913</v>
      </c>
      <c r="F164" s="37">
        <v>905</v>
      </c>
      <c r="G164" s="37">
        <v>0</v>
      </c>
      <c r="H164" s="21">
        <f>(E164-F164)*C164</f>
        <v>8000</v>
      </c>
      <c r="I164" s="21">
        <v>0</v>
      </c>
      <c r="J164" s="21">
        <f t="shared" si="162"/>
        <v>8000</v>
      </c>
    </row>
    <row r="165" spans="1:10">
      <c r="A165" s="18">
        <v>43255</v>
      </c>
      <c r="B165" s="35" t="s">
        <v>18</v>
      </c>
      <c r="C165" s="35">
        <v>7000</v>
      </c>
      <c r="D165" s="36" t="s">
        <v>11</v>
      </c>
      <c r="E165" s="37">
        <v>151</v>
      </c>
      <c r="F165" s="37">
        <v>149.75</v>
      </c>
      <c r="G165" s="37">
        <v>147.25</v>
      </c>
      <c r="H165" s="21">
        <f>(E165-F165)*C165</f>
        <v>8750</v>
      </c>
      <c r="I165" s="21">
        <f>(F165-G165)*C165</f>
        <v>17500</v>
      </c>
      <c r="J165" s="21">
        <f t="shared" si="162"/>
        <v>26250</v>
      </c>
    </row>
    <row r="166" spans="1:10">
      <c r="A166" s="18">
        <v>43252</v>
      </c>
      <c r="B166" s="35" t="s">
        <v>27</v>
      </c>
      <c r="C166" s="35">
        <v>3750</v>
      </c>
      <c r="D166" s="36" t="s">
        <v>11</v>
      </c>
      <c r="E166" s="37">
        <v>172</v>
      </c>
      <c r="F166" s="37">
        <v>173</v>
      </c>
      <c r="G166" s="37">
        <v>0</v>
      </c>
      <c r="H166" s="21">
        <f>(E166-F166)*C166</f>
        <v>-3750</v>
      </c>
      <c r="I166" s="21">
        <v>0</v>
      </c>
      <c r="J166" s="16">
        <f>+I166+H166</f>
        <v>-3750</v>
      </c>
    </row>
    <row r="167" spans="1:10">
      <c r="A167" s="40"/>
      <c r="B167" s="41"/>
      <c r="C167" s="41"/>
      <c r="D167" s="41"/>
      <c r="E167" s="42"/>
      <c r="F167" s="42"/>
      <c r="G167" s="42"/>
      <c r="H167" s="43"/>
      <c r="I167" s="43"/>
      <c r="J167" s="44"/>
    </row>
  </sheetData>
  <mergeCells count="2">
    <mergeCell ref="A1:J1"/>
    <mergeCell ref="A2:J2"/>
  </mergeCells>
  <pageMargins left="0.7" right="0.7" top="0.75" bottom="0.75" header="0.3" footer="0.3"/>
  <ignoredErrors>
    <ignoredError sqref="H135 H158:H165 H127 H121:H12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9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43460</v>
      </c>
      <c r="B5" s="3" t="s">
        <v>150</v>
      </c>
      <c r="C5" s="4">
        <v>2550</v>
      </c>
      <c r="D5" s="4" t="s">
        <v>119</v>
      </c>
      <c r="E5" s="5">
        <v>250</v>
      </c>
      <c r="F5" s="5">
        <v>52</v>
      </c>
      <c r="G5" s="5">
        <v>40</v>
      </c>
      <c r="H5" s="5" t="s">
        <v>49</v>
      </c>
      <c r="I5" s="48">
        <f t="shared" ref="I5" si="0">(G5-F5)*E5</f>
        <v>-3000</v>
      </c>
      <c r="J5" s="49">
        <v>0</v>
      </c>
      <c r="K5" s="49">
        <f t="shared" ref="K5" si="1">(I5+J5)</f>
        <v>-3000</v>
      </c>
    </row>
    <row r="6" spans="1:11">
      <c r="A6" s="2">
        <v>43458</v>
      </c>
      <c r="B6" s="3" t="s">
        <v>147</v>
      </c>
      <c r="C6" s="4">
        <v>225</v>
      </c>
      <c r="D6" s="4" t="s">
        <v>119</v>
      </c>
      <c r="E6" s="5">
        <v>3000</v>
      </c>
      <c r="F6" s="5">
        <v>5.9</v>
      </c>
      <c r="G6" s="5">
        <v>4.75</v>
      </c>
      <c r="H6" s="5" t="s">
        <v>49</v>
      </c>
      <c r="I6" s="48">
        <f t="shared" ref="I6" si="2">(G6-F6)*E6</f>
        <v>-3450.0000000000009</v>
      </c>
      <c r="J6" s="49">
        <v>0</v>
      </c>
      <c r="K6" s="49">
        <f t="shared" ref="K6" si="3">(I6+J6)</f>
        <v>-3450.0000000000009</v>
      </c>
    </row>
    <row r="7" spans="1:11">
      <c r="A7" s="2">
        <v>43455</v>
      </c>
      <c r="B7" s="3" t="s">
        <v>155</v>
      </c>
      <c r="C7" s="4">
        <v>660</v>
      </c>
      <c r="D7" s="4" t="s">
        <v>119</v>
      </c>
      <c r="E7" s="5">
        <v>1200</v>
      </c>
      <c r="F7" s="5">
        <v>14</v>
      </c>
      <c r="G7" s="5">
        <v>16</v>
      </c>
      <c r="H7" s="5">
        <v>18</v>
      </c>
      <c r="I7" s="48">
        <f t="shared" ref="I7" si="4">(G7-F7)*E7</f>
        <v>2400</v>
      </c>
      <c r="J7" s="49">
        <f t="shared" ref="J7" si="5">(H7-G7)*E7</f>
        <v>2400</v>
      </c>
      <c r="K7" s="49">
        <f t="shared" ref="K7" si="6">(I7+J7)</f>
        <v>4800</v>
      </c>
    </row>
    <row r="8" spans="1:11">
      <c r="A8" s="2">
        <v>43454</v>
      </c>
      <c r="B8" s="3" t="s">
        <v>109</v>
      </c>
      <c r="C8" s="4">
        <v>360</v>
      </c>
      <c r="D8" s="4" t="s">
        <v>180</v>
      </c>
      <c r="E8" s="5">
        <v>1800</v>
      </c>
      <c r="F8" s="5">
        <v>11</v>
      </c>
      <c r="G8" s="5">
        <v>12.5</v>
      </c>
      <c r="H8" s="5">
        <v>14.5</v>
      </c>
      <c r="I8" s="48">
        <f t="shared" ref="I8" si="7">(G8-F8)*E8</f>
        <v>2700</v>
      </c>
      <c r="J8" s="49">
        <f t="shared" ref="J8" si="8">(H8-G8)*E8</f>
        <v>3600</v>
      </c>
      <c r="K8" s="49">
        <f t="shared" ref="K8" si="9">(I8+J8)</f>
        <v>6300</v>
      </c>
    </row>
    <row r="9" spans="1:11">
      <c r="A9" s="2">
        <v>43453</v>
      </c>
      <c r="B9" s="3" t="s">
        <v>88</v>
      </c>
      <c r="C9" s="4">
        <v>1380</v>
      </c>
      <c r="D9" s="4" t="s">
        <v>180</v>
      </c>
      <c r="E9" s="5">
        <v>600</v>
      </c>
      <c r="F9" s="5">
        <v>26.5</v>
      </c>
      <c r="G9" s="5">
        <v>30.5</v>
      </c>
      <c r="H9" s="5">
        <v>35</v>
      </c>
      <c r="I9" s="48">
        <f t="shared" ref="I9" si="10">(G9-F9)*E9</f>
        <v>2400</v>
      </c>
      <c r="J9" s="49">
        <f t="shared" ref="J9" si="11">(H9-G9)*E9</f>
        <v>2700</v>
      </c>
      <c r="K9" s="49">
        <f t="shared" ref="K9" si="12">(I9+J9)</f>
        <v>5100</v>
      </c>
    </row>
    <row r="10" spans="1:11">
      <c r="A10" s="2">
        <v>43452</v>
      </c>
      <c r="B10" s="3" t="s">
        <v>98</v>
      </c>
      <c r="C10" s="4">
        <v>740</v>
      </c>
      <c r="D10" s="4" t="s">
        <v>119</v>
      </c>
      <c r="E10" s="5">
        <v>1200</v>
      </c>
      <c r="F10" s="5">
        <v>13.25</v>
      </c>
      <c r="G10" s="5">
        <v>15</v>
      </c>
      <c r="H10" s="5">
        <v>17</v>
      </c>
      <c r="I10" s="48">
        <f t="shared" ref="I10" si="13">(G10-F10)*E10</f>
        <v>2100</v>
      </c>
      <c r="J10" s="49">
        <f t="shared" ref="J10:J12" si="14">(H10-G10)*E10</f>
        <v>2400</v>
      </c>
      <c r="K10" s="49">
        <f t="shared" ref="K10" si="15">(I10+J10)</f>
        <v>4500</v>
      </c>
    </row>
    <row r="11" spans="1:11">
      <c r="A11" s="2">
        <v>43451</v>
      </c>
      <c r="B11" s="3" t="s">
        <v>14</v>
      </c>
      <c r="C11" s="4">
        <v>290</v>
      </c>
      <c r="D11" s="4" t="s">
        <v>119</v>
      </c>
      <c r="E11" s="5">
        <v>1300</v>
      </c>
      <c r="F11" s="5">
        <v>13.6</v>
      </c>
      <c r="G11" s="5">
        <v>11</v>
      </c>
      <c r="H11" s="5" t="s">
        <v>49</v>
      </c>
      <c r="I11" s="48">
        <f t="shared" ref="I11" si="16">(G11-F11)*E11</f>
        <v>-3379.9999999999995</v>
      </c>
      <c r="J11" s="49">
        <v>0</v>
      </c>
      <c r="K11" s="49">
        <f t="shared" ref="K11" si="17">(I11+J11)</f>
        <v>-3379.9999999999995</v>
      </c>
    </row>
    <row r="12" spans="1:11">
      <c r="A12" s="2">
        <v>43448</v>
      </c>
      <c r="B12" s="3" t="s">
        <v>244</v>
      </c>
      <c r="C12" s="4">
        <v>320</v>
      </c>
      <c r="D12" s="4" t="s">
        <v>180</v>
      </c>
      <c r="E12" s="5">
        <v>1700</v>
      </c>
      <c r="F12" s="5">
        <v>11.9</v>
      </c>
      <c r="G12" s="5">
        <v>13.5</v>
      </c>
      <c r="H12" s="5">
        <v>16</v>
      </c>
      <c r="I12" s="48">
        <f t="shared" ref="I12" si="18">(G12-F12)*E12</f>
        <v>2719.9999999999995</v>
      </c>
      <c r="J12" s="49">
        <f t="shared" si="14"/>
        <v>4250</v>
      </c>
      <c r="K12" s="49">
        <f t="shared" ref="K12" si="19">(I12+J12)</f>
        <v>6970</v>
      </c>
    </row>
    <row r="13" spans="1:11">
      <c r="A13" s="2">
        <v>43447</v>
      </c>
      <c r="B13" s="3" t="s">
        <v>155</v>
      </c>
      <c r="C13" s="4">
        <v>690</v>
      </c>
      <c r="D13" s="4" t="s">
        <v>180</v>
      </c>
      <c r="E13" s="5">
        <v>1800</v>
      </c>
      <c r="F13" s="5">
        <v>16.5</v>
      </c>
      <c r="G13" s="5">
        <v>19</v>
      </c>
      <c r="H13" s="5">
        <v>21</v>
      </c>
      <c r="I13" s="48">
        <f t="shared" ref="I13" si="20">(G13-F13)*E13</f>
        <v>4500</v>
      </c>
      <c r="J13" s="49">
        <f t="shared" ref="J13:J15" si="21">(H13-G13)*E13</f>
        <v>3600</v>
      </c>
      <c r="K13" s="49">
        <f t="shared" ref="K13" si="22">(I13+J13)</f>
        <v>8100</v>
      </c>
    </row>
    <row r="14" spans="1:11">
      <c r="A14" s="2">
        <v>43447</v>
      </c>
      <c r="B14" s="3" t="s">
        <v>86</v>
      </c>
      <c r="C14" s="4">
        <v>700</v>
      </c>
      <c r="D14" s="4" t="s">
        <v>180</v>
      </c>
      <c r="E14" s="5">
        <v>550</v>
      </c>
      <c r="F14" s="5">
        <v>18.5</v>
      </c>
      <c r="G14" s="5">
        <v>21</v>
      </c>
      <c r="H14" s="5" t="s">
        <v>49</v>
      </c>
      <c r="I14" s="48">
        <f t="shared" ref="I14" si="23">(G14-F14)*E14</f>
        <v>1375</v>
      </c>
      <c r="J14" s="49">
        <v>0</v>
      </c>
      <c r="K14" s="49">
        <f t="shared" ref="K14" si="24">(I14+J14)</f>
        <v>1375</v>
      </c>
    </row>
    <row r="15" spans="1:11">
      <c r="A15" s="2">
        <v>43446</v>
      </c>
      <c r="B15" s="3" t="s">
        <v>238</v>
      </c>
      <c r="C15" s="4">
        <v>560</v>
      </c>
      <c r="D15" s="4" t="s">
        <v>180</v>
      </c>
      <c r="E15" s="5">
        <v>1000</v>
      </c>
      <c r="F15" s="5">
        <v>18.5</v>
      </c>
      <c r="G15" s="5">
        <v>20.5</v>
      </c>
      <c r="H15" s="5">
        <v>23</v>
      </c>
      <c r="I15" s="48">
        <f t="shared" ref="I15" si="25">(G15-F15)*E15</f>
        <v>2000</v>
      </c>
      <c r="J15" s="49">
        <f t="shared" si="21"/>
        <v>2500</v>
      </c>
      <c r="K15" s="49">
        <f t="shared" ref="K15" si="26">(I15+J15)</f>
        <v>4500</v>
      </c>
    </row>
    <row r="16" spans="1:11">
      <c r="A16" s="2">
        <v>43446</v>
      </c>
      <c r="B16" s="3" t="s">
        <v>129</v>
      </c>
      <c r="C16" s="4">
        <v>85</v>
      </c>
      <c r="D16" s="4" t="s">
        <v>180</v>
      </c>
      <c r="E16" s="5">
        <v>6000</v>
      </c>
      <c r="F16" s="5">
        <v>3.9</v>
      </c>
      <c r="G16" s="5">
        <v>4.3</v>
      </c>
      <c r="H16" s="5">
        <v>4.8</v>
      </c>
      <c r="I16" s="48">
        <f t="shared" ref="I16" si="27">(G16-F16)*E16</f>
        <v>2399.9999999999995</v>
      </c>
      <c r="J16" s="49">
        <f t="shared" ref="J16" si="28">(H16-G16)*E16</f>
        <v>3000</v>
      </c>
      <c r="K16" s="49">
        <f t="shared" ref="K16" si="29">(I16+J16)</f>
        <v>5400</v>
      </c>
    </row>
    <row r="17" spans="1:11">
      <c r="A17" s="2">
        <v>43445</v>
      </c>
      <c r="B17" s="3" t="s">
        <v>85</v>
      </c>
      <c r="C17" s="4">
        <v>560</v>
      </c>
      <c r="D17" s="4" t="s">
        <v>119</v>
      </c>
      <c r="E17" s="5">
        <v>1000</v>
      </c>
      <c r="F17" s="5">
        <v>19.5</v>
      </c>
      <c r="G17" s="5">
        <v>21.5</v>
      </c>
      <c r="H17" s="5" t="s">
        <v>49</v>
      </c>
      <c r="I17" s="48">
        <f t="shared" ref="I17" si="30">(G17-F17)*E17</f>
        <v>2000</v>
      </c>
      <c r="J17" s="49">
        <v>0</v>
      </c>
      <c r="K17" s="49">
        <f t="shared" ref="K17" si="31">(I17+J17)</f>
        <v>2000</v>
      </c>
    </row>
    <row r="18" spans="1:11">
      <c r="A18" s="2">
        <v>43445</v>
      </c>
      <c r="B18" s="3" t="s">
        <v>236</v>
      </c>
      <c r="C18" s="4">
        <v>2040</v>
      </c>
      <c r="D18" s="4" t="s">
        <v>119</v>
      </c>
      <c r="E18" s="5">
        <v>250</v>
      </c>
      <c r="F18" s="5">
        <v>37</v>
      </c>
      <c r="G18" s="5">
        <v>27</v>
      </c>
      <c r="H18" s="5" t="s">
        <v>49</v>
      </c>
      <c r="I18" s="48">
        <f t="shared" ref="I18" si="32">(G18-F18)*E18</f>
        <v>-2500</v>
      </c>
      <c r="J18" s="49">
        <v>0</v>
      </c>
      <c r="K18" s="49">
        <f t="shared" ref="K18" si="33">(I18+J18)</f>
        <v>-2500</v>
      </c>
    </row>
    <row r="19" spans="1:11">
      <c r="A19" s="2">
        <v>43444</v>
      </c>
      <c r="B19" s="3" t="s">
        <v>141</v>
      </c>
      <c r="C19" s="4">
        <v>400</v>
      </c>
      <c r="D19" s="4" t="s">
        <v>119</v>
      </c>
      <c r="E19" s="5">
        <v>1100</v>
      </c>
      <c r="F19" s="5">
        <v>20</v>
      </c>
      <c r="G19" s="5">
        <v>21.6</v>
      </c>
      <c r="H19" s="5" t="s">
        <v>49</v>
      </c>
      <c r="I19" s="48">
        <f t="shared" ref="I19" si="34">(G19-F19)*E19</f>
        <v>1760.0000000000016</v>
      </c>
      <c r="J19" s="49">
        <v>0</v>
      </c>
      <c r="K19" s="49">
        <f t="shared" ref="K19" si="35">(I19+J19)</f>
        <v>1760.0000000000016</v>
      </c>
    </row>
    <row r="20" spans="1:11">
      <c r="A20" s="2">
        <v>43444</v>
      </c>
      <c r="B20" s="3" t="s">
        <v>157</v>
      </c>
      <c r="C20" s="4">
        <v>820</v>
      </c>
      <c r="D20" s="4" t="s">
        <v>119</v>
      </c>
      <c r="E20" s="5">
        <v>700</v>
      </c>
      <c r="F20" s="5">
        <v>27</v>
      </c>
      <c r="G20" s="5">
        <v>30</v>
      </c>
      <c r="H20" s="5" t="s">
        <v>49</v>
      </c>
      <c r="I20" s="48">
        <f t="shared" ref="I20" si="36">(G20-F20)*E20</f>
        <v>2100</v>
      </c>
      <c r="J20" s="49">
        <v>0</v>
      </c>
      <c r="K20" s="49">
        <f t="shared" ref="K20" si="37">(I20+J20)</f>
        <v>2100</v>
      </c>
    </row>
    <row r="21" spans="1:11">
      <c r="A21" s="2">
        <v>43441</v>
      </c>
      <c r="B21" s="3" t="s">
        <v>210</v>
      </c>
      <c r="C21" s="4">
        <v>960</v>
      </c>
      <c r="D21" s="4" t="s">
        <v>119</v>
      </c>
      <c r="E21" s="5">
        <v>700</v>
      </c>
      <c r="F21" s="5">
        <v>30</v>
      </c>
      <c r="G21" s="5">
        <v>33</v>
      </c>
      <c r="H21" s="5">
        <v>38</v>
      </c>
      <c r="I21" s="48">
        <f t="shared" ref="I21" si="38">(G21-F21)*E21</f>
        <v>2100</v>
      </c>
      <c r="J21" s="49">
        <f t="shared" ref="J21:J23" si="39">(H21-G21)*E21</f>
        <v>3500</v>
      </c>
      <c r="K21" s="49">
        <f t="shared" ref="K21" si="40">(I21+J21)</f>
        <v>5600</v>
      </c>
    </row>
    <row r="22" spans="1:11">
      <c r="A22" s="2">
        <v>43440</v>
      </c>
      <c r="B22" s="3" t="s">
        <v>31</v>
      </c>
      <c r="C22" s="4">
        <v>2000</v>
      </c>
      <c r="D22" s="4" t="s">
        <v>119</v>
      </c>
      <c r="E22" s="5">
        <v>2000</v>
      </c>
      <c r="F22" s="5">
        <v>10</v>
      </c>
      <c r="G22" s="5">
        <v>11.2</v>
      </c>
      <c r="H22" s="5" t="s">
        <v>49</v>
      </c>
      <c r="I22" s="48">
        <f t="shared" ref="I22" si="41">(G22-F22)*E22</f>
        <v>2399.9999999999986</v>
      </c>
      <c r="J22" s="49">
        <v>0</v>
      </c>
      <c r="K22" s="49">
        <f t="shared" ref="K22" si="42">(I22+J22)</f>
        <v>2399.9999999999986</v>
      </c>
    </row>
    <row r="23" spans="1:11">
      <c r="A23" s="2">
        <v>43439</v>
      </c>
      <c r="B23" s="3" t="s">
        <v>157</v>
      </c>
      <c r="C23" s="4">
        <v>860</v>
      </c>
      <c r="D23" s="4" t="s">
        <v>119</v>
      </c>
      <c r="E23" s="5">
        <v>700</v>
      </c>
      <c r="F23" s="5">
        <v>24.5</v>
      </c>
      <c r="G23" s="5">
        <v>27.5</v>
      </c>
      <c r="H23" s="5">
        <v>32</v>
      </c>
      <c r="I23" s="48">
        <f t="shared" ref="I23" si="43">(G23-F23)*E23</f>
        <v>2100</v>
      </c>
      <c r="J23" s="49">
        <f t="shared" si="39"/>
        <v>3150</v>
      </c>
      <c r="K23" s="49">
        <f t="shared" ref="K23" si="44">(I23+J23)</f>
        <v>5250</v>
      </c>
    </row>
    <row r="24" spans="1:11">
      <c r="A24" s="2">
        <v>43438</v>
      </c>
      <c r="B24" s="3" t="s">
        <v>191</v>
      </c>
      <c r="C24" s="4">
        <v>1360</v>
      </c>
      <c r="D24" s="4" t="s">
        <v>180</v>
      </c>
      <c r="E24" s="5">
        <v>500</v>
      </c>
      <c r="F24" s="5">
        <v>46</v>
      </c>
      <c r="G24" s="5">
        <v>44</v>
      </c>
      <c r="H24" s="5" t="s">
        <v>49</v>
      </c>
      <c r="I24" s="48">
        <f t="shared" ref="I24" si="45">(G24-F24)*E24</f>
        <v>-1000</v>
      </c>
      <c r="J24" s="49">
        <v>0</v>
      </c>
      <c r="K24" s="49">
        <f t="shared" ref="K24" si="46">(I24+J24)</f>
        <v>-1000</v>
      </c>
    </row>
    <row r="25" spans="1:11">
      <c r="A25" s="2">
        <v>43438</v>
      </c>
      <c r="B25" s="3" t="s">
        <v>37</v>
      </c>
      <c r="C25" s="4">
        <v>2000</v>
      </c>
      <c r="D25" s="4" t="s">
        <v>180</v>
      </c>
      <c r="E25" s="5">
        <v>250</v>
      </c>
      <c r="F25" s="5">
        <v>66</v>
      </c>
      <c r="G25" s="5">
        <v>74</v>
      </c>
      <c r="H25" s="5" t="s">
        <v>49</v>
      </c>
      <c r="I25" s="48">
        <f t="shared" ref="I25" si="47">(G25-F25)*E25</f>
        <v>2000</v>
      </c>
      <c r="J25" s="49">
        <v>0</v>
      </c>
      <c r="K25" s="49">
        <f t="shared" ref="K25" si="48">(I25+J25)</f>
        <v>2000</v>
      </c>
    </row>
    <row r="26" spans="1:11">
      <c r="A26" s="2">
        <v>43437</v>
      </c>
      <c r="B26" s="3" t="s">
        <v>86</v>
      </c>
      <c r="C26" s="4">
        <v>730</v>
      </c>
      <c r="D26" s="4" t="s">
        <v>180</v>
      </c>
      <c r="E26" s="5">
        <v>550</v>
      </c>
      <c r="F26" s="5">
        <v>32</v>
      </c>
      <c r="G26" s="5">
        <v>28</v>
      </c>
      <c r="H26" s="5" t="s">
        <v>49</v>
      </c>
      <c r="I26" s="48">
        <f t="shared" ref="I26" si="49">(G26-F26)*E26</f>
        <v>-2200</v>
      </c>
      <c r="J26" s="49">
        <v>0</v>
      </c>
      <c r="K26" s="49">
        <f t="shared" ref="K26" si="50">(I26+J26)</f>
        <v>-2200</v>
      </c>
    </row>
    <row r="27" spans="1:11">
      <c r="A27" s="2">
        <v>43434</v>
      </c>
      <c r="B27" s="3" t="s">
        <v>224</v>
      </c>
      <c r="C27" s="4">
        <v>120</v>
      </c>
      <c r="D27" s="4" t="s">
        <v>119</v>
      </c>
      <c r="E27" s="5">
        <v>6000</v>
      </c>
      <c r="F27" s="5">
        <v>4.2</v>
      </c>
      <c r="G27" s="5">
        <v>4.5999999999999996</v>
      </c>
      <c r="H27" s="5">
        <v>5.2</v>
      </c>
      <c r="I27" s="48">
        <f t="shared" ref="I27:I28" si="51">(G27-F27)*E27</f>
        <v>2399.9999999999968</v>
      </c>
      <c r="J27" s="49">
        <f t="shared" ref="J27" si="52">(H27-G27)*E27</f>
        <v>3600.0000000000032</v>
      </c>
      <c r="K27" s="49">
        <f t="shared" ref="K27:K28" si="53">(I27+J27)</f>
        <v>6000</v>
      </c>
    </row>
    <row r="28" spans="1:11">
      <c r="A28" s="2">
        <v>43433</v>
      </c>
      <c r="B28" s="3" t="s">
        <v>147</v>
      </c>
      <c r="C28" s="4">
        <v>3000</v>
      </c>
      <c r="D28" s="4" t="s">
        <v>180</v>
      </c>
      <c r="E28" s="5">
        <v>3000</v>
      </c>
      <c r="F28" s="5">
        <v>6.3</v>
      </c>
      <c r="G28" s="5">
        <v>7</v>
      </c>
      <c r="H28" s="5" t="s">
        <v>49</v>
      </c>
      <c r="I28" s="48">
        <f t="shared" si="51"/>
        <v>2100.0000000000005</v>
      </c>
      <c r="J28" s="49">
        <v>0</v>
      </c>
      <c r="K28" s="49">
        <f t="shared" si="53"/>
        <v>2100.0000000000005</v>
      </c>
    </row>
    <row r="29" spans="1:11">
      <c r="A29" s="2">
        <v>43431</v>
      </c>
      <c r="B29" s="3" t="s">
        <v>171</v>
      </c>
      <c r="C29" s="4">
        <v>310</v>
      </c>
      <c r="D29" s="4" t="s">
        <v>119</v>
      </c>
      <c r="E29" s="5">
        <v>1500</v>
      </c>
      <c r="F29" s="5">
        <v>9.25</v>
      </c>
      <c r="G29" s="5">
        <v>11</v>
      </c>
      <c r="H29" s="5" t="s">
        <v>49</v>
      </c>
      <c r="I29" s="48">
        <f t="shared" ref="I29:I30" si="54">(G29-F29)*E29</f>
        <v>2625</v>
      </c>
      <c r="J29" s="49">
        <v>0</v>
      </c>
      <c r="K29" s="49">
        <f t="shared" ref="K29:K30" si="55">(I29+J29)</f>
        <v>2625</v>
      </c>
    </row>
    <row r="30" spans="1:11">
      <c r="A30" s="2">
        <v>43430</v>
      </c>
      <c r="B30" s="3" t="s">
        <v>87</v>
      </c>
      <c r="C30" s="4">
        <v>550</v>
      </c>
      <c r="D30" s="4" t="s">
        <v>119</v>
      </c>
      <c r="E30" s="5">
        <v>1060</v>
      </c>
      <c r="F30" s="5">
        <v>14.5</v>
      </c>
      <c r="G30" s="5">
        <v>16.5</v>
      </c>
      <c r="H30" s="5">
        <v>20</v>
      </c>
      <c r="I30" s="48">
        <f t="shared" si="54"/>
        <v>2120</v>
      </c>
      <c r="J30" s="49">
        <f t="shared" ref="J30" si="56">(H30-G30)*E30</f>
        <v>3710</v>
      </c>
      <c r="K30" s="49">
        <f t="shared" si="55"/>
        <v>5830</v>
      </c>
    </row>
    <row r="31" spans="1:11">
      <c r="A31" s="2">
        <v>43426</v>
      </c>
      <c r="B31" s="3" t="s">
        <v>218</v>
      </c>
      <c r="C31" s="4">
        <v>250</v>
      </c>
      <c r="D31" s="4" t="s">
        <v>119</v>
      </c>
      <c r="E31" s="5">
        <v>1575</v>
      </c>
      <c r="F31" s="5">
        <v>11</v>
      </c>
      <c r="G31" s="5">
        <v>12.5</v>
      </c>
      <c r="H31" s="5" t="s">
        <v>49</v>
      </c>
      <c r="I31" s="48">
        <f t="shared" ref="I31:I32" si="57">(G31-F31)*E31</f>
        <v>2362.5</v>
      </c>
      <c r="J31" s="49">
        <v>0</v>
      </c>
      <c r="K31" s="49">
        <f t="shared" ref="K31:K32" si="58">(I31+J31)</f>
        <v>2362.5</v>
      </c>
    </row>
    <row r="32" spans="1:11">
      <c r="A32" s="2">
        <v>43425</v>
      </c>
      <c r="B32" s="3" t="s">
        <v>155</v>
      </c>
      <c r="C32" s="4">
        <v>1200</v>
      </c>
      <c r="D32" s="4" t="s">
        <v>119</v>
      </c>
      <c r="E32" s="5">
        <v>1200</v>
      </c>
      <c r="F32" s="5">
        <v>14</v>
      </c>
      <c r="G32" s="5">
        <v>16</v>
      </c>
      <c r="H32" s="5">
        <v>19</v>
      </c>
      <c r="I32" s="48">
        <f t="shared" si="57"/>
        <v>2400</v>
      </c>
      <c r="J32" s="49">
        <f t="shared" ref="J32:J33" si="59">(H32-G32)*E32</f>
        <v>3600</v>
      </c>
      <c r="K32" s="49">
        <f t="shared" si="58"/>
        <v>6000</v>
      </c>
    </row>
    <row r="33" spans="1:11">
      <c r="A33" s="2">
        <v>43424</v>
      </c>
      <c r="B33" s="3" t="s">
        <v>14</v>
      </c>
      <c r="C33" s="4">
        <v>350</v>
      </c>
      <c r="D33" s="4" t="s">
        <v>180</v>
      </c>
      <c r="E33" s="5">
        <v>1300</v>
      </c>
      <c r="F33" s="5">
        <v>15</v>
      </c>
      <c r="G33" s="5">
        <v>17</v>
      </c>
      <c r="H33" s="5">
        <v>19</v>
      </c>
      <c r="I33" s="48">
        <f t="shared" ref="I33:I34" si="60">(G33-F33)*E33</f>
        <v>2600</v>
      </c>
      <c r="J33" s="49">
        <f t="shared" si="59"/>
        <v>2600</v>
      </c>
      <c r="K33" s="49">
        <f t="shared" ref="K33:K34" si="61">(I33+J33)</f>
        <v>5200</v>
      </c>
    </row>
    <row r="34" spans="1:11">
      <c r="A34" s="2">
        <v>43423</v>
      </c>
      <c r="B34" s="3" t="s">
        <v>130</v>
      </c>
      <c r="C34" s="4">
        <v>800</v>
      </c>
      <c r="D34" s="4" t="s">
        <v>180</v>
      </c>
      <c r="E34" s="5">
        <v>1000</v>
      </c>
      <c r="F34" s="5">
        <v>16</v>
      </c>
      <c r="G34" s="5">
        <v>18.2</v>
      </c>
      <c r="H34" s="5" t="s">
        <v>49</v>
      </c>
      <c r="I34" s="48">
        <f t="shared" si="60"/>
        <v>2199.9999999999991</v>
      </c>
      <c r="J34" s="49">
        <v>0</v>
      </c>
      <c r="K34" s="49">
        <f t="shared" si="61"/>
        <v>2199.9999999999991</v>
      </c>
    </row>
    <row r="35" spans="1:11">
      <c r="A35" s="2">
        <v>43420</v>
      </c>
      <c r="B35" s="3" t="s">
        <v>128</v>
      </c>
      <c r="C35" s="4">
        <v>1100</v>
      </c>
      <c r="D35" s="4" t="s">
        <v>180</v>
      </c>
      <c r="E35" s="5">
        <v>500</v>
      </c>
      <c r="F35" s="5">
        <v>35</v>
      </c>
      <c r="G35" s="5">
        <v>40</v>
      </c>
      <c r="H35" s="5" t="s">
        <v>49</v>
      </c>
      <c r="I35" s="48">
        <f t="shared" ref="I35:I43" si="62">(G35-F35)*E35</f>
        <v>2500</v>
      </c>
      <c r="J35" s="49">
        <v>0</v>
      </c>
      <c r="K35" s="49">
        <f t="shared" ref="K35:K43" si="63">(I35+J35)</f>
        <v>2500</v>
      </c>
    </row>
    <row r="36" spans="1:11">
      <c r="A36" s="2">
        <v>43419</v>
      </c>
      <c r="B36" s="3" t="s">
        <v>211</v>
      </c>
      <c r="C36" s="4">
        <v>110</v>
      </c>
      <c r="D36" s="4" t="s">
        <v>180</v>
      </c>
      <c r="E36" s="5">
        <v>4000</v>
      </c>
      <c r="F36" s="5">
        <v>6.3</v>
      </c>
      <c r="G36" s="5">
        <v>6.9</v>
      </c>
      <c r="H36" s="5" t="s">
        <v>49</v>
      </c>
      <c r="I36" s="48">
        <f t="shared" si="62"/>
        <v>2400.0000000000023</v>
      </c>
      <c r="J36" s="49">
        <v>0</v>
      </c>
      <c r="K36" s="49">
        <f t="shared" si="63"/>
        <v>2400.0000000000023</v>
      </c>
    </row>
    <row r="37" spans="1:11">
      <c r="A37" s="2">
        <v>43418</v>
      </c>
      <c r="B37" s="3" t="s">
        <v>210</v>
      </c>
      <c r="C37" s="4">
        <v>1010</v>
      </c>
      <c r="D37" s="4" t="s">
        <v>119</v>
      </c>
      <c r="E37" s="5">
        <v>700</v>
      </c>
      <c r="F37" s="5">
        <v>27.5</v>
      </c>
      <c r="G37" s="5">
        <v>31</v>
      </c>
      <c r="H37" s="5" t="s">
        <v>49</v>
      </c>
      <c r="I37" s="48">
        <f t="shared" si="62"/>
        <v>2450</v>
      </c>
      <c r="J37" s="49">
        <v>0</v>
      </c>
      <c r="K37" s="49">
        <f t="shared" si="63"/>
        <v>2450</v>
      </c>
    </row>
    <row r="38" spans="1:11">
      <c r="A38" s="2">
        <v>43418</v>
      </c>
      <c r="B38" s="3" t="s">
        <v>155</v>
      </c>
      <c r="C38" s="4">
        <v>660</v>
      </c>
      <c r="D38" s="4" t="s">
        <v>119</v>
      </c>
      <c r="E38" s="5">
        <v>1200</v>
      </c>
      <c r="F38" s="5">
        <v>20</v>
      </c>
      <c r="G38" s="5">
        <v>22</v>
      </c>
      <c r="H38" s="5">
        <v>25</v>
      </c>
      <c r="I38" s="48">
        <f t="shared" si="62"/>
        <v>2400</v>
      </c>
      <c r="J38" s="49">
        <f t="shared" ref="J38" si="64">(H38-G38)*E38</f>
        <v>3600</v>
      </c>
      <c r="K38" s="49">
        <f t="shared" si="63"/>
        <v>6000</v>
      </c>
    </row>
    <row r="39" spans="1:11">
      <c r="A39" s="2">
        <v>43417</v>
      </c>
      <c r="B39" s="3" t="s">
        <v>85</v>
      </c>
      <c r="C39" s="4">
        <v>600</v>
      </c>
      <c r="D39" s="4" t="s">
        <v>119</v>
      </c>
      <c r="E39" s="5">
        <v>1000</v>
      </c>
      <c r="F39" s="5">
        <v>21</v>
      </c>
      <c r="G39" s="5">
        <v>23</v>
      </c>
      <c r="H39" s="5" t="s">
        <v>49</v>
      </c>
      <c r="I39" s="48">
        <f t="shared" si="62"/>
        <v>2000</v>
      </c>
      <c r="J39" s="49">
        <v>0</v>
      </c>
      <c r="K39" s="49">
        <f t="shared" si="63"/>
        <v>2000</v>
      </c>
    </row>
    <row r="40" spans="1:11">
      <c r="A40" s="2">
        <v>43416</v>
      </c>
      <c r="B40" s="3" t="s">
        <v>160</v>
      </c>
      <c r="C40" s="4">
        <v>195</v>
      </c>
      <c r="D40" s="4" t="s">
        <v>119</v>
      </c>
      <c r="E40" s="5">
        <v>1500</v>
      </c>
      <c r="F40" s="5">
        <v>10</v>
      </c>
      <c r="G40" s="5">
        <v>11.5</v>
      </c>
      <c r="H40" s="5" t="s">
        <v>49</v>
      </c>
      <c r="I40" s="48">
        <f t="shared" si="62"/>
        <v>2250</v>
      </c>
      <c r="J40" s="49">
        <v>0</v>
      </c>
      <c r="K40" s="49">
        <f t="shared" si="63"/>
        <v>2250</v>
      </c>
    </row>
    <row r="41" spans="1:11">
      <c r="A41" s="2">
        <v>43409</v>
      </c>
      <c r="B41" s="3" t="s">
        <v>149</v>
      </c>
      <c r="C41" s="4">
        <v>640</v>
      </c>
      <c r="D41" s="4" t="s">
        <v>180</v>
      </c>
      <c r="E41" s="5">
        <v>1200</v>
      </c>
      <c r="F41" s="5">
        <v>18</v>
      </c>
      <c r="G41" s="5">
        <v>20</v>
      </c>
      <c r="H41" s="5" t="s">
        <v>49</v>
      </c>
      <c r="I41" s="48">
        <f t="shared" si="62"/>
        <v>2400</v>
      </c>
      <c r="J41" s="49">
        <v>0</v>
      </c>
      <c r="K41" s="49">
        <f t="shared" si="63"/>
        <v>2400</v>
      </c>
    </row>
    <row r="42" spans="1:11">
      <c r="A42" s="2">
        <v>43406</v>
      </c>
      <c r="B42" s="3" t="s">
        <v>108</v>
      </c>
      <c r="C42" s="4">
        <v>190</v>
      </c>
      <c r="D42" s="4" t="s">
        <v>180</v>
      </c>
      <c r="E42" s="5">
        <v>2250</v>
      </c>
      <c r="F42" s="5">
        <v>9.25</v>
      </c>
      <c r="G42" s="5">
        <v>10</v>
      </c>
      <c r="H42" s="5" t="s">
        <v>49</v>
      </c>
      <c r="I42" s="48">
        <f t="shared" si="62"/>
        <v>1687.5</v>
      </c>
      <c r="J42" s="49">
        <v>0</v>
      </c>
      <c r="K42" s="49">
        <f t="shared" si="63"/>
        <v>1687.5</v>
      </c>
    </row>
    <row r="43" spans="1:11">
      <c r="A43" s="2">
        <v>43405</v>
      </c>
      <c r="B43" s="3" t="s">
        <v>162</v>
      </c>
      <c r="C43" s="4">
        <v>240</v>
      </c>
      <c r="D43" s="4" t="s">
        <v>119</v>
      </c>
      <c r="E43" s="5">
        <v>1500</v>
      </c>
      <c r="F43" s="5">
        <v>20.5</v>
      </c>
      <c r="G43" s="5">
        <v>22</v>
      </c>
      <c r="H43" s="5" t="s">
        <v>49</v>
      </c>
      <c r="I43" s="48">
        <f t="shared" si="62"/>
        <v>2250</v>
      </c>
      <c r="J43" s="49">
        <v>0</v>
      </c>
      <c r="K43" s="49">
        <f t="shared" si="63"/>
        <v>2250</v>
      </c>
    </row>
    <row r="44" spans="1:11">
      <c r="A44" s="2">
        <v>43404</v>
      </c>
      <c r="B44" s="3" t="s">
        <v>93</v>
      </c>
      <c r="C44" s="4">
        <v>960</v>
      </c>
      <c r="D44" s="4" t="s">
        <v>180</v>
      </c>
      <c r="E44" s="5">
        <v>550</v>
      </c>
      <c r="F44" s="5">
        <v>37.5</v>
      </c>
      <c r="G44" s="5">
        <v>41</v>
      </c>
      <c r="H44" s="5">
        <v>45</v>
      </c>
      <c r="I44" s="48">
        <f t="shared" ref="I44" si="65">(G44-F44)*E44</f>
        <v>1925</v>
      </c>
      <c r="J44" s="49">
        <f t="shared" ref="J44" si="66">(H44-G44)*E44</f>
        <v>2200</v>
      </c>
      <c r="K44" s="49">
        <f t="shared" ref="K44" si="67">(I44+J44)</f>
        <v>4125</v>
      </c>
    </row>
    <row r="45" spans="1:11">
      <c r="A45" s="2">
        <v>43403</v>
      </c>
      <c r="B45" s="3" t="s">
        <v>161</v>
      </c>
      <c r="C45" s="4">
        <v>580</v>
      </c>
      <c r="D45" s="4" t="s">
        <v>180</v>
      </c>
      <c r="E45" s="5">
        <v>1200</v>
      </c>
      <c r="F45" s="5">
        <v>23.5</v>
      </c>
      <c r="G45" s="5">
        <v>22</v>
      </c>
      <c r="H45" s="5" t="s">
        <v>49</v>
      </c>
      <c r="I45" s="48">
        <f t="shared" ref="I45" si="68">(G45-F45)*E45</f>
        <v>-1800</v>
      </c>
      <c r="J45" s="49">
        <v>0</v>
      </c>
      <c r="K45" s="49">
        <f t="shared" ref="K45" si="69">(I45+J45)</f>
        <v>-1800</v>
      </c>
    </row>
    <row r="46" spans="1:11">
      <c r="A46" s="2">
        <v>43403</v>
      </c>
      <c r="B46" s="3" t="s">
        <v>201</v>
      </c>
      <c r="C46" s="4">
        <v>200</v>
      </c>
      <c r="D46" s="4" t="s">
        <v>180</v>
      </c>
      <c r="E46" s="5">
        <v>2500</v>
      </c>
      <c r="F46" s="5">
        <v>6.6</v>
      </c>
      <c r="G46" s="5">
        <v>6.2</v>
      </c>
      <c r="H46" s="5" t="s">
        <v>49</v>
      </c>
      <c r="I46" s="48">
        <f t="shared" ref="I46" si="70">(G46-F46)*E46</f>
        <v>-999.99999999999864</v>
      </c>
      <c r="J46" s="49">
        <v>0</v>
      </c>
      <c r="K46" s="49">
        <f t="shared" ref="K46" si="71">(I46+J46)</f>
        <v>-999.99999999999864</v>
      </c>
    </row>
    <row r="47" spans="1:11">
      <c r="A47" s="2">
        <v>43402</v>
      </c>
      <c r="B47" s="3" t="s">
        <v>149</v>
      </c>
      <c r="C47" s="4">
        <v>580</v>
      </c>
      <c r="D47" s="4" t="s">
        <v>180</v>
      </c>
      <c r="E47" s="5">
        <v>1200</v>
      </c>
      <c r="F47" s="5">
        <v>25</v>
      </c>
      <c r="G47" s="5">
        <v>27</v>
      </c>
      <c r="H47" s="5" t="s">
        <v>49</v>
      </c>
      <c r="I47" s="48">
        <f t="shared" ref="I47" si="72">(G47-F47)*E47</f>
        <v>2400</v>
      </c>
      <c r="J47" s="49">
        <v>0</v>
      </c>
      <c r="K47" s="49">
        <f t="shared" ref="K47" si="73">(I47+J47)</f>
        <v>2400</v>
      </c>
    </row>
    <row r="48" spans="1:11">
      <c r="A48" s="2">
        <v>43399</v>
      </c>
      <c r="B48" s="3" t="s">
        <v>130</v>
      </c>
      <c r="C48" s="4">
        <v>570</v>
      </c>
      <c r="D48" s="4" t="s">
        <v>119</v>
      </c>
      <c r="E48" s="5">
        <v>1000</v>
      </c>
      <c r="F48" s="5">
        <v>25.5</v>
      </c>
      <c r="G48" s="5">
        <v>27.3</v>
      </c>
      <c r="H48" s="5" t="s">
        <v>49</v>
      </c>
      <c r="I48" s="48">
        <f t="shared" ref="I48" si="74">(G48-F48)*E48</f>
        <v>1800.0000000000007</v>
      </c>
      <c r="J48" s="49">
        <v>0</v>
      </c>
      <c r="K48" s="49">
        <f t="shared" ref="K48" si="75">(I48+J48)</f>
        <v>1800.0000000000007</v>
      </c>
    </row>
    <row r="49" spans="1:11">
      <c r="A49" s="2">
        <v>43398</v>
      </c>
      <c r="B49" s="3" t="s">
        <v>29</v>
      </c>
      <c r="C49" s="4">
        <v>570</v>
      </c>
      <c r="D49" s="4" t="s">
        <v>119</v>
      </c>
      <c r="E49" s="5">
        <v>1100</v>
      </c>
      <c r="F49" s="5">
        <v>8</v>
      </c>
      <c r="G49" s="5">
        <v>10</v>
      </c>
      <c r="H49" s="5">
        <v>14</v>
      </c>
      <c r="I49" s="48">
        <f t="shared" ref="I49" si="76">(G49-F49)*E49</f>
        <v>2200</v>
      </c>
      <c r="J49" s="49">
        <f t="shared" ref="J49:J53" si="77">(H49-G49)*E49</f>
        <v>4400</v>
      </c>
      <c r="K49" s="49">
        <f t="shared" ref="K49" si="78">(I49+J49)</f>
        <v>6600</v>
      </c>
    </row>
    <row r="50" spans="1:11">
      <c r="A50" s="2">
        <v>43397</v>
      </c>
      <c r="B50" s="3" t="s">
        <v>157</v>
      </c>
      <c r="C50" s="4">
        <v>860</v>
      </c>
      <c r="D50" s="4" t="s">
        <v>119</v>
      </c>
      <c r="E50" s="5">
        <v>700</v>
      </c>
      <c r="F50" s="5">
        <v>20.5</v>
      </c>
      <c r="G50" s="5">
        <v>23</v>
      </c>
      <c r="H50" s="5" t="s">
        <v>49</v>
      </c>
      <c r="I50" s="48">
        <f t="shared" ref="I50" si="79">(G50-F50)*E50</f>
        <v>1750</v>
      </c>
      <c r="J50" s="49">
        <v>0</v>
      </c>
      <c r="K50" s="49">
        <f t="shared" ref="K50" si="80">(I50+J50)</f>
        <v>1750</v>
      </c>
    </row>
    <row r="51" spans="1:11">
      <c r="A51" s="2">
        <v>43396</v>
      </c>
      <c r="B51" s="3" t="s">
        <v>70</v>
      </c>
      <c r="C51" s="4">
        <v>200</v>
      </c>
      <c r="D51" s="4" t="s">
        <v>119</v>
      </c>
      <c r="E51" s="5">
        <v>2500</v>
      </c>
      <c r="F51" s="5">
        <v>5</v>
      </c>
      <c r="G51" s="5">
        <v>5.8</v>
      </c>
      <c r="H51" s="5">
        <v>6.9</v>
      </c>
      <c r="I51" s="48">
        <f t="shared" ref="I51" si="81">(G51-F51)*E51</f>
        <v>1999.9999999999995</v>
      </c>
      <c r="J51" s="49">
        <f t="shared" si="77"/>
        <v>2750.0000000000014</v>
      </c>
      <c r="K51" s="49">
        <f t="shared" ref="K51" si="82">(I51+J51)</f>
        <v>4750.0000000000009</v>
      </c>
    </row>
    <row r="52" spans="1:11">
      <c r="A52" s="2">
        <v>43395</v>
      </c>
      <c r="B52" s="3" t="s">
        <v>38</v>
      </c>
      <c r="C52" s="4">
        <v>760</v>
      </c>
      <c r="D52" s="4" t="s">
        <v>119</v>
      </c>
      <c r="E52" s="5">
        <v>1000</v>
      </c>
      <c r="F52" s="5">
        <v>15</v>
      </c>
      <c r="G52" s="5">
        <v>17.5</v>
      </c>
      <c r="H52" s="5" t="s">
        <v>49</v>
      </c>
      <c r="I52" s="48">
        <f t="shared" ref="I52" si="83">(G52-F52)*E52</f>
        <v>2500</v>
      </c>
      <c r="J52" s="49">
        <v>0</v>
      </c>
      <c r="K52" s="49">
        <f t="shared" ref="K52" si="84">(I52+J52)</f>
        <v>2500</v>
      </c>
    </row>
    <row r="53" spans="1:11">
      <c r="A53" s="2">
        <v>43392</v>
      </c>
      <c r="B53" s="3" t="s">
        <v>195</v>
      </c>
      <c r="C53" s="4">
        <v>70</v>
      </c>
      <c r="D53" s="4" t="s">
        <v>119</v>
      </c>
      <c r="E53" s="5">
        <v>9000</v>
      </c>
      <c r="F53" s="5">
        <v>1.5</v>
      </c>
      <c r="G53" s="5">
        <v>1.8</v>
      </c>
      <c r="H53" s="5">
        <v>2</v>
      </c>
      <c r="I53" s="48">
        <f t="shared" ref="I53" si="85">(G53-F53)*E53</f>
        <v>2700.0000000000005</v>
      </c>
      <c r="J53" s="49">
        <f t="shared" si="77"/>
        <v>1799.9999999999995</v>
      </c>
      <c r="K53" s="49">
        <f t="shared" ref="K53" si="86">(I53+J53)</f>
        <v>4500</v>
      </c>
    </row>
    <row r="54" spans="1:11">
      <c r="A54" s="2">
        <v>43390</v>
      </c>
      <c r="B54" s="3" t="s">
        <v>192</v>
      </c>
      <c r="C54" s="4">
        <v>1180</v>
      </c>
      <c r="D54" s="4" t="s">
        <v>180</v>
      </c>
      <c r="E54" s="5">
        <v>1000</v>
      </c>
      <c r="F54" s="5">
        <v>26.2</v>
      </c>
      <c r="G54" s="5">
        <v>27.8</v>
      </c>
      <c r="H54" s="5" t="s">
        <v>49</v>
      </c>
      <c r="I54" s="48">
        <f t="shared" ref="I54" si="87">(G54-F54)*E54</f>
        <v>1600.0000000000014</v>
      </c>
      <c r="J54" s="49">
        <v>0</v>
      </c>
      <c r="K54" s="49">
        <f t="shared" ref="K54" si="88">(I54+J54)</f>
        <v>1600.0000000000014</v>
      </c>
    </row>
    <row r="55" spans="1:11">
      <c r="A55" s="2">
        <v>43389</v>
      </c>
      <c r="B55" s="3" t="s">
        <v>191</v>
      </c>
      <c r="C55" s="4">
        <v>1240</v>
      </c>
      <c r="D55" s="4" t="s">
        <v>180</v>
      </c>
      <c r="E55" s="5">
        <v>500</v>
      </c>
      <c r="F55" s="5">
        <v>31</v>
      </c>
      <c r="G55" s="5">
        <v>36</v>
      </c>
      <c r="H55" s="5" t="s">
        <v>49</v>
      </c>
      <c r="I55" s="48">
        <f t="shared" ref="I55:I56" si="89">(G55-F55)*E55</f>
        <v>2500</v>
      </c>
      <c r="J55" s="49">
        <v>0</v>
      </c>
      <c r="K55" s="49">
        <f t="shared" ref="K55:K56" si="90">(I55+J55)</f>
        <v>2500</v>
      </c>
    </row>
    <row r="56" spans="1:11">
      <c r="A56" s="2">
        <v>43388</v>
      </c>
      <c r="B56" s="3" t="s">
        <v>38</v>
      </c>
      <c r="C56" s="4">
        <v>750</v>
      </c>
      <c r="D56" s="4" t="s">
        <v>119</v>
      </c>
      <c r="E56" s="5">
        <v>1000</v>
      </c>
      <c r="F56" s="5">
        <v>23</v>
      </c>
      <c r="G56" s="5">
        <v>25.5</v>
      </c>
      <c r="H56" s="5">
        <v>29</v>
      </c>
      <c r="I56" s="48">
        <f t="shared" si="89"/>
        <v>2500</v>
      </c>
      <c r="J56" s="49">
        <v>0</v>
      </c>
      <c r="K56" s="49">
        <f t="shared" si="90"/>
        <v>2500</v>
      </c>
    </row>
    <row r="57" spans="1:11">
      <c r="A57" s="2">
        <v>43385</v>
      </c>
      <c r="B57" s="3" t="s">
        <v>120</v>
      </c>
      <c r="C57" s="4">
        <v>270</v>
      </c>
      <c r="D57" s="4" t="s">
        <v>180</v>
      </c>
      <c r="E57" s="5">
        <v>2400</v>
      </c>
      <c r="F57" s="5">
        <v>8.5</v>
      </c>
      <c r="G57" s="5">
        <v>9.5</v>
      </c>
      <c r="H57" s="5">
        <v>11</v>
      </c>
      <c r="I57" s="48">
        <f t="shared" ref="I57" si="91">(G57-F57)*E57</f>
        <v>2400</v>
      </c>
      <c r="J57" s="49">
        <f t="shared" ref="J57" si="92">(H57-G57)*E57</f>
        <v>3600</v>
      </c>
      <c r="K57" s="49">
        <f t="shared" ref="K57" si="93">(I57+J57)</f>
        <v>6000</v>
      </c>
    </row>
    <row r="58" spans="1:11">
      <c r="A58" s="2">
        <v>43384</v>
      </c>
      <c r="B58" s="3" t="s">
        <v>87</v>
      </c>
      <c r="C58" s="4">
        <v>540</v>
      </c>
      <c r="D58" s="4" t="s">
        <v>119</v>
      </c>
      <c r="E58" s="5">
        <v>1000</v>
      </c>
      <c r="F58" s="5">
        <v>22</v>
      </c>
      <c r="G58" s="5">
        <v>19.5</v>
      </c>
      <c r="H58" s="5" t="s">
        <v>49</v>
      </c>
      <c r="I58" s="48">
        <f t="shared" ref="I58" si="94">(G58-F58)*E58</f>
        <v>-2500</v>
      </c>
      <c r="J58" s="49">
        <v>0</v>
      </c>
      <c r="K58" s="49">
        <f t="shared" ref="K58" si="95">(I58+J58)</f>
        <v>-2500</v>
      </c>
    </row>
    <row r="59" spans="1:11">
      <c r="A59" s="2">
        <v>43383</v>
      </c>
      <c r="B59" s="3" t="s">
        <v>162</v>
      </c>
      <c r="C59" s="4">
        <v>260</v>
      </c>
      <c r="D59" s="4" t="s">
        <v>180</v>
      </c>
      <c r="E59" s="5">
        <v>1500</v>
      </c>
      <c r="F59" s="5">
        <v>13.25</v>
      </c>
      <c r="G59" s="5">
        <v>15</v>
      </c>
      <c r="H59" s="5">
        <v>16.5</v>
      </c>
      <c r="I59" s="48">
        <f t="shared" ref="I59" si="96">(G59-F59)*E59</f>
        <v>2625</v>
      </c>
      <c r="J59" s="49">
        <f t="shared" ref="J59" si="97">(H59-G59)*E59</f>
        <v>2250</v>
      </c>
      <c r="K59" s="49">
        <f t="shared" ref="K59" si="98">(I59+J59)</f>
        <v>4875</v>
      </c>
    </row>
    <row r="60" spans="1:11">
      <c r="A60" s="2">
        <v>43382</v>
      </c>
      <c r="B60" s="3" t="s">
        <v>43</v>
      </c>
      <c r="C60" s="4">
        <v>1720</v>
      </c>
      <c r="D60" s="4" t="s">
        <v>180</v>
      </c>
      <c r="E60" s="5">
        <v>500</v>
      </c>
      <c r="F60" s="5">
        <v>42</v>
      </c>
      <c r="G60" s="5">
        <v>47</v>
      </c>
      <c r="H60" s="5">
        <v>53</v>
      </c>
      <c r="I60" s="48">
        <f t="shared" ref="I60:I62" si="99">(G60-F60)*E60</f>
        <v>2500</v>
      </c>
      <c r="J60" s="49">
        <f t="shared" ref="J60:J61" si="100">(H60-G60)*E60</f>
        <v>3000</v>
      </c>
      <c r="K60" s="49">
        <f t="shared" ref="K60:K62" si="101">(I60+J60)</f>
        <v>5500</v>
      </c>
    </row>
    <row r="61" spans="1:11">
      <c r="A61" s="2">
        <v>43381</v>
      </c>
      <c r="B61" s="3" t="s">
        <v>87</v>
      </c>
      <c r="C61" s="4">
        <v>550</v>
      </c>
      <c r="D61" s="4" t="s">
        <v>119</v>
      </c>
      <c r="E61" s="5">
        <v>1000</v>
      </c>
      <c r="F61" s="5">
        <v>20</v>
      </c>
      <c r="G61" s="5">
        <v>22.5</v>
      </c>
      <c r="H61" s="5">
        <v>26</v>
      </c>
      <c r="I61" s="48">
        <f t="shared" si="99"/>
        <v>2500</v>
      </c>
      <c r="J61" s="49">
        <f t="shared" si="100"/>
        <v>3500</v>
      </c>
      <c r="K61" s="49">
        <f t="shared" si="101"/>
        <v>6000</v>
      </c>
    </row>
    <row r="62" spans="1:11">
      <c r="A62" s="2">
        <v>43378</v>
      </c>
      <c r="B62" s="3" t="s">
        <v>124</v>
      </c>
      <c r="C62" s="4">
        <v>820</v>
      </c>
      <c r="D62" s="4" t="s">
        <v>180</v>
      </c>
      <c r="E62" s="5">
        <v>750</v>
      </c>
      <c r="F62" s="5">
        <v>28</v>
      </c>
      <c r="G62" s="5">
        <v>31</v>
      </c>
      <c r="H62" s="5" t="s">
        <v>49</v>
      </c>
      <c r="I62" s="48">
        <f t="shared" si="99"/>
        <v>2250</v>
      </c>
      <c r="J62" s="49">
        <v>0</v>
      </c>
      <c r="K62" s="49">
        <f t="shared" si="101"/>
        <v>2250</v>
      </c>
    </row>
    <row r="63" spans="1:11">
      <c r="A63" s="2">
        <v>43377</v>
      </c>
      <c r="B63" s="3" t="s">
        <v>93</v>
      </c>
      <c r="C63" s="4">
        <v>860</v>
      </c>
      <c r="D63" s="4" t="s">
        <v>119</v>
      </c>
      <c r="E63" s="5">
        <v>1100</v>
      </c>
      <c r="F63" s="5">
        <v>22.5</v>
      </c>
      <c r="G63" s="5">
        <v>24.5</v>
      </c>
      <c r="H63" s="5">
        <v>28</v>
      </c>
      <c r="I63" s="48">
        <f t="shared" ref="I63:I65" si="102">(G63-F63)*E63</f>
        <v>2200</v>
      </c>
      <c r="J63" s="49">
        <f t="shared" ref="J63:J65" si="103">(H63-G63)*E63</f>
        <v>3850</v>
      </c>
      <c r="K63" s="49">
        <f t="shared" ref="K63:K65" si="104">(I63+J63)</f>
        <v>6050</v>
      </c>
    </row>
    <row r="64" spans="1:11">
      <c r="A64" s="2">
        <v>43376</v>
      </c>
      <c r="B64" s="3" t="s">
        <v>82</v>
      </c>
      <c r="C64" s="4">
        <v>260</v>
      </c>
      <c r="D64" s="4" t="s">
        <v>180</v>
      </c>
      <c r="E64" s="5">
        <v>3500</v>
      </c>
      <c r="F64" s="5">
        <v>5</v>
      </c>
      <c r="G64" s="5">
        <v>5.8</v>
      </c>
      <c r="H64" s="5">
        <v>7</v>
      </c>
      <c r="I64" s="48">
        <f t="shared" si="102"/>
        <v>2799.9999999999995</v>
      </c>
      <c r="J64" s="49">
        <f t="shared" si="103"/>
        <v>4200.0000000000009</v>
      </c>
      <c r="K64" s="49">
        <f t="shared" si="104"/>
        <v>7000</v>
      </c>
    </row>
    <row r="65" spans="1:11">
      <c r="A65" s="2">
        <v>43374</v>
      </c>
      <c r="B65" s="3" t="s">
        <v>14</v>
      </c>
      <c r="C65" s="4">
        <v>280</v>
      </c>
      <c r="D65" s="4" t="s">
        <v>119</v>
      </c>
      <c r="E65" s="5">
        <v>1300</v>
      </c>
      <c r="F65" s="5">
        <v>15</v>
      </c>
      <c r="G65" s="5">
        <v>16.5</v>
      </c>
      <c r="H65" s="5">
        <v>20</v>
      </c>
      <c r="I65" s="48">
        <f t="shared" si="102"/>
        <v>1950</v>
      </c>
      <c r="J65" s="49">
        <f t="shared" si="103"/>
        <v>4550</v>
      </c>
      <c r="K65" s="49">
        <f t="shared" si="104"/>
        <v>6500</v>
      </c>
    </row>
    <row r="66" spans="1:11">
      <c r="A66" s="2">
        <v>43371</v>
      </c>
      <c r="B66" s="3" t="s">
        <v>179</v>
      </c>
      <c r="C66" s="4">
        <v>120</v>
      </c>
      <c r="D66" s="4" t="s">
        <v>119</v>
      </c>
      <c r="E66" s="5">
        <v>3500</v>
      </c>
      <c r="F66" s="5">
        <v>6</v>
      </c>
      <c r="G66" s="5">
        <v>6.8</v>
      </c>
      <c r="H66" s="5">
        <v>7.5</v>
      </c>
      <c r="I66" s="48">
        <f t="shared" ref="I66" si="105">(G66-F66)*E66</f>
        <v>2799.9999999999995</v>
      </c>
      <c r="J66" s="49">
        <f t="shared" ref="J66" si="106">(H66-G66)*E66</f>
        <v>2450.0000000000005</v>
      </c>
      <c r="K66" s="49">
        <f t="shared" ref="K66" si="107">(I66+J66)</f>
        <v>5250</v>
      </c>
    </row>
    <row r="67" spans="1:11">
      <c r="A67" s="2">
        <v>43370</v>
      </c>
      <c r="B67" s="3" t="s">
        <v>124</v>
      </c>
      <c r="C67" s="4">
        <v>820</v>
      </c>
      <c r="D67" s="4" t="s">
        <v>71</v>
      </c>
      <c r="E67" s="5">
        <v>750</v>
      </c>
      <c r="F67" s="5">
        <v>17</v>
      </c>
      <c r="G67" s="5">
        <v>20</v>
      </c>
      <c r="H67" s="5">
        <v>24</v>
      </c>
      <c r="I67" s="48">
        <f t="shared" ref="I67" si="108">(G67-F67)*E67</f>
        <v>2250</v>
      </c>
      <c r="J67" s="49">
        <f t="shared" ref="J67" si="109">(H67-G67)*E67</f>
        <v>3000</v>
      </c>
      <c r="K67" s="49">
        <f t="shared" ref="K67" si="110">(I67+J67)</f>
        <v>5250</v>
      </c>
    </row>
    <row r="68" spans="1:11">
      <c r="A68" s="2">
        <v>43369</v>
      </c>
      <c r="B68" s="3" t="s">
        <v>160</v>
      </c>
      <c r="C68" s="4">
        <v>250</v>
      </c>
      <c r="D68" s="4" t="s">
        <v>72</v>
      </c>
      <c r="E68" s="5">
        <v>1500</v>
      </c>
      <c r="F68" s="5">
        <v>12.5</v>
      </c>
      <c r="G68" s="5">
        <v>13.7</v>
      </c>
      <c r="H68" s="5">
        <v>16</v>
      </c>
      <c r="I68" s="48">
        <f t="shared" ref="I68" si="111">(G68-F68)*E68</f>
        <v>1799.9999999999989</v>
      </c>
      <c r="J68" s="49">
        <f t="shared" ref="J68" si="112">(H68-G68)*E68</f>
        <v>3450.0000000000009</v>
      </c>
      <c r="K68" s="49">
        <f t="shared" ref="K68" si="113">(I68+J68)</f>
        <v>5250</v>
      </c>
    </row>
    <row r="69" spans="1:11">
      <c r="A69" s="2">
        <v>43368</v>
      </c>
      <c r="B69" s="3" t="s">
        <v>125</v>
      </c>
      <c r="C69" s="4">
        <v>610</v>
      </c>
      <c r="D69" s="4" t="s">
        <v>72</v>
      </c>
      <c r="E69" s="5">
        <v>1000</v>
      </c>
      <c r="F69" s="5">
        <v>7.25</v>
      </c>
      <c r="G69" s="5">
        <v>9.5</v>
      </c>
      <c r="H69" s="5" t="s">
        <v>49</v>
      </c>
      <c r="I69" s="48">
        <f t="shared" ref="I69" si="114">(G69-F69)*E69</f>
        <v>2250</v>
      </c>
      <c r="J69" s="49">
        <v>0</v>
      </c>
      <c r="K69" s="49">
        <f t="shared" ref="K69" si="115">(I69+J69)</f>
        <v>2250</v>
      </c>
    </row>
    <row r="70" spans="1:11">
      <c r="A70" s="2">
        <v>43367</v>
      </c>
      <c r="B70" s="3" t="s">
        <v>85</v>
      </c>
      <c r="C70" s="4">
        <v>640</v>
      </c>
      <c r="D70" s="4" t="s">
        <v>72</v>
      </c>
      <c r="E70" s="5">
        <v>1000</v>
      </c>
      <c r="F70" s="5">
        <v>10.199999999999999</v>
      </c>
      <c r="G70" s="5">
        <v>12.5</v>
      </c>
      <c r="H70" s="5" t="s">
        <v>49</v>
      </c>
      <c r="I70" s="48">
        <f t="shared" ref="I70" si="116">(G70-F70)*E70</f>
        <v>2300.0000000000009</v>
      </c>
      <c r="J70" s="49">
        <v>0</v>
      </c>
      <c r="K70" s="49">
        <f t="shared" ref="K70" si="117">(I70+J70)</f>
        <v>2300.0000000000009</v>
      </c>
    </row>
    <row r="71" spans="1:11">
      <c r="A71" s="2">
        <v>43364</v>
      </c>
      <c r="B71" s="3" t="s">
        <v>128</v>
      </c>
      <c r="C71" s="4">
        <v>1240</v>
      </c>
      <c r="D71" s="4" t="s">
        <v>71</v>
      </c>
      <c r="E71" s="5">
        <v>1000</v>
      </c>
      <c r="F71" s="5">
        <v>12</v>
      </c>
      <c r="G71" s="5">
        <v>14.2</v>
      </c>
      <c r="H71" s="5" t="s">
        <v>49</v>
      </c>
      <c r="I71" s="48">
        <f t="shared" ref="I71" si="118">(G71-F71)*E71</f>
        <v>2199.9999999999991</v>
      </c>
      <c r="J71" s="49">
        <v>0</v>
      </c>
      <c r="K71" s="49">
        <f t="shared" ref="K71" si="119">(I71+J71)</f>
        <v>2199.9999999999991</v>
      </c>
    </row>
    <row r="72" spans="1:11">
      <c r="A72" s="2">
        <v>43362</v>
      </c>
      <c r="B72" s="3" t="s">
        <v>87</v>
      </c>
      <c r="C72" s="4">
        <v>620</v>
      </c>
      <c r="D72" s="4" t="s">
        <v>71</v>
      </c>
      <c r="E72" s="5">
        <v>1000</v>
      </c>
      <c r="F72" s="5">
        <v>16</v>
      </c>
      <c r="G72" s="5">
        <v>18.2</v>
      </c>
      <c r="H72" s="5">
        <v>21</v>
      </c>
      <c r="I72" s="48">
        <f t="shared" ref="I72" si="120">(G72-F72)*E72</f>
        <v>2199.9999999999991</v>
      </c>
      <c r="J72" s="49">
        <f t="shared" ref="J72" si="121">(H72-G72)*E72</f>
        <v>2800.0000000000009</v>
      </c>
      <c r="K72" s="49">
        <f t="shared" ref="K72" si="122">(I72+J72)</f>
        <v>5000</v>
      </c>
    </row>
    <row r="73" spans="1:11">
      <c r="A73" s="2">
        <v>43361</v>
      </c>
      <c r="B73" s="3" t="s">
        <v>172</v>
      </c>
      <c r="C73" s="4">
        <v>120</v>
      </c>
      <c r="D73" s="4" t="s">
        <v>72</v>
      </c>
      <c r="E73" s="5">
        <v>6000</v>
      </c>
      <c r="F73" s="5">
        <v>2.7</v>
      </c>
      <c r="G73" s="5">
        <v>3.2</v>
      </c>
      <c r="H73" s="5" t="s">
        <v>49</v>
      </c>
      <c r="I73" s="48">
        <f t="shared" ref="I73" si="123">(G73-F73)*E73</f>
        <v>3000</v>
      </c>
      <c r="J73" s="49">
        <v>0</v>
      </c>
      <c r="K73" s="49">
        <f t="shared" ref="K73" si="124">(I73+J73)</f>
        <v>3000</v>
      </c>
    </row>
    <row r="74" spans="1:11">
      <c r="A74" s="2">
        <v>43360</v>
      </c>
      <c r="B74" s="3" t="s">
        <v>31</v>
      </c>
      <c r="C74" s="4">
        <v>260</v>
      </c>
      <c r="D74" s="4" t="s">
        <v>72</v>
      </c>
      <c r="E74" s="5">
        <v>2000</v>
      </c>
      <c r="F74" s="5">
        <v>6.3</v>
      </c>
      <c r="G74" s="5">
        <v>4.8</v>
      </c>
      <c r="H74" s="5" t="s">
        <v>49</v>
      </c>
      <c r="I74" s="48">
        <f t="shared" ref="I74:I77" si="125">(G74-F74)*E74</f>
        <v>-3000</v>
      </c>
      <c r="J74" s="49">
        <v>0</v>
      </c>
      <c r="K74" s="49">
        <f t="shared" ref="K74:K77" si="126">(I74+J74)</f>
        <v>-3000</v>
      </c>
    </row>
    <row r="75" spans="1:11">
      <c r="A75" s="2">
        <v>43357</v>
      </c>
      <c r="B75" s="3" t="s">
        <v>171</v>
      </c>
      <c r="C75" s="4">
        <v>410</v>
      </c>
      <c r="D75" s="4" t="s">
        <v>71</v>
      </c>
      <c r="E75" s="5">
        <v>3000</v>
      </c>
      <c r="F75" s="5">
        <v>7.7</v>
      </c>
      <c r="G75" s="5">
        <v>8.5</v>
      </c>
      <c r="H75" s="5" t="s">
        <v>49</v>
      </c>
      <c r="I75" s="48">
        <f t="shared" ref="I75:I76" si="127">(G75-F75)*E75</f>
        <v>2399.9999999999995</v>
      </c>
      <c r="J75" s="49">
        <v>0</v>
      </c>
      <c r="K75" s="49">
        <f t="shared" ref="K75:K76" si="128">(I75+J75)</f>
        <v>2399.9999999999995</v>
      </c>
    </row>
    <row r="76" spans="1:11">
      <c r="A76" s="2">
        <v>43355</v>
      </c>
      <c r="B76" s="3" t="s">
        <v>129</v>
      </c>
      <c r="C76" s="4">
        <v>90</v>
      </c>
      <c r="D76" s="4" t="s">
        <v>72</v>
      </c>
      <c r="E76" s="5">
        <v>6000</v>
      </c>
      <c r="F76" s="5">
        <v>3.4</v>
      </c>
      <c r="G76" s="5">
        <v>3.8</v>
      </c>
      <c r="H76" s="5" t="s">
        <v>49</v>
      </c>
      <c r="I76" s="48">
        <f t="shared" si="127"/>
        <v>2399.9999999999995</v>
      </c>
      <c r="J76" s="49">
        <v>0</v>
      </c>
      <c r="K76" s="49">
        <f t="shared" si="128"/>
        <v>2399.9999999999995</v>
      </c>
    </row>
    <row r="77" spans="1:11">
      <c r="A77" s="2">
        <v>43354</v>
      </c>
      <c r="B77" s="3" t="s">
        <v>125</v>
      </c>
      <c r="C77" s="4">
        <v>640</v>
      </c>
      <c r="D77" s="4" t="s">
        <v>72</v>
      </c>
      <c r="E77" s="5">
        <v>1000</v>
      </c>
      <c r="F77" s="5">
        <v>19.399999999999999</v>
      </c>
      <c r="G77" s="5">
        <v>21.5</v>
      </c>
      <c r="H77" s="5" t="s">
        <v>49</v>
      </c>
      <c r="I77" s="48">
        <f t="shared" si="125"/>
        <v>2100.0000000000014</v>
      </c>
      <c r="J77" s="49">
        <v>0</v>
      </c>
      <c r="K77" s="49">
        <f t="shared" si="126"/>
        <v>2100.0000000000014</v>
      </c>
    </row>
    <row r="78" spans="1:11">
      <c r="A78" s="2">
        <v>43353</v>
      </c>
      <c r="B78" s="3" t="s">
        <v>109</v>
      </c>
      <c r="C78" s="4">
        <v>350</v>
      </c>
      <c r="D78" s="4" t="s">
        <v>72</v>
      </c>
      <c r="E78" s="5">
        <v>1800</v>
      </c>
      <c r="F78" s="5">
        <v>10.7</v>
      </c>
      <c r="G78" s="5">
        <v>11.7</v>
      </c>
      <c r="H78" s="5">
        <v>14</v>
      </c>
      <c r="I78" s="48">
        <f t="shared" ref="I78" si="129">(G78-F78)*E78</f>
        <v>1800</v>
      </c>
      <c r="J78" s="49">
        <f t="shared" ref="J78" si="130">(H78-G78)*E78</f>
        <v>4140.0000000000009</v>
      </c>
      <c r="K78" s="49">
        <f t="shared" ref="K78" si="131">(I78+J78)</f>
        <v>5940.0000000000009</v>
      </c>
    </row>
    <row r="79" spans="1:11">
      <c r="A79" s="2">
        <v>43350</v>
      </c>
      <c r="B79" s="3" t="s">
        <v>130</v>
      </c>
      <c r="C79" s="4">
        <v>800</v>
      </c>
      <c r="D79" s="4" t="s">
        <v>71</v>
      </c>
      <c r="E79" s="5">
        <v>1000</v>
      </c>
      <c r="F79" s="5">
        <v>19</v>
      </c>
      <c r="G79" s="5">
        <v>22</v>
      </c>
      <c r="H79" s="5">
        <v>26</v>
      </c>
      <c r="I79" s="48">
        <f t="shared" ref="I79" si="132">(G79-F79)*E79</f>
        <v>3000</v>
      </c>
      <c r="J79" s="49">
        <f t="shared" ref="J79" si="133">(H79-G79)*E79</f>
        <v>4000</v>
      </c>
      <c r="K79" s="49">
        <f t="shared" ref="K79" si="134">(I79+J79)</f>
        <v>7000</v>
      </c>
    </row>
    <row r="80" spans="1:11">
      <c r="A80" s="2">
        <v>43349</v>
      </c>
      <c r="B80" s="3" t="s">
        <v>160</v>
      </c>
      <c r="C80" s="4">
        <v>260</v>
      </c>
      <c r="D80" s="4" t="s">
        <v>71</v>
      </c>
      <c r="E80" s="5">
        <v>1500</v>
      </c>
      <c r="F80" s="5">
        <v>14.4</v>
      </c>
      <c r="G80" s="5">
        <v>16</v>
      </c>
      <c r="H80" s="5">
        <v>17.5</v>
      </c>
      <c r="I80" s="48">
        <f t="shared" ref="I80:I81" si="135">(G80-F80)*E80</f>
        <v>2399.9999999999995</v>
      </c>
      <c r="J80" s="49">
        <f t="shared" ref="J80" si="136">(H80-G80)*E80</f>
        <v>2250</v>
      </c>
      <c r="K80" s="49">
        <f t="shared" ref="K80:K81" si="137">(I80+J80)</f>
        <v>4650</v>
      </c>
    </row>
    <row r="81" spans="1:11">
      <c r="A81" s="2">
        <v>43349</v>
      </c>
      <c r="B81" s="3" t="s">
        <v>87</v>
      </c>
      <c r="C81" s="4">
        <v>620</v>
      </c>
      <c r="D81" s="4" t="s">
        <v>71</v>
      </c>
      <c r="E81" s="5">
        <v>1061</v>
      </c>
      <c r="F81" s="5">
        <v>23</v>
      </c>
      <c r="G81" s="5">
        <v>25.5</v>
      </c>
      <c r="H81" s="5" t="s">
        <v>49</v>
      </c>
      <c r="I81" s="48">
        <f t="shared" si="135"/>
        <v>2652.5</v>
      </c>
      <c r="J81" s="49">
        <v>0</v>
      </c>
      <c r="K81" s="49">
        <f t="shared" si="137"/>
        <v>2652.5</v>
      </c>
    </row>
    <row r="82" spans="1:11">
      <c r="A82" s="2">
        <v>43348</v>
      </c>
      <c r="B82" s="3" t="s">
        <v>136</v>
      </c>
      <c r="C82" s="4">
        <v>580</v>
      </c>
      <c r="D82" s="4" t="s">
        <v>72</v>
      </c>
      <c r="E82" s="5">
        <v>1000</v>
      </c>
      <c r="F82" s="5">
        <v>20</v>
      </c>
      <c r="G82" s="5">
        <v>22.5</v>
      </c>
      <c r="H82" s="5">
        <v>24</v>
      </c>
      <c r="I82" s="48">
        <f t="shared" ref="I82" si="138">(G82-F82)*E82</f>
        <v>2500</v>
      </c>
      <c r="J82" s="49">
        <f t="shared" ref="J82" si="139">(H82-G82)*E82</f>
        <v>1500</v>
      </c>
      <c r="K82" s="49">
        <f t="shared" ref="K82" si="140">(I82+J82)</f>
        <v>4000</v>
      </c>
    </row>
    <row r="83" spans="1:11">
      <c r="A83" s="2">
        <v>43347</v>
      </c>
      <c r="B83" s="3" t="s">
        <v>148</v>
      </c>
      <c r="C83" s="4">
        <v>520</v>
      </c>
      <c r="D83" s="4" t="s">
        <v>72</v>
      </c>
      <c r="E83" s="5">
        <v>1100</v>
      </c>
      <c r="F83" s="5">
        <v>19.600000000000001</v>
      </c>
      <c r="G83" s="5">
        <v>22</v>
      </c>
      <c r="H83" s="5">
        <v>25</v>
      </c>
      <c r="I83" s="48">
        <f t="shared" ref="I83" si="141">(G83-F83)*E83</f>
        <v>2639.9999999999986</v>
      </c>
      <c r="J83" s="49">
        <f t="shared" ref="J83:J85" si="142">(H83-G83)*E83</f>
        <v>3300</v>
      </c>
      <c r="K83" s="49">
        <f t="shared" ref="K83" si="143">(I83+J83)</f>
        <v>5939.9999999999982</v>
      </c>
    </row>
    <row r="84" spans="1:11">
      <c r="A84" s="2">
        <v>43346</v>
      </c>
      <c r="B84" s="3" t="s">
        <v>157</v>
      </c>
      <c r="C84" s="4">
        <v>960</v>
      </c>
      <c r="D84" s="4" t="s">
        <v>71</v>
      </c>
      <c r="E84" s="5">
        <v>700</v>
      </c>
      <c r="F84" s="5">
        <v>34</v>
      </c>
      <c r="G84" s="5">
        <v>30</v>
      </c>
      <c r="H84" s="5" t="s">
        <v>49</v>
      </c>
      <c r="I84" s="48">
        <f t="shared" ref="I84" si="144">(G84-F84)*E84</f>
        <v>-2800</v>
      </c>
      <c r="J84" s="49">
        <v>0</v>
      </c>
      <c r="K84" s="49">
        <f t="shared" ref="K84" si="145">(I84+J84)</f>
        <v>-2800</v>
      </c>
    </row>
    <row r="85" spans="1:11">
      <c r="A85" s="2">
        <v>43342</v>
      </c>
      <c r="B85" s="3" t="s">
        <v>120</v>
      </c>
      <c r="C85" s="4">
        <v>300</v>
      </c>
      <c r="D85" s="4" t="s">
        <v>71</v>
      </c>
      <c r="E85" s="5">
        <v>2400</v>
      </c>
      <c r="F85" s="5">
        <v>7.25</v>
      </c>
      <c r="G85" s="5">
        <v>8.25</v>
      </c>
      <c r="H85" s="5">
        <v>9.5</v>
      </c>
      <c r="I85" s="48">
        <f t="shared" ref="I85" si="146">(G85-F85)*E85</f>
        <v>2400</v>
      </c>
      <c r="J85" s="49">
        <f t="shared" si="142"/>
        <v>3000</v>
      </c>
      <c r="K85" s="49">
        <f t="shared" ref="K85" si="147">(I85+J85)</f>
        <v>5400</v>
      </c>
    </row>
    <row r="86" spans="1:11">
      <c r="A86" s="2">
        <v>43341</v>
      </c>
      <c r="B86" s="3" t="s">
        <v>38</v>
      </c>
      <c r="C86" s="4">
        <v>980</v>
      </c>
      <c r="D86" s="4" t="s">
        <v>71</v>
      </c>
      <c r="E86" s="5">
        <v>1000</v>
      </c>
      <c r="F86" s="5">
        <v>10.5</v>
      </c>
      <c r="G86" s="5">
        <v>12.5</v>
      </c>
      <c r="H86" s="5">
        <v>14</v>
      </c>
      <c r="I86" s="48">
        <f t="shared" ref="I86" si="148">(G86-F86)*E86</f>
        <v>2000</v>
      </c>
      <c r="J86" s="49">
        <v>0</v>
      </c>
      <c r="K86" s="49">
        <f t="shared" ref="K86" si="149">(I86+J86)</f>
        <v>2000</v>
      </c>
    </row>
    <row r="87" spans="1:11">
      <c r="A87" s="2">
        <v>43341</v>
      </c>
      <c r="B87" s="3" t="s">
        <v>130</v>
      </c>
      <c r="C87" s="4">
        <v>690</v>
      </c>
      <c r="D87" s="4" t="s">
        <v>71</v>
      </c>
      <c r="E87" s="5">
        <v>1000</v>
      </c>
      <c r="F87" s="5">
        <v>13</v>
      </c>
      <c r="G87" s="5">
        <v>10</v>
      </c>
      <c r="H87" s="5" t="s">
        <v>49</v>
      </c>
      <c r="I87" s="48">
        <f t="shared" ref="I87" si="150">(G87-F87)*E87</f>
        <v>-3000</v>
      </c>
      <c r="J87" s="49">
        <v>0</v>
      </c>
      <c r="K87" s="49">
        <f t="shared" ref="K87" si="151">(I87+J87)</f>
        <v>-3000</v>
      </c>
    </row>
    <row r="88" spans="1:11">
      <c r="A88" s="2">
        <v>43340</v>
      </c>
      <c r="B88" s="3" t="s">
        <v>88</v>
      </c>
      <c r="C88" s="4">
        <v>1400</v>
      </c>
      <c r="D88" s="4" t="s">
        <v>71</v>
      </c>
      <c r="E88" s="5">
        <v>600</v>
      </c>
      <c r="F88" s="5">
        <v>21.5</v>
      </c>
      <c r="G88" s="5">
        <v>25</v>
      </c>
      <c r="H88" s="5" t="s">
        <v>49</v>
      </c>
      <c r="I88" s="48">
        <f t="shared" ref="I88" si="152">(G88-F88)*E88</f>
        <v>2100</v>
      </c>
      <c r="J88" s="49">
        <v>0</v>
      </c>
      <c r="K88" s="49">
        <f t="shared" ref="K88" si="153">(I88+J88)</f>
        <v>2100</v>
      </c>
    </row>
    <row r="89" spans="1:11">
      <c r="A89" s="2">
        <v>43339</v>
      </c>
      <c r="B89" s="3" t="s">
        <v>149</v>
      </c>
      <c r="C89" s="4">
        <v>640</v>
      </c>
      <c r="D89" s="4" t="s">
        <v>71</v>
      </c>
      <c r="E89" s="5">
        <v>1200</v>
      </c>
      <c r="F89" s="5">
        <v>16</v>
      </c>
      <c r="G89" s="5">
        <v>13.5</v>
      </c>
      <c r="H89" s="5" t="s">
        <v>49</v>
      </c>
      <c r="I89" s="48">
        <f t="shared" ref="I89:I90" si="154">(G89-F89)*E89</f>
        <v>-3000</v>
      </c>
      <c r="J89" s="49">
        <v>0</v>
      </c>
      <c r="K89" s="49">
        <f t="shared" ref="K89:K90" si="155">(I89+J89)</f>
        <v>-3000</v>
      </c>
    </row>
    <row r="90" spans="1:11">
      <c r="A90" s="2">
        <v>43336</v>
      </c>
      <c r="B90" s="3" t="s">
        <v>150</v>
      </c>
      <c r="C90" s="4">
        <v>2950</v>
      </c>
      <c r="D90" s="4" t="s">
        <v>71</v>
      </c>
      <c r="E90" s="5">
        <v>500</v>
      </c>
      <c r="F90" s="5">
        <v>37</v>
      </c>
      <c r="G90" s="5">
        <v>41</v>
      </c>
      <c r="H90" s="5" t="s">
        <v>49</v>
      </c>
      <c r="I90" s="48">
        <f t="shared" si="154"/>
        <v>2000</v>
      </c>
      <c r="J90" s="49">
        <v>0</v>
      </c>
      <c r="K90" s="49">
        <f t="shared" si="155"/>
        <v>2000</v>
      </c>
    </row>
    <row r="91" spans="1:11">
      <c r="A91" s="2">
        <v>43335</v>
      </c>
      <c r="B91" s="3" t="s">
        <v>87</v>
      </c>
      <c r="C91" s="4">
        <v>570</v>
      </c>
      <c r="D91" s="4" t="s">
        <v>72</v>
      </c>
      <c r="E91" s="5">
        <v>1000</v>
      </c>
      <c r="F91" s="5">
        <v>15</v>
      </c>
      <c r="G91" s="5">
        <v>16.649999999999999</v>
      </c>
      <c r="H91" s="5" t="s">
        <v>49</v>
      </c>
      <c r="I91" s="48">
        <f t="shared" ref="I91" si="156">(G91-F91)*E91</f>
        <v>1649.9999999999986</v>
      </c>
      <c r="J91" s="49">
        <v>0</v>
      </c>
      <c r="K91" s="49">
        <f t="shared" ref="K91" si="157">(I91+J91)</f>
        <v>1649.9999999999986</v>
      </c>
    </row>
    <row r="92" spans="1:11">
      <c r="A92" s="2">
        <v>43333</v>
      </c>
      <c r="B92" s="3" t="s">
        <v>98</v>
      </c>
      <c r="C92" s="4">
        <v>640</v>
      </c>
      <c r="D92" s="4" t="s">
        <v>71</v>
      </c>
      <c r="E92" s="5">
        <v>1200</v>
      </c>
      <c r="F92" s="5">
        <v>12.5</v>
      </c>
      <c r="G92" s="5">
        <v>14.5</v>
      </c>
      <c r="H92" s="5">
        <v>18</v>
      </c>
      <c r="I92" s="48">
        <f t="shared" ref="I92" si="158">(G92-F92)*E92</f>
        <v>2400</v>
      </c>
      <c r="J92" s="49">
        <f t="shared" ref="J92" si="159">(H92-G92)*E92</f>
        <v>4200</v>
      </c>
      <c r="K92" s="49">
        <f t="shared" ref="K92" si="160">(I92+J92)</f>
        <v>6600</v>
      </c>
    </row>
    <row r="93" spans="1:11">
      <c r="A93" s="2">
        <v>43332</v>
      </c>
      <c r="B93" s="3" t="s">
        <v>93</v>
      </c>
      <c r="C93" s="4">
        <v>1040</v>
      </c>
      <c r="D93" s="4" t="s">
        <v>71</v>
      </c>
      <c r="E93" s="5">
        <v>1100</v>
      </c>
      <c r="F93" s="5">
        <v>21</v>
      </c>
      <c r="G93" s="5">
        <v>23</v>
      </c>
      <c r="H93" s="5">
        <v>25</v>
      </c>
      <c r="I93" s="48">
        <f t="shared" ref="I93" si="161">(G93-F93)*E93</f>
        <v>2200</v>
      </c>
      <c r="J93" s="49">
        <f t="shared" ref="J93" si="162">(H93-G93)*E93</f>
        <v>2200</v>
      </c>
      <c r="K93" s="49">
        <f t="shared" ref="K93" si="163">(I93+J93)</f>
        <v>4400</v>
      </c>
    </row>
    <row r="94" spans="1:11">
      <c r="A94" s="2">
        <v>43329</v>
      </c>
      <c r="B94" s="3" t="s">
        <v>148</v>
      </c>
      <c r="C94" s="4">
        <v>560</v>
      </c>
      <c r="D94" s="4" t="s">
        <v>71</v>
      </c>
      <c r="E94" s="5">
        <v>1100</v>
      </c>
      <c r="F94" s="5">
        <v>14</v>
      </c>
      <c r="G94" s="5">
        <v>14</v>
      </c>
      <c r="H94" s="5" t="s">
        <v>49</v>
      </c>
      <c r="I94" s="48">
        <f t="shared" ref="I94" si="164">(G94-F94)*E94</f>
        <v>0</v>
      </c>
      <c r="J94" s="49">
        <v>0</v>
      </c>
      <c r="K94" s="49">
        <f t="shared" ref="K94" si="165">(I94+J94)</f>
        <v>0</v>
      </c>
    </row>
    <row r="95" spans="1:11">
      <c r="A95" s="2">
        <v>43328</v>
      </c>
      <c r="B95" s="3" t="s">
        <v>96</v>
      </c>
      <c r="C95" s="4">
        <v>380</v>
      </c>
      <c r="D95" s="4" t="s">
        <v>71</v>
      </c>
      <c r="E95" s="5">
        <v>1750</v>
      </c>
      <c r="F95" s="5">
        <v>11.5</v>
      </c>
      <c r="G95" s="5">
        <v>13</v>
      </c>
      <c r="H95" s="5" t="s">
        <v>49</v>
      </c>
      <c r="I95" s="48">
        <f t="shared" ref="I95" si="166">(G95-F95)*E95</f>
        <v>2625</v>
      </c>
      <c r="J95" s="49">
        <v>0</v>
      </c>
      <c r="K95" s="49">
        <f t="shared" ref="K95" si="167">(I95+J95)</f>
        <v>2625</v>
      </c>
    </row>
    <row r="96" spans="1:11">
      <c r="A96" s="2">
        <v>43326</v>
      </c>
      <c r="B96" s="3" t="s">
        <v>147</v>
      </c>
      <c r="C96" s="4">
        <v>265</v>
      </c>
      <c r="D96" s="4" t="s">
        <v>71</v>
      </c>
      <c r="E96" s="5">
        <v>3000</v>
      </c>
      <c r="F96" s="5">
        <v>9.6</v>
      </c>
      <c r="G96" s="5">
        <v>10</v>
      </c>
      <c r="H96" s="5" t="s">
        <v>49</v>
      </c>
      <c r="I96" s="48">
        <f t="shared" ref="I96" si="168">(G96-F96)*E96</f>
        <v>1200.0000000000011</v>
      </c>
      <c r="J96" s="49">
        <v>0</v>
      </c>
      <c r="K96" s="49">
        <f t="shared" ref="K96" si="169">(I96+J96)</f>
        <v>1200.0000000000011</v>
      </c>
    </row>
    <row r="97" spans="1:11">
      <c r="A97" s="2">
        <v>43325</v>
      </c>
      <c r="B97" s="3" t="s">
        <v>120</v>
      </c>
      <c r="C97" s="4">
        <v>305</v>
      </c>
      <c r="D97" s="4" t="s">
        <v>71</v>
      </c>
      <c r="E97" s="5">
        <v>2400</v>
      </c>
      <c r="F97" s="5">
        <v>7.6</v>
      </c>
      <c r="G97" s="5">
        <v>7.6</v>
      </c>
      <c r="H97" s="5" t="s">
        <v>49</v>
      </c>
      <c r="I97" s="48">
        <f t="shared" ref="I97" si="170">(G97-F97)*E97</f>
        <v>0</v>
      </c>
      <c r="J97" s="49">
        <v>0</v>
      </c>
      <c r="K97" s="49">
        <f t="shared" ref="K97" si="171">(I97+J97)</f>
        <v>0</v>
      </c>
    </row>
    <row r="98" spans="1:11">
      <c r="A98" s="2">
        <v>43325</v>
      </c>
      <c r="B98" s="3" t="s">
        <v>128</v>
      </c>
      <c r="C98" s="4">
        <v>1180</v>
      </c>
      <c r="D98" s="4" t="s">
        <v>72</v>
      </c>
      <c r="E98" s="5">
        <v>1000</v>
      </c>
      <c r="F98" s="5">
        <v>18.5</v>
      </c>
      <c r="G98" s="5">
        <v>19</v>
      </c>
      <c r="H98" s="5" t="s">
        <v>49</v>
      </c>
      <c r="I98" s="48">
        <f t="shared" ref="I98" si="172">(G98-F98)*E98</f>
        <v>500</v>
      </c>
      <c r="J98" s="49">
        <v>0</v>
      </c>
      <c r="K98" s="49">
        <f t="shared" ref="K98" si="173">(I98+J98)</f>
        <v>500</v>
      </c>
    </row>
    <row r="99" spans="1:11">
      <c r="A99" s="2">
        <v>43322</v>
      </c>
      <c r="B99" s="3" t="s">
        <v>96</v>
      </c>
      <c r="C99" s="4">
        <v>390</v>
      </c>
      <c r="D99" s="4" t="s">
        <v>71</v>
      </c>
      <c r="E99" s="5">
        <v>1750</v>
      </c>
      <c r="F99" s="5">
        <v>11.5</v>
      </c>
      <c r="G99" s="5">
        <v>12.5</v>
      </c>
      <c r="H99" s="5" t="s">
        <v>49</v>
      </c>
      <c r="I99" s="48">
        <f t="shared" ref="I99" si="174">(G99-F99)*E99</f>
        <v>1750</v>
      </c>
      <c r="J99" s="49">
        <v>0</v>
      </c>
      <c r="K99" s="49">
        <f t="shared" ref="K99" si="175">(I99+J99)</f>
        <v>1750</v>
      </c>
    </row>
    <row r="100" spans="1:11">
      <c r="A100" s="2">
        <v>43321</v>
      </c>
      <c r="B100" s="3" t="s">
        <v>129</v>
      </c>
      <c r="C100" s="4">
        <v>100</v>
      </c>
      <c r="D100" s="4" t="s">
        <v>71</v>
      </c>
      <c r="E100" s="5">
        <v>6000</v>
      </c>
      <c r="F100" s="5">
        <v>3.1</v>
      </c>
      <c r="G100" s="5">
        <v>3.4</v>
      </c>
      <c r="H100" s="5">
        <v>4</v>
      </c>
      <c r="I100" s="48">
        <f t="shared" ref="I100" si="176">(G100-F100)*E100</f>
        <v>1799.9999999999989</v>
      </c>
      <c r="J100" s="49">
        <f t="shared" ref="J100:J102" si="177">(H100-G100)*E100</f>
        <v>3600.0000000000005</v>
      </c>
      <c r="K100" s="49">
        <f t="shared" ref="K100" si="178">(I100+J100)</f>
        <v>5399.9999999999991</v>
      </c>
    </row>
    <row r="101" spans="1:11">
      <c r="A101" s="2">
        <v>43319</v>
      </c>
      <c r="B101" s="3" t="s">
        <v>63</v>
      </c>
      <c r="C101" s="4">
        <v>320</v>
      </c>
      <c r="D101" s="4" t="s">
        <v>71</v>
      </c>
      <c r="E101" s="5">
        <v>2750</v>
      </c>
      <c r="F101" s="5">
        <v>7.5</v>
      </c>
      <c r="G101" s="5">
        <v>8.4</v>
      </c>
      <c r="H101" s="5" t="s">
        <v>49</v>
      </c>
      <c r="I101" s="48">
        <f t="shared" ref="I101:I107" si="179">(G101-F101)*E101</f>
        <v>2475.0000000000009</v>
      </c>
      <c r="J101" s="49">
        <v>0</v>
      </c>
      <c r="K101" s="49">
        <f t="shared" ref="K101:K107" si="180">(I101+J101)</f>
        <v>2475.0000000000009</v>
      </c>
    </row>
    <row r="102" spans="1:11">
      <c r="A102" s="2">
        <v>43318</v>
      </c>
      <c r="B102" s="3" t="s">
        <v>128</v>
      </c>
      <c r="C102" s="4">
        <v>1200</v>
      </c>
      <c r="D102" s="4" t="s">
        <v>71</v>
      </c>
      <c r="E102" s="5">
        <v>1000</v>
      </c>
      <c r="F102" s="5">
        <v>22</v>
      </c>
      <c r="G102" s="5">
        <v>24.5</v>
      </c>
      <c r="H102" s="5">
        <v>27</v>
      </c>
      <c r="I102" s="48">
        <f>(G102-F102)*E102</f>
        <v>2500</v>
      </c>
      <c r="J102" s="49">
        <f t="shared" si="177"/>
        <v>2500</v>
      </c>
      <c r="K102" s="49">
        <f>(I102+J102)</f>
        <v>5000</v>
      </c>
    </row>
    <row r="103" spans="1:11">
      <c r="A103" s="2">
        <v>43315</v>
      </c>
      <c r="B103" s="3" t="s">
        <v>129</v>
      </c>
      <c r="C103" s="4">
        <v>100</v>
      </c>
      <c r="D103" s="4" t="s">
        <v>71</v>
      </c>
      <c r="E103" s="5">
        <v>6000</v>
      </c>
      <c r="F103" s="5">
        <v>3.1</v>
      </c>
      <c r="G103" s="5">
        <v>3.5</v>
      </c>
      <c r="H103" s="5" t="s">
        <v>49</v>
      </c>
      <c r="I103" s="48">
        <f>(G103-F103)*E103</f>
        <v>2399.9999999999995</v>
      </c>
      <c r="J103" s="49">
        <v>0</v>
      </c>
      <c r="K103" s="49">
        <f>(I103+J103)</f>
        <v>2399.9999999999995</v>
      </c>
    </row>
    <row r="104" spans="1:11">
      <c r="A104" s="2">
        <v>43314</v>
      </c>
      <c r="B104" s="3" t="s">
        <v>31</v>
      </c>
      <c r="C104" s="4">
        <v>280</v>
      </c>
      <c r="D104" s="4" t="s">
        <v>119</v>
      </c>
      <c r="E104" s="5">
        <v>2000</v>
      </c>
      <c r="F104" s="5">
        <v>12</v>
      </c>
      <c r="G104" s="5">
        <v>13.2</v>
      </c>
      <c r="H104" s="5" t="s">
        <v>49</v>
      </c>
      <c r="I104" s="48">
        <f>(G104-F104)*E104</f>
        <v>2399.9999999999986</v>
      </c>
      <c r="J104" s="49">
        <v>0</v>
      </c>
      <c r="K104" s="49">
        <f>(I104+J104)</f>
        <v>2399.9999999999986</v>
      </c>
    </row>
    <row r="105" spans="1:11">
      <c r="A105" s="2">
        <v>43313</v>
      </c>
      <c r="B105" s="3" t="s">
        <v>126</v>
      </c>
      <c r="C105" s="4">
        <v>1000</v>
      </c>
      <c r="D105" s="4" t="s">
        <v>71</v>
      </c>
      <c r="E105" s="5">
        <v>500</v>
      </c>
      <c r="F105" s="5">
        <v>33</v>
      </c>
      <c r="G105" s="5">
        <v>27</v>
      </c>
      <c r="H105" s="5" t="s">
        <v>49</v>
      </c>
      <c r="I105" s="48">
        <f>(G105-F105)*E105</f>
        <v>-3000</v>
      </c>
      <c r="J105" s="49">
        <v>0</v>
      </c>
      <c r="K105" s="49">
        <f>(I105+J105)</f>
        <v>-3000</v>
      </c>
    </row>
    <row r="106" spans="1:11">
      <c r="A106" s="2">
        <v>43312</v>
      </c>
      <c r="B106" s="3" t="s">
        <v>17</v>
      </c>
      <c r="C106" s="4">
        <v>200</v>
      </c>
      <c r="D106" s="4" t="s">
        <v>71</v>
      </c>
      <c r="E106" s="5">
        <v>2500</v>
      </c>
      <c r="F106" s="5">
        <v>9</v>
      </c>
      <c r="G106" s="5">
        <v>9.8000000000000007</v>
      </c>
      <c r="H106" s="5" t="s">
        <v>49</v>
      </c>
      <c r="I106" s="48">
        <f t="shared" si="179"/>
        <v>2000.0000000000018</v>
      </c>
      <c r="J106" s="49">
        <v>0</v>
      </c>
      <c r="K106" s="49">
        <f t="shared" si="180"/>
        <v>2000.0000000000018</v>
      </c>
    </row>
    <row r="107" spans="1:11">
      <c r="A107" s="2">
        <v>43311</v>
      </c>
      <c r="B107" s="3" t="s">
        <v>127</v>
      </c>
      <c r="C107" s="4">
        <v>1700</v>
      </c>
      <c r="D107" s="4" t="s">
        <v>71</v>
      </c>
      <c r="E107" s="5">
        <v>600</v>
      </c>
      <c r="F107" s="5">
        <v>32</v>
      </c>
      <c r="G107" s="5">
        <v>35</v>
      </c>
      <c r="H107" s="5" t="s">
        <v>49</v>
      </c>
      <c r="I107" s="48">
        <f t="shared" si="179"/>
        <v>1800</v>
      </c>
      <c r="J107" s="49">
        <v>0</v>
      </c>
      <c r="K107" s="49">
        <f t="shared" si="180"/>
        <v>1800</v>
      </c>
    </row>
    <row r="108" spans="1:11">
      <c r="A108" s="2">
        <v>43308</v>
      </c>
      <c r="B108" s="3" t="s">
        <v>117</v>
      </c>
      <c r="C108" s="4">
        <v>620</v>
      </c>
      <c r="D108" s="4" t="s">
        <v>71</v>
      </c>
      <c r="E108" s="5">
        <v>1250</v>
      </c>
      <c r="F108" s="5">
        <v>18.5</v>
      </c>
      <c r="G108" s="5">
        <v>19.75</v>
      </c>
      <c r="H108" s="5" t="s">
        <v>49</v>
      </c>
      <c r="I108" s="48">
        <f t="shared" ref="I108:I115" si="181">(G108-F108)*E108</f>
        <v>1562.5</v>
      </c>
      <c r="J108" s="49">
        <v>0</v>
      </c>
      <c r="K108" s="49">
        <f t="shared" ref="K108:K115" si="182">(I108+J108)</f>
        <v>1562.5</v>
      </c>
    </row>
    <row r="109" spans="1:11">
      <c r="A109" s="2">
        <v>43308</v>
      </c>
      <c r="B109" s="3" t="s">
        <v>87</v>
      </c>
      <c r="C109" s="4">
        <v>560</v>
      </c>
      <c r="D109" s="4" t="s">
        <v>71</v>
      </c>
      <c r="E109" s="5">
        <v>1000</v>
      </c>
      <c r="F109" s="5">
        <v>17.75</v>
      </c>
      <c r="G109" s="5">
        <v>20</v>
      </c>
      <c r="H109" s="5" t="s">
        <v>49</v>
      </c>
      <c r="I109" s="48">
        <f t="shared" si="181"/>
        <v>2250</v>
      </c>
      <c r="J109" s="49">
        <v>0</v>
      </c>
      <c r="K109" s="49">
        <f t="shared" si="182"/>
        <v>2250</v>
      </c>
    </row>
    <row r="110" spans="1:11">
      <c r="A110" s="2">
        <v>43307</v>
      </c>
      <c r="B110" s="3" t="s">
        <v>70</v>
      </c>
      <c r="C110" s="4">
        <v>220</v>
      </c>
      <c r="D110" s="4" t="s">
        <v>71</v>
      </c>
      <c r="E110" s="5">
        <v>2500</v>
      </c>
      <c r="F110" s="5">
        <v>6</v>
      </c>
      <c r="G110" s="5">
        <v>5</v>
      </c>
      <c r="H110" s="5" t="s">
        <v>49</v>
      </c>
      <c r="I110" s="48">
        <f t="shared" si="181"/>
        <v>-2500</v>
      </c>
      <c r="J110" s="49">
        <v>0</v>
      </c>
      <c r="K110" s="49">
        <f t="shared" si="182"/>
        <v>-2500</v>
      </c>
    </row>
    <row r="111" spans="1:11">
      <c r="A111" s="2">
        <v>43306</v>
      </c>
      <c r="B111" s="3" t="s">
        <v>118</v>
      </c>
      <c r="C111" s="4">
        <v>430</v>
      </c>
      <c r="D111" s="4" t="s">
        <v>71</v>
      </c>
      <c r="E111" s="5">
        <v>2000</v>
      </c>
      <c r="F111" s="5">
        <v>7.5</v>
      </c>
      <c r="G111" s="5">
        <v>8.5</v>
      </c>
      <c r="H111" s="5">
        <v>9.5</v>
      </c>
      <c r="I111" s="48">
        <f t="shared" si="181"/>
        <v>2000</v>
      </c>
      <c r="J111" s="49">
        <f t="shared" ref="J111" si="183">(H111-G111)*E111</f>
        <v>2000</v>
      </c>
      <c r="K111" s="49">
        <f t="shared" si="182"/>
        <v>4000</v>
      </c>
    </row>
    <row r="112" spans="1:11">
      <c r="A112" s="2">
        <v>43305</v>
      </c>
      <c r="B112" s="3" t="s">
        <v>87</v>
      </c>
      <c r="C112" s="4">
        <v>520</v>
      </c>
      <c r="D112" s="4" t="s">
        <v>71</v>
      </c>
      <c r="E112" s="5">
        <v>1000</v>
      </c>
      <c r="F112" s="5">
        <v>10</v>
      </c>
      <c r="G112" s="5">
        <v>12</v>
      </c>
      <c r="H112" s="5" t="s">
        <v>49</v>
      </c>
      <c r="I112" s="48">
        <f t="shared" si="181"/>
        <v>2000</v>
      </c>
      <c r="J112" s="49">
        <v>0</v>
      </c>
      <c r="K112" s="49">
        <f t="shared" si="182"/>
        <v>2000</v>
      </c>
    </row>
    <row r="113" spans="1:11">
      <c r="A113" s="2">
        <v>43304</v>
      </c>
      <c r="B113" s="3" t="s">
        <v>82</v>
      </c>
      <c r="C113" s="4">
        <v>195</v>
      </c>
      <c r="D113" s="4" t="s">
        <v>119</v>
      </c>
      <c r="E113" s="5">
        <v>3500</v>
      </c>
      <c r="F113" s="5">
        <v>5.75</v>
      </c>
      <c r="G113" s="5">
        <v>4.8</v>
      </c>
      <c r="H113" s="5" t="s">
        <v>49</v>
      </c>
      <c r="I113" s="48">
        <f t="shared" si="181"/>
        <v>-3325.0000000000005</v>
      </c>
      <c r="J113" s="49">
        <v>0</v>
      </c>
      <c r="K113" s="49">
        <f t="shared" si="182"/>
        <v>-3325.0000000000005</v>
      </c>
    </row>
    <row r="114" spans="1:11">
      <c r="A114" s="2">
        <v>43301</v>
      </c>
      <c r="B114" s="3" t="s">
        <v>120</v>
      </c>
      <c r="C114" s="4">
        <v>270</v>
      </c>
      <c r="D114" s="4" t="s">
        <v>71</v>
      </c>
      <c r="E114" s="5">
        <v>2400</v>
      </c>
      <c r="F114" s="5">
        <v>6.6</v>
      </c>
      <c r="G114" s="5">
        <v>5.6</v>
      </c>
      <c r="H114" s="5" t="s">
        <v>49</v>
      </c>
      <c r="I114" s="48">
        <f t="shared" si="181"/>
        <v>-2400</v>
      </c>
      <c r="J114" s="49">
        <v>0</v>
      </c>
      <c r="K114" s="49">
        <f t="shared" si="182"/>
        <v>-2400</v>
      </c>
    </row>
    <row r="115" spans="1:11">
      <c r="A115" s="2">
        <v>43300</v>
      </c>
      <c r="B115" s="3" t="s">
        <v>87</v>
      </c>
      <c r="C115" s="4">
        <v>520</v>
      </c>
      <c r="D115" s="4" t="s">
        <v>72</v>
      </c>
      <c r="E115" s="5">
        <v>1000</v>
      </c>
      <c r="F115" s="5">
        <v>21</v>
      </c>
      <c r="G115" s="5">
        <v>23.5</v>
      </c>
      <c r="H115" s="5">
        <v>26</v>
      </c>
      <c r="I115" s="48">
        <f t="shared" si="181"/>
        <v>2500</v>
      </c>
      <c r="J115" s="49">
        <f t="shared" ref="J115" si="184">(H115-G115)*E115</f>
        <v>2500</v>
      </c>
      <c r="K115" s="49">
        <f t="shared" si="182"/>
        <v>5000</v>
      </c>
    </row>
    <row r="116" spans="1:11">
      <c r="A116" s="2">
        <v>43299</v>
      </c>
      <c r="B116" s="3" t="s">
        <v>108</v>
      </c>
      <c r="C116" s="4">
        <v>200</v>
      </c>
      <c r="D116" s="4" t="s">
        <v>72</v>
      </c>
      <c r="E116" s="5">
        <v>2250</v>
      </c>
      <c r="F116" s="5">
        <v>9</v>
      </c>
      <c r="G116" s="5">
        <v>10</v>
      </c>
      <c r="H116" s="5">
        <v>11.5</v>
      </c>
      <c r="I116" s="48">
        <f t="shared" ref="I116:I119" si="185">(G116-F116)*E116</f>
        <v>2250</v>
      </c>
      <c r="J116" s="49">
        <f t="shared" ref="J116:J119" si="186">(H116-G116)*E116</f>
        <v>3375</v>
      </c>
      <c r="K116" s="49">
        <f t="shared" ref="K116:K119" si="187">(I116+J116)</f>
        <v>5625</v>
      </c>
    </row>
    <row r="117" spans="1:11">
      <c r="A117" s="2">
        <v>43298</v>
      </c>
      <c r="B117" s="3" t="s">
        <v>109</v>
      </c>
      <c r="C117" s="4">
        <v>390</v>
      </c>
      <c r="D117" s="4" t="s">
        <v>71</v>
      </c>
      <c r="E117" s="5">
        <v>1800</v>
      </c>
      <c r="F117" s="5">
        <v>10.4</v>
      </c>
      <c r="G117" s="5">
        <v>11.8</v>
      </c>
      <c r="H117" s="5">
        <v>14</v>
      </c>
      <c r="I117" s="48">
        <f t="shared" si="185"/>
        <v>2520.0000000000005</v>
      </c>
      <c r="J117" s="49">
        <f t="shared" si="186"/>
        <v>3959.9999999999986</v>
      </c>
      <c r="K117" s="49">
        <f t="shared" si="187"/>
        <v>6479.9999999999991</v>
      </c>
    </row>
    <row r="118" spans="1:11">
      <c r="A118" s="2">
        <v>43297</v>
      </c>
      <c r="B118" s="3" t="s">
        <v>110</v>
      </c>
      <c r="C118" s="4">
        <v>135</v>
      </c>
      <c r="D118" s="4" t="s">
        <v>71</v>
      </c>
      <c r="E118" s="5">
        <v>4000</v>
      </c>
      <c r="F118" s="5">
        <v>5</v>
      </c>
      <c r="G118" s="5">
        <v>5.6</v>
      </c>
      <c r="H118" s="5">
        <v>6.3</v>
      </c>
      <c r="I118" s="48">
        <f t="shared" si="185"/>
        <v>2399.9999999999986</v>
      </c>
      <c r="J118" s="49">
        <f t="shared" si="186"/>
        <v>2800.0000000000009</v>
      </c>
      <c r="K118" s="49">
        <f t="shared" si="187"/>
        <v>5200</v>
      </c>
    </row>
    <row r="119" spans="1:11">
      <c r="A119" s="2">
        <v>43297</v>
      </c>
      <c r="B119" s="3" t="s">
        <v>108</v>
      </c>
      <c r="C119" s="4">
        <v>200</v>
      </c>
      <c r="D119" s="4" t="s">
        <v>72</v>
      </c>
      <c r="E119" s="5">
        <v>2250</v>
      </c>
      <c r="F119" s="5">
        <v>9.5</v>
      </c>
      <c r="G119" s="5">
        <v>10.5</v>
      </c>
      <c r="H119" s="5">
        <v>12</v>
      </c>
      <c r="I119" s="48">
        <f t="shared" si="185"/>
        <v>2250</v>
      </c>
      <c r="J119" s="49">
        <f t="shared" si="186"/>
        <v>3375</v>
      </c>
      <c r="K119" s="49">
        <f t="shared" si="187"/>
        <v>5625</v>
      </c>
    </row>
    <row r="120" spans="1:11">
      <c r="A120" s="2">
        <v>43294</v>
      </c>
      <c r="B120" s="3" t="s">
        <v>97</v>
      </c>
      <c r="C120" s="4">
        <v>1300</v>
      </c>
      <c r="D120" s="4" t="s">
        <v>71</v>
      </c>
      <c r="E120" s="5">
        <v>600</v>
      </c>
      <c r="F120" s="5">
        <v>21</v>
      </c>
      <c r="G120" s="5">
        <v>21</v>
      </c>
      <c r="H120" s="5" t="s">
        <v>49</v>
      </c>
      <c r="I120" s="48">
        <f t="shared" ref="I120:I123" si="188">(G120-F120)*E120</f>
        <v>0</v>
      </c>
      <c r="J120" s="49">
        <v>0</v>
      </c>
      <c r="K120" s="49">
        <f t="shared" ref="K120:K123" si="189">(I120+J120)</f>
        <v>0</v>
      </c>
    </row>
    <row r="121" spans="1:11">
      <c r="A121" s="2">
        <v>43294</v>
      </c>
      <c r="B121" s="3" t="s">
        <v>88</v>
      </c>
      <c r="C121" s="4">
        <v>1360</v>
      </c>
      <c r="D121" s="4" t="s">
        <v>71</v>
      </c>
      <c r="E121" s="5">
        <v>600</v>
      </c>
      <c r="F121" s="5">
        <v>31</v>
      </c>
      <c r="G121" s="5">
        <v>34.5</v>
      </c>
      <c r="H121" s="5">
        <v>36.5</v>
      </c>
      <c r="I121" s="48">
        <f t="shared" si="188"/>
        <v>2100</v>
      </c>
      <c r="J121" s="49">
        <f t="shared" ref="J121:J123" si="190">(H121-G121)*E121</f>
        <v>1200</v>
      </c>
      <c r="K121" s="49">
        <f t="shared" si="189"/>
        <v>3300</v>
      </c>
    </row>
    <row r="122" spans="1:11">
      <c r="A122" s="2">
        <v>43293</v>
      </c>
      <c r="B122" s="3" t="s">
        <v>98</v>
      </c>
      <c r="C122" s="4">
        <v>600</v>
      </c>
      <c r="D122" s="4" t="s">
        <v>72</v>
      </c>
      <c r="E122" s="5">
        <v>1200</v>
      </c>
      <c r="F122" s="5">
        <v>16</v>
      </c>
      <c r="G122" s="5">
        <v>18</v>
      </c>
      <c r="H122" s="5">
        <v>21</v>
      </c>
      <c r="I122" s="48">
        <f t="shared" si="188"/>
        <v>2400</v>
      </c>
      <c r="J122" s="49">
        <f t="shared" si="190"/>
        <v>3600</v>
      </c>
      <c r="K122" s="49">
        <f t="shared" si="189"/>
        <v>6000</v>
      </c>
    </row>
    <row r="123" spans="1:11">
      <c r="A123" s="2">
        <v>43293</v>
      </c>
      <c r="B123" s="3" t="s">
        <v>99</v>
      </c>
      <c r="C123" s="4">
        <v>1060</v>
      </c>
      <c r="D123" s="4" t="s">
        <v>71</v>
      </c>
      <c r="E123" s="5">
        <v>1000</v>
      </c>
      <c r="F123" s="5">
        <v>21.5</v>
      </c>
      <c r="G123" s="5">
        <v>23.5</v>
      </c>
      <c r="H123" s="5">
        <v>28</v>
      </c>
      <c r="I123" s="48">
        <f t="shared" si="188"/>
        <v>2000</v>
      </c>
      <c r="J123" s="49">
        <f t="shared" si="190"/>
        <v>4500</v>
      </c>
      <c r="K123" s="49">
        <f t="shared" si="189"/>
        <v>6500</v>
      </c>
    </row>
    <row r="124" spans="1:11">
      <c r="A124" s="2">
        <v>43292</v>
      </c>
      <c r="B124" s="3" t="s">
        <v>87</v>
      </c>
      <c r="C124" s="4">
        <v>460</v>
      </c>
      <c r="D124" s="4" t="s">
        <v>72</v>
      </c>
      <c r="E124" s="5">
        <v>1000</v>
      </c>
      <c r="F124" s="5">
        <v>15</v>
      </c>
      <c r="G124" s="5">
        <v>17</v>
      </c>
      <c r="H124" s="5">
        <v>18.5</v>
      </c>
      <c r="I124" s="48">
        <f t="shared" ref="I124:I128" si="191">(G124-F124)*E124</f>
        <v>2000</v>
      </c>
      <c r="J124" s="49">
        <v>0</v>
      </c>
      <c r="K124" s="49">
        <f t="shared" ref="K124:K128" si="192">(I124+J124)</f>
        <v>2000</v>
      </c>
    </row>
    <row r="125" spans="1:11">
      <c r="A125" s="2">
        <v>43292</v>
      </c>
      <c r="B125" s="3" t="s">
        <v>88</v>
      </c>
      <c r="C125" s="4">
        <v>1360</v>
      </c>
      <c r="D125" s="4" t="s">
        <v>71</v>
      </c>
      <c r="E125" s="5">
        <v>600</v>
      </c>
      <c r="F125" s="5">
        <v>40</v>
      </c>
      <c r="G125" s="5">
        <v>36</v>
      </c>
      <c r="H125" s="5" t="s">
        <v>49</v>
      </c>
      <c r="I125" s="48">
        <f t="shared" si="191"/>
        <v>-2400</v>
      </c>
      <c r="J125" s="49">
        <v>0</v>
      </c>
      <c r="K125" s="60">
        <f t="shared" si="192"/>
        <v>-2400</v>
      </c>
    </row>
    <row r="126" spans="1:11">
      <c r="A126" s="2">
        <v>43291</v>
      </c>
      <c r="B126" s="3" t="s">
        <v>89</v>
      </c>
      <c r="C126" s="4">
        <v>4000</v>
      </c>
      <c r="D126" s="4" t="s">
        <v>71</v>
      </c>
      <c r="E126" s="5">
        <v>200</v>
      </c>
      <c r="F126" s="5">
        <v>85</v>
      </c>
      <c r="G126" s="5">
        <v>84</v>
      </c>
      <c r="H126" s="5" t="s">
        <v>49</v>
      </c>
      <c r="I126" s="48">
        <f t="shared" si="191"/>
        <v>-200</v>
      </c>
      <c r="J126" s="49">
        <v>0</v>
      </c>
      <c r="K126" s="49">
        <f t="shared" si="192"/>
        <v>-200</v>
      </c>
    </row>
    <row r="127" spans="1:11">
      <c r="A127" s="2">
        <v>43290</v>
      </c>
      <c r="B127" s="3" t="s">
        <v>63</v>
      </c>
      <c r="C127" s="4">
        <v>270</v>
      </c>
      <c r="D127" s="4" t="s">
        <v>71</v>
      </c>
      <c r="E127" s="5">
        <v>2750</v>
      </c>
      <c r="F127" s="5">
        <v>8.5</v>
      </c>
      <c r="G127" s="5">
        <v>9.3000000000000007</v>
      </c>
      <c r="H127" s="5">
        <v>9.3000000000000007</v>
      </c>
      <c r="I127" s="48">
        <f t="shared" si="191"/>
        <v>2200.0000000000018</v>
      </c>
      <c r="J127" s="49">
        <f t="shared" ref="J127" si="193">(H127-G127)*E127</f>
        <v>0</v>
      </c>
      <c r="K127" s="49">
        <f t="shared" si="192"/>
        <v>2200.0000000000018</v>
      </c>
    </row>
    <row r="128" spans="1:11">
      <c r="A128" s="2">
        <v>43290</v>
      </c>
      <c r="B128" s="3" t="s">
        <v>90</v>
      </c>
      <c r="C128" s="4">
        <v>270</v>
      </c>
      <c r="D128" s="4" t="s">
        <v>71</v>
      </c>
      <c r="E128" s="5">
        <v>4000</v>
      </c>
      <c r="F128" s="5">
        <v>5</v>
      </c>
      <c r="G128" s="5">
        <v>5.6</v>
      </c>
      <c r="H128" s="5">
        <v>5.9</v>
      </c>
      <c r="I128" s="48">
        <f t="shared" si="191"/>
        <v>2399.9999999999986</v>
      </c>
      <c r="J128" s="8">
        <v>0</v>
      </c>
      <c r="K128" s="49">
        <f t="shared" si="192"/>
        <v>2399.9999999999986</v>
      </c>
    </row>
    <row r="129" spans="1:11">
      <c r="A129" s="2">
        <v>43286</v>
      </c>
      <c r="B129" s="3" t="s">
        <v>70</v>
      </c>
      <c r="C129" s="4">
        <v>200</v>
      </c>
      <c r="D129" s="4" t="s">
        <v>71</v>
      </c>
      <c r="E129" s="5">
        <v>2500</v>
      </c>
      <c r="F129" s="5">
        <v>7</v>
      </c>
      <c r="G129" s="5">
        <v>7.8</v>
      </c>
      <c r="H129" s="5">
        <v>8.5</v>
      </c>
      <c r="I129" s="48">
        <f t="shared" ref="I129:I131" si="194">(G129-F129)*E129</f>
        <v>1999.9999999999995</v>
      </c>
      <c r="J129" s="49">
        <f t="shared" ref="J129" si="195">(H129-G129)*E129</f>
        <v>1750.0000000000005</v>
      </c>
      <c r="K129" s="49">
        <f t="shared" ref="K129:K131" si="196">(I129+J129)</f>
        <v>3750</v>
      </c>
    </row>
    <row r="130" spans="1:11">
      <c r="A130" s="2">
        <v>43284</v>
      </c>
      <c r="B130" s="3" t="s">
        <v>37</v>
      </c>
      <c r="C130" s="4">
        <v>1900</v>
      </c>
      <c r="D130" s="4" t="s">
        <v>71</v>
      </c>
      <c r="E130" s="5">
        <v>500</v>
      </c>
      <c r="F130" s="5">
        <v>40</v>
      </c>
      <c r="G130" s="5">
        <v>42.9</v>
      </c>
      <c r="H130" s="5">
        <v>0</v>
      </c>
      <c r="I130" s="48">
        <f t="shared" si="194"/>
        <v>1449.9999999999993</v>
      </c>
      <c r="J130" s="8">
        <v>0</v>
      </c>
      <c r="K130" s="49">
        <f t="shared" si="196"/>
        <v>1449.9999999999993</v>
      </c>
    </row>
    <row r="131" spans="1:11">
      <c r="A131" s="2">
        <v>43283</v>
      </c>
      <c r="B131" s="3" t="s">
        <v>31</v>
      </c>
      <c r="C131" s="4">
        <v>240</v>
      </c>
      <c r="D131" s="4" t="s">
        <v>72</v>
      </c>
      <c r="E131" s="5">
        <v>1600</v>
      </c>
      <c r="F131" s="5">
        <v>10.5</v>
      </c>
      <c r="G131" s="5">
        <v>12</v>
      </c>
      <c r="H131" s="5">
        <v>0</v>
      </c>
      <c r="I131" s="48">
        <f t="shared" si="194"/>
        <v>2400</v>
      </c>
      <c r="J131" s="8">
        <v>0</v>
      </c>
      <c r="K131" s="49">
        <f t="shared" si="196"/>
        <v>2400</v>
      </c>
    </row>
    <row r="132" spans="1:11">
      <c r="A132" s="50"/>
      <c r="B132" s="9"/>
      <c r="C132" s="51"/>
      <c r="D132" s="10"/>
      <c r="E132" s="52"/>
      <c r="F132" s="52"/>
      <c r="G132" s="52"/>
      <c r="H132" s="11"/>
      <c r="I132" s="13"/>
      <c r="J132" s="12"/>
      <c r="K132" s="53"/>
    </row>
    <row r="133" spans="1:11">
      <c r="A133" s="18">
        <v>43280</v>
      </c>
      <c r="B133" s="19" t="s">
        <v>62</v>
      </c>
      <c r="C133" s="20">
        <v>60</v>
      </c>
      <c r="D133" s="20" t="s">
        <v>71</v>
      </c>
      <c r="E133" s="21">
        <v>10000</v>
      </c>
      <c r="F133" s="21">
        <v>2.25</v>
      </c>
      <c r="G133" s="21">
        <v>2.75</v>
      </c>
      <c r="H133" s="21">
        <v>0</v>
      </c>
      <c r="I133" s="54">
        <f t="shared" ref="I133:I148" si="197">(G133-F133)*E133</f>
        <v>5000</v>
      </c>
      <c r="J133" s="49">
        <v>0</v>
      </c>
      <c r="K133" s="49">
        <f t="shared" ref="K133:K148" si="198">(I133+J133)</f>
        <v>5000</v>
      </c>
    </row>
    <row r="134" spans="1:11">
      <c r="A134" s="18">
        <v>43279</v>
      </c>
      <c r="B134" s="19" t="s">
        <v>43</v>
      </c>
      <c r="C134" s="20">
        <v>2100</v>
      </c>
      <c r="D134" s="20" t="s">
        <v>71</v>
      </c>
      <c r="E134" s="21">
        <v>500</v>
      </c>
      <c r="F134" s="21">
        <v>28.5</v>
      </c>
      <c r="G134" s="21">
        <v>32.5</v>
      </c>
      <c r="H134" s="21">
        <v>0</v>
      </c>
      <c r="I134" s="54">
        <f t="shared" si="197"/>
        <v>2000</v>
      </c>
      <c r="J134" s="49">
        <v>0</v>
      </c>
      <c r="K134" s="49">
        <f t="shared" si="198"/>
        <v>2000</v>
      </c>
    </row>
    <row r="135" spans="1:11">
      <c r="A135" s="18">
        <v>43279</v>
      </c>
      <c r="B135" s="19" t="s">
        <v>14</v>
      </c>
      <c r="C135" s="20">
        <v>400</v>
      </c>
      <c r="D135" s="20" t="s">
        <v>72</v>
      </c>
      <c r="E135" s="21">
        <v>1300</v>
      </c>
      <c r="F135" s="21">
        <v>8</v>
      </c>
      <c r="G135" s="21">
        <v>9.5</v>
      </c>
      <c r="H135" s="21">
        <v>0</v>
      </c>
      <c r="I135" s="54">
        <f t="shared" si="197"/>
        <v>1950</v>
      </c>
      <c r="J135" s="49">
        <v>0</v>
      </c>
      <c r="K135" s="49">
        <f t="shared" si="198"/>
        <v>1950</v>
      </c>
    </row>
    <row r="136" spans="1:11">
      <c r="A136" s="18">
        <v>43279</v>
      </c>
      <c r="B136" s="19" t="s">
        <v>42</v>
      </c>
      <c r="C136" s="20">
        <v>230</v>
      </c>
      <c r="D136" s="20" t="s">
        <v>71</v>
      </c>
      <c r="E136" s="21">
        <v>3500</v>
      </c>
      <c r="F136" s="21">
        <v>4.75</v>
      </c>
      <c r="G136" s="21">
        <v>5.75</v>
      </c>
      <c r="H136" s="21">
        <v>0</v>
      </c>
      <c r="I136" s="54">
        <f t="shared" si="197"/>
        <v>3500</v>
      </c>
      <c r="J136" s="49">
        <v>0</v>
      </c>
      <c r="K136" s="49">
        <f t="shared" si="198"/>
        <v>3500</v>
      </c>
    </row>
    <row r="137" spans="1:11">
      <c r="A137" s="2">
        <v>43278</v>
      </c>
      <c r="B137" s="3" t="s">
        <v>74</v>
      </c>
      <c r="C137" s="4">
        <v>280</v>
      </c>
      <c r="D137" s="4" t="s">
        <v>71</v>
      </c>
      <c r="E137" s="5">
        <v>4500</v>
      </c>
      <c r="F137" s="5">
        <v>1</v>
      </c>
      <c r="G137" s="5">
        <v>0.9</v>
      </c>
      <c r="H137" s="5">
        <v>0</v>
      </c>
      <c r="I137" s="48">
        <f t="shared" si="197"/>
        <v>-449.99999999999989</v>
      </c>
      <c r="J137" s="8">
        <v>0</v>
      </c>
      <c r="K137" s="49">
        <f t="shared" si="198"/>
        <v>-449.99999999999989</v>
      </c>
    </row>
    <row r="138" spans="1:11">
      <c r="A138" s="2">
        <v>43277</v>
      </c>
      <c r="B138" s="3" t="s">
        <v>75</v>
      </c>
      <c r="C138" s="4">
        <v>170</v>
      </c>
      <c r="D138" s="4" t="s">
        <v>71</v>
      </c>
      <c r="E138" s="5">
        <v>3000</v>
      </c>
      <c r="F138" s="5">
        <v>1.25</v>
      </c>
      <c r="G138" s="5">
        <v>2.25</v>
      </c>
      <c r="H138" s="5">
        <v>0</v>
      </c>
      <c r="I138" s="48">
        <f t="shared" si="197"/>
        <v>3000</v>
      </c>
      <c r="J138" s="8">
        <v>0</v>
      </c>
      <c r="K138" s="49">
        <f t="shared" si="198"/>
        <v>3000</v>
      </c>
    </row>
    <row r="139" spans="1:11">
      <c r="A139" s="18">
        <v>43273</v>
      </c>
      <c r="B139" s="19" t="s">
        <v>13</v>
      </c>
      <c r="C139" s="20">
        <v>80</v>
      </c>
      <c r="D139" s="20" t="s">
        <v>72</v>
      </c>
      <c r="E139" s="21">
        <v>12000</v>
      </c>
      <c r="F139" s="21">
        <v>0.75</v>
      </c>
      <c r="G139" s="21">
        <v>1</v>
      </c>
      <c r="H139" s="21">
        <v>0</v>
      </c>
      <c r="I139" s="54">
        <f t="shared" si="197"/>
        <v>3000</v>
      </c>
      <c r="J139" s="49">
        <v>0</v>
      </c>
      <c r="K139" s="49">
        <f t="shared" si="198"/>
        <v>3000</v>
      </c>
    </row>
    <row r="140" spans="1:11">
      <c r="A140" s="18">
        <v>43272</v>
      </c>
      <c r="B140" s="19" t="s">
        <v>18</v>
      </c>
      <c r="C140" s="20">
        <v>135</v>
      </c>
      <c r="D140" s="20" t="s">
        <v>71</v>
      </c>
      <c r="E140" s="21">
        <v>7000</v>
      </c>
      <c r="F140" s="21">
        <v>2.8</v>
      </c>
      <c r="G140" s="21">
        <v>3.3</v>
      </c>
      <c r="H140" s="21">
        <v>5.75</v>
      </c>
      <c r="I140" s="54">
        <f t="shared" si="197"/>
        <v>3500</v>
      </c>
      <c r="J140" s="49">
        <v>0</v>
      </c>
      <c r="K140" s="49">
        <f t="shared" si="198"/>
        <v>3500</v>
      </c>
    </row>
    <row r="141" spans="1:11">
      <c r="A141" s="18">
        <v>43271</v>
      </c>
      <c r="B141" s="19" t="s">
        <v>42</v>
      </c>
      <c r="C141" s="20">
        <v>230</v>
      </c>
      <c r="D141" s="20" t="s">
        <v>71</v>
      </c>
      <c r="E141" s="21">
        <v>3500</v>
      </c>
      <c r="F141" s="21">
        <v>4.5</v>
      </c>
      <c r="G141" s="21">
        <v>5.5</v>
      </c>
      <c r="H141" s="21">
        <v>0</v>
      </c>
      <c r="I141" s="54">
        <f t="shared" si="197"/>
        <v>3500</v>
      </c>
      <c r="J141" s="49">
        <v>0</v>
      </c>
      <c r="K141" s="49">
        <f t="shared" si="198"/>
        <v>3500</v>
      </c>
    </row>
    <row r="142" spans="1:11">
      <c r="A142" s="18">
        <v>43269</v>
      </c>
      <c r="B142" s="19" t="s">
        <v>13</v>
      </c>
      <c r="C142" s="20">
        <v>85</v>
      </c>
      <c r="D142" s="20" t="s">
        <v>71</v>
      </c>
      <c r="E142" s="21">
        <v>12000</v>
      </c>
      <c r="F142" s="21">
        <v>2.2000000000000002</v>
      </c>
      <c r="G142" s="21">
        <v>2.6</v>
      </c>
      <c r="H142" s="21">
        <v>0</v>
      </c>
      <c r="I142" s="54">
        <f t="shared" si="197"/>
        <v>4799.9999999999991</v>
      </c>
      <c r="J142" s="49">
        <v>0</v>
      </c>
      <c r="K142" s="49">
        <f t="shared" si="198"/>
        <v>4799.9999999999991</v>
      </c>
    </row>
    <row r="143" spans="1:11">
      <c r="A143" s="18">
        <v>43266</v>
      </c>
      <c r="B143" s="19" t="s">
        <v>30</v>
      </c>
      <c r="C143" s="20">
        <v>360</v>
      </c>
      <c r="D143" s="20" t="s">
        <v>71</v>
      </c>
      <c r="E143" s="21">
        <v>600</v>
      </c>
      <c r="F143" s="21">
        <v>33</v>
      </c>
      <c r="G143" s="21">
        <v>37</v>
      </c>
      <c r="H143" s="21">
        <v>0</v>
      </c>
      <c r="I143" s="54">
        <f t="shared" si="197"/>
        <v>2400</v>
      </c>
      <c r="J143" s="49">
        <v>0</v>
      </c>
      <c r="K143" s="49">
        <f t="shared" si="198"/>
        <v>2400</v>
      </c>
    </row>
    <row r="144" spans="1:11">
      <c r="A144" s="18">
        <v>43266</v>
      </c>
      <c r="B144" s="19" t="s">
        <v>73</v>
      </c>
      <c r="C144" s="20">
        <v>280</v>
      </c>
      <c r="D144" s="20" t="s">
        <v>72</v>
      </c>
      <c r="E144" s="21">
        <v>3000</v>
      </c>
      <c r="F144" s="21">
        <v>4.9000000000000004</v>
      </c>
      <c r="G144" s="21">
        <v>5.9</v>
      </c>
      <c r="H144" s="21">
        <v>7.4</v>
      </c>
      <c r="I144" s="54">
        <f t="shared" si="197"/>
        <v>3000</v>
      </c>
      <c r="J144" s="49">
        <f t="shared" ref="J144" si="199">(H144-G144)*E144</f>
        <v>4500</v>
      </c>
      <c r="K144" s="49">
        <f t="shared" si="198"/>
        <v>7500</v>
      </c>
    </row>
    <row r="145" spans="1:11">
      <c r="A145" s="18">
        <v>43265</v>
      </c>
      <c r="B145" s="19" t="s">
        <v>76</v>
      </c>
      <c r="C145" s="20">
        <v>270</v>
      </c>
      <c r="D145" s="20" t="s">
        <v>71</v>
      </c>
      <c r="E145" s="21">
        <v>2250</v>
      </c>
      <c r="F145" s="21">
        <v>9.4</v>
      </c>
      <c r="G145" s="21">
        <v>10.6</v>
      </c>
      <c r="H145" s="21">
        <v>0</v>
      </c>
      <c r="I145" s="54">
        <f t="shared" si="197"/>
        <v>2699.9999999999982</v>
      </c>
      <c r="J145" s="49">
        <v>0</v>
      </c>
      <c r="K145" s="49">
        <f t="shared" si="198"/>
        <v>2699.9999999999982</v>
      </c>
    </row>
    <row r="146" spans="1:11">
      <c r="A146" s="18">
        <v>43265</v>
      </c>
      <c r="B146" s="19" t="s">
        <v>18</v>
      </c>
      <c r="C146" s="20">
        <v>140</v>
      </c>
      <c r="D146" s="20" t="s">
        <v>71</v>
      </c>
      <c r="E146" s="21">
        <v>7000</v>
      </c>
      <c r="F146" s="21">
        <v>5.75</v>
      </c>
      <c r="G146" s="21">
        <v>6.75</v>
      </c>
      <c r="H146" s="21">
        <v>8</v>
      </c>
      <c r="I146" s="54">
        <f t="shared" si="197"/>
        <v>7000</v>
      </c>
      <c r="J146" s="49">
        <f t="shared" ref="J146" si="200">(H146-G146)*E146</f>
        <v>8750</v>
      </c>
      <c r="K146" s="49">
        <f t="shared" si="198"/>
        <v>15750</v>
      </c>
    </row>
    <row r="147" spans="1:11">
      <c r="A147" s="2">
        <v>43264</v>
      </c>
      <c r="B147" s="3" t="s">
        <v>77</v>
      </c>
      <c r="C147" s="4">
        <v>135</v>
      </c>
      <c r="D147" s="4" t="s">
        <v>71</v>
      </c>
      <c r="E147" s="5">
        <v>4000</v>
      </c>
      <c r="F147" s="5">
        <v>4.75</v>
      </c>
      <c r="G147" s="5">
        <v>5.75</v>
      </c>
      <c r="H147" s="5">
        <v>6.25</v>
      </c>
      <c r="I147" s="48">
        <f t="shared" si="197"/>
        <v>4000</v>
      </c>
      <c r="J147" s="8">
        <f>(H147-G147)*E147</f>
        <v>2000</v>
      </c>
      <c r="K147" s="49">
        <f t="shared" si="198"/>
        <v>6000</v>
      </c>
    </row>
    <row r="148" spans="1:11">
      <c r="A148" s="18">
        <v>43263</v>
      </c>
      <c r="B148" s="19" t="s">
        <v>25</v>
      </c>
      <c r="C148" s="20">
        <v>95</v>
      </c>
      <c r="D148" s="20" t="s">
        <v>71</v>
      </c>
      <c r="E148" s="21">
        <v>4000</v>
      </c>
      <c r="F148" s="21">
        <v>2.5</v>
      </c>
      <c r="G148" s="21">
        <v>3</v>
      </c>
      <c r="H148" s="21">
        <v>0</v>
      </c>
      <c r="I148" s="54">
        <f t="shared" si="197"/>
        <v>2000</v>
      </c>
      <c r="J148" s="49">
        <v>0</v>
      </c>
      <c r="K148" s="49">
        <f t="shared" si="198"/>
        <v>2000</v>
      </c>
    </row>
    <row r="149" spans="1:1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2018-12-27T00:29:21Z</dcterms:modified>
</cp:coreProperties>
</file>