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00" windowHeight="6855"/>
  </bookViews>
  <sheets>
    <sheet name="PREMIUM CASH" sheetId="2" r:id="rId1"/>
    <sheet name="PREMIUM FUTURE" sheetId="5" r:id="rId2"/>
    <sheet name="PREMIUM OPTION" sheetId="6" r:id="rId3"/>
    <sheet name="PREMIUM MCX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14" i="7" l="1"/>
  <c r="H614" i="7"/>
  <c r="J614" i="7" s="1"/>
  <c r="J613" i="7"/>
  <c r="H613" i="7"/>
  <c r="I612" i="7"/>
  <c r="H612" i="7"/>
  <c r="J612" i="7" s="1"/>
  <c r="H611" i="7"/>
  <c r="J611" i="7" s="1"/>
  <c r="I609" i="7"/>
  <c r="H609" i="7"/>
  <c r="I608" i="7"/>
  <c r="H608" i="7"/>
  <c r="J608" i="7" s="1"/>
  <c r="H607" i="7"/>
  <c r="J607" i="7" s="1"/>
  <c r="I606" i="7"/>
  <c r="H606" i="7"/>
  <c r="J606" i="7" s="1"/>
  <c r="H605" i="7"/>
  <c r="J605" i="7" s="1"/>
  <c r="J604" i="7"/>
  <c r="H604" i="7"/>
  <c r="H603" i="7"/>
  <c r="J603" i="7" s="1"/>
  <c r="J602" i="7"/>
  <c r="H602" i="7"/>
  <c r="I601" i="7"/>
  <c r="H601" i="7"/>
  <c r="J601" i="7" s="1"/>
  <c r="H600" i="7"/>
  <c r="J600" i="7" s="1"/>
  <c r="I599" i="7"/>
  <c r="J599" i="7" s="1"/>
  <c r="H599" i="7"/>
  <c r="I598" i="7"/>
  <c r="H598" i="7"/>
  <c r="J598" i="7" s="1"/>
  <c r="J597" i="7"/>
  <c r="H597" i="7"/>
  <c r="I596" i="7"/>
  <c r="J596" i="7" s="1"/>
  <c r="H596" i="7"/>
  <c r="I595" i="7"/>
  <c r="H595" i="7"/>
  <c r="J595" i="7" s="1"/>
  <c r="I594" i="7"/>
  <c r="H594" i="7"/>
  <c r="J594" i="7" s="1"/>
  <c r="J593" i="7"/>
  <c r="H593" i="7"/>
  <c r="I592" i="7"/>
  <c r="H592" i="7"/>
  <c r="J592" i="7" s="1"/>
  <c r="I591" i="7"/>
  <c r="H591" i="7"/>
  <c r="J591" i="7" s="1"/>
  <c r="J590" i="7"/>
  <c r="H590" i="7"/>
  <c r="H589" i="7"/>
  <c r="J589" i="7" s="1"/>
  <c r="J588" i="7"/>
  <c r="I588" i="7"/>
  <c r="H588" i="7"/>
  <c r="H587" i="7"/>
  <c r="J587" i="7" s="1"/>
  <c r="I586" i="7"/>
  <c r="H586" i="7"/>
  <c r="J586" i="7" s="1"/>
  <c r="J585" i="7"/>
  <c r="I585" i="7"/>
  <c r="H585" i="7"/>
  <c r="H584" i="7"/>
  <c r="J584" i="7" s="1"/>
  <c r="J583" i="7"/>
  <c r="H583" i="7"/>
  <c r="H582" i="7"/>
  <c r="J582" i="7" s="1"/>
  <c r="J581" i="7"/>
  <c r="H581" i="7"/>
  <c r="H580" i="7"/>
  <c r="J580" i="7" s="1"/>
  <c r="J579" i="7"/>
  <c r="H579" i="7"/>
  <c r="H577" i="7"/>
  <c r="J577" i="7" s="1"/>
  <c r="J576" i="7"/>
  <c r="H576" i="7"/>
  <c r="H575" i="7"/>
  <c r="J575" i="7" s="1"/>
  <c r="J574" i="7"/>
  <c r="H574" i="7"/>
  <c r="H573" i="7"/>
  <c r="J573" i="7" s="1"/>
  <c r="I572" i="7"/>
  <c r="H572" i="7"/>
  <c r="J572" i="7" s="1"/>
  <c r="J571" i="7"/>
  <c r="H571" i="7"/>
  <c r="H570" i="7"/>
  <c r="J570" i="7" s="1"/>
  <c r="J569" i="7"/>
  <c r="H569" i="7"/>
  <c r="I568" i="7"/>
  <c r="H568" i="7"/>
  <c r="J568" i="7" s="1"/>
  <c r="H567" i="7"/>
  <c r="J567" i="7" s="1"/>
  <c r="H566" i="7"/>
  <c r="J566" i="7" s="1"/>
  <c r="H565" i="7"/>
  <c r="J565" i="7" s="1"/>
  <c r="H564" i="7"/>
  <c r="J564" i="7" s="1"/>
  <c r="H563" i="7"/>
  <c r="J563" i="7" s="1"/>
  <c r="H562" i="7"/>
  <c r="J562" i="7" s="1"/>
  <c r="H561" i="7"/>
  <c r="J561" i="7" s="1"/>
  <c r="H559" i="7"/>
  <c r="J559" i="7" s="1"/>
  <c r="H558" i="7"/>
  <c r="J558" i="7" s="1"/>
  <c r="H557" i="7"/>
  <c r="J557" i="7" s="1"/>
  <c r="H556" i="7"/>
  <c r="J556" i="7" s="1"/>
  <c r="H555" i="7"/>
  <c r="J555" i="7" s="1"/>
  <c r="H554" i="7"/>
  <c r="J554" i="7" s="1"/>
  <c r="H553" i="7"/>
  <c r="J553" i="7" s="1"/>
  <c r="H552" i="7"/>
  <c r="J552" i="7" s="1"/>
  <c r="H551" i="7"/>
  <c r="J551" i="7" s="1"/>
  <c r="H550" i="7"/>
  <c r="J550" i="7" s="1"/>
  <c r="I549" i="7"/>
  <c r="H549" i="7"/>
  <c r="J548" i="7"/>
  <c r="H548" i="7"/>
  <c r="J547" i="7"/>
  <c r="H547" i="7"/>
  <c r="J546" i="7"/>
  <c r="H546" i="7"/>
  <c r="J545" i="7"/>
  <c r="I545" i="7"/>
  <c r="H545" i="7"/>
  <c r="H544" i="7"/>
  <c r="J544" i="7" s="1"/>
  <c r="H543" i="7"/>
  <c r="J543" i="7" s="1"/>
  <c r="H542" i="7"/>
  <c r="J542" i="7" s="1"/>
  <c r="H541" i="7"/>
  <c r="J541" i="7" s="1"/>
  <c r="H540" i="7"/>
  <c r="J540" i="7" s="1"/>
  <c r="H539" i="7"/>
  <c r="J539" i="7" s="1"/>
  <c r="H538" i="7"/>
  <c r="J538" i="7" s="1"/>
  <c r="H537" i="7"/>
  <c r="J537" i="7" s="1"/>
  <c r="H536" i="7"/>
  <c r="J536" i="7" s="1"/>
  <c r="H535" i="7"/>
  <c r="J535" i="7" s="1"/>
  <c r="H534" i="7"/>
  <c r="J534" i="7" s="1"/>
  <c r="I533" i="7"/>
  <c r="H533" i="7"/>
  <c r="J533" i="7" s="1"/>
  <c r="J532" i="7"/>
  <c r="H532" i="7"/>
  <c r="J531" i="7"/>
  <c r="H531" i="7"/>
  <c r="J530" i="7"/>
  <c r="H530" i="7"/>
  <c r="J529" i="7"/>
  <c r="H529" i="7"/>
  <c r="J528" i="7"/>
  <c r="H528" i="7"/>
  <c r="J527" i="7"/>
  <c r="H527" i="7"/>
  <c r="J526" i="7"/>
  <c r="H526" i="7"/>
  <c r="J525" i="7"/>
  <c r="H525" i="7"/>
  <c r="J524" i="7"/>
  <c r="H524" i="7"/>
  <c r="J523" i="7"/>
  <c r="H523" i="7"/>
  <c r="J522" i="7"/>
  <c r="I522" i="7"/>
  <c r="H522" i="7"/>
  <c r="H520" i="7"/>
  <c r="J520" i="7" s="1"/>
  <c r="H519" i="7"/>
  <c r="J519" i="7" s="1"/>
  <c r="H518" i="7"/>
  <c r="J518" i="7" s="1"/>
  <c r="H517" i="7"/>
  <c r="J517" i="7" s="1"/>
  <c r="I516" i="7"/>
  <c r="H516" i="7"/>
  <c r="J516" i="7" s="1"/>
  <c r="J515" i="7"/>
  <c r="H515" i="7"/>
  <c r="J514" i="7"/>
  <c r="I514" i="7"/>
  <c r="H514" i="7"/>
  <c r="H513" i="7"/>
  <c r="J513" i="7" s="1"/>
  <c r="J512" i="7"/>
  <c r="H512" i="7"/>
  <c r="I511" i="7"/>
  <c r="H511" i="7"/>
  <c r="J511" i="7" s="1"/>
  <c r="I510" i="7"/>
  <c r="H510" i="7"/>
  <c r="J510" i="7" s="1"/>
  <c r="J509" i="7"/>
  <c r="H509" i="7"/>
  <c r="H508" i="7"/>
  <c r="J508" i="7" s="1"/>
  <c r="J507" i="7"/>
  <c r="H507" i="7"/>
  <c r="H506" i="7"/>
  <c r="J506" i="7" s="1"/>
  <c r="J505" i="7"/>
  <c r="H505" i="7"/>
  <c r="H504" i="7"/>
  <c r="J504" i="7" s="1"/>
  <c r="J503" i="7"/>
  <c r="H503" i="7"/>
  <c r="H502" i="7"/>
  <c r="J502" i="7" s="1"/>
  <c r="J501" i="7"/>
  <c r="H501" i="7"/>
  <c r="H500" i="7"/>
  <c r="J500" i="7" s="1"/>
  <c r="J499" i="7"/>
  <c r="H499" i="7"/>
  <c r="I498" i="7"/>
  <c r="H498" i="7"/>
  <c r="J498" i="7" s="1"/>
  <c r="J497" i="7"/>
  <c r="H497" i="7"/>
  <c r="J496" i="7"/>
  <c r="H496" i="7"/>
  <c r="J495" i="7"/>
  <c r="H495" i="7"/>
  <c r="J494" i="7"/>
  <c r="H494" i="7"/>
  <c r="J493" i="7"/>
  <c r="H493" i="7"/>
  <c r="J492" i="7"/>
  <c r="H492" i="7"/>
  <c r="J491" i="7"/>
  <c r="H491" i="7"/>
  <c r="J490" i="7"/>
  <c r="H490" i="7"/>
  <c r="J489" i="7"/>
  <c r="H489" i="7"/>
  <c r="J488" i="7"/>
  <c r="H488" i="7"/>
  <c r="J487" i="7"/>
  <c r="H487" i="7"/>
  <c r="J486" i="7"/>
  <c r="H486" i="7"/>
  <c r="J484" i="7"/>
  <c r="H484" i="7"/>
  <c r="J483" i="7"/>
  <c r="H483" i="7"/>
  <c r="J482" i="7"/>
  <c r="H482" i="7"/>
  <c r="J481" i="7"/>
  <c r="H481" i="7"/>
  <c r="H480" i="7"/>
  <c r="J480" i="7" s="1"/>
  <c r="J479" i="7"/>
  <c r="H479" i="7"/>
  <c r="I478" i="7"/>
  <c r="H478" i="7"/>
  <c r="J478" i="7" s="1"/>
  <c r="J477" i="7"/>
  <c r="H477" i="7"/>
  <c r="H476" i="7"/>
  <c r="J476" i="7" s="1"/>
  <c r="J475" i="7"/>
  <c r="H475" i="7"/>
  <c r="H474" i="7"/>
  <c r="J474" i="7" s="1"/>
  <c r="J473" i="7"/>
  <c r="H473" i="7"/>
  <c r="H472" i="7"/>
  <c r="J472" i="7" s="1"/>
  <c r="J471" i="7"/>
  <c r="H471" i="7"/>
  <c r="H470" i="7"/>
  <c r="J470" i="7" s="1"/>
  <c r="J469" i="7"/>
  <c r="H469" i="7"/>
  <c r="H468" i="7"/>
  <c r="J468" i="7" s="1"/>
  <c r="J467" i="7"/>
  <c r="H467" i="7"/>
  <c r="H466" i="7"/>
  <c r="J466" i="7" s="1"/>
  <c r="J465" i="7"/>
  <c r="H465" i="7"/>
  <c r="I464" i="7"/>
  <c r="H464" i="7"/>
  <c r="J464" i="7" s="1"/>
  <c r="J463" i="7"/>
  <c r="H463" i="7"/>
  <c r="J462" i="7"/>
  <c r="H462" i="7"/>
  <c r="J461" i="7"/>
  <c r="H461" i="7"/>
  <c r="J460" i="7"/>
  <c r="I460" i="7"/>
  <c r="H460" i="7"/>
  <c r="H459" i="7"/>
  <c r="J459" i="7" s="1"/>
  <c r="J458" i="7"/>
  <c r="H458" i="7"/>
  <c r="H457" i="7"/>
  <c r="J457" i="7" s="1"/>
  <c r="J456" i="7"/>
  <c r="H456" i="7"/>
  <c r="H455" i="7"/>
  <c r="J455" i="7" s="1"/>
  <c r="J454" i="7"/>
  <c r="H454" i="7"/>
  <c r="H453" i="7"/>
  <c r="J453" i="7" s="1"/>
  <c r="J452" i="7"/>
  <c r="H452" i="7"/>
  <c r="H451" i="7"/>
  <c r="J451" i="7" s="1"/>
  <c r="I450" i="7"/>
  <c r="H450" i="7"/>
  <c r="J450" i="7" s="1"/>
  <c r="J449" i="7"/>
  <c r="I449" i="7"/>
  <c r="H449" i="7"/>
  <c r="H448" i="7"/>
  <c r="J448" i="7" s="1"/>
  <c r="J447" i="7"/>
  <c r="H447" i="7"/>
  <c r="H446" i="7"/>
  <c r="J446" i="7" s="1"/>
  <c r="J445" i="7"/>
  <c r="H445" i="7"/>
  <c r="H444" i="7"/>
  <c r="J444" i="7" s="1"/>
  <c r="J443" i="7"/>
  <c r="H443" i="7"/>
  <c r="H442" i="7"/>
  <c r="J442" i="7" s="1"/>
  <c r="J440" i="7"/>
  <c r="H440" i="7"/>
  <c r="H439" i="7"/>
  <c r="J439" i="7" s="1"/>
  <c r="J438" i="7"/>
  <c r="H438" i="7"/>
  <c r="H437" i="7"/>
  <c r="J437" i="7" s="1"/>
  <c r="I436" i="7"/>
  <c r="H436" i="7"/>
  <c r="J436" i="7" s="1"/>
  <c r="J435" i="7"/>
  <c r="H435" i="7"/>
  <c r="H434" i="7"/>
  <c r="J434" i="7" s="1"/>
  <c r="J433" i="7"/>
  <c r="H433" i="7"/>
  <c r="H432" i="7"/>
  <c r="J432" i="7" s="1"/>
  <c r="J431" i="7"/>
  <c r="H431" i="7"/>
  <c r="H430" i="7"/>
  <c r="J430" i="7" s="1"/>
  <c r="J429" i="7"/>
  <c r="H429" i="7"/>
  <c r="H428" i="7"/>
  <c r="J428" i="7" s="1"/>
  <c r="J427" i="7"/>
  <c r="H427" i="7"/>
  <c r="H426" i="7"/>
  <c r="J426" i="7" s="1"/>
  <c r="J425" i="7"/>
  <c r="H425" i="7"/>
  <c r="H424" i="7"/>
  <c r="J424" i="7" s="1"/>
  <c r="J423" i="7"/>
  <c r="H423" i="7"/>
  <c r="H422" i="7"/>
  <c r="J422" i="7" s="1"/>
  <c r="J421" i="7"/>
  <c r="H421" i="7"/>
  <c r="H420" i="7"/>
  <c r="J420" i="7" s="1"/>
  <c r="J418" i="7"/>
  <c r="H418" i="7"/>
  <c r="H417" i="7"/>
  <c r="J417" i="7" s="1"/>
  <c r="J416" i="7"/>
  <c r="H416" i="7"/>
  <c r="H415" i="7"/>
  <c r="J415" i="7" s="1"/>
  <c r="J414" i="7"/>
  <c r="H414" i="7"/>
  <c r="H413" i="7"/>
  <c r="J413" i="7" s="1"/>
  <c r="J412" i="7"/>
  <c r="H412" i="7"/>
  <c r="H411" i="7"/>
  <c r="J411" i="7" s="1"/>
  <c r="J410" i="7"/>
  <c r="H410" i="7"/>
  <c r="H409" i="7"/>
  <c r="J409" i="7" s="1"/>
  <c r="J408" i="7"/>
  <c r="H408" i="7"/>
  <c r="I407" i="7"/>
  <c r="H407" i="7"/>
  <c r="J407" i="7" s="1"/>
  <c r="J405" i="7"/>
  <c r="H405" i="7"/>
  <c r="H404" i="7"/>
  <c r="J404" i="7" s="1"/>
  <c r="J403" i="7"/>
  <c r="H403" i="7"/>
  <c r="H402" i="7"/>
  <c r="J402" i="7" s="1"/>
  <c r="J401" i="7"/>
  <c r="H401" i="7"/>
  <c r="H400" i="7"/>
  <c r="J400" i="7" s="1"/>
  <c r="J399" i="7"/>
  <c r="H399" i="7"/>
  <c r="H398" i="7"/>
  <c r="J398" i="7" s="1"/>
  <c r="J397" i="7"/>
  <c r="H397" i="7"/>
  <c r="H396" i="7"/>
  <c r="J396" i="7" s="1"/>
  <c r="I395" i="7"/>
  <c r="H395" i="7"/>
  <c r="J395" i="7" s="1"/>
  <c r="J393" i="7"/>
  <c r="H393" i="7"/>
  <c r="H392" i="7"/>
  <c r="J392" i="7" s="1"/>
  <c r="J391" i="7"/>
  <c r="H391" i="7"/>
  <c r="I390" i="7"/>
  <c r="H390" i="7"/>
  <c r="J389" i="7"/>
  <c r="H389" i="7"/>
  <c r="J388" i="7"/>
  <c r="H388" i="7"/>
  <c r="J387" i="7"/>
  <c r="H387" i="7"/>
  <c r="J385" i="7"/>
  <c r="H385" i="7"/>
  <c r="J384" i="7"/>
  <c r="H384" i="7"/>
  <c r="J383" i="7"/>
  <c r="I383" i="7"/>
  <c r="H383" i="7"/>
  <c r="H382" i="7"/>
  <c r="J382" i="7" s="1"/>
  <c r="J381" i="7"/>
  <c r="H381" i="7"/>
  <c r="H380" i="7"/>
  <c r="J380" i="7" s="1"/>
  <c r="J379" i="7"/>
  <c r="I379" i="7"/>
  <c r="H379" i="7"/>
  <c r="H378" i="7"/>
  <c r="J378" i="7" s="1"/>
  <c r="J377" i="7"/>
  <c r="H377" i="7"/>
  <c r="H376" i="7"/>
  <c r="J376" i="7" s="1"/>
  <c r="J375" i="7"/>
  <c r="H375" i="7"/>
  <c r="H374" i="7"/>
  <c r="J374" i="7" s="1"/>
  <c r="J373" i="7"/>
  <c r="H373" i="7"/>
  <c r="H371" i="7"/>
  <c r="J371" i="7" s="1"/>
  <c r="J370" i="7"/>
  <c r="H370" i="7"/>
  <c r="H369" i="7"/>
  <c r="J369" i="7" s="1"/>
  <c r="J368" i="7"/>
  <c r="H368" i="7"/>
  <c r="I367" i="7"/>
  <c r="J367" i="7" s="1"/>
  <c r="H367" i="7"/>
  <c r="I366" i="7"/>
  <c r="H366" i="7"/>
  <c r="J366" i="7" s="1"/>
  <c r="I365" i="7"/>
  <c r="H365" i="7"/>
  <c r="J365" i="7" s="1"/>
  <c r="J364" i="7"/>
  <c r="I364" i="7"/>
  <c r="H364" i="7"/>
  <c r="J363" i="7"/>
  <c r="H363" i="7"/>
  <c r="J362" i="7"/>
  <c r="H362" i="7"/>
  <c r="J361" i="7"/>
  <c r="H361" i="7"/>
  <c r="I360" i="7"/>
  <c r="H360" i="7"/>
  <c r="J360" i="7" s="1"/>
  <c r="J359" i="7"/>
  <c r="H359" i="7"/>
  <c r="H358" i="7"/>
  <c r="J358" i="7" s="1"/>
  <c r="J357" i="7"/>
  <c r="H357" i="7"/>
  <c r="H356" i="7"/>
  <c r="J356" i="7" s="1"/>
  <c r="J355" i="7"/>
  <c r="H355" i="7"/>
  <c r="H354" i="7"/>
  <c r="J354" i="7" s="1"/>
  <c r="J353" i="7"/>
  <c r="H353" i="7"/>
  <c r="H352" i="7"/>
  <c r="J352" i="7" s="1"/>
  <c r="J351" i="7"/>
  <c r="H351" i="7"/>
  <c r="I350" i="7"/>
  <c r="H350" i="7"/>
  <c r="J350" i="7" s="1"/>
  <c r="J349" i="7"/>
  <c r="H349" i="7"/>
  <c r="H348" i="7"/>
  <c r="J348" i="7" s="1"/>
  <c r="J347" i="7"/>
  <c r="H347" i="7"/>
  <c r="H346" i="7"/>
  <c r="J346" i="7" s="1"/>
  <c r="I345" i="7"/>
  <c r="H345" i="7"/>
  <c r="J345" i="7" s="1"/>
  <c r="J344" i="7"/>
  <c r="H344" i="7"/>
  <c r="H342" i="7"/>
  <c r="J342" i="7" s="1"/>
  <c r="J341" i="7"/>
  <c r="I341" i="7"/>
  <c r="H341" i="7"/>
  <c r="J340" i="7"/>
  <c r="H340" i="7"/>
  <c r="J339" i="7"/>
  <c r="H339" i="7"/>
  <c r="J338" i="7"/>
  <c r="H338" i="7"/>
  <c r="J337" i="7"/>
  <c r="H337" i="7"/>
  <c r="J336" i="7"/>
  <c r="H336" i="7"/>
  <c r="J335" i="7"/>
  <c r="H335" i="7"/>
  <c r="J334" i="7"/>
  <c r="H334" i="7"/>
  <c r="J333" i="7"/>
  <c r="H333" i="7"/>
  <c r="J332" i="7"/>
  <c r="H332" i="7"/>
  <c r="I331" i="7"/>
  <c r="H331" i="7"/>
  <c r="J331" i="7" s="1"/>
  <c r="J330" i="7"/>
  <c r="H330" i="7"/>
  <c r="I329" i="7"/>
  <c r="H329" i="7"/>
  <c r="J329" i="7" s="1"/>
  <c r="I328" i="7"/>
  <c r="H328" i="7"/>
  <c r="J328" i="7" s="1"/>
  <c r="J327" i="7"/>
  <c r="H327" i="7"/>
  <c r="H326" i="7"/>
  <c r="J326" i="7" s="1"/>
  <c r="J325" i="7"/>
  <c r="H325" i="7"/>
  <c r="I323" i="7"/>
  <c r="H323" i="7"/>
  <c r="J323" i="7" s="1"/>
  <c r="I322" i="7"/>
  <c r="H322" i="7"/>
  <c r="J322" i="7" s="1"/>
  <c r="J321" i="7"/>
  <c r="H321" i="7"/>
  <c r="I320" i="7"/>
  <c r="H320" i="7"/>
  <c r="J320" i="7" s="1"/>
  <c r="J319" i="7"/>
  <c r="H319" i="7"/>
  <c r="H318" i="7"/>
  <c r="J318" i="7" s="1"/>
  <c r="J317" i="7"/>
  <c r="H317" i="7"/>
  <c r="H316" i="7"/>
  <c r="J316" i="7" s="1"/>
  <c r="I315" i="7"/>
  <c r="H315" i="7"/>
  <c r="J315" i="7" s="1"/>
  <c r="J314" i="7"/>
  <c r="H314" i="7"/>
  <c r="H313" i="7"/>
  <c r="J313" i="7" s="1"/>
  <c r="J312" i="7"/>
  <c r="H312" i="7"/>
  <c r="H311" i="7"/>
  <c r="J311" i="7" s="1"/>
  <c r="J310" i="7"/>
  <c r="H310" i="7"/>
  <c r="H309" i="7"/>
  <c r="J309" i="7" s="1"/>
  <c r="J308" i="7"/>
  <c r="H308" i="7"/>
  <c r="H307" i="7"/>
  <c r="J307" i="7" s="1"/>
  <c r="J306" i="7"/>
  <c r="H306" i="7"/>
  <c r="H305" i="7"/>
  <c r="J305" i="7" s="1"/>
  <c r="J303" i="7"/>
  <c r="H303" i="7"/>
  <c r="H302" i="7"/>
  <c r="J302" i="7" s="1"/>
  <c r="J301" i="7"/>
  <c r="H301" i="7"/>
  <c r="H300" i="7"/>
  <c r="J300" i="7" s="1"/>
  <c r="J299" i="7"/>
  <c r="H299" i="7"/>
  <c r="H298" i="7"/>
  <c r="J298" i="7" s="1"/>
  <c r="J297" i="7"/>
  <c r="H297" i="7"/>
  <c r="H296" i="7"/>
  <c r="J296" i="7" s="1"/>
  <c r="J295" i="7"/>
  <c r="H295" i="7"/>
  <c r="I294" i="7"/>
  <c r="H294" i="7"/>
  <c r="J294" i="7" s="1"/>
  <c r="J293" i="7"/>
  <c r="H293" i="7"/>
  <c r="H292" i="7"/>
  <c r="J292" i="7" s="1"/>
  <c r="I291" i="7"/>
  <c r="H291" i="7"/>
  <c r="J291" i="7" s="1"/>
  <c r="J290" i="7"/>
  <c r="H290" i="7"/>
  <c r="H289" i="7"/>
  <c r="J289" i="7" s="1"/>
  <c r="J288" i="7"/>
  <c r="H288" i="7"/>
  <c r="H287" i="7"/>
  <c r="J287" i="7" s="1"/>
  <c r="J286" i="7"/>
  <c r="I286" i="7"/>
  <c r="H286" i="7"/>
  <c r="H285" i="7"/>
  <c r="J285" i="7" s="1"/>
  <c r="I284" i="7"/>
  <c r="H284" i="7"/>
  <c r="J284" i="7" s="1"/>
  <c r="J283" i="7"/>
  <c r="I283" i="7"/>
  <c r="H283" i="7"/>
  <c r="H282" i="7"/>
  <c r="J282" i="7" s="1"/>
  <c r="J281" i="7"/>
  <c r="H281" i="7"/>
  <c r="H280" i="7"/>
  <c r="J280" i="7" s="1"/>
  <c r="I279" i="7"/>
  <c r="H279" i="7"/>
  <c r="J279" i="7" s="1"/>
  <c r="J277" i="7"/>
  <c r="H277" i="7"/>
  <c r="H276" i="7"/>
  <c r="J276" i="7" s="1"/>
  <c r="J275" i="7"/>
  <c r="H275" i="7"/>
  <c r="H274" i="7"/>
  <c r="J274" i="7" s="1"/>
  <c r="J273" i="7"/>
  <c r="I273" i="7"/>
  <c r="H273" i="7"/>
  <c r="I272" i="7"/>
  <c r="J272" i="7" s="1"/>
  <c r="H272" i="7"/>
  <c r="H271" i="7"/>
  <c r="J271" i="7" s="1"/>
  <c r="J270" i="7"/>
  <c r="I270" i="7"/>
  <c r="H270" i="7"/>
  <c r="H269" i="7"/>
  <c r="J269" i="7" s="1"/>
  <c r="J268" i="7"/>
  <c r="H268" i="7"/>
  <c r="H267" i="7"/>
  <c r="J267" i="7" s="1"/>
  <c r="J266" i="7"/>
  <c r="H266" i="7"/>
  <c r="H265" i="7"/>
  <c r="J265" i="7" s="1"/>
  <c r="J264" i="7"/>
  <c r="H264" i="7"/>
  <c r="H263" i="7"/>
  <c r="J263" i="7" s="1"/>
  <c r="J262" i="7"/>
  <c r="H262" i="7"/>
  <c r="H261" i="7"/>
  <c r="J261" i="7" s="1"/>
  <c r="J260" i="7"/>
  <c r="H260" i="7"/>
  <c r="H259" i="7"/>
  <c r="J259" i="7" s="1"/>
  <c r="J258" i="7"/>
  <c r="H258" i="7"/>
  <c r="H257" i="7"/>
  <c r="J257" i="7" s="1"/>
  <c r="I256" i="7"/>
  <c r="H256" i="7"/>
  <c r="J256" i="7" s="1"/>
  <c r="J255" i="7"/>
  <c r="I255" i="7"/>
  <c r="H255" i="7"/>
  <c r="H254" i="7"/>
  <c r="J254" i="7" s="1"/>
  <c r="J253" i="7"/>
  <c r="H253" i="7"/>
  <c r="H252" i="7"/>
  <c r="J252" i="7" s="1"/>
  <c r="I251" i="7"/>
  <c r="H251" i="7"/>
  <c r="J251" i="7" s="1"/>
  <c r="J250" i="7"/>
  <c r="H250" i="7"/>
  <c r="H249" i="7"/>
  <c r="J249" i="7" s="1"/>
  <c r="J248" i="7"/>
  <c r="H248" i="7"/>
  <c r="H247" i="7"/>
  <c r="J247" i="7" s="1"/>
  <c r="J245" i="7"/>
  <c r="I245" i="7"/>
  <c r="H245" i="7"/>
  <c r="H244" i="7"/>
  <c r="J244" i="7" s="1"/>
  <c r="J243" i="7"/>
  <c r="H243" i="7"/>
  <c r="H242" i="7"/>
  <c r="J242" i="7" s="1"/>
  <c r="J241" i="7"/>
  <c r="H241" i="7"/>
  <c r="H240" i="7"/>
  <c r="J240" i="7" s="1"/>
  <c r="J239" i="7"/>
  <c r="H239" i="7"/>
  <c r="H238" i="7"/>
  <c r="J238" i="7" s="1"/>
  <c r="J237" i="7"/>
  <c r="H237" i="7"/>
  <c r="I236" i="7"/>
  <c r="J236" i="7" s="1"/>
  <c r="H236" i="7"/>
  <c r="I235" i="7"/>
  <c r="H235" i="7"/>
  <c r="J234" i="7"/>
  <c r="H234" i="7"/>
  <c r="H233" i="7"/>
  <c r="J233" i="7" s="1"/>
  <c r="J232" i="7"/>
  <c r="H232" i="7"/>
  <c r="H231" i="7"/>
  <c r="J231" i="7" s="1"/>
  <c r="I230" i="7"/>
  <c r="H230" i="7"/>
  <c r="J230" i="7" s="1"/>
  <c r="J229" i="7"/>
  <c r="H229" i="7"/>
  <c r="I228" i="7"/>
  <c r="H228" i="7"/>
  <c r="J227" i="7"/>
  <c r="H227" i="7"/>
  <c r="H226" i="7"/>
  <c r="J226" i="7" s="1"/>
  <c r="J224" i="7"/>
  <c r="H224" i="7"/>
  <c r="H223" i="7"/>
  <c r="J223" i="7" s="1"/>
  <c r="J222" i="7"/>
  <c r="H222" i="7"/>
  <c r="H221" i="7"/>
  <c r="J221" i="7" s="1"/>
  <c r="J220" i="7"/>
  <c r="H220" i="7"/>
  <c r="H219" i="7"/>
  <c r="J219" i="7" s="1"/>
  <c r="J218" i="7"/>
  <c r="H218" i="7"/>
  <c r="H217" i="7"/>
  <c r="J217" i="7" s="1"/>
  <c r="I216" i="7"/>
  <c r="H216" i="7"/>
  <c r="J216" i="7" s="1"/>
  <c r="J215" i="7"/>
  <c r="I215" i="7"/>
  <c r="H215" i="7"/>
  <c r="H214" i="7"/>
  <c r="J214" i="7" s="1"/>
  <c r="I213" i="7"/>
  <c r="H213" i="7"/>
  <c r="J213" i="7" s="1"/>
  <c r="J212" i="7"/>
  <c r="H212" i="7"/>
  <c r="H211" i="7"/>
  <c r="J211" i="7" s="1"/>
  <c r="J210" i="7"/>
  <c r="H210" i="7"/>
  <c r="H209" i="7"/>
  <c r="J209" i="7" s="1"/>
  <c r="J208" i="7"/>
  <c r="I208" i="7"/>
  <c r="H208" i="7"/>
  <c r="H207" i="7"/>
  <c r="J207" i="7" s="1"/>
  <c r="J206" i="7"/>
  <c r="H206" i="7"/>
  <c r="H205" i="7"/>
  <c r="J205" i="7" s="1"/>
  <c r="J204" i="7"/>
  <c r="H204" i="7"/>
  <c r="H203" i="7"/>
  <c r="J203" i="7" s="1"/>
  <c r="J202" i="7"/>
  <c r="H202" i="7"/>
  <c r="I201" i="7"/>
  <c r="J201" i="7" s="1"/>
  <c r="H201" i="7"/>
  <c r="H200" i="7"/>
  <c r="J200" i="7" s="1"/>
  <c r="J198" i="7"/>
  <c r="I198" i="7"/>
  <c r="H198" i="7"/>
  <c r="H197" i="7"/>
  <c r="J197" i="7" s="1"/>
  <c r="J196" i="7"/>
  <c r="H196" i="7"/>
  <c r="H195" i="7"/>
  <c r="J195" i="7" s="1"/>
  <c r="J194" i="7"/>
  <c r="H194" i="7"/>
  <c r="H193" i="7"/>
  <c r="J193" i="7" s="1"/>
  <c r="I192" i="7"/>
  <c r="H192" i="7"/>
  <c r="J192" i="7" s="1"/>
  <c r="J191" i="7"/>
  <c r="H191" i="7"/>
  <c r="H190" i="7"/>
  <c r="J190" i="7" s="1"/>
  <c r="J189" i="7"/>
  <c r="H189" i="7"/>
  <c r="H188" i="7"/>
  <c r="J188" i="7" s="1"/>
  <c r="J187" i="7"/>
  <c r="H187" i="7"/>
  <c r="H186" i="7"/>
  <c r="J186" i="7" s="1"/>
  <c r="J185" i="7"/>
  <c r="H185" i="7"/>
  <c r="H184" i="7"/>
  <c r="J184" i="7" s="1"/>
  <c r="J183" i="7"/>
  <c r="H183" i="7"/>
  <c r="I182" i="7"/>
  <c r="H182" i="7"/>
  <c r="J181" i="7"/>
  <c r="H181" i="7"/>
  <c r="J179" i="7"/>
  <c r="I179" i="7"/>
  <c r="H179" i="7"/>
  <c r="H178" i="7"/>
  <c r="J178" i="7" s="1"/>
  <c r="J177" i="7"/>
  <c r="H177" i="7"/>
  <c r="H176" i="7"/>
  <c r="J176" i="7" s="1"/>
  <c r="J175" i="7"/>
  <c r="H175" i="7"/>
  <c r="H174" i="7"/>
  <c r="J174" i="7" s="1"/>
  <c r="J173" i="7"/>
  <c r="H173" i="7"/>
  <c r="H172" i="7"/>
  <c r="J172" i="7" s="1"/>
  <c r="J171" i="7"/>
  <c r="H171" i="7"/>
  <c r="H170" i="7"/>
  <c r="J170" i="7" s="1"/>
  <c r="J169" i="7"/>
  <c r="H169" i="7"/>
  <c r="I168" i="7"/>
  <c r="H168" i="7"/>
  <c r="J168" i="7" s="1"/>
  <c r="J167" i="7"/>
  <c r="H167" i="7"/>
  <c r="H166" i="7"/>
  <c r="J166" i="7" s="1"/>
  <c r="J165" i="7"/>
  <c r="H165" i="7"/>
  <c r="H164" i="7"/>
  <c r="J164" i="7" s="1"/>
  <c r="I163" i="7"/>
  <c r="H163" i="7"/>
  <c r="J163" i="7" s="1"/>
  <c r="J162" i="7"/>
  <c r="H162" i="7"/>
  <c r="I161" i="7"/>
  <c r="H161" i="7"/>
  <c r="I159" i="7"/>
  <c r="H159" i="7"/>
  <c r="J159" i="7" s="1"/>
  <c r="J158" i="7"/>
  <c r="I158" i="7"/>
  <c r="H158" i="7"/>
  <c r="H157" i="7"/>
  <c r="J157" i="7" s="1"/>
  <c r="J156" i="7"/>
  <c r="H156" i="7"/>
  <c r="I155" i="7"/>
  <c r="J155" i="7" s="1"/>
  <c r="H155" i="7"/>
  <c r="I154" i="7"/>
  <c r="H154" i="7"/>
  <c r="J154" i="7" s="1"/>
  <c r="I153" i="7"/>
  <c r="H153" i="7"/>
  <c r="J153" i="7" s="1"/>
  <c r="J152" i="7"/>
  <c r="H152" i="7"/>
  <c r="I151" i="7"/>
  <c r="H151" i="7"/>
  <c r="I150" i="7"/>
  <c r="H150" i="7"/>
  <c r="J150" i="7" s="1"/>
  <c r="J149" i="7"/>
  <c r="H149" i="7"/>
  <c r="H148" i="7"/>
  <c r="J148" i="7" s="1"/>
  <c r="H147" i="7"/>
  <c r="J147" i="7" s="1"/>
  <c r="I146" i="7"/>
  <c r="H146" i="7"/>
  <c r="J145" i="7"/>
  <c r="H145" i="7"/>
  <c r="J144" i="7"/>
  <c r="H144" i="7"/>
  <c r="J143" i="7"/>
  <c r="I143" i="7"/>
  <c r="H143" i="7"/>
  <c r="H142" i="7"/>
  <c r="J142" i="7" s="1"/>
  <c r="H141" i="7"/>
  <c r="J141" i="7" s="1"/>
  <c r="J140" i="7"/>
  <c r="H140" i="7"/>
  <c r="H139" i="7"/>
  <c r="J139" i="7" s="1"/>
  <c r="J137" i="7"/>
  <c r="H137" i="7"/>
  <c r="H136" i="7"/>
  <c r="J136" i="7" s="1"/>
  <c r="I135" i="7"/>
  <c r="J135" i="7" s="1"/>
  <c r="H135" i="7"/>
  <c r="H134" i="7"/>
  <c r="J134" i="7" s="1"/>
  <c r="J133" i="7"/>
  <c r="H133" i="7"/>
  <c r="H132" i="7"/>
  <c r="J132" i="7" s="1"/>
  <c r="J131" i="7"/>
  <c r="I131" i="7"/>
  <c r="H131" i="7"/>
  <c r="H130" i="7"/>
  <c r="J130" i="7" s="1"/>
  <c r="H129" i="7"/>
  <c r="J129" i="7" s="1"/>
  <c r="I128" i="7"/>
  <c r="H128" i="7"/>
  <c r="J128" i="7" s="1"/>
  <c r="J127" i="7"/>
  <c r="H127" i="7"/>
  <c r="H126" i="7"/>
  <c r="J126" i="7" s="1"/>
  <c r="I125" i="7"/>
  <c r="H125" i="7"/>
  <c r="J125" i="7" s="1"/>
  <c r="J124" i="7"/>
  <c r="H124" i="7"/>
  <c r="H122" i="7"/>
  <c r="J122" i="7" s="1"/>
  <c r="J121" i="7"/>
  <c r="I121" i="7"/>
  <c r="H121" i="7"/>
  <c r="H120" i="7"/>
  <c r="J120" i="7" s="1"/>
  <c r="J119" i="7"/>
  <c r="H119" i="7"/>
  <c r="H118" i="7"/>
  <c r="J118" i="7" s="1"/>
  <c r="J117" i="7"/>
  <c r="H117" i="7"/>
  <c r="H116" i="7"/>
  <c r="J116" i="7" s="1"/>
  <c r="J115" i="7"/>
  <c r="H115" i="7"/>
  <c r="H114" i="7"/>
  <c r="J114" i="7" s="1"/>
  <c r="J113" i="7"/>
  <c r="H113" i="7"/>
  <c r="H112" i="7"/>
  <c r="J112" i="7" s="1"/>
  <c r="J111" i="7"/>
  <c r="H111" i="7"/>
  <c r="H110" i="7"/>
  <c r="J110" i="7" s="1"/>
  <c r="J109" i="7"/>
  <c r="H109" i="7"/>
  <c r="H108" i="7"/>
  <c r="J108" i="7" s="1"/>
  <c r="J107" i="7"/>
  <c r="H107" i="7"/>
  <c r="H106" i="7"/>
  <c r="J106" i="7" s="1"/>
  <c r="J105" i="7"/>
  <c r="H105" i="7"/>
  <c r="H104" i="7"/>
  <c r="J104" i="7" s="1"/>
  <c r="J103" i="7"/>
  <c r="H103" i="7"/>
  <c r="H102" i="7"/>
  <c r="J102" i="7" s="1"/>
  <c r="J101" i="7"/>
  <c r="H101" i="7"/>
  <c r="H100" i="7"/>
  <c r="J100" i="7" s="1"/>
  <c r="J99" i="7"/>
  <c r="H99" i="7"/>
  <c r="H98" i="7"/>
  <c r="J98" i="7" s="1"/>
  <c r="I97" i="7"/>
  <c r="H97" i="7"/>
  <c r="J97" i="7" s="1"/>
  <c r="J95" i="7"/>
  <c r="I95" i="7"/>
  <c r="H95" i="7"/>
  <c r="H94" i="7"/>
  <c r="J94" i="7" s="1"/>
  <c r="J93" i="7"/>
  <c r="H93" i="7"/>
  <c r="H92" i="7"/>
  <c r="J92" i="7" s="1"/>
  <c r="J91" i="7"/>
  <c r="H91" i="7"/>
  <c r="H90" i="7"/>
  <c r="J90" i="7" s="1"/>
  <c r="J89" i="7"/>
  <c r="H89" i="7"/>
  <c r="H88" i="7"/>
  <c r="J88" i="7" s="1"/>
  <c r="J87" i="7"/>
  <c r="H87" i="7"/>
  <c r="H86" i="7"/>
  <c r="J86" i="7" s="1"/>
  <c r="J85" i="7"/>
  <c r="H85" i="7"/>
  <c r="H84" i="7"/>
  <c r="J84" i="7" s="1"/>
  <c r="J83" i="7"/>
  <c r="H83" i="7"/>
  <c r="H82" i="7"/>
  <c r="J82" i="7" s="1"/>
  <c r="I81" i="7"/>
  <c r="H81" i="7"/>
  <c r="J81" i="7" s="1"/>
  <c r="J80" i="7"/>
  <c r="H80" i="7"/>
  <c r="H79" i="7"/>
  <c r="J79" i="7" s="1"/>
  <c r="J78" i="7"/>
  <c r="H78" i="7"/>
  <c r="H77" i="7"/>
  <c r="J77" i="7" s="1"/>
  <c r="J76" i="7"/>
  <c r="H76" i="7"/>
  <c r="I75" i="7"/>
  <c r="J75" i="7" s="1"/>
  <c r="H75" i="7"/>
  <c r="I74" i="7"/>
  <c r="H74" i="7"/>
  <c r="J74" i="7" s="1"/>
  <c r="J73" i="7"/>
  <c r="H73" i="7"/>
  <c r="H72" i="7"/>
  <c r="J72" i="7" s="1"/>
  <c r="J71" i="7"/>
  <c r="I71" i="7"/>
  <c r="H71" i="7"/>
  <c r="H69" i="7"/>
  <c r="J69" i="7" s="1"/>
  <c r="J68" i="7"/>
  <c r="H68" i="7"/>
  <c r="H67" i="7"/>
  <c r="J67" i="7" s="1"/>
  <c r="J66" i="7"/>
  <c r="H66" i="7"/>
  <c r="H65" i="7"/>
  <c r="J65" i="7" s="1"/>
  <c r="J64" i="7"/>
  <c r="H64" i="7"/>
  <c r="H63" i="7"/>
  <c r="J63" i="7" s="1"/>
  <c r="J62" i="7"/>
  <c r="H62" i="7"/>
  <c r="H61" i="7"/>
  <c r="J61" i="7" s="1"/>
  <c r="J60" i="7"/>
  <c r="H60" i="7"/>
  <c r="H59" i="7"/>
  <c r="J59" i="7" s="1"/>
  <c r="J58" i="7"/>
  <c r="H58" i="7"/>
  <c r="H57" i="7"/>
  <c r="J57" i="7" s="1"/>
  <c r="J56" i="7"/>
  <c r="H56" i="7"/>
  <c r="H55" i="7"/>
  <c r="J55" i="7" s="1"/>
  <c r="I54" i="7"/>
  <c r="H54" i="7"/>
  <c r="J54" i="7" s="1"/>
  <c r="J53" i="7"/>
  <c r="H53" i="7"/>
  <c r="H52" i="7"/>
  <c r="J52" i="7" s="1"/>
  <c r="J51" i="7"/>
  <c r="H51" i="7"/>
  <c r="H49" i="7"/>
  <c r="J49" i="7" s="1"/>
  <c r="J48" i="7"/>
  <c r="H48" i="7"/>
  <c r="H47" i="7"/>
  <c r="J47" i="7" s="1"/>
  <c r="J46" i="7"/>
  <c r="I46" i="7"/>
  <c r="H46" i="7"/>
  <c r="H45" i="7"/>
  <c r="J45" i="7" s="1"/>
  <c r="I44" i="7"/>
  <c r="H44" i="7"/>
  <c r="J44" i="7" s="1"/>
  <c r="J43" i="7"/>
  <c r="H43" i="7"/>
  <c r="H42" i="7"/>
  <c r="J42" i="7" s="1"/>
  <c r="J41" i="7"/>
  <c r="H41" i="7"/>
  <c r="H40" i="7"/>
  <c r="J40" i="7" s="1"/>
  <c r="J39" i="7"/>
  <c r="H39" i="7"/>
  <c r="H38" i="7"/>
  <c r="J38" i="7" s="1"/>
  <c r="J37" i="7"/>
  <c r="H37" i="7"/>
  <c r="I36" i="7"/>
  <c r="H36" i="7"/>
  <c r="J36" i="7" s="1"/>
  <c r="I35" i="7"/>
  <c r="H35" i="7"/>
  <c r="J35" i="7" s="1"/>
  <c r="J34" i="7"/>
  <c r="I34" i="7"/>
  <c r="H34" i="7"/>
  <c r="H33" i="7"/>
  <c r="J33" i="7" s="1"/>
  <c r="I32" i="7"/>
  <c r="H32" i="7"/>
  <c r="J32" i="7" s="1"/>
  <c r="J31" i="7"/>
  <c r="H31" i="7"/>
  <c r="H30" i="7"/>
  <c r="J30" i="7" s="1"/>
  <c r="J29" i="7"/>
  <c r="H29" i="7"/>
  <c r="H28" i="7"/>
  <c r="J28" i="7" s="1"/>
  <c r="J27" i="7"/>
  <c r="H27" i="7"/>
  <c r="H25" i="7"/>
  <c r="J25" i="7" s="1"/>
  <c r="J24" i="7"/>
  <c r="I24" i="7"/>
  <c r="H24" i="7"/>
  <c r="H23" i="7"/>
  <c r="J23" i="7" s="1"/>
  <c r="I22" i="7"/>
  <c r="H22" i="7"/>
  <c r="J22" i="7" s="1"/>
  <c r="J21" i="7"/>
  <c r="H21" i="7"/>
  <c r="H20" i="7"/>
  <c r="J20" i="7" s="1"/>
  <c r="J19" i="7"/>
  <c r="H19" i="7"/>
  <c r="H18" i="7"/>
  <c r="J18" i="7" s="1"/>
  <c r="J17" i="7"/>
  <c r="H17" i="7"/>
  <c r="H16" i="7"/>
  <c r="J16" i="7" s="1"/>
  <c r="J15" i="7"/>
  <c r="H15" i="7"/>
  <c r="H14" i="7"/>
  <c r="J14" i="7" s="1"/>
  <c r="J13" i="7"/>
  <c r="H13" i="7"/>
  <c r="H12" i="7"/>
  <c r="J12" i="7" s="1"/>
  <c r="J11" i="7"/>
  <c r="H11" i="7"/>
  <c r="H10" i="7"/>
  <c r="J10" i="7" s="1"/>
  <c r="J8" i="7"/>
  <c r="H8" i="7"/>
  <c r="H7" i="7"/>
  <c r="J7" i="7" s="1"/>
  <c r="J6" i="7"/>
  <c r="H6" i="7"/>
  <c r="H5" i="7"/>
  <c r="J5" i="7" s="1"/>
  <c r="C7" i="2"/>
  <c r="H7" i="2" s="1"/>
  <c r="J7" i="2" s="1"/>
  <c r="C6" i="2"/>
  <c r="H6" i="2" s="1"/>
  <c r="C5" i="2"/>
  <c r="H5" i="2" s="1"/>
  <c r="H5" i="5"/>
  <c r="I6" i="5"/>
  <c r="H6" i="5"/>
  <c r="I7" i="5"/>
  <c r="I17" i="5"/>
  <c r="H7" i="5"/>
  <c r="J7" i="5" s="1"/>
  <c r="J5" i="6"/>
  <c r="I5" i="6"/>
  <c r="J6" i="6"/>
  <c r="I6" i="6"/>
  <c r="K6" i="6" s="1"/>
  <c r="I8" i="6"/>
  <c r="J7" i="6"/>
  <c r="I7" i="6"/>
  <c r="J9" i="6"/>
  <c r="I9" i="6"/>
  <c r="K9" i="6" s="1"/>
  <c r="I8" i="5"/>
  <c r="H8" i="5"/>
  <c r="J10" i="6"/>
  <c r="I10" i="6"/>
  <c r="K10" i="6" s="1"/>
  <c r="I9" i="5"/>
  <c r="H9" i="5"/>
  <c r="J9" i="5"/>
  <c r="C8" i="2"/>
  <c r="H8" i="2" s="1"/>
  <c r="J8" i="2" s="1"/>
  <c r="C9" i="2"/>
  <c r="H9" i="2" s="1"/>
  <c r="J9" i="2" s="1"/>
  <c r="I11" i="6"/>
  <c r="H11" i="5"/>
  <c r="J11" i="5" s="1"/>
  <c r="H10" i="5"/>
  <c r="J10" i="5" s="1"/>
  <c r="H10" i="2"/>
  <c r="J10" i="2" s="1"/>
  <c r="C10" i="2"/>
  <c r="C12" i="2"/>
  <c r="H12" i="2" s="1"/>
  <c r="J12" i="2" s="1"/>
  <c r="H13" i="5"/>
  <c r="J13" i="5" s="1"/>
  <c r="J13" i="6"/>
  <c r="I13" i="6"/>
  <c r="I14" i="6"/>
  <c r="K14" i="6" s="1"/>
  <c r="J228" i="7" l="1"/>
  <c r="J146" i="7"/>
  <c r="J151" i="7"/>
  <c r="J161" i="7"/>
  <c r="J182" i="7"/>
  <c r="J235" i="7"/>
  <c r="J390" i="7"/>
  <c r="J549" i="7"/>
  <c r="J609" i="7"/>
  <c r="J8" i="5"/>
  <c r="I6" i="2"/>
  <c r="J6" i="2" s="1"/>
  <c r="J5" i="2"/>
  <c r="I5" i="2"/>
  <c r="J5" i="5"/>
  <c r="J6" i="5"/>
  <c r="K5" i="6"/>
  <c r="K7" i="6"/>
  <c r="K8" i="6"/>
  <c r="K11" i="6"/>
  <c r="K13" i="6"/>
  <c r="I15" i="6"/>
  <c r="K15" i="6" s="1"/>
  <c r="I16" i="6"/>
  <c r="K16" i="6" s="1"/>
  <c r="H14" i="5"/>
  <c r="J14" i="5" s="1"/>
  <c r="C14" i="2"/>
  <c r="H14" i="2" s="1"/>
  <c r="J14" i="2" s="1"/>
  <c r="C13" i="2"/>
  <c r="H13" i="2" s="1"/>
  <c r="J13" i="2" s="1"/>
  <c r="C15" i="2"/>
  <c r="H15" i="2" s="1"/>
  <c r="J15" i="2" s="1"/>
  <c r="H15" i="5"/>
  <c r="J15" i="5" s="1"/>
  <c r="C17" i="2"/>
  <c r="H17" i="2" s="1"/>
  <c r="J17" i="2" s="1"/>
  <c r="C16" i="2"/>
  <c r="H16" i="2" s="1"/>
  <c r="J16" i="2" s="1"/>
  <c r="H16" i="5" l="1"/>
  <c r="H17" i="5"/>
  <c r="J17" i="5" s="1"/>
  <c r="H18" i="5"/>
  <c r="J18" i="5" s="1"/>
  <c r="H19" i="5"/>
  <c r="I18" i="6"/>
  <c r="K18" i="6" s="1"/>
  <c r="I17" i="6"/>
  <c r="K17" i="6" s="1"/>
  <c r="I19" i="6"/>
  <c r="J20" i="6"/>
  <c r="I20" i="6"/>
  <c r="J21" i="6"/>
  <c r="I21" i="6"/>
  <c r="K21" i="6" s="1"/>
  <c r="I22" i="6"/>
  <c r="K22" i="6" s="1"/>
  <c r="I23" i="6"/>
  <c r="K23" i="6" s="1"/>
  <c r="I20" i="5"/>
  <c r="H20" i="5"/>
  <c r="I21" i="5"/>
  <c r="J21" i="5" s="1"/>
  <c r="H21" i="5"/>
  <c r="C18" i="2"/>
  <c r="H18" i="2" s="1"/>
  <c r="J18" i="2" s="1"/>
  <c r="C19" i="2"/>
  <c r="I19" i="2" s="1"/>
  <c r="I24" i="6"/>
  <c r="K24" i="6" s="1"/>
  <c r="I22" i="5"/>
  <c r="H22" i="5"/>
  <c r="C21" i="2"/>
  <c r="H21" i="2" s="1"/>
  <c r="C20" i="2"/>
  <c r="H20" i="2" s="1"/>
  <c r="J20" i="2" s="1"/>
  <c r="H24" i="5"/>
  <c r="I23" i="5"/>
  <c r="H23" i="5"/>
  <c r="I25" i="6"/>
  <c r="K25" i="6" s="1"/>
  <c r="I26" i="6"/>
  <c r="K26" i="6" s="1"/>
  <c r="C22" i="2"/>
  <c r="H22" i="2" s="1"/>
  <c r="J22" i="2" s="1"/>
  <c r="C24" i="2"/>
  <c r="H24" i="2" s="1"/>
  <c r="J24" i="2" s="1"/>
  <c r="C23" i="2"/>
  <c r="H23" i="2" s="1"/>
  <c r="J23" i="2" s="1"/>
  <c r="I25" i="5"/>
  <c r="H25" i="5"/>
  <c r="I27" i="6"/>
  <c r="J28" i="6"/>
  <c r="I28" i="6"/>
  <c r="H27" i="5"/>
  <c r="J27" i="5" s="1"/>
  <c r="I26" i="5"/>
  <c r="H26" i="5"/>
  <c r="C26" i="2"/>
  <c r="H26" i="2" s="1"/>
  <c r="C25" i="2"/>
  <c r="H25" i="2" s="1"/>
  <c r="J25" i="2" s="1"/>
  <c r="C31" i="2"/>
  <c r="I31" i="2" s="1"/>
  <c r="C30" i="2"/>
  <c r="H30" i="2" s="1"/>
  <c r="J30" i="2" s="1"/>
  <c r="C29" i="2"/>
  <c r="H29" i="2" s="1"/>
  <c r="J29" i="2" s="1"/>
  <c r="C28" i="2"/>
  <c r="H28" i="2" s="1"/>
  <c r="J28" i="2" s="1"/>
  <c r="C27" i="2"/>
  <c r="H27" i="2" s="1"/>
  <c r="J27" i="2" s="1"/>
  <c r="H30" i="5"/>
  <c r="J30" i="5" s="1"/>
  <c r="H31" i="5"/>
  <c r="J31" i="5" s="1"/>
  <c r="J29" i="5"/>
  <c r="H29" i="5"/>
  <c r="H35" i="5"/>
  <c r="J35" i="5" s="1"/>
  <c r="H34" i="5"/>
  <c r="J34" i="5" s="1"/>
  <c r="H33" i="5"/>
  <c r="J33" i="5" s="1"/>
  <c r="I32" i="5"/>
  <c r="J32" i="5" s="1"/>
  <c r="H32" i="5"/>
  <c r="J30" i="6"/>
  <c r="I31" i="6"/>
  <c r="K31" i="6" s="1"/>
  <c r="I30" i="6"/>
  <c r="I35" i="6"/>
  <c r="K35" i="6" s="1"/>
  <c r="I34" i="6"/>
  <c r="K34" i="6" s="1"/>
  <c r="I33" i="6"/>
  <c r="K33" i="6" s="1"/>
  <c r="I32" i="6"/>
  <c r="K32" i="6" s="1"/>
  <c r="I28" i="5"/>
  <c r="H28" i="5"/>
  <c r="I29" i="6"/>
  <c r="K29" i="6" s="1"/>
  <c r="K28" i="6" l="1"/>
  <c r="K30" i="6"/>
  <c r="K20" i="6"/>
  <c r="I26" i="2"/>
  <c r="J26" i="2" s="1"/>
  <c r="I21" i="2"/>
  <c r="H19" i="2"/>
  <c r="J19" i="2" s="1"/>
  <c r="J16" i="5"/>
  <c r="J19" i="5"/>
  <c r="K19" i="6"/>
  <c r="J20" i="5"/>
  <c r="J22" i="5"/>
  <c r="J21" i="2"/>
  <c r="J24" i="5"/>
  <c r="J23" i="5"/>
  <c r="J25" i="5"/>
  <c r="K27" i="6"/>
  <c r="J26" i="5"/>
  <c r="H31" i="2"/>
  <c r="J31" i="2" s="1"/>
  <c r="J28" i="5"/>
  <c r="H43" i="5"/>
  <c r="J43" i="5" s="1"/>
  <c r="I42" i="5"/>
  <c r="H42" i="5"/>
  <c r="I41" i="5"/>
  <c r="H41" i="5"/>
  <c r="I40" i="5"/>
  <c r="J40" i="5" s="1"/>
  <c r="H40" i="5"/>
  <c r="H39" i="5"/>
  <c r="J39" i="5" s="1"/>
  <c r="H38" i="5"/>
  <c r="J38" i="5" s="1"/>
  <c r="I37" i="5"/>
  <c r="H37" i="5"/>
  <c r="I36" i="5"/>
  <c r="J36" i="5" s="1"/>
  <c r="H36" i="5"/>
  <c r="J43" i="6"/>
  <c r="I43" i="6"/>
  <c r="I42" i="6"/>
  <c r="K42" i="6" s="1"/>
  <c r="I41" i="6"/>
  <c r="K41" i="6" s="1"/>
  <c r="I40" i="6"/>
  <c r="K40" i="6" s="1"/>
  <c r="J39" i="6"/>
  <c r="I39" i="6"/>
  <c r="I38" i="6"/>
  <c r="K38" i="6" s="1"/>
  <c r="I37" i="6"/>
  <c r="K37" i="6" s="1"/>
  <c r="I36" i="6"/>
  <c r="K36" i="6" s="1"/>
  <c r="C39" i="2"/>
  <c r="I39" i="2" s="1"/>
  <c r="C38" i="2"/>
  <c r="H38" i="2" s="1"/>
  <c r="C37" i="2"/>
  <c r="I37" i="2" s="1"/>
  <c r="C36" i="2"/>
  <c r="I36" i="2" s="1"/>
  <c r="C35" i="2"/>
  <c r="I35" i="2" s="1"/>
  <c r="C34" i="2"/>
  <c r="I34" i="2" s="1"/>
  <c r="C33" i="2"/>
  <c r="H33" i="2" s="1"/>
  <c r="C32" i="2"/>
  <c r="I32" i="2" s="1"/>
  <c r="J41" i="5" l="1"/>
  <c r="J37" i="5"/>
  <c r="J42" i="5"/>
  <c r="K43" i="6"/>
  <c r="K39" i="6"/>
  <c r="H32" i="2"/>
  <c r="J32" i="2" s="1"/>
  <c r="H34" i="2"/>
  <c r="J34" i="2" s="1"/>
  <c r="H35" i="2"/>
  <c r="J35" i="2" s="1"/>
  <c r="H36" i="2"/>
  <c r="J36" i="2" s="1"/>
  <c r="H37" i="2"/>
  <c r="J37" i="2" s="1"/>
  <c r="H39" i="2"/>
  <c r="J39" i="2" s="1"/>
  <c r="I33" i="2"/>
  <c r="J33" i="2" s="1"/>
  <c r="I38" i="2"/>
  <c r="J38" i="2" s="1"/>
  <c r="J47" i="6" l="1"/>
  <c r="I47" i="6"/>
  <c r="J46" i="6"/>
  <c r="I46" i="6"/>
  <c r="J45" i="6"/>
  <c r="I45" i="6"/>
  <c r="J44" i="6"/>
  <c r="I44" i="6"/>
  <c r="H46" i="5"/>
  <c r="J46" i="5" s="1"/>
  <c r="I45" i="5"/>
  <c r="H45" i="5"/>
  <c r="H44" i="5"/>
  <c r="J44" i="5" s="1"/>
  <c r="C45" i="2"/>
  <c r="I45" i="2" s="1"/>
  <c r="C44" i="2"/>
  <c r="H44" i="2" s="1"/>
  <c r="C43" i="2"/>
  <c r="I43" i="2" s="1"/>
  <c r="C42" i="2"/>
  <c r="H42" i="2" s="1"/>
  <c r="C41" i="2"/>
  <c r="I41" i="2" s="1"/>
  <c r="C40" i="2"/>
  <c r="H40" i="2" s="1"/>
  <c r="K44" i="6" l="1"/>
  <c r="K47" i="6"/>
  <c r="K46" i="6"/>
  <c r="J45" i="5"/>
  <c r="K45" i="6"/>
  <c r="H41" i="2"/>
  <c r="J41" i="2" s="1"/>
  <c r="H43" i="2"/>
  <c r="J43" i="2" s="1"/>
  <c r="H45" i="2"/>
  <c r="J45" i="2" s="1"/>
  <c r="I40" i="2"/>
  <c r="J40" i="2" s="1"/>
  <c r="I42" i="2"/>
  <c r="J42" i="2" s="1"/>
  <c r="I44" i="2"/>
  <c r="J44" i="2" s="1"/>
  <c r="J51" i="6" l="1"/>
  <c r="I51" i="6"/>
  <c r="J50" i="6"/>
  <c r="I50" i="6"/>
  <c r="J49" i="6"/>
  <c r="I49" i="6"/>
  <c r="I48" i="6"/>
  <c r="K48" i="6" s="1"/>
  <c r="H50" i="5"/>
  <c r="J50" i="5" s="1"/>
  <c r="H49" i="5"/>
  <c r="J49" i="5" s="1"/>
  <c r="H48" i="5"/>
  <c r="J48" i="5" s="1"/>
  <c r="H47" i="5"/>
  <c r="J47" i="5" s="1"/>
  <c r="C48" i="2"/>
  <c r="I48" i="2" s="1"/>
  <c r="C47" i="2"/>
  <c r="I47" i="2" s="1"/>
  <c r="C46" i="2"/>
  <c r="I46" i="2" s="1"/>
  <c r="K50" i="6" l="1"/>
  <c r="K49" i="6"/>
  <c r="K51" i="6"/>
  <c r="H46" i="2"/>
  <c r="J46" i="2" s="1"/>
  <c r="H47" i="2"/>
  <c r="J47" i="2" s="1"/>
  <c r="H48" i="2"/>
  <c r="J48" i="2" s="1"/>
  <c r="I56" i="6" l="1"/>
  <c r="K56" i="6" s="1"/>
  <c r="J55" i="6"/>
  <c r="I55" i="6"/>
  <c r="I54" i="6"/>
  <c r="K54" i="6" s="1"/>
  <c r="I53" i="6"/>
  <c r="K53" i="6" s="1"/>
  <c r="I52" i="6"/>
  <c r="K52" i="6" s="1"/>
  <c r="H56" i="5"/>
  <c r="J56" i="5" s="1"/>
  <c r="H55" i="5"/>
  <c r="J55" i="5" s="1"/>
  <c r="H54" i="5"/>
  <c r="J54" i="5" s="1"/>
  <c r="H53" i="5"/>
  <c r="J53" i="5" s="1"/>
  <c r="H52" i="5"/>
  <c r="J52" i="5" s="1"/>
  <c r="H51" i="5"/>
  <c r="J51" i="5" s="1"/>
  <c r="C52" i="2"/>
  <c r="I52" i="2" s="1"/>
  <c r="C51" i="2"/>
  <c r="I51" i="2" s="1"/>
  <c r="C50" i="2"/>
  <c r="I50" i="2" s="1"/>
  <c r="C49" i="2"/>
  <c r="I49" i="2" s="1"/>
  <c r="K55" i="6" l="1"/>
  <c r="H52" i="2"/>
  <c r="J52" i="2" s="1"/>
  <c r="H49" i="2"/>
  <c r="J49" i="2" s="1"/>
  <c r="H50" i="2"/>
  <c r="J50" i="2" s="1"/>
  <c r="H51" i="2"/>
  <c r="J51" i="2" s="1"/>
  <c r="I76" i="6"/>
  <c r="K76" i="6" s="1"/>
  <c r="J75" i="6"/>
  <c r="I75" i="6"/>
  <c r="J74" i="6"/>
  <c r="I74" i="6"/>
  <c r="I73" i="6"/>
  <c r="K73" i="6" s="1"/>
  <c r="J72" i="6"/>
  <c r="I72" i="6"/>
  <c r="I71" i="6"/>
  <c r="K71" i="6" s="1"/>
  <c r="I70" i="6"/>
  <c r="K70" i="6" s="1"/>
  <c r="I69" i="6"/>
  <c r="K69" i="6" s="1"/>
  <c r="I68" i="6"/>
  <c r="K68" i="6" s="1"/>
  <c r="I67" i="6"/>
  <c r="K67" i="6" s="1"/>
  <c r="I66" i="6"/>
  <c r="K66" i="6" s="1"/>
  <c r="I65" i="6"/>
  <c r="K65" i="6" s="1"/>
  <c r="I64" i="6"/>
  <c r="K64" i="6" s="1"/>
  <c r="I63" i="6"/>
  <c r="K63" i="6" s="1"/>
  <c r="I62" i="6"/>
  <c r="K62" i="6" s="1"/>
  <c r="I61" i="6"/>
  <c r="K61" i="6" s="1"/>
  <c r="I59" i="6"/>
  <c r="K59" i="6" s="1"/>
  <c r="I58" i="6"/>
  <c r="K58" i="6" s="1"/>
  <c r="J57" i="6"/>
  <c r="I57" i="6"/>
  <c r="H90" i="5"/>
  <c r="J90" i="5" s="1"/>
  <c r="I89" i="5"/>
  <c r="H89" i="5"/>
  <c r="H88" i="5"/>
  <c r="J88" i="5" s="1"/>
  <c r="I87" i="5"/>
  <c r="H87" i="5"/>
  <c r="I86" i="5"/>
  <c r="H86" i="5"/>
  <c r="I85" i="5"/>
  <c r="H85" i="5"/>
  <c r="H84" i="5"/>
  <c r="J84" i="5" s="1"/>
  <c r="H83" i="5"/>
  <c r="J83" i="5" s="1"/>
  <c r="H82" i="5"/>
  <c r="J82" i="5" s="1"/>
  <c r="H81" i="5"/>
  <c r="J81" i="5" s="1"/>
  <c r="H80" i="5"/>
  <c r="J80" i="5" s="1"/>
  <c r="H79" i="5"/>
  <c r="J79" i="5" s="1"/>
  <c r="H78" i="5"/>
  <c r="J78" i="5" s="1"/>
  <c r="H77" i="5"/>
  <c r="J77" i="5" s="1"/>
  <c r="H76" i="5"/>
  <c r="J76" i="5" s="1"/>
  <c r="H75" i="5"/>
  <c r="J75" i="5" s="1"/>
  <c r="H74" i="5"/>
  <c r="J74" i="5" s="1"/>
  <c r="H73" i="5"/>
  <c r="J73" i="5" s="1"/>
  <c r="H72" i="5"/>
  <c r="J72" i="5" s="1"/>
  <c r="H71" i="5"/>
  <c r="J71" i="5" s="1"/>
  <c r="I70" i="5"/>
  <c r="H70" i="5"/>
  <c r="H69" i="5"/>
  <c r="J69" i="5" s="1"/>
  <c r="J67" i="5"/>
  <c r="H66" i="5"/>
  <c r="J66" i="5" s="1"/>
  <c r="I65" i="5"/>
  <c r="H65" i="5"/>
  <c r="I63" i="5"/>
  <c r="H63" i="5"/>
  <c r="H62" i="5"/>
  <c r="J62" i="5" s="1"/>
  <c r="H61" i="5"/>
  <c r="J61" i="5" s="1"/>
  <c r="I60" i="5"/>
  <c r="H60" i="5"/>
  <c r="H59" i="5"/>
  <c r="J59" i="5" s="1"/>
  <c r="H58" i="5"/>
  <c r="J58" i="5" s="1"/>
  <c r="H57" i="5"/>
  <c r="J57" i="5" s="1"/>
  <c r="K74" i="6" l="1"/>
  <c r="K75" i="6"/>
  <c r="J63" i="5"/>
  <c r="J86" i="5"/>
  <c r="J70" i="5"/>
  <c r="J60" i="5"/>
  <c r="J85" i="5"/>
  <c r="J65" i="5"/>
  <c r="J87" i="5"/>
  <c r="J89" i="5"/>
  <c r="K57" i="6"/>
  <c r="K72" i="6"/>
  <c r="C59" i="2"/>
  <c r="I59" i="2" s="1"/>
  <c r="C58" i="2"/>
  <c r="I58" i="2" s="1"/>
  <c r="C57" i="2"/>
  <c r="I57" i="2" s="1"/>
  <c r="C56" i="2"/>
  <c r="I56" i="2" s="1"/>
  <c r="C55" i="2"/>
  <c r="I55" i="2" s="1"/>
  <c r="C54" i="2"/>
  <c r="I54" i="2" s="1"/>
  <c r="H58" i="2" l="1"/>
  <c r="J58" i="2" s="1"/>
  <c r="H59" i="2"/>
  <c r="J59" i="2" s="1"/>
  <c r="H54" i="2"/>
  <c r="J54" i="2" s="1"/>
  <c r="H55" i="2"/>
  <c r="J55" i="2" s="1"/>
  <c r="H56" i="2"/>
  <c r="J56" i="2" s="1"/>
  <c r="H57" i="2"/>
  <c r="J57" i="2" s="1"/>
  <c r="C60" i="2" l="1"/>
  <c r="H60" i="2" s="1"/>
  <c r="J60" i="2" s="1"/>
  <c r="C61" i="2"/>
  <c r="H61" i="2" s="1"/>
  <c r="J61" i="2" s="1"/>
  <c r="C62" i="2"/>
  <c r="I62" i="2" s="1"/>
  <c r="H62" i="2" l="1"/>
  <c r="J62" i="2" s="1"/>
  <c r="C63" i="2" l="1"/>
  <c r="H63" i="2" s="1"/>
  <c r="J63" i="2" s="1"/>
  <c r="C64" i="2" l="1"/>
  <c r="H64" i="2" s="1"/>
  <c r="C65" i="2"/>
  <c r="H65" i="2" s="1"/>
  <c r="J65" i="2" s="1"/>
  <c r="J64" i="2" l="1"/>
  <c r="C66" i="2"/>
  <c r="H66" i="2" s="1"/>
  <c r="C67" i="2"/>
  <c r="H67" i="2" s="1"/>
  <c r="J67" i="2" s="1"/>
  <c r="C73" i="2"/>
  <c r="H73" i="2" s="1"/>
  <c r="J66" i="2" l="1"/>
  <c r="I73" i="2"/>
  <c r="J73" i="2" s="1"/>
  <c r="C68" i="2" l="1"/>
  <c r="H68" i="2" s="1"/>
  <c r="C69" i="2"/>
  <c r="H69" i="2" s="1"/>
  <c r="J69" i="2" s="1"/>
  <c r="I68" i="2" l="1"/>
  <c r="J68" i="2" s="1"/>
  <c r="C70" i="2" l="1"/>
  <c r="H70" i="2" l="1"/>
  <c r="I70" i="2"/>
  <c r="C71" i="2"/>
  <c r="H71" i="2" s="1"/>
  <c r="J71" i="2" s="1"/>
  <c r="J70" i="2" l="1"/>
  <c r="C72" i="2" l="1"/>
  <c r="H72" i="2" s="1"/>
  <c r="J72" i="2" s="1"/>
  <c r="C74" i="2" l="1"/>
  <c r="H74" i="2" s="1"/>
  <c r="J74" i="2" s="1"/>
  <c r="C75" i="2" l="1"/>
  <c r="H75" i="2" s="1"/>
  <c r="J75" i="2" s="1"/>
  <c r="C77" i="2" l="1"/>
  <c r="H77" i="2" s="1"/>
  <c r="J77" i="2" s="1"/>
  <c r="C76" i="2"/>
  <c r="I76" i="2" s="1"/>
  <c r="H76" i="2" l="1"/>
  <c r="J76" i="2" s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7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<sst xmlns="http://schemas.openxmlformats.org/spreadsheetml/2006/main" count="1749" uniqueCount="180">
  <si>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</si>
  <si>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</si>
  <si>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</si>
  <si>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</si>
  <si>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</si>
  <si>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</si>
  <si>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</si>
  <si>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</si>
  <si>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</si>
  <si>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</si>
  <si>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</si>
  <si>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</si>
  <si>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</si>
  <si>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</si>
  <si>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</si>
  <si>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</si>
  <si>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</si>
  <si>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</si>
  <si>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</si>
  <si>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</si>
  <si>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</si>
  <si>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</si>
  <si>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</si>
  <si>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</si>
  <si>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</si>
  <si>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</si>
  <si>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</si>
  <si>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</si>
  <si>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</si>
  <si>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</si>
  <si>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</si>
  <si>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</si>
  <si>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</si>
  <si>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</si>
  <si>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</si>
  <si>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</si>
  <si>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</si>
  <si>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</si>
  <si>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</si>
  <si>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</si>
  <si>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</si>
  <si>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</si>
  <si>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</si>
  <si>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</si>
  <si>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</si>
  <si>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</si>
  <si>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</si>
  <si>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</si>
  <si>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</si>
  <si>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</si>
  <si>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</si>
  <si>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</si>
  <si>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</si>
  <si>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</si>
  <si>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</si>
  <si>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</si>
  <si>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</si>
  <si>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</si>
  <si>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</si>
  <si>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</si>
  <si>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</si>
  <si>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</si>
  <si>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</si>
  <si>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</si>
  <si>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</si>
  <si>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</si>
  <si>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</si>
  <si>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</si>
  <si>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</si>
  <si>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</si>
  <si>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</si>
  <si>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</si>
  <si>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</si>
  <si>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</si>
  <si>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</si>
  <si>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</si>
  <si>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</si>
  <si>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</si>
  <si>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</si>
  <si>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</si>
  <si>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</si>
  <si>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</si>
  <si>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</si>
  <si>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</si>
  <si>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</si>
  <si>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</si>
  <si>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</si>
  <si>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</si>
  <si>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</si>
  <si>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</si>
  <si>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</si>
  <si>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MCX PREMIUM</t>
  </si>
  <si>
    <t xml:space="preserve">ZINC </t>
  </si>
  <si>
    <t xml:space="preserve">LEAD </t>
  </si>
  <si>
    <t>GOLD</t>
  </si>
  <si>
    <t xml:space="preserve">SILVER </t>
  </si>
  <si>
    <t>ZINC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</si>
  <si>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</si>
  <si>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</si>
  <si>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</si>
  <si>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</si>
  <si>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</si>
  <si>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</si>
  <si>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</si>
  <si>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</si>
  <si>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</si>
  <si>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CRUDE OIL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</si>
  <si>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</si>
  <si>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</si>
  <si>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</si>
  <si>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</si>
  <si>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</si>
  <si>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</si>
  <si>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</si>
  <si>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</si>
  <si>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</si>
  <si>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</si>
  <si>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</si>
  <si>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</si>
  <si>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</si>
  <si>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</si>
  <si>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</si>
  <si>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</si>
  <si>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</si>
  <si>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</si>
  <si>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</si>
  <si>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</si>
  <si>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</si>
  <si>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</si>
  <si>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</si>
  <si>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</si>
  <si>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</si>
  <si>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</si>
  <si>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</si>
  <si>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</si>
  <si>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</si>
  <si>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</si>
  <si>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</si>
  <si>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</si>
  <si>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</si>
  <si>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</si>
  <si>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</si>
  <si>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</si>
  <si>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</si>
  <si>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</si>
  <si>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</si>
  <si>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</si>
  <si>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</si>
  <si>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</si>
  <si>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</si>
  <si>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</si>
  <si>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</si>
  <si>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</si>
  <si>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</si>
  <si>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</si>
  <si>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</si>
  <si>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</si>
  <si>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</si>
  <si>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</si>
  <si>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</si>
  <si>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</si>
  <si>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</si>
  <si>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</si>
  <si>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</si>
  <si>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</si>
  <si>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</si>
  <si>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</si>
  <si>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</si>
  <si>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</si>
  <si>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</si>
  <si>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</si>
  <si>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</si>
  <si>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</si>
  <si>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LEAD</t>
  </si>
  <si>
    <t xml:space="preserve">GOLD </t>
  </si>
  <si>
    <t>SILVER</t>
  </si>
  <si>
    <t xml:space="preserve">CRUDE OIL </t>
  </si>
  <si>
    <t xml:space="preserve">NG </t>
  </si>
  <si>
    <t xml:space="preserve">COPPER </t>
  </si>
  <si>
    <t>COPPER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</si>
</sst>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d\-mmm\-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rgb="FF80808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11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5" fontId="0" fillId="0" borderId="4" xfId="0" applyNumberFormat="1" applyBorder="1" applyAlignment="1">
      <alignment horizontal="center"/>
    </xf>
    <xf numFmtId="166" fontId="4" fillId="0" borderId="4" xfId="0" applyNumberFormat="1" applyFont="1" applyBorder="1" applyAlignment="1">
      <alignment horizontal="center" vertical="top"/>
    </xf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0" fillId="3" borderId="7" xfId="0" applyFill="1" applyBorder="1"/>
    <xf numFmtId="2" fontId="13" fillId="0" borderId="4" xfId="0" applyNumberFormat="1" applyFont="1" applyFill="1" applyBorder="1" applyAlignment="1">
      <alignment horizontal="center"/>
    </xf>
    <xf numFmtId="164" fontId="14" fillId="3" borderId="7" xfId="0" applyNumberFormat="1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/>
    </xf>
    <xf numFmtId="2" fontId="15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0" fontId="0" fillId="0" borderId="4" xfId="0" applyBorder="1"/>
    <xf numFmtId="15" fontId="5" fillId="0" borderId="4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2" fontId="16" fillId="0" borderId="4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6" fillId="0" borderId="4" xfId="1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2" fontId="17" fillId="0" borderId="4" xfId="1" applyNumberFormat="1" applyFont="1" applyBorder="1" applyAlignment="1">
      <alignment horizontal="center" vertical="center"/>
    </xf>
    <xf numFmtId="2" fontId="17" fillId="0" borderId="4" xfId="1" applyNumberFormat="1" applyFont="1" applyFill="1" applyBorder="1" applyAlignment="1">
      <alignment horizontal="center" vertical="center"/>
    </xf>
    <xf numFmtId="0" fontId="0" fillId="3" borderId="0" xfId="0" applyFill="1"/>
    <xf numFmtId="0" fontId="0" fillId="3" borderId="4" xfId="0" applyFill="1" applyBorder="1"/>
    <xf numFmtId="2" fontId="17" fillId="0" borderId="4" xfId="0" applyNumberFormat="1" applyFont="1" applyFill="1" applyBorder="1" applyAlignment="1">
      <alignment horizontal="center"/>
    </xf>
    <xf numFmtId="2" fontId="18" fillId="0" borderId="4" xfId="1" applyNumberFormat="1" applyFont="1" applyFill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" fontId="11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8" fillId="4" borderId="5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2" fontId="0" fillId="0" borderId="8" xfId="0" applyNumberFormat="1" applyFont="1" applyFill="1" applyBorder="1" applyAlignment="1">
      <alignment horizontal="center"/>
    </xf>
    <xf numFmtId="2" fontId="16" fillId="0" borderId="9" xfId="1" applyNumberFormat="1" applyFont="1" applyFill="1" applyBorder="1" applyAlignment="1">
      <alignment horizontal="center" vertical="center"/>
    </xf>
    <xf numFmtId="15" fontId="5" fillId="0" borderId="9" xfId="0" applyNumberFormat="1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2" fontId="16" fillId="0" borderId="9" xfId="0" applyNumberFormat="1" applyFont="1" applyBorder="1" applyAlignment="1">
      <alignment horizontal="center" vertical="center"/>
    </xf>
    <xf numFmtId="0" fontId="0" fillId="4" borderId="7" xfId="0" applyFill="1" applyBorder="1"/>
    <xf numFmtId="0" fontId="0" fillId="4" borderId="4" xfId="0" applyFill="1" applyBorder="1"/>
    <xf numFmtId="15" fontId="5" fillId="5" borderId="4" xfId="0" applyNumberFormat="1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/>
    </xf>
    <xf numFmtId="2" fontId="1" fillId="5" borderId="7" xfId="1" applyNumberFormat="1" applyFont="1" applyFill="1" applyBorder="1" applyAlignment="1">
      <alignment horizontal="center" vertical="center"/>
    </xf>
    <xf numFmtId="2" fontId="14" fillId="5" borderId="7" xfId="1" applyNumberFormat="1" applyFont="1" applyFill="1" applyBorder="1" applyAlignment="1">
      <alignment horizontal="center" vertical="center"/>
    </xf>
    <xf numFmtId="2" fontId="16" fillId="0" borderId="4" xfId="1" applyNumberFormat="1" applyFont="1" applyBorder="1" applyAlignment="1">
      <alignment horizontal="center" vertical="center"/>
    </xf>
    <xf numFmtId="2" fontId="18" fillId="0" borderId="4" xfId="1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0" fillId="5" borderId="0" xfId="0" applyFill="1"/>
    <xf numFmtId="0" fontId="0" fillId="5" borderId="4" xfId="0" applyFill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Fill="1" applyBorder="1" applyAlignment="1">
      <alignment horizontal="center"/>
    </xf>
    <xf numFmtId="0" fontId="1" fillId="4" borderId="4" xfId="0" applyFont="1" applyFill="1" applyBorder="1"/>
    <xf numFmtId="0" fontId="0" fillId="0" borderId="4" xfId="0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15" fontId="5" fillId="4" borderId="4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ont="1" applyFill="1" applyBorder="1" applyAlignment="1">
      <alignment horizontal="center" vertical="center" wrapText="1"/>
    </xf>
    <xf numFmtId="2" fontId="0" fillId="4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1" fillId="4" borderId="0" xfId="0" applyFont="1" applyFill="1"/>
    <xf numFmtId="2" fontId="1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167" fontId="7" fillId="6" borderId="4" xfId="0" applyNumberFormat="1" applyFont="1" applyFill="1" applyBorder="1" applyAlignment="1">
      <alignment horizontal="center" vertical="center"/>
    </xf>
    <xf numFmtId="1" fontId="7" fillId="6" borderId="4" xfId="0" applyNumberFormat="1" applyFont="1" applyFill="1" applyBorder="1" applyAlignment="1">
      <alignment horizontal="center" vertical="center"/>
    </xf>
    <xf numFmtId="2" fontId="7" fillId="6" borderId="4" xfId="0" applyNumberFormat="1" applyFont="1" applyFill="1" applyBorder="1" applyAlignment="1">
      <alignment horizontal="center" vertical="center"/>
    </xf>
    <xf numFmtId="2" fontId="0" fillId="0" borderId="4" xfId="2" applyNumberFormat="1" applyFont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0" fillId="4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164" fontId="0" fillId="3" borderId="4" xfId="0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11" fillId="3" borderId="4" xfId="0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2" fontId="11" fillId="3" borderId="4" xfId="0" applyNumberFormat="1" applyFont="1" applyFill="1" applyBorder="1" applyAlignment="1">
      <alignment horizontal="center"/>
    </xf>
    <xf numFmtId="2" fontId="11" fillId="3" borderId="4" xfId="1" applyNumberFormat="1" applyFont="1" applyFill="1" applyBorder="1" applyAlignment="1">
      <alignment horizontal="center" vertical="center"/>
    </xf>
    <xf numFmtId="15" fontId="4" fillId="3" borderId="4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66" fontId="0" fillId="3" borderId="4" xfId="0" applyNumberFormat="1" applyFont="1" applyFill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/>
    </xf>
    <xf numFmtId="1" fontId="11" fillId="3" borderId="4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 2" xfId="2"/>
  </cellStyles>
  <dxfs count="4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133350</xdr:rowOff>
    </xdr:from>
    <xdr:to>
      <xdr:col>3</xdr:col>
      <xdr:colOff>9525</xdr:colOff>
      <xdr:row>0</xdr:row>
      <xdr:rowOff>1152525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33350"/>
          <a:ext cx="2857500" cy="1019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abSelected="1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</row>
    <row r="2" spans="1:10" ht="30" customHeight="1" x14ac:dyDescent="0.4">
      <c r="A2" s="83" t="s">
        <v>45</v>
      </c>
      <c r="B2" s="84"/>
      <c r="C2" s="84"/>
      <c r="D2" s="84"/>
      <c r="E2" s="84"/>
      <c r="F2" s="84"/>
      <c r="G2" s="84"/>
      <c r="H2" s="84"/>
      <c r="I2" s="84"/>
      <c r="J2" s="84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 x14ac:dyDescent="0.25">
      <c r="A5" s="23">
        <v>43353</v>
      </c>
      <c r="B5" s="24" t="s">
        <v>172</v>
      </c>
      <c r="C5" s="77">
        <f t="shared" ref="C5:C7" si="0">300000/E5</f>
        <v>961.53846153846155</v>
      </c>
      <c r="D5" s="78" t="s">
        <v>48</v>
      </c>
      <c r="E5" s="25">
        <v>312</v>
      </c>
      <c r="F5" s="25">
        <v>318</v>
      </c>
      <c r="G5" s="25">
        <v>320</v>
      </c>
      <c r="H5" s="25">
        <f t="shared" ref="H5:H7" si="1">IF(D5="SELL", E5-F5, F5-E5)*C5</f>
        <v>5769.2307692307695</v>
      </c>
      <c r="I5" s="25">
        <f t="shared" ref="I5:I6" si="2">IF(D5="SELL",IF(G5="-","0",F5-G5),IF(D5="BUY",IF(G5="-","0",G5-F5)))*C5</f>
        <v>1923.0769230769231</v>
      </c>
      <c r="J5" s="79">
        <f t="shared" ref="J5:J7" si="3">SUM(H5:I5)</f>
        <v>7692.3076923076924</v>
      </c>
    </row>
    <row r="6" spans="1:10" x14ac:dyDescent="0.25">
      <c r="A6" s="23">
        <v>43350</v>
      </c>
      <c r="B6" s="24" t="s">
        <v>171</v>
      </c>
      <c r="C6" s="77">
        <f t="shared" si="0"/>
        <v>582.52427184466023</v>
      </c>
      <c r="D6" s="78" t="s">
        <v>48</v>
      </c>
      <c r="E6" s="25">
        <v>515</v>
      </c>
      <c r="F6" s="25">
        <v>523</v>
      </c>
      <c r="G6" s="25">
        <v>530</v>
      </c>
      <c r="H6" s="25">
        <f t="shared" si="1"/>
        <v>4660.1941747572819</v>
      </c>
      <c r="I6" s="25">
        <f t="shared" si="2"/>
        <v>4077.6699029126216</v>
      </c>
      <c r="J6" s="79">
        <f t="shared" si="3"/>
        <v>8737.8640776699031</v>
      </c>
    </row>
    <row r="7" spans="1:10" x14ac:dyDescent="0.25">
      <c r="A7" s="23">
        <v>43349</v>
      </c>
      <c r="B7" s="24" t="s">
        <v>170</v>
      </c>
      <c r="C7" s="77">
        <f t="shared" si="0"/>
        <v>1075.2688172043011</v>
      </c>
      <c r="D7" s="78" t="s">
        <v>48</v>
      </c>
      <c r="E7" s="25">
        <v>279</v>
      </c>
      <c r="F7" s="25">
        <v>283</v>
      </c>
      <c r="G7" s="25" t="s">
        <v>49</v>
      </c>
      <c r="H7" s="25">
        <f t="shared" si="1"/>
        <v>4301.0752688172042</v>
      </c>
      <c r="I7" s="25">
        <v>0</v>
      </c>
      <c r="J7" s="79">
        <f t="shared" si="3"/>
        <v>4301.0752688172042</v>
      </c>
    </row>
    <row r="8" spans="1:10" x14ac:dyDescent="0.25">
      <c r="A8" s="23">
        <v>43347</v>
      </c>
      <c r="B8" s="24" t="s">
        <v>165</v>
      </c>
      <c r="C8" s="77">
        <f t="shared" ref="C8" si="4">300000/E8</f>
        <v>694.44444444444446</v>
      </c>
      <c r="D8" s="78" t="s">
        <v>48</v>
      </c>
      <c r="E8" s="25">
        <v>432</v>
      </c>
      <c r="F8" s="25">
        <v>424</v>
      </c>
      <c r="G8" s="25" t="s">
        <v>49</v>
      </c>
      <c r="H8" s="25">
        <f t="shared" ref="H8" si="5">IF(D8="SELL", E8-F8, F8-E8)*C8</f>
        <v>-5555.5555555555557</v>
      </c>
      <c r="I8" s="25">
        <v>0</v>
      </c>
      <c r="J8" s="79">
        <f t="shared" ref="J8" si="6">SUM(H8:I8)</f>
        <v>-5555.5555555555557</v>
      </c>
    </row>
    <row r="9" spans="1:10" x14ac:dyDescent="0.25">
      <c r="A9" s="23">
        <v>43347</v>
      </c>
      <c r="B9" s="24" t="s">
        <v>47</v>
      </c>
      <c r="C9" s="77">
        <f t="shared" ref="C9" si="7">300000/E9</f>
        <v>684.93150684931504</v>
      </c>
      <c r="D9" s="78" t="s">
        <v>111</v>
      </c>
      <c r="E9" s="25">
        <v>438</v>
      </c>
      <c r="F9" s="25">
        <v>432</v>
      </c>
      <c r="G9" s="25" t="s">
        <v>49</v>
      </c>
      <c r="H9" s="25">
        <f t="shared" ref="H9" si="8">IF(D9="SELL", E9-F9, F9-E9)*C9</f>
        <v>4109.58904109589</v>
      </c>
      <c r="I9" s="25">
        <v>0</v>
      </c>
      <c r="J9" s="79">
        <f t="shared" ref="J9" si="9">SUM(H9:I9)</f>
        <v>4109.58904109589</v>
      </c>
    </row>
    <row r="10" spans="1:10" x14ac:dyDescent="0.25">
      <c r="A10" s="23">
        <v>43346</v>
      </c>
      <c r="B10" s="24" t="s">
        <v>161</v>
      </c>
      <c r="C10" s="77">
        <f t="shared" ref="C10" si="10">300000/E10</f>
        <v>835.65459610027858</v>
      </c>
      <c r="D10" s="78" t="s">
        <v>48</v>
      </c>
      <c r="E10" s="25">
        <v>359</v>
      </c>
      <c r="F10" s="25">
        <v>365</v>
      </c>
      <c r="G10" s="25">
        <v>366</v>
      </c>
      <c r="H10" s="25">
        <f t="shared" ref="H10" si="11">IF(D10="SELL", E10-F10, F10-E10)*C10</f>
        <v>5013.9275766016717</v>
      </c>
      <c r="I10" s="25">
        <v>0</v>
      </c>
      <c r="J10" s="79">
        <f t="shared" ref="J10" si="12">SUM(H10:I10)</f>
        <v>5013.9275766016717</v>
      </c>
    </row>
    <row r="11" spans="1:10" x14ac:dyDescent="0.25">
      <c r="A11" s="146"/>
      <c r="B11" s="147"/>
      <c r="C11" s="148"/>
      <c r="D11" s="149"/>
      <c r="E11" s="150"/>
      <c r="F11" s="150"/>
      <c r="G11" s="150"/>
      <c r="H11" s="150"/>
      <c r="I11" s="150"/>
      <c r="J11" s="151"/>
    </row>
    <row r="12" spans="1:10" x14ac:dyDescent="0.25">
      <c r="A12" s="23">
        <v>43342</v>
      </c>
      <c r="B12" s="24" t="s">
        <v>79</v>
      </c>
      <c r="C12" s="77">
        <f t="shared" ref="C12" si="13">300000/E12</f>
        <v>757.57575757575762</v>
      </c>
      <c r="D12" s="78" t="s">
        <v>111</v>
      </c>
      <c r="E12" s="25">
        <v>396</v>
      </c>
      <c r="F12" s="25">
        <v>391</v>
      </c>
      <c r="G12" s="25">
        <v>389</v>
      </c>
      <c r="H12" s="25">
        <f t="shared" ref="H12" si="14">IF(D12="SELL", E12-F12, F12-E12)*C12</f>
        <v>3787.878787878788</v>
      </c>
      <c r="I12" s="25">
        <v>0</v>
      </c>
      <c r="J12" s="79">
        <f t="shared" ref="J12" si="15">SUM(H12:I12)</f>
        <v>3787.878787878788</v>
      </c>
    </row>
    <row r="13" spans="1:10" x14ac:dyDescent="0.25">
      <c r="A13" s="23">
        <v>43341</v>
      </c>
      <c r="B13" s="24" t="s">
        <v>47</v>
      </c>
      <c r="C13" s="77">
        <f t="shared" ref="C13:C14" si="16">300000/E13</f>
        <v>634.24947145877377</v>
      </c>
      <c r="D13" s="78" t="s">
        <v>48</v>
      </c>
      <c r="E13" s="25">
        <v>473</v>
      </c>
      <c r="F13" s="25">
        <v>468</v>
      </c>
      <c r="G13" s="25" t="s">
        <v>49</v>
      </c>
      <c r="H13" s="25">
        <f t="shared" ref="H13:H14" si="17">IF(D13="SELL", E13-F13, F13-E13)*C13</f>
        <v>-3171.2473572938688</v>
      </c>
      <c r="I13" s="25">
        <v>0</v>
      </c>
      <c r="J13" s="79">
        <f t="shared" ref="J13:J14" si="18">SUM(H13:I13)</f>
        <v>-3171.2473572938688</v>
      </c>
    </row>
    <row r="14" spans="1:10" x14ac:dyDescent="0.25">
      <c r="A14" s="23">
        <v>43340</v>
      </c>
      <c r="B14" s="24" t="s">
        <v>160</v>
      </c>
      <c r="C14" s="77">
        <f t="shared" si="16"/>
        <v>705.88235294117646</v>
      </c>
      <c r="D14" s="78" t="s">
        <v>48</v>
      </c>
      <c r="E14" s="25">
        <v>425</v>
      </c>
      <c r="F14" s="25">
        <v>430</v>
      </c>
      <c r="G14" s="25" t="s">
        <v>49</v>
      </c>
      <c r="H14" s="25">
        <f t="shared" si="17"/>
        <v>3529.4117647058824</v>
      </c>
      <c r="I14" s="25">
        <v>0</v>
      </c>
      <c r="J14" s="79">
        <f t="shared" si="18"/>
        <v>3529.4117647058824</v>
      </c>
    </row>
    <row r="15" spans="1:10" x14ac:dyDescent="0.25">
      <c r="A15" s="23">
        <v>43339</v>
      </c>
      <c r="B15" s="24" t="s">
        <v>112</v>
      </c>
      <c r="C15" s="77">
        <f t="shared" ref="C15" si="19">300000/E15</f>
        <v>983.60655737704917</v>
      </c>
      <c r="D15" s="78" t="s">
        <v>48</v>
      </c>
      <c r="E15" s="25">
        <v>305</v>
      </c>
      <c r="F15" s="25">
        <v>305</v>
      </c>
      <c r="G15" s="25" t="s">
        <v>49</v>
      </c>
      <c r="H15" s="25">
        <f t="shared" ref="H15" si="20">IF(D15="SELL", E15-F15, F15-E15)*C15</f>
        <v>0</v>
      </c>
      <c r="I15" s="25">
        <v>0</v>
      </c>
      <c r="J15" s="79">
        <f t="shared" ref="J15" si="21">SUM(H15:I15)</f>
        <v>0</v>
      </c>
    </row>
    <row r="16" spans="1:10" x14ac:dyDescent="0.25">
      <c r="A16" s="23">
        <v>43336</v>
      </c>
      <c r="B16" s="24" t="s">
        <v>159</v>
      </c>
      <c r="C16" s="77">
        <f t="shared" ref="C16:C17" si="22">300000/E16</f>
        <v>493.42105263157896</v>
      </c>
      <c r="D16" s="78" t="s">
        <v>48</v>
      </c>
      <c r="E16" s="25">
        <v>608</v>
      </c>
      <c r="F16" s="25">
        <v>612.5</v>
      </c>
      <c r="G16" s="25" t="s">
        <v>49</v>
      </c>
      <c r="H16" s="25">
        <f t="shared" ref="H16:H17" si="23">IF(D16="SELL", E16-F16, F16-E16)*C16</f>
        <v>2220.3947368421054</v>
      </c>
      <c r="I16" s="25">
        <v>0</v>
      </c>
      <c r="J16" s="79">
        <f t="shared" ref="J16:J17" si="24">SUM(H16:I16)</f>
        <v>2220.3947368421054</v>
      </c>
    </row>
    <row r="17" spans="1:10" x14ac:dyDescent="0.25">
      <c r="A17" s="23">
        <v>43335</v>
      </c>
      <c r="B17" s="24" t="s">
        <v>144</v>
      </c>
      <c r="C17" s="77">
        <f t="shared" si="22"/>
        <v>540.54054054054052</v>
      </c>
      <c r="D17" s="78" t="s">
        <v>48</v>
      </c>
      <c r="E17" s="25">
        <v>555</v>
      </c>
      <c r="F17" s="25">
        <v>563</v>
      </c>
      <c r="G17" s="25" t="s">
        <v>49</v>
      </c>
      <c r="H17" s="25">
        <f t="shared" si="23"/>
        <v>4324.3243243243242</v>
      </c>
      <c r="I17" s="25">
        <v>0</v>
      </c>
      <c r="J17" s="79">
        <f t="shared" si="24"/>
        <v>4324.3243243243242</v>
      </c>
    </row>
    <row r="18" spans="1:10" x14ac:dyDescent="0.25">
      <c r="A18" s="23">
        <v>43329</v>
      </c>
      <c r="B18" s="24" t="s">
        <v>112</v>
      </c>
      <c r="C18" s="77">
        <f t="shared" ref="C18" si="25">300000/E18</f>
        <v>1006.7114093959732</v>
      </c>
      <c r="D18" s="78" t="s">
        <v>48</v>
      </c>
      <c r="E18" s="25">
        <v>298</v>
      </c>
      <c r="F18" s="25">
        <v>303</v>
      </c>
      <c r="G18" s="25">
        <v>308</v>
      </c>
      <c r="H18" s="25">
        <f t="shared" ref="H18" si="26">IF(D18="SELL", E18-F18, F18-E18)*C18</f>
        <v>5033.5570469798658</v>
      </c>
      <c r="I18" s="25">
        <v>0</v>
      </c>
      <c r="J18" s="79">
        <f t="shared" ref="J18" si="27">SUM(H18:I18)</f>
        <v>5033.5570469798658</v>
      </c>
    </row>
    <row r="19" spans="1:10" x14ac:dyDescent="0.25">
      <c r="A19" s="23">
        <v>43328</v>
      </c>
      <c r="B19" s="24" t="s">
        <v>150</v>
      </c>
      <c r="C19" s="77">
        <f t="shared" ref="C19" si="28">300000/E19</f>
        <v>961.53846153846155</v>
      </c>
      <c r="D19" s="78" t="s">
        <v>48</v>
      </c>
      <c r="E19" s="25">
        <v>312</v>
      </c>
      <c r="F19" s="25">
        <v>317</v>
      </c>
      <c r="G19" s="25">
        <v>321</v>
      </c>
      <c r="H19" s="25">
        <f t="shared" ref="H19" si="29">IF(D19="SELL", E19-F19, F19-E19)*C19</f>
        <v>4807.6923076923076</v>
      </c>
      <c r="I19" s="25">
        <f t="shared" ref="I19:I21" si="30">IF(D19="SELL",IF(G19="-","0",F19-G19),IF(D19="BUY",IF(G19="-","0",G19-F19)))*C19</f>
        <v>3846.1538461538462</v>
      </c>
      <c r="J19" s="79">
        <f t="shared" ref="J19" si="31">SUM(H19:I19)</f>
        <v>8653.8461538461543</v>
      </c>
    </row>
    <row r="20" spans="1:10" x14ac:dyDescent="0.25">
      <c r="A20" s="23">
        <v>43326</v>
      </c>
      <c r="B20" s="24" t="s">
        <v>153</v>
      </c>
      <c r="C20" s="77">
        <f t="shared" ref="C20:C21" si="32">300000/E20</f>
        <v>465.11627906976742</v>
      </c>
      <c r="D20" s="78" t="s">
        <v>48</v>
      </c>
      <c r="E20" s="25">
        <v>645</v>
      </c>
      <c r="F20" s="25">
        <v>655</v>
      </c>
      <c r="G20" s="25" t="s">
        <v>49</v>
      </c>
      <c r="H20" s="25">
        <f t="shared" ref="H20:H21" si="33">IF(D20="SELL", E20-F20, F20-E20)*C20</f>
        <v>4651.1627906976737</v>
      </c>
      <c r="I20" s="25">
        <v>0</v>
      </c>
      <c r="J20" s="79">
        <f t="shared" ref="J20:J21" si="34">SUM(H20:I20)</f>
        <v>4651.1627906976737</v>
      </c>
    </row>
    <row r="21" spans="1:10" x14ac:dyDescent="0.25">
      <c r="A21" s="23">
        <v>43326</v>
      </c>
      <c r="B21" s="24" t="s">
        <v>46</v>
      </c>
      <c r="C21" s="77">
        <f t="shared" si="32"/>
        <v>412.65474552957357</v>
      </c>
      <c r="D21" s="78" t="s">
        <v>48</v>
      </c>
      <c r="E21" s="25">
        <v>727</v>
      </c>
      <c r="F21" s="25">
        <v>738</v>
      </c>
      <c r="G21" s="25">
        <v>748</v>
      </c>
      <c r="H21" s="25">
        <f t="shared" si="33"/>
        <v>4539.2022008253098</v>
      </c>
      <c r="I21" s="25">
        <f t="shared" si="30"/>
        <v>4126.5474552957357</v>
      </c>
      <c r="J21" s="79">
        <f t="shared" si="34"/>
        <v>8665.7496561210464</v>
      </c>
    </row>
    <row r="22" spans="1:10" x14ac:dyDescent="0.25">
      <c r="A22" s="23">
        <v>43325</v>
      </c>
      <c r="B22" s="24" t="s">
        <v>151</v>
      </c>
      <c r="C22" s="77">
        <f t="shared" ref="C22" si="35">300000/E22</f>
        <v>493.42105263157896</v>
      </c>
      <c r="D22" s="78" t="s">
        <v>48</v>
      </c>
      <c r="E22" s="25">
        <v>608</v>
      </c>
      <c r="F22" s="25">
        <v>618</v>
      </c>
      <c r="G22" s="25" t="s">
        <v>49</v>
      </c>
      <c r="H22" s="25">
        <f t="shared" ref="H22" si="36">IF(D22="SELL", E22-F22, F22-E22)*C22</f>
        <v>4934.21052631579</v>
      </c>
      <c r="I22" s="25">
        <v>0</v>
      </c>
      <c r="J22" s="79">
        <f t="shared" ref="J22" si="37">SUM(H22:I22)</f>
        <v>4934.21052631579</v>
      </c>
    </row>
    <row r="23" spans="1:10" x14ac:dyDescent="0.25">
      <c r="A23" s="23">
        <v>43322</v>
      </c>
      <c r="B23" s="24" t="s">
        <v>149</v>
      </c>
      <c r="C23" s="77">
        <f t="shared" ref="C23" si="38">300000/E23</f>
        <v>357.99522673031026</v>
      </c>
      <c r="D23" s="78" t="s">
        <v>48</v>
      </c>
      <c r="E23" s="25">
        <v>838</v>
      </c>
      <c r="F23" s="25">
        <v>845</v>
      </c>
      <c r="G23" s="25" t="s">
        <v>49</v>
      </c>
      <c r="H23" s="25">
        <f t="shared" ref="H23" si="39">IF(D23="SELL", E23-F23, F23-E23)*C23</f>
        <v>2505.966587112172</v>
      </c>
      <c r="I23" s="25">
        <v>0</v>
      </c>
      <c r="J23" s="79">
        <f t="shared" ref="J23" si="40">SUM(H23:I23)</f>
        <v>2505.966587112172</v>
      </c>
    </row>
    <row r="24" spans="1:10" x14ac:dyDescent="0.25">
      <c r="A24" s="23">
        <v>43322</v>
      </c>
      <c r="B24" s="24" t="s">
        <v>150</v>
      </c>
      <c r="C24" s="77">
        <f t="shared" ref="C24" si="41">300000/E24</f>
        <v>911.854103343465</v>
      </c>
      <c r="D24" s="78" t="s">
        <v>48</v>
      </c>
      <c r="E24" s="25">
        <v>329</v>
      </c>
      <c r="F24" s="25">
        <v>324</v>
      </c>
      <c r="G24" s="25" t="s">
        <v>49</v>
      </c>
      <c r="H24" s="25">
        <f t="shared" ref="H24" si="42">IF(D24="SELL", E24-F24, F24-E24)*C24</f>
        <v>-4559.2705167173253</v>
      </c>
      <c r="I24" s="25">
        <v>0</v>
      </c>
      <c r="J24" s="79">
        <f t="shared" ref="J24" si="43">SUM(H24:I24)</f>
        <v>-4559.2705167173253</v>
      </c>
    </row>
    <row r="25" spans="1:10" x14ac:dyDescent="0.25">
      <c r="A25" s="23">
        <v>43321</v>
      </c>
      <c r="B25" s="24" t="s">
        <v>147</v>
      </c>
      <c r="C25" s="77">
        <f t="shared" ref="C25:C26" si="44">300000/E25</f>
        <v>663.71681415929208</v>
      </c>
      <c r="D25" s="78" t="s">
        <v>48</v>
      </c>
      <c r="E25" s="25">
        <v>452</v>
      </c>
      <c r="F25" s="25">
        <v>455</v>
      </c>
      <c r="G25" s="25" t="s">
        <v>49</v>
      </c>
      <c r="H25" s="25">
        <f t="shared" ref="H25:H26" si="45">IF(D25="SELL", E25-F25, F25-E25)*C25</f>
        <v>1991.1504424778764</v>
      </c>
      <c r="I25" s="25">
        <v>0</v>
      </c>
      <c r="J25" s="79">
        <f t="shared" ref="J25:J26" si="46">SUM(H25:I25)</f>
        <v>1991.1504424778764</v>
      </c>
    </row>
    <row r="26" spans="1:10" x14ac:dyDescent="0.25">
      <c r="A26" s="23">
        <v>43321</v>
      </c>
      <c r="B26" s="24" t="s">
        <v>122</v>
      </c>
      <c r="C26" s="77">
        <f t="shared" si="44"/>
        <v>422.53521126760563</v>
      </c>
      <c r="D26" s="78" t="s">
        <v>48</v>
      </c>
      <c r="E26" s="25">
        <v>710</v>
      </c>
      <c r="F26" s="25">
        <v>720</v>
      </c>
      <c r="G26" s="25">
        <v>740</v>
      </c>
      <c r="H26" s="25">
        <f t="shared" si="45"/>
        <v>4225.3521126760561</v>
      </c>
      <c r="I26" s="25">
        <f t="shared" ref="I26" si="47">IF(D26="SELL",IF(G26="-","0",F26-G26),IF(D26="BUY",IF(G26="-","0",G26-F26)))*C26</f>
        <v>8450.7042253521122</v>
      </c>
      <c r="J26" s="79">
        <f t="shared" si="46"/>
        <v>12676.056338028167</v>
      </c>
    </row>
    <row r="27" spans="1:10" x14ac:dyDescent="0.25">
      <c r="A27" s="23">
        <v>43318</v>
      </c>
      <c r="B27" s="24" t="s">
        <v>46</v>
      </c>
      <c r="C27" s="77">
        <f t="shared" ref="C27:C31" si="48">300000/E27</f>
        <v>476.1904761904762</v>
      </c>
      <c r="D27" s="78" t="s">
        <v>48</v>
      </c>
      <c r="E27" s="25">
        <v>630</v>
      </c>
      <c r="F27" s="25">
        <v>640</v>
      </c>
      <c r="G27" s="25" t="s">
        <v>49</v>
      </c>
      <c r="H27" s="25">
        <f t="shared" ref="H27:H31" si="49">IF(D27="SELL", E27-F27, F27-E27)*C27</f>
        <v>4761.9047619047624</v>
      </c>
      <c r="I27" s="25">
        <v>0</v>
      </c>
      <c r="J27" s="79">
        <f t="shared" ref="J27:J31" si="50">SUM(H27:I27)</f>
        <v>4761.9047619047624</v>
      </c>
    </row>
    <row r="28" spans="1:10" x14ac:dyDescent="0.25">
      <c r="A28" s="23">
        <v>43315</v>
      </c>
      <c r="B28" s="24" t="s">
        <v>144</v>
      </c>
      <c r="C28" s="77">
        <f t="shared" si="48"/>
        <v>525.39404553415056</v>
      </c>
      <c r="D28" s="78" t="s">
        <v>48</v>
      </c>
      <c r="E28" s="25">
        <v>571</v>
      </c>
      <c r="F28" s="25">
        <v>577</v>
      </c>
      <c r="G28" s="25" t="s">
        <v>49</v>
      </c>
      <c r="H28" s="25">
        <f t="shared" si="49"/>
        <v>3152.3642732049034</v>
      </c>
      <c r="I28" s="25">
        <v>0</v>
      </c>
      <c r="J28" s="79">
        <f t="shared" si="50"/>
        <v>3152.3642732049034</v>
      </c>
    </row>
    <row r="29" spans="1:10" x14ac:dyDescent="0.25">
      <c r="A29" s="23">
        <v>43314</v>
      </c>
      <c r="B29" s="24" t="s">
        <v>145</v>
      </c>
      <c r="C29" s="77">
        <f t="shared" si="48"/>
        <v>710.90047393364932</v>
      </c>
      <c r="D29" s="78" t="s">
        <v>48</v>
      </c>
      <c r="E29" s="25">
        <v>422</v>
      </c>
      <c r="F29" s="25">
        <v>429</v>
      </c>
      <c r="G29" s="25" t="s">
        <v>49</v>
      </c>
      <c r="H29" s="25">
        <f t="shared" si="49"/>
        <v>4976.3033175355449</v>
      </c>
      <c r="I29" s="25">
        <v>0</v>
      </c>
      <c r="J29" s="79">
        <f t="shared" si="50"/>
        <v>4976.3033175355449</v>
      </c>
    </row>
    <row r="30" spans="1:10" x14ac:dyDescent="0.25">
      <c r="A30" s="23">
        <v>43312</v>
      </c>
      <c r="B30" s="24" t="s">
        <v>47</v>
      </c>
      <c r="C30" s="77">
        <f t="shared" si="48"/>
        <v>631.57894736842104</v>
      </c>
      <c r="D30" s="78" t="s">
        <v>48</v>
      </c>
      <c r="E30" s="25">
        <v>475</v>
      </c>
      <c r="F30" s="25">
        <v>480</v>
      </c>
      <c r="G30" s="25" t="s">
        <v>49</v>
      </c>
      <c r="H30" s="25">
        <f t="shared" si="49"/>
        <v>3157.894736842105</v>
      </c>
      <c r="I30" s="25">
        <v>0</v>
      </c>
      <c r="J30" s="79">
        <f t="shared" si="50"/>
        <v>3157.894736842105</v>
      </c>
    </row>
    <row r="31" spans="1:10" x14ac:dyDescent="0.25">
      <c r="A31" s="23">
        <v>43311</v>
      </c>
      <c r="B31" s="24" t="s">
        <v>146</v>
      </c>
      <c r="C31" s="77">
        <f t="shared" si="48"/>
        <v>714.28571428571433</v>
      </c>
      <c r="D31" s="78" t="s">
        <v>48</v>
      </c>
      <c r="E31" s="25">
        <v>420</v>
      </c>
      <c r="F31" s="25">
        <v>427</v>
      </c>
      <c r="G31" s="25">
        <v>430</v>
      </c>
      <c r="H31" s="25">
        <f t="shared" si="49"/>
        <v>5000</v>
      </c>
      <c r="I31" s="25">
        <f t="shared" ref="I31" si="51">IF(D31="SELL",IF(G31="-","0",F31-G31),IF(D31="BUY",IF(G31="-","0",G31-F31)))*C31</f>
        <v>2142.8571428571431</v>
      </c>
      <c r="J31" s="79">
        <f t="shared" si="50"/>
        <v>7142.8571428571431</v>
      </c>
    </row>
    <row r="32" spans="1:10" ht="18.75" customHeight="1" x14ac:dyDescent="0.25">
      <c r="A32" s="23">
        <v>43308</v>
      </c>
      <c r="B32" s="24" t="s">
        <v>118</v>
      </c>
      <c r="C32" s="77">
        <f t="shared" ref="C32:C39" si="52">300000/E32</f>
        <v>370.82818294190361</v>
      </c>
      <c r="D32" s="78" t="s">
        <v>48</v>
      </c>
      <c r="E32" s="25">
        <v>809</v>
      </c>
      <c r="F32" s="25">
        <v>790</v>
      </c>
      <c r="G32" s="25" t="s">
        <v>49</v>
      </c>
      <c r="H32" s="25">
        <f t="shared" ref="H32:H39" si="53">IF(D32="SELL", E32-F32, F32-E32)*C32</f>
        <v>-7045.7354758961683</v>
      </c>
      <c r="I32" s="25">
        <f t="shared" ref="I32:I39" si="54">IF(D32="SELL",IF(G32="-","0",F32-G32),IF(D32="BUY",IF(G32="-","0",G32-F32)))*C32</f>
        <v>0</v>
      </c>
      <c r="J32" s="79">
        <f t="shared" ref="J32:J39" si="55">SUM(H32:I32)</f>
        <v>-7045.7354758961683</v>
      </c>
    </row>
    <row r="33" spans="1:10" ht="18.75" customHeight="1" x14ac:dyDescent="0.25">
      <c r="A33" s="23">
        <v>43307</v>
      </c>
      <c r="B33" s="24" t="s">
        <v>119</v>
      </c>
      <c r="C33" s="77">
        <f t="shared" si="52"/>
        <v>993.37748344370857</v>
      </c>
      <c r="D33" s="78" t="s">
        <v>48</v>
      </c>
      <c r="E33" s="25">
        <v>302</v>
      </c>
      <c r="F33" s="25">
        <v>305</v>
      </c>
      <c r="G33" s="25" t="s">
        <v>49</v>
      </c>
      <c r="H33" s="25">
        <f t="shared" si="53"/>
        <v>2980.1324503311257</v>
      </c>
      <c r="I33" s="25">
        <f t="shared" si="54"/>
        <v>0</v>
      </c>
      <c r="J33" s="79">
        <f t="shared" si="55"/>
        <v>2980.1324503311257</v>
      </c>
    </row>
    <row r="34" spans="1:10" ht="18.75" customHeight="1" x14ac:dyDescent="0.25">
      <c r="A34" s="23">
        <v>43306</v>
      </c>
      <c r="B34" s="24" t="s">
        <v>120</v>
      </c>
      <c r="C34" s="77">
        <f t="shared" si="52"/>
        <v>649.35064935064941</v>
      </c>
      <c r="D34" s="78" t="s">
        <v>48</v>
      </c>
      <c r="E34" s="25">
        <v>462</v>
      </c>
      <c r="F34" s="25">
        <v>470</v>
      </c>
      <c r="G34" s="25">
        <v>480</v>
      </c>
      <c r="H34" s="25">
        <f t="shared" si="53"/>
        <v>5194.8051948051952</v>
      </c>
      <c r="I34" s="25">
        <f t="shared" si="54"/>
        <v>6493.5064935064938</v>
      </c>
      <c r="J34" s="79">
        <f t="shared" si="55"/>
        <v>11688.311688311689</v>
      </c>
    </row>
    <row r="35" spans="1:10" ht="18.75" customHeight="1" x14ac:dyDescent="0.25">
      <c r="A35" s="23">
        <v>43304</v>
      </c>
      <c r="B35" s="24" t="s">
        <v>121</v>
      </c>
      <c r="C35" s="77">
        <f t="shared" si="52"/>
        <v>427.35042735042737</v>
      </c>
      <c r="D35" s="78" t="s">
        <v>48</v>
      </c>
      <c r="E35" s="25">
        <v>702</v>
      </c>
      <c r="F35" s="25">
        <v>692</v>
      </c>
      <c r="G35" s="25" t="s">
        <v>49</v>
      </c>
      <c r="H35" s="25">
        <f t="shared" si="53"/>
        <v>-4273.5042735042734</v>
      </c>
      <c r="I35" s="25">
        <f t="shared" si="54"/>
        <v>0</v>
      </c>
      <c r="J35" s="79">
        <f t="shared" si="55"/>
        <v>-4273.5042735042734</v>
      </c>
    </row>
    <row r="36" spans="1:10" ht="18.75" customHeight="1" x14ac:dyDescent="0.25">
      <c r="A36" s="23">
        <v>43301</v>
      </c>
      <c r="B36" s="24" t="s">
        <v>122</v>
      </c>
      <c r="C36" s="77">
        <f t="shared" si="52"/>
        <v>468.75</v>
      </c>
      <c r="D36" s="78" t="s">
        <v>48</v>
      </c>
      <c r="E36" s="25">
        <v>640</v>
      </c>
      <c r="F36" s="25">
        <v>650</v>
      </c>
      <c r="G36" s="25">
        <v>675</v>
      </c>
      <c r="H36" s="25">
        <f t="shared" si="53"/>
        <v>4687.5</v>
      </c>
      <c r="I36" s="25">
        <f t="shared" si="54"/>
        <v>11718.75</v>
      </c>
      <c r="J36" s="79">
        <f t="shared" si="55"/>
        <v>16406.25</v>
      </c>
    </row>
    <row r="37" spans="1:10" ht="18.75" customHeight="1" x14ac:dyDescent="0.25">
      <c r="A37" s="23">
        <v>43301</v>
      </c>
      <c r="B37" s="24" t="s">
        <v>123</v>
      </c>
      <c r="C37" s="77">
        <f t="shared" si="52"/>
        <v>530.97345132743362</v>
      </c>
      <c r="D37" s="80" t="s">
        <v>48</v>
      </c>
      <c r="E37" s="25">
        <v>565</v>
      </c>
      <c r="F37" s="25">
        <v>557</v>
      </c>
      <c r="G37" s="25" t="s">
        <v>49</v>
      </c>
      <c r="H37" s="25">
        <f t="shared" si="53"/>
        <v>-4247.787610619469</v>
      </c>
      <c r="I37" s="25">
        <f t="shared" si="54"/>
        <v>0</v>
      </c>
      <c r="J37" s="79">
        <f t="shared" si="55"/>
        <v>-4247.787610619469</v>
      </c>
    </row>
    <row r="38" spans="1:10" ht="18.75" customHeight="1" x14ac:dyDescent="0.25">
      <c r="A38" s="23">
        <v>43300</v>
      </c>
      <c r="B38" s="24" t="s">
        <v>52</v>
      </c>
      <c r="C38" s="77">
        <f t="shared" si="52"/>
        <v>849.85835694050991</v>
      </c>
      <c r="D38" s="78" t="s">
        <v>48</v>
      </c>
      <c r="E38" s="25">
        <v>353</v>
      </c>
      <c r="F38" s="25">
        <v>358</v>
      </c>
      <c r="G38" s="25">
        <v>360</v>
      </c>
      <c r="H38" s="25">
        <f t="shared" si="53"/>
        <v>4249.2917847025492</v>
      </c>
      <c r="I38" s="25">
        <f t="shared" si="54"/>
        <v>1699.7167138810198</v>
      </c>
      <c r="J38" s="79">
        <f t="shared" si="55"/>
        <v>5949.0084985835692</v>
      </c>
    </row>
    <row r="39" spans="1:10" ht="18.75" customHeight="1" x14ac:dyDescent="0.25">
      <c r="A39" s="23">
        <v>43300</v>
      </c>
      <c r="B39" s="24" t="s">
        <v>47</v>
      </c>
      <c r="C39" s="77">
        <f t="shared" si="52"/>
        <v>627.61506276150624</v>
      </c>
      <c r="D39" s="80" t="s">
        <v>48</v>
      </c>
      <c r="E39" s="25">
        <v>478</v>
      </c>
      <c r="F39" s="25">
        <v>485</v>
      </c>
      <c r="G39" s="25" t="s">
        <v>49</v>
      </c>
      <c r="H39" s="25">
        <f t="shared" si="53"/>
        <v>4393.3054393305438</v>
      </c>
      <c r="I39" s="25">
        <f t="shared" si="54"/>
        <v>0</v>
      </c>
      <c r="J39" s="79">
        <f t="shared" si="55"/>
        <v>4393.3054393305438</v>
      </c>
    </row>
    <row r="40" spans="1:10" ht="18.75" customHeight="1" x14ac:dyDescent="0.25">
      <c r="A40" s="23">
        <v>43299</v>
      </c>
      <c r="B40" s="24" t="s">
        <v>107</v>
      </c>
      <c r="C40" s="77">
        <f t="shared" ref="C40:C45" si="56">300000/E40</f>
        <v>401.06951871657753</v>
      </c>
      <c r="D40" s="78" t="s">
        <v>48</v>
      </c>
      <c r="E40" s="25">
        <v>748</v>
      </c>
      <c r="F40" s="25">
        <v>758</v>
      </c>
      <c r="G40" s="25">
        <v>768</v>
      </c>
      <c r="H40" s="25">
        <f t="shared" ref="H40:H45" si="57">IF(D40="SELL", E40-F40, F40-E40)*C40</f>
        <v>4010.6951871657752</v>
      </c>
      <c r="I40" s="25">
        <f t="shared" ref="I40:I45" si="58">IF(D40="SELL",IF(G40="-","0",F40-G40),IF(D40="BUY",IF(G40="-","0",G40-F40)))*C40</f>
        <v>4010.6951871657752</v>
      </c>
      <c r="J40" s="79">
        <f t="shared" ref="J40:J45" si="59">SUM(H40:I40)</f>
        <v>8021.3903743315504</v>
      </c>
    </row>
    <row r="41" spans="1:10" ht="18.75" customHeight="1" x14ac:dyDescent="0.25">
      <c r="A41" s="23">
        <v>43299</v>
      </c>
      <c r="B41" s="24" t="s">
        <v>108</v>
      </c>
      <c r="C41" s="77">
        <f t="shared" si="56"/>
        <v>580.27079303675043</v>
      </c>
      <c r="D41" s="80" t="s">
        <v>48</v>
      </c>
      <c r="E41" s="25">
        <v>517</v>
      </c>
      <c r="F41" s="25">
        <v>524</v>
      </c>
      <c r="G41" s="25" t="s">
        <v>49</v>
      </c>
      <c r="H41" s="25">
        <f t="shared" si="57"/>
        <v>4061.8955512572529</v>
      </c>
      <c r="I41" s="25">
        <f t="shared" si="58"/>
        <v>0</v>
      </c>
      <c r="J41" s="79">
        <f t="shared" si="59"/>
        <v>4061.8955512572529</v>
      </c>
    </row>
    <row r="42" spans="1:10" ht="18.75" customHeight="1" x14ac:dyDescent="0.25">
      <c r="A42" s="23">
        <v>43298</v>
      </c>
      <c r="B42" s="24" t="s">
        <v>109</v>
      </c>
      <c r="C42" s="77">
        <f t="shared" si="56"/>
        <v>882.35294117647061</v>
      </c>
      <c r="D42" s="78" t="s">
        <v>48</v>
      </c>
      <c r="E42" s="25">
        <v>340</v>
      </c>
      <c r="F42" s="25">
        <v>346</v>
      </c>
      <c r="G42" s="25">
        <v>355</v>
      </c>
      <c r="H42" s="25">
        <f t="shared" si="57"/>
        <v>5294.1176470588234</v>
      </c>
      <c r="I42" s="25">
        <f t="shared" si="58"/>
        <v>7941.1764705882351</v>
      </c>
      <c r="J42" s="79">
        <f t="shared" si="59"/>
        <v>13235.294117647059</v>
      </c>
    </row>
    <row r="43" spans="1:10" ht="18.75" customHeight="1" x14ac:dyDescent="0.25">
      <c r="A43" s="23">
        <v>43298</v>
      </c>
      <c r="B43" s="24" t="s">
        <v>47</v>
      </c>
      <c r="C43" s="77">
        <f t="shared" si="56"/>
        <v>652.17391304347825</v>
      </c>
      <c r="D43" s="80" t="s">
        <v>48</v>
      </c>
      <c r="E43" s="25">
        <v>460</v>
      </c>
      <c r="F43" s="25">
        <v>467</v>
      </c>
      <c r="G43" s="25" t="s">
        <v>49</v>
      </c>
      <c r="H43" s="25">
        <f t="shared" si="57"/>
        <v>4565.217391304348</v>
      </c>
      <c r="I43" s="25">
        <f t="shared" si="58"/>
        <v>0</v>
      </c>
      <c r="J43" s="79">
        <f t="shared" si="59"/>
        <v>4565.217391304348</v>
      </c>
    </row>
    <row r="44" spans="1:10" ht="18.75" customHeight="1" x14ac:dyDescent="0.25">
      <c r="A44" s="23">
        <v>43297</v>
      </c>
      <c r="B44" s="24" t="s">
        <v>110</v>
      </c>
      <c r="C44" s="77">
        <f t="shared" si="56"/>
        <v>879.76539589442814</v>
      </c>
      <c r="D44" s="78" t="s">
        <v>111</v>
      </c>
      <c r="E44" s="25">
        <v>341</v>
      </c>
      <c r="F44" s="25">
        <v>335.65</v>
      </c>
      <c r="G44" s="25" t="s">
        <v>49</v>
      </c>
      <c r="H44" s="25">
        <f t="shared" si="57"/>
        <v>4706.7448680352109</v>
      </c>
      <c r="I44" s="25">
        <f t="shared" si="58"/>
        <v>0</v>
      </c>
      <c r="J44" s="79">
        <f t="shared" si="59"/>
        <v>4706.7448680352109</v>
      </c>
    </row>
    <row r="45" spans="1:10" ht="18.75" customHeight="1" x14ac:dyDescent="0.25">
      <c r="A45" s="23">
        <v>43297</v>
      </c>
      <c r="B45" s="24" t="s">
        <v>112</v>
      </c>
      <c r="C45" s="77">
        <f t="shared" si="56"/>
        <v>1000</v>
      </c>
      <c r="D45" s="80" t="s">
        <v>48</v>
      </c>
      <c r="E45" s="25">
        <v>300</v>
      </c>
      <c r="F45" s="25">
        <v>293</v>
      </c>
      <c r="G45" s="25" t="s">
        <v>49</v>
      </c>
      <c r="H45" s="25">
        <f t="shared" si="57"/>
        <v>-7000</v>
      </c>
      <c r="I45" s="25">
        <f t="shared" si="58"/>
        <v>0</v>
      </c>
      <c r="J45" s="79">
        <f t="shared" si="59"/>
        <v>-7000</v>
      </c>
    </row>
    <row r="46" spans="1:10" ht="18.75" customHeight="1" x14ac:dyDescent="0.25">
      <c r="A46" s="23">
        <v>43294</v>
      </c>
      <c r="B46" s="24" t="s">
        <v>54</v>
      </c>
      <c r="C46" s="26">
        <f t="shared" ref="C46:C48" si="60">200000/E46</f>
        <v>625</v>
      </c>
      <c r="D46" s="27" t="s">
        <v>48</v>
      </c>
      <c r="E46" s="25">
        <v>320</v>
      </c>
      <c r="F46" s="25">
        <v>326</v>
      </c>
      <c r="G46" s="25">
        <v>335</v>
      </c>
      <c r="H46" s="28">
        <f t="shared" ref="H46:H48" si="61">IF(D46="SELL", E46-F46, F46-E46)*C46</f>
        <v>3750</v>
      </c>
      <c r="I46" s="28">
        <f t="shared" ref="I46:I48" si="62">IF(D46="SELL",IF(G46="-","0",F46-G46),IF(D46="BUY",IF(G46="-","0",G46-F46)))*C46</f>
        <v>5625</v>
      </c>
      <c r="J46" s="28">
        <f>I46+H46</f>
        <v>9375</v>
      </c>
    </row>
    <row r="47" spans="1:10" ht="18.75" customHeight="1" x14ac:dyDescent="0.25">
      <c r="A47" s="23">
        <v>43294</v>
      </c>
      <c r="B47" s="24" t="s">
        <v>97</v>
      </c>
      <c r="C47" s="26">
        <f t="shared" si="60"/>
        <v>578.03468208092488</v>
      </c>
      <c r="D47" s="27" t="s">
        <v>48</v>
      </c>
      <c r="E47" s="25">
        <v>346</v>
      </c>
      <c r="F47" s="25">
        <v>351</v>
      </c>
      <c r="G47" s="25" t="s">
        <v>49</v>
      </c>
      <c r="H47" s="28">
        <f t="shared" si="61"/>
        <v>2890.1734104046245</v>
      </c>
      <c r="I47" s="28">
        <f t="shared" si="62"/>
        <v>0</v>
      </c>
      <c r="J47" s="28">
        <f>I47+H47</f>
        <v>2890.1734104046245</v>
      </c>
    </row>
    <row r="48" spans="1:10" ht="18.75" customHeight="1" x14ac:dyDescent="0.25">
      <c r="A48" s="23">
        <v>43293</v>
      </c>
      <c r="B48" s="24" t="s">
        <v>98</v>
      </c>
      <c r="C48" s="26">
        <f t="shared" si="60"/>
        <v>554.016620498615</v>
      </c>
      <c r="D48" s="27" t="s">
        <v>48</v>
      </c>
      <c r="E48" s="25">
        <v>361</v>
      </c>
      <c r="F48" s="25">
        <v>366</v>
      </c>
      <c r="G48" s="25" t="s">
        <v>49</v>
      </c>
      <c r="H48" s="28">
        <f t="shared" si="61"/>
        <v>2770.0831024930749</v>
      </c>
      <c r="I48" s="28">
        <f t="shared" si="62"/>
        <v>0</v>
      </c>
      <c r="J48" s="28">
        <f>I48+H48</f>
        <v>2770.0831024930749</v>
      </c>
    </row>
    <row r="49" spans="1:11" ht="18.75" customHeight="1" x14ac:dyDescent="0.25">
      <c r="A49" s="23">
        <v>43292</v>
      </c>
      <c r="B49" s="24" t="s">
        <v>78</v>
      </c>
      <c r="C49" s="26">
        <f t="shared" ref="C49:C52" si="63">200000/E49</f>
        <v>547.94520547945206</v>
      </c>
      <c r="D49" s="27" t="s">
        <v>48</v>
      </c>
      <c r="E49" s="25">
        <v>365</v>
      </c>
      <c r="F49" s="25">
        <v>370</v>
      </c>
      <c r="G49" s="25">
        <v>373</v>
      </c>
      <c r="H49" s="28">
        <f t="shared" ref="H49:H52" si="64">IF(D49="SELL", E49-F49, F49-E49)*C49</f>
        <v>2739.7260273972602</v>
      </c>
      <c r="I49" s="28">
        <f t="shared" ref="I49:I52" si="65">IF(D49="SELL",IF(G49="-","0",F49-G49),IF(D49="BUY",IF(G49="-","0",G49-F49)))*C49</f>
        <v>1643.8356164383563</v>
      </c>
      <c r="J49" s="28">
        <f>I49+H49</f>
        <v>4383.5616438356165</v>
      </c>
    </row>
    <row r="50" spans="1:11" ht="18.75" customHeight="1" x14ac:dyDescent="0.25">
      <c r="A50" s="23">
        <v>43290</v>
      </c>
      <c r="B50" s="24" t="s">
        <v>79</v>
      </c>
      <c r="C50" s="26">
        <f t="shared" si="63"/>
        <v>446.42857142857144</v>
      </c>
      <c r="D50" s="27" t="s">
        <v>48</v>
      </c>
      <c r="E50" s="25">
        <v>448</v>
      </c>
      <c r="F50" s="25">
        <v>456</v>
      </c>
      <c r="G50" s="25">
        <v>458</v>
      </c>
      <c r="H50" s="28">
        <f t="shared" si="64"/>
        <v>3571.4285714285716</v>
      </c>
      <c r="I50" s="28">
        <f t="shared" si="65"/>
        <v>892.85714285714289</v>
      </c>
      <c r="J50" s="28">
        <f>I50+H50</f>
        <v>4464.2857142857147</v>
      </c>
    </row>
    <row r="51" spans="1:11" ht="18.75" customHeight="1" x14ac:dyDescent="0.25">
      <c r="A51" s="23">
        <v>43290</v>
      </c>
      <c r="B51" s="24" t="s">
        <v>80</v>
      </c>
      <c r="C51" s="58">
        <f t="shared" si="63"/>
        <v>53.908355795148246</v>
      </c>
      <c r="D51" s="27" t="s">
        <v>48</v>
      </c>
      <c r="E51" s="25">
        <v>3710</v>
      </c>
      <c r="F51" s="25">
        <v>3760</v>
      </c>
      <c r="G51" s="25" t="s">
        <v>49</v>
      </c>
      <c r="H51" s="28">
        <f t="shared" si="64"/>
        <v>2695.4177897574123</v>
      </c>
      <c r="I51" s="28">
        <f t="shared" si="65"/>
        <v>0</v>
      </c>
      <c r="J51" s="28">
        <f t="shared" ref="J51:J52" si="66">I51+H51</f>
        <v>2695.4177897574123</v>
      </c>
    </row>
    <row r="52" spans="1:11" ht="18.75" customHeight="1" x14ac:dyDescent="0.25">
      <c r="A52" s="23">
        <v>43290</v>
      </c>
      <c r="B52" s="24" t="s">
        <v>81</v>
      </c>
      <c r="C52" s="58">
        <f t="shared" si="63"/>
        <v>271.73913043478262</v>
      </c>
      <c r="D52" s="27" t="s">
        <v>48</v>
      </c>
      <c r="E52" s="25">
        <v>736</v>
      </c>
      <c r="F52" s="25">
        <v>726</v>
      </c>
      <c r="G52" s="25" t="s">
        <v>49</v>
      </c>
      <c r="H52" s="28">
        <f t="shared" si="64"/>
        <v>-2717.391304347826</v>
      </c>
      <c r="I52" s="28">
        <f t="shared" si="65"/>
        <v>0</v>
      </c>
      <c r="J52" s="28">
        <f t="shared" si="66"/>
        <v>-2717.391304347826</v>
      </c>
    </row>
    <row r="53" spans="1:11" ht="18.75" customHeight="1" x14ac:dyDescent="0.25">
      <c r="A53" s="56"/>
      <c r="B53" s="56"/>
      <c r="C53" s="56"/>
      <c r="D53" s="56"/>
      <c r="E53" s="56"/>
      <c r="F53" s="56"/>
      <c r="G53" s="56"/>
      <c r="H53" s="56"/>
      <c r="I53" s="56"/>
      <c r="J53" s="57"/>
    </row>
    <row r="54" spans="1:11" ht="18.75" customHeight="1" x14ac:dyDescent="0.25">
      <c r="A54" s="23">
        <v>43280</v>
      </c>
      <c r="B54" s="24" t="s">
        <v>51</v>
      </c>
      <c r="C54" s="26">
        <f t="shared" ref="C54:C59" si="67">200000/E54</f>
        <v>823.04526748971193</v>
      </c>
      <c r="D54" s="27" t="s">
        <v>48</v>
      </c>
      <c r="E54" s="25">
        <v>243</v>
      </c>
      <c r="F54" s="25">
        <v>248</v>
      </c>
      <c r="G54" s="25">
        <v>250</v>
      </c>
      <c r="H54" s="28">
        <f t="shared" ref="H54:H55" si="68">IF(D54="SELL", E54-F54, F54-E54)*C54</f>
        <v>4115.2263374485592</v>
      </c>
      <c r="I54" s="28">
        <f t="shared" ref="I54:I55" si="69">IF(D54="SELL",IF(G54="-","0",F54-G54),IF(D54="BUY",IF(G54="-","0",G54-F54)))*C54</f>
        <v>1646.0905349794239</v>
      </c>
      <c r="J54" s="28">
        <f>I54+H54</f>
        <v>5761.3168724279831</v>
      </c>
    </row>
    <row r="55" spans="1:11" ht="18.75" customHeight="1" x14ac:dyDescent="0.25">
      <c r="A55" s="23">
        <v>43280</v>
      </c>
      <c r="B55" s="24" t="s">
        <v>52</v>
      </c>
      <c r="C55" s="26">
        <f t="shared" si="67"/>
        <v>492.61083743842363</v>
      </c>
      <c r="D55" s="27" t="s">
        <v>48</v>
      </c>
      <c r="E55" s="25">
        <v>406</v>
      </c>
      <c r="F55" s="25">
        <v>410</v>
      </c>
      <c r="G55" s="25" t="s">
        <v>49</v>
      </c>
      <c r="H55" s="28">
        <f t="shared" si="68"/>
        <v>1970.4433497536945</v>
      </c>
      <c r="I55" s="28">
        <f t="shared" si="69"/>
        <v>0</v>
      </c>
      <c r="J55" s="28">
        <f t="shared" ref="J55:J59" si="70">I55+H55</f>
        <v>1970.4433497536945</v>
      </c>
    </row>
    <row r="56" spans="1:11" ht="18.75" customHeight="1" x14ac:dyDescent="0.25">
      <c r="A56" s="23">
        <v>43279</v>
      </c>
      <c r="B56" s="24" t="s">
        <v>51</v>
      </c>
      <c r="C56" s="26">
        <f t="shared" si="67"/>
        <v>851.063829787234</v>
      </c>
      <c r="D56" s="27" t="s">
        <v>48</v>
      </c>
      <c r="E56" s="25">
        <v>235</v>
      </c>
      <c r="F56" s="25">
        <v>240</v>
      </c>
      <c r="G56" s="25">
        <v>245</v>
      </c>
      <c r="H56" s="28">
        <f t="shared" ref="H56" si="71">IF(D56="SELL", E56-F56, F56-E56)*C56</f>
        <v>4255.3191489361698</v>
      </c>
      <c r="I56" s="28">
        <f t="shared" ref="I56" si="72">IF(D56="SELL",IF(G56="-","0",F56-G56),IF(D56="BUY",IF(G56="-","0",G56-F56)))*C56</f>
        <v>4255.3191489361698</v>
      </c>
      <c r="J56" s="28">
        <f t="shared" si="70"/>
        <v>8510.6382978723395</v>
      </c>
    </row>
    <row r="57" spans="1:11" ht="18.75" customHeight="1" x14ac:dyDescent="0.25">
      <c r="A57" s="23">
        <v>43278</v>
      </c>
      <c r="B57" s="24" t="s">
        <v>53</v>
      </c>
      <c r="C57" s="26">
        <f t="shared" si="67"/>
        <v>490.19607843137254</v>
      </c>
      <c r="D57" s="27" t="s">
        <v>48</v>
      </c>
      <c r="E57" s="25">
        <v>408</v>
      </c>
      <c r="F57" s="25">
        <v>412</v>
      </c>
      <c r="G57" s="25" t="s">
        <v>49</v>
      </c>
      <c r="H57" s="28">
        <f t="shared" ref="H57" si="73">IF(D57="SELL", E57-F57, F57-E57)*C57</f>
        <v>1960.7843137254902</v>
      </c>
      <c r="I57" s="28">
        <f t="shared" ref="I57" si="74">IF(D57="SELL",IF(G57="-","0",F57-G57),IF(D57="BUY",IF(G57="-","0",G57-F57)))*C57</f>
        <v>0</v>
      </c>
      <c r="J57" s="28">
        <f t="shared" si="70"/>
        <v>1960.7843137254902</v>
      </c>
    </row>
    <row r="58" spans="1:11" ht="18.75" customHeight="1" x14ac:dyDescent="0.25">
      <c r="A58" s="23">
        <v>43276</v>
      </c>
      <c r="B58" s="24" t="s">
        <v>50</v>
      </c>
      <c r="C58" s="26">
        <f t="shared" si="67"/>
        <v>586.51026392961876</v>
      </c>
      <c r="D58" s="27" t="s">
        <v>48</v>
      </c>
      <c r="E58" s="25">
        <v>341</v>
      </c>
      <c r="F58" s="25">
        <v>346</v>
      </c>
      <c r="G58" s="25">
        <v>348</v>
      </c>
      <c r="H58" s="28">
        <f t="shared" ref="H58:H59" si="75">IF(D58="SELL", E58-F58, F58-E58)*C58</f>
        <v>2932.5513196480938</v>
      </c>
      <c r="I58" s="28">
        <f t="shared" ref="I58:I59" si="76">IF(D58="SELL",IF(G58="-","0",F58-G58),IF(D58="BUY",IF(G58="-","0",G58-F58)))*C58</f>
        <v>1173.0205278592375</v>
      </c>
      <c r="J58" s="28">
        <f t="shared" si="70"/>
        <v>4105.5718475073318</v>
      </c>
    </row>
    <row r="59" spans="1:11" ht="18.75" customHeight="1" x14ac:dyDescent="0.25">
      <c r="A59" s="18">
        <v>43276</v>
      </c>
      <c r="B59" s="24" t="s">
        <v>54</v>
      </c>
      <c r="C59" s="26">
        <f t="shared" si="67"/>
        <v>623.05295950155767</v>
      </c>
      <c r="D59" s="27" t="s">
        <v>48</v>
      </c>
      <c r="E59" s="25">
        <v>321</v>
      </c>
      <c r="F59" s="25">
        <v>326</v>
      </c>
      <c r="G59" s="25" t="s">
        <v>49</v>
      </c>
      <c r="H59" s="28">
        <f t="shared" si="75"/>
        <v>3115.2647975077884</v>
      </c>
      <c r="I59" s="28">
        <f t="shared" si="76"/>
        <v>0</v>
      </c>
      <c r="J59" s="28">
        <f t="shared" si="70"/>
        <v>3115.2647975077884</v>
      </c>
    </row>
    <row r="60" spans="1:11" ht="18.75" customHeight="1" x14ac:dyDescent="0.25">
      <c r="A60" s="18">
        <v>43273</v>
      </c>
      <c r="B60" s="19" t="s">
        <v>36</v>
      </c>
      <c r="C60" s="20">
        <f>MROUND(500000/E60,10)</f>
        <v>570</v>
      </c>
      <c r="D60" s="20" t="s">
        <v>35</v>
      </c>
      <c r="E60" s="21">
        <v>881</v>
      </c>
      <c r="F60" s="21">
        <v>870</v>
      </c>
      <c r="G60" s="21">
        <v>0</v>
      </c>
      <c r="H60" s="21">
        <f>(E60-F60)*C60</f>
        <v>6270</v>
      </c>
      <c r="I60" s="21">
        <v>0</v>
      </c>
      <c r="J60" s="21">
        <f>+I60+H60</f>
        <v>6270</v>
      </c>
    </row>
    <row r="61" spans="1:11" ht="18.75" customHeight="1" x14ac:dyDescent="0.25">
      <c r="A61" s="18">
        <v>43272</v>
      </c>
      <c r="B61" s="19" t="s">
        <v>30</v>
      </c>
      <c r="C61" s="20">
        <f>MROUND(500000/E61,10)</f>
        <v>1230</v>
      </c>
      <c r="D61" s="20" t="s">
        <v>35</v>
      </c>
      <c r="E61" s="21">
        <v>405</v>
      </c>
      <c r="F61" s="21">
        <v>395</v>
      </c>
      <c r="G61" s="21">
        <v>0</v>
      </c>
      <c r="H61" s="21">
        <f>(E61-F61)*C61</f>
        <v>12300</v>
      </c>
      <c r="I61" s="21">
        <v>0</v>
      </c>
      <c r="J61" s="21">
        <f>+I61+H61</f>
        <v>12300</v>
      </c>
    </row>
    <row r="62" spans="1:11" ht="18.75" customHeight="1" x14ac:dyDescent="0.25">
      <c r="A62" s="18">
        <v>43271</v>
      </c>
      <c r="B62" s="19" t="s">
        <v>24</v>
      </c>
      <c r="C62" s="20">
        <f>MROUND(500000/E62,10)</f>
        <v>560</v>
      </c>
      <c r="D62" s="20" t="s">
        <v>10</v>
      </c>
      <c r="E62" s="21">
        <v>893</v>
      </c>
      <c r="F62" s="21">
        <v>905</v>
      </c>
      <c r="G62" s="21">
        <v>920</v>
      </c>
      <c r="H62" s="21">
        <f>(F62-E62)*C62</f>
        <v>6720</v>
      </c>
      <c r="I62" s="21">
        <f>(G62-F62)*C62</f>
        <v>8400</v>
      </c>
      <c r="J62" s="21">
        <f>+I62+H62</f>
        <v>15120</v>
      </c>
    </row>
    <row r="63" spans="1:11" ht="18.75" customHeight="1" x14ac:dyDescent="0.25">
      <c r="A63" s="18">
        <v>43269</v>
      </c>
      <c r="B63" s="19" t="s">
        <v>15</v>
      </c>
      <c r="C63" s="20">
        <f>MROUND(500000/E63,10)</f>
        <v>880</v>
      </c>
      <c r="D63" s="20" t="s">
        <v>35</v>
      </c>
      <c r="E63" s="21">
        <v>570</v>
      </c>
      <c r="F63" s="21">
        <v>561.5</v>
      </c>
      <c r="G63" s="21">
        <v>0</v>
      </c>
      <c r="H63" s="21">
        <f>(E63-F63)*C63</f>
        <v>7480</v>
      </c>
      <c r="I63" s="21">
        <v>0</v>
      </c>
      <c r="J63" s="21">
        <f>+I63+H63</f>
        <v>7480</v>
      </c>
    </row>
    <row r="64" spans="1:11" ht="18.75" customHeight="1" x14ac:dyDescent="0.25">
      <c r="A64" s="18">
        <v>43266</v>
      </c>
      <c r="B64" s="19" t="s">
        <v>30</v>
      </c>
      <c r="C64" s="20">
        <f t="shared" ref="C64:C69" si="77">MROUND(500000/E64,10)</f>
        <v>1290</v>
      </c>
      <c r="D64" s="20" t="s">
        <v>10</v>
      </c>
      <c r="E64" s="21">
        <v>387</v>
      </c>
      <c r="F64" s="21">
        <v>395</v>
      </c>
      <c r="G64" s="21">
        <v>0</v>
      </c>
      <c r="H64" s="21">
        <f t="shared" ref="H64:H71" si="78">(F64-E64)*C64</f>
        <v>10320</v>
      </c>
      <c r="I64" s="21">
        <v>0</v>
      </c>
      <c r="J64" s="21">
        <f t="shared" ref="J64:J69" si="79">+I64+H64</f>
        <v>10320</v>
      </c>
      <c r="K64" s="22"/>
    </row>
    <row r="65" spans="1:11" ht="18.75" customHeight="1" x14ac:dyDescent="0.25">
      <c r="A65" s="18">
        <v>43266</v>
      </c>
      <c r="B65" s="19" t="s">
        <v>33</v>
      </c>
      <c r="C65" s="20">
        <f t="shared" si="77"/>
        <v>400</v>
      </c>
      <c r="D65" s="20" t="s">
        <v>10</v>
      </c>
      <c r="E65" s="21">
        <v>1260</v>
      </c>
      <c r="F65" s="21">
        <v>1245</v>
      </c>
      <c r="G65" s="21">
        <v>0</v>
      </c>
      <c r="H65" s="21">
        <f t="shared" si="78"/>
        <v>-6000</v>
      </c>
      <c r="I65" s="21">
        <v>0</v>
      </c>
      <c r="J65" s="16">
        <f t="shared" si="79"/>
        <v>-6000</v>
      </c>
      <c r="K65" s="22"/>
    </row>
    <row r="66" spans="1:11" ht="18.75" customHeight="1" x14ac:dyDescent="0.25">
      <c r="A66" s="18">
        <v>43265</v>
      </c>
      <c r="B66" s="19" t="s">
        <v>23</v>
      </c>
      <c r="C66" s="20">
        <f t="shared" si="77"/>
        <v>6710</v>
      </c>
      <c r="D66" s="20" t="s">
        <v>10</v>
      </c>
      <c r="E66" s="21">
        <v>74.5</v>
      </c>
      <c r="F66" s="21">
        <v>74.900000000000006</v>
      </c>
      <c r="G66" s="21">
        <v>0</v>
      </c>
      <c r="H66" s="21">
        <f t="shared" si="78"/>
        <v>2684.0000000000382</v>
      </c>
      <c r="I66" s="21">
        <v>0</v>
      </c>
      <c r="J66" s="21">
        <f t="shared" si="79"/>
        <v>2684.0000000000382</v>
      </c>
      <c r="K66" s="22"/>
    </row>
    <row r="67" spans="1:11" ht="18.75" customHeight="1" x14ac:dyDescent="0.25">
      <c r="A67" s="18">
        <v>43265</v>
      </c>
      <c r="B67" s="19" t="s">
        <v>19</v>
      </c>
      <c r="C67" s="20">
        <f t="shared" si="77"/>
        <v>790</v>
      </c>
      <c r="D67" s="20" t="s">
        <v>10</v>
      </c>
      <c r="E67" s="21">
        <v>632</v>
      </c>
      <c r="F67" s="21">
        <v>633.5</v>
      </c>
      <c r="G67" s="21">
        <v>0</v>
      </c>
      <c r="H67" s="21">
        <f t="shared" si="78"/>
        <v>1185</v>
      </c>
      <c r="I67" s="21">
        <v>0</v>
      </c>
      <c r="J67" s="21">
        <f t="shared" si="79"/>
        <v>1185</v>
      </c>
      <c r="K67" s="22"/>
    </row>
    <row r="68" spans="1:11" ht="18.75" customHeight="1" x14ac:dyDescent="0.25">
      <c r="A68" s="18">
        <v>43264</v>
      </c>
      <c r="B68" s="19" t="s">
        <v>46</v>
      </c>
      <c r="C68" s="20">
        <f t="shared" si="77"/>
        <v>1020</v>
      </c>
      <c r="D68" s="20" t="s">
        <v>10</v>
      </c>
      <c r="E68" s="21">
        <v>490</v>
      </c>
      <c r="F68" s="21">
        <v>500</v>
      </c>
      <c r="G68" s="21">
        <v>509</v>
      </c>
      <c r="H68" s="21">
        <f t="shared" si="78"/>
        <v>10200</v>
      </c>
      <c r="I68" s="21">
        <f>(G68-F68)*C68</f>
        <v>9180</v>
      </c>
      <c r="J68" s="21">
        <f t="shared" si="79"/>
        <v>19380</v>
      </c>
    </row>
    <row r="69" spans="1:11" ht="18.75" customHeight="1" x14ac:dyDescent="0.25">
      <c r="A69" s="18">
        <v>43264</v>
      </c>
      <c r="B69" s="19" t="s">
        <v>33</v>
      </c>
      <c r="C69" s="20">
        <f t="shared" si="77"/>
        <v>380</v>
      </c>
      <c r="D69" s="20" t="s">
        <v>10</v>
      </c>
      <c r="E69" s="21">
        <v>1300</v>
      </c>
      <c r="F69" s="21">
        <v>1285</v>
      </c>
      <c r="G69" s="21">
        <v>0</v>
      </c>
      <c r="H69" s="21">
        <f t="shared" si="78"/>
        <v>-5700</v>
      </c>
      <c r="I69" s="21">
        <v>0</v>
      </c>
      <c r="J69" s="16">
        <f t="shared" si="79"/>
        <v>-5700</v>
      </c>
    </row>
    <row r="70" spans="1:11" ht="18.75" customHeight="1" x14ac:dyDescent="0.25">
      <c r="A70" s="18">
        <v>43263</v>
      </c>
      <c r="B70" s="19" t="s">
        <v>22</v>
      </c>
      <c r="C70" s="20">
        <f t="shared" ref="C70" si="80">MROUND(500000/E70,10)</f>
        <v>610</v>
      </c>
      <c r="D70" s="20" t="s">
        <v>10</v>
      </c>
      <c r="E70" s="21">
        <v>818</v>
      </c>
      <c r="F70" s="21">
        <v>833</v>
      </c>
      <c r="G70" s="21">
        <v>853</v>
      </c>
      <c r="H70" s="21">
        <f t="shared" si="78"/>
        <v>9150</v>
      </c>
      <c r="I70" s="21">
        <f>(G70-F70)*C70</f>
        <v>12200</v>
      </c>
      <c r="J70" s="21">
        <f t="shared" ref="J70" si="81">+I70+H70</f>
        <v>21350</v>
      </c>
    </row>
    <row r="71" spans="1:11" ht="18.75" customHeight="1" x14ac:dyDescent="0.25">
      <c r="A71" s="18">
        <v>43262</v>
      </c>
      <c r="B71" s="19" t="s">
        <v>47</v>
      </c>
      <c r="C71" s="20">
        <f t="shared" ref="C71:C77" si="82">MROUND(500000/E71,10)</f>
        <v>980</v>
      </c>
      <c r="D71" s="20" t="s">
        <v>10</v>
      </c>
      <c r="E71" s="21">
        <v>510</v>
      </c>
      <c r="F71" s="21">
        <v>512</v>
      </c>
      <c r="G71" s="21">
        <v>0</v>
      </c>
      <c r="H71" s="21">
        <f t="shared" si="78"/>
        <v>1960</v>
      </c>
      <c r="I71" s="21">
        <v>0</v>
      </c>
      <c r="J71" s="21">
        <f>+I71+H71</f>
        <v>1960</v>
      </c>
    </row>
    <row r="72" spans="1:11" ht="18.75" customHeight="1" x14ac:dyDescent="0.25">
      <c r="A72" s="18">
        <v>43259</v>
      </c>
      <c r="B72" s="19" t="s">
        <v>15</v>
      </c>
      <c r="C72" s="20">
        <f t="shared" si="82"/>
        <v>880</v>
      </c>
      <c r="D72" s="20" t="s">
        <v>35</v>
      </c>
      <c r="E72" s="21">
        <v>565</v>
      </c>
      <c r="F72" s="21">
        <v>555</v>
      </c>
      <c r="G72" s="21">
        <v>0</v>
      </c>
      <c r="H72" s="21">
        <f>(E72-F72)*C72</f>
        <v>8800</v>
      </c>
      <c r="I72" s="21">
        <v>0</v>
      </c>
      <c r="J72" s="21">
        <f>+I72+H72</f>
        <v>8800</v>
      </c>
    </row>
    <row r="73" spans="1:11" ht="18.75" customHeight="1" x14ac:dyDescent="0.25">
      <c r="A73" s="18">
        <v>43258</v>
      </c>
      <c r="B73" s="19" t="s">
        <v>15</v>
      </c>
      <c r="C73" s="20">
        <f>MROUND(500000/E73,10)</f>
        <v>930</v>
      </c>
      <c r="D73" s="20" t="s">
        <v>10</v>
      </c>
      <c r="E73" s="21">
        <v>536</v>
      </c>
      <c r="F73" s="21">
        <v>546</v>
      </c>
      <c r="G73" s="21">
        <v>561</v>
      </c>
      <c r="H73" s="21">
        <f t="shared" ref="H73" si="83">(F73-E73)*C73</f>
        <v>9300</v>
      </c>
      <c r="I73" s="21">
        <f>(G73-F73)*C73</f>
        <v>13950</v>
      </c>
      <c r="J73" s="21">
        <f t="shared" ref="J73" si="84">+I73+H73</f>
        <v>23250</v>
      </c>
      <c r="K73" s="22"/>
    </row>
    <row r="74" spans="1:11" ht="18.75" customHeight="1" x14ac:dyDescent="0.25">
      <c r="A74" s="18">
        <v>43257</v>
      </c>
      <c r="B74" s="19" t="s">
        <v>12</v>
      </c>
      <c r="C74" s="20">
        <f t="shared" si="82"/>
        <v>1420</v>
      </c>
      <c r="D74" s="20" t="s">
        <v>10</v>
      </c>
      <c r="E74" s="21">
        <v>351</v>
      </c>
      <c r="F74" s="21">
        <v>359</v>
      </c>
      <c r="G74" s="21">
        <v>0</v>
      </c>
      <c r="H74" s="21">
        <f>(F74-E74)*C74</f>
        <v>11360</v>
      </c>
      <c r="I74" s="21">
        <v>0</v>
      </c>
      <c r="J74" s="21">
        <f>+I74+H74</f>
        <v>11360</v>
      </c>
    </row>
    <row r="75" spans="1:11" ht="18.75" customHeight="1" x14ac:dyDescent="0.25">
      <c r="A75" s="18">
        <v>43256</v>
      </c>
      <c r="B75" s="19" t="s">
        <v>16</v>
      </c>
      <c r="C75" s="20">
        <f t="shared" si="82"/>
        <v>830</v>
      </c>
      <c r="D75" s="20" t="s">
        <v>10</v>
      </c>
      <c r="E75" s="21">
        <v>602</v>
      </c>
      <c r="F75" s="21">
        <v>604</v>
      </c>
      <c r="G75" s="21">
        <v>0</v>
      </c>
      <c r="H75" s="21">
        <f>(F75-E75)*C75</f>
        <v>1660</v>
      </c>
      <c r="I75" s="21">
        <v>0</v>
      </c>
      <c r="J75" s="21">
        <f t="shared" ref="J75" si="85">+I75+H75</f>
        <v>1660</v>
      </c>
    </row>
    <row r="76" spans="1:11" ht="18.75" customHeight="1" x14ac:dyDescent="0.25">
      <c r="A76" s="18">
        <v>43255</v>
      </c>
      <c r="B76" s="19" t="s">
        <v>15</v>
      </c>
      <c r="C76" s="20">
        <f t="shared" si="82"/>
        <v>870</v>
      </c>
      <c r="D76" s="20" t="s">
        <v>35</v>
      </c>
      <c r="E76" s="21">
        <v>577</v>
      </c>
      <c r="F76" s="21">
        <v>567</v>
      </c>
      <c r="G76" s="21">
        <v>557</v>
      </c>
      <c r="H76" s="21">
        <f>(E76-F76)*C76</f>
        <v>8700</v>
      </c>
      <c r="I76" s="21">
        <f>(F76-G76)*C76</f>
        <v>8700</v>
      </c>
      <c r="J76" s="21">
        <f t="shared" ref="J76:J77" si="86">+I76+H76</f>
        <v>17400</v>
      </c>
    </row>
    <row r="77" spans="1:11" ht="18.75" customHeight="1" x14ac:dyDescent="0.25">
      <c r="A77" s="18">
        <v>43252</v>
      </c>
      <c r="B77" s="19" t="s">
        <v>38</v>
      </c>
      <c r="C77" s="20">
        <f t="shared" si="82"/>
        <v>550</v>
      </c>
      <c r="D77" s="20" t="s">
        <v>35</v>
      </c>
      <c r="E77" s="21">
        <v>910</v>
      </c>
      <c r="F77" s="21">
        <v>900</v>
      </c>
      <c r="G77" s="21">
        <v>0</v>
      </c>
      <c r="H77" s="21">
        <f>(E77-F77)*C77</f>
        <v>5500</v>
      </c>
      <c r="I77" s="21">
        <v>0</v>
      </c>
      <c r="J77" s="21">
        <f t="shared" si="86"/>
        <v>5500</v>
      </c>
    </row>
    <row r="78" spans="1:11" ht="18.75" customHeight="1" x14ac:dyDescent="0.25">
      <c r="A78" s="17"/>
      <c r="B78" s="14"/>
      <c r="C78" s="14"/>
      <c r="D78" s="14"/>
      <c r="E78" s="14"/>
      <c r="F78" s="14"/>
      <c r="G78" s="14"/>
      <c r="H78" s="14"/>
      <c r="I78" s="14"/>
      <c r="J78" s="14"/>
    </row>
  </sheetData>
  <mergeCells count="2">
    <mergeCell ref="A1:J1"/>
    <mergeCell ref="A2:J2"/>
  </mergeCells>
  <conditionalFormatting sqref="H54:J59 H25:I26 H16:I17 H10:I11">
    <cfRule type="cellIs" dxfId="48" priority="55" operator="lessThan">
      <formula>0</formula>
    </cfRule>
  </conditionalFormatting>
  <conditionalFormatting sqref="H50:J52">
    <cfRule type="cellIs" dxfId="47" priority="54" operator="lessThan">
      <formula>0</formula>
    </cfRule>
  </conditionalFormatting>
  <conditionalFormatting sqref="H49:J49">
    <cfRule type="cellIs" dxfId="46" priority="53" operator="lessThan">
      <formula>0</formula>
    </cfRule>
  </conditionalFormatting>
  <conditionalFormatting sqref="H48:J48">
    <cfRule type="cellIs" dxfId="45" priority="52" operator="lessThan">
      <formula>0</formula>
    </cfRule>
  </conditionalFormatting>
  <conditionalFormatting sqref="H47:J47">
    <cfRule type="cellIs" dxfId="44" priority="51" operator="lessThan">
      <formula>0</formula>
    </cfRule>
  </conditionalFormatting>
  <conditionalFormatting sqref="H46:J46">
    <cfRule type="cellIs" dxfId="43" priority="50" operator="lessThan">
      <formula>0</formula>
    </cfRule>
  </conditionalFormatting>
  <conditionalFormatting sqref="H45:I45">
    <cfRule type="cellIs" dxfId="42" priority="49" operator="lessThan">
      <formula>0</formula>
    </cfRule>
  </conditionalFormatting>
  <conditionalFormatting sqref="H44:I44">
    <cfRule type="cellIs" dxfId="41" priority="48" operator="lessThan">
      <formula>0</formula>
    </cfRule>
  </conditionalFormatting>
  <conditionalFormatting sqref="H43:I43">
    <cfRule type="cellIs" dxfId="40" priority="47" operator="lessThan">
      <formula>0</formula>
    </cfRule>
  </conditionalFormatting>
  <conditionalFormatting sqref="H42:I42">
    <cfRule type="cellIs" dxfId="39" priority="46" operator="lessThan">
      <formula>0</formula>
    </cfRule>
  </conditionalFormatting>
  <conditionalFormatting sqref="H41:I41">
    <cfRule type="cellIs" dxfId="38" priority="45" operator="lessThan">
      <formula>0</formula>
    </cfRule>
  </conditionalFormatting>
  <conditionalFormatting sqref="H40:I40">
    <cfRule type="cellIs" dxfId="37" priority="44" operator="lessThan">
      <formula>0</formula>
    </cfRule>
  </conditionalFormatting>
  <conditionalFormatting sqref="H39:I39">
    <cfRule type="cellIs" dxfId="36" priority="43" operator="lessThan">
      <formula>0</formula>
    </cfRule>
  </conditionalFormatting>
  <conditionalFormatting sqref="H38:I38">
    <cfRule type="cellIs" dxfId="35" priority="42" operator="lessThan">
      <formula>0</formula>
    </cfRule>
  </conditionalFormatting>
  <conditionalFormatting sqref="H37:I37">
    <cfRule type="cellIs" dxfId="34" priority="41" operator="lessThan">
      <formula>0</formula>
    </cfRule>
  </conditionalFormatting>
  <conditionalFormatting sqref="H36:I36">
    <cfRule type="cellIs" dxfId="33" priority="40" operator="lessThan">
      <formula>0</formula>
    </cfRule>
  </conditionalFormatting>
  <conditionalFormatting sqref="H35:I35">
    <cfRule type="cellIs" dxfId="32" priority="39" operator="lessThan">
      <formula>0</formula>
    </cfRule>
  </conditionalFormatting>
  <conditionalFormatting sqref="H34:I34">
    <cfRule type="cellIs" dxfId="31" priority="38" operator="lessThan">
      <formula>0</formula>
    </cfRule>
  </conditionalFormatting>
  <conditionalFormatting sqref="H33:I33">
    <cfRule type="cellIs" dxfId="30" priority="37" operator="lessThan">
      <formula>0</formula>
    </cfRule>
  </conditionalFormatting>
  <conditionalFormatting sqref="H32:I32">
    <cfRule type="cellIs" dxfId="29" priority="36" operator="lessThan">
      <formula>0</formula>
    </cfRule>
  </conditionalFormatting>
  <conditionalFormatting sqref="H31:I31">
    <cfRule type="cellIs" dxfId="28" priority="35" operator="lessThan">
      <formula>0</formula>
    </cfRule>
  </conditionalFormatting>
  <conditionalFormatting sqref="H30:I30">
    <cfRule type="cellIs" dxfId="27" priority="34" operator="lessThan">
      <formula>0</formula>
    </cfRule>
  </conditionalFormatting>
  <conditionalFormatting sqref="H29:I29">
    <cfRule type="cellIs" dxfId="26" priority="33" operator="lessThan">
      <formula>0</formula>
    </cfRule>
  </conditionalFormatting>
  <conditionalFormatting sqref="H28:I28">
    <cfRule type="cellIs" dxfId="25" priority="32" operator="lessThan">
      <formula>0</formula>
    </cfRule>
  </conditionalFormatting>
  <conditionalFormatting sqref="H27:I27">
    <cfRule type="cellIs" dxfId="24" priority="31" operator="lessThan">
      <formula>0</formula>
    </cfRule>
  </conditionalFormatting>
  <conditionalFormatting sqref="H23:I24">
    <cfRule type="cellIs" dxfId="23" priority="27" operator="lessThan">
      <formula>0</formula>
    </cfRule>
  </conditionalFormatting>
  <conditionalFormatting sqref="H22:I22">
    <cfRule type="cellIs" dxfId="22" priority="26" operator="lessThan">
      <formula>0</formula>
    </cfRule>
  </conditionalFormatting>
  <conditionalFormatting sqref="H21:I21">
    <cfRule type="cellIs" dxfId="21" priority="25" operator="lessThan">
      <formula>0</formula>
    </cfRule>
  </conditionalFormatting>
  <conditionalFormatting sqref="H20:I20">
    <cfRule type="cellIs" dxfId="20" priority="24" operator="lessThan">
      <formula>0</formula>
    </cfRule>
  </conditionalFormatting>
  <conditionalFormatting sqref="I21">
    <cfRule type="cellIs" dxfId="19" priority="23" operator="lessThan">
      <formula>0</formula>
    </cfRule>
  </conditionalFormatting>
  <conditionalFormatting sqref="I26">
    <cfRule type="cellIs" dxfId="18" priority="22" operator="lessThan">
      <formula>0</formula>
    </cfRule>
  </conditionalFormatting>
  <conditionalFormatting sqref="H19:I19">
    <cfRule type="cellIs" dxfId="17" priority="21" operator="lessThan">
      <formula>0</formula>
    </cfRule>
  </conditionalFormatting>
  <conditionalFormatting sqref="H18:I18">
    <cfRule type="cellIs" dxfId="16" priority="20" operator="lessThan">
      <formula>0</formula>
    </cfRule>
  </conditionalFormatting>
  <conditionalFormatting sqref="I19">
    <cfRule type="cellIs" dxfId="15" priority="19" operator="lessThan">
      <formula>0</formula>
    </cfRule>
  </conditionalFormatting>
  <conditionalFormatting sqref="I19">
    <cfRule type="cellIs" dxfId="14" priority="18" operator="lessThan">
      <formula>0</formula>
    </cfRule>
  </conditionalFormatting>
  <conditionalFormatting sqref="H15:I15">
    <cfRule type="cellIs" dxfId="13" priority="15" operator="lessThan">
      <formula>0</formula>
    </cfRule>
  </conditionalFormatting>
  <conditionalFormatting sqref="H13:I13">
    <cfRule type="cellIs" dxfId="12" priority="14" operator="lessThan">
      <formula>0</formula>
    </cfRule>
  </conditionalFormatting>
  <conditionalFormatting sqref="H14:I14">
    <cfRule type="cellIs" dxfId="11" priority="13" operator="lessThan">
      <formula>0</formula>
    </cfRule>
  </conditionalFormatting>
  <conditionalFormatting sqref="H12:I12">
    <cfRule type="cellIs" dxfId="10" priority="12" operator="lessThan">
      <formula>0</formula>
    </cfRule>
  </conditionalFormatting>
  <conditionalFormatting sqref="H9:I9">
    <cfRule type="cellIs" dxfId="9" priority="10" operator="lessThan">
      <formula>0</formula>
    </cfRule>
  </conditionalFormatting>
  <conditionalFormatting sqref="H8:I8">
    <cfRule type="cellIs" dxfId="8" priority="9" operator="lessThan">
      <formula>0</formula>
    </cfRule>
  </conditionalFormatting>
  <conditionalFormatting sqref="H7:I7">
    <cfRule type="cellIs" dxfId="7" priority="8" operator="lessThan">
      <formula>0</formula>
    </cfRule>
  </conditionalFormatting>
  <conditionalFormatting sqref="H6:I6">
    <cfRule type="cellIs" dxfId="6" priority="7" operator="lessThan">
      <formula>0</formula>
    </cfRule>
  </conditionalFormatting>
  <conditionalFormatting sqref="H5:I5">
    <cfRule type="cellIs" dxfId="5" priority="6" operator="lessThan">
      <formula>0</formula>
    </cfRule>
  </conditionalFormatting>
  <conditionalFormatting sqref="I6">
    <cfRule type="cellIs" dxfId="4" priority="5" operator="lessThan">
      <formula>0</formula>
    </cfRule>
  </conditionalFormatting>
  <conditionalFormatting sqref="I6">
    <cfRule type="cellIs" dxfId="3" priority="4" operator="lessThan">
      <formula>0</formula>
    </cfRule>
  </conditionalFormatting>
  <conditionalFormatting sqref="I5">
    <cfRule type="cellIs" dxfId="2" priority="3" operator="lessThan">
      <formula>0</formula>
    </cfRule>
  </conditionalFormatting>
  <conditionalFormatting sqref="I5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7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selection activeCell="A3" sqref="A3"/>
    </sheetView>
  </sheetViews>
  <sheetFormatPr defaultRowHeight="15" x14ac:dyDescent="0.2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</row>
    <row r="2" spans="1:10" ht="24" customHeight="1" x14ac:dyDescent="0.4">
      <c r="A2" s="85" t="s">
        <v>55</v>
      </c>
      <c r="B2" s="86"/>
      <c r="C2" s="86"/>
      <c r="D2" s="86"/>
      <c r="E2" s="86"/>
      <c r="F2" s="86"/>
      <c r="G2" s="86"/>
      <c r="H2" s="86"/>
      <c r="I2" s="86"/>
      <c r="J2" s="86"/>
    </row>
    <row r="3" spans="1:10" ht="17.25" customHeight="1" x14ac:dyDescent="0.25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</row>
    <row r="5" spans="1:10" x14ac:dyDescent="0.25">
      <c r="A5" s="18">
        <v>43353</v>
      </c>
      <c r="B5" s="35" t="s">
        <v>169</v>
      </c>
      <c r="C5" s="35">
        <v>1500</v>
      </c>
      <c r="D5" s="36" t="s">
        <v>10</v>
      </c>
      <c r="E5" s="37">
        <v>461</v>
      </c>
      <c r="F5" s="37">
        <v>458</v>
      </c>
      <c r="G5" s="37" t="s">
        <v>49</v>
      </c>
      <c r="H5" s="5">
        <f t="shared" ref="H5:H6" si="0">(F5-E5)*C5</f>
        <v>-4500</v>
      </c>
      <c r="I5" s="21">
        <v>0</v>
      </c>
      <c r="J5" s="21">
        <f t="shared" ref="J5:J7" si="1">+I5+H5</f>
        <v>-4500</v>
      </c>
    </row>
    <row r="6" spans="1:10" x14ac:dyDescent="0.25">
      <c r="A6" s="18">
        <v>43350</v>
      </c>
      <c r="B6" s="35" t="s">
        <v>168</v>
      </c>
      <c r="C6" s="35">
        <v>1200</v>
      </c>
      <c r="D6" s="36" t="s">
        <v>10</v>
      </c>
      <c r="E6" s="37">
        <v>676</v>
      </c>
      <c r="F6" s="37">
        <v>680</v>
      </c>
      <c r="G6" s="37">
        <v>685</v>
      </c>
      <c r="H6" s="5">
        <f t="shared" si="0"/>
        <v>4800</v>
      </c>
      <c r="I6" s="5">
        <f>(G6-F6)*C6</f>
        <v>6000</v>
      </c>
      <c r="J6" s="21">
        <f t="shared" si="1"/>
        <v>10800</v>
      </c>
    </row>
    <row r="7" spans="1:10" x14ac:dyDescent="0.25">
      <c r="A7" s="18">
        <v>43349</v>
      </c>
      <c r="B7" s="35" t="s">
        <v>135</v>
      </c>
      <c r="C7" s="35">
        <v>1000</v>
      </c>
      <c r="D7" s="36" t="s">
        <v>10</v>
      </c>
      <c r="E7" s="37">
        <v>1241</v>
      </c>
      <c r="F7" s="37">
        <v>1246.5</v>
      </c>
      <c r="G7" s="37">
        <v>1254</v>
      </c>
      <c r="H7" s="5">
        <f t="shared" ref="H7" si="2">(F7-E7)*C7</f>
        <v>5500</v>
      </c>
      <c r="I7" s="5">
        <f>(G7-F7)*C7</f>
        <v>7500</v>
      </c>
      <c r="J7" s="21">
        <f t="shared" si="1"/>
        <v>13000</v>
      </c>
    </row>
    <row r="8" spans="1:10" x14ac:dyDescent="0.25">
      <c r="A8" s="18">
        <v>43348</v>
      </c>
      <c r="B8" s="35" t="s">
        <v>166</v>
      </c>
      <c r="C8" s="35">
        <v>600</v>
      </c>
      <c r="D8" s="36" t="s">
        <v>11</v>
      </c>
      <c r="E8" s="37">
        <v>1230</v>
      </c>
      <c r="F8" s="37">
        <v>1220</v>
      </c>
      <c r="G8" s="37">
        <v>1210</v>
      </c>
      <c r="H8" s="5">
        <f>(E8-F8)*C8</f>
        <v>6000</v>
      </c>
      <c r="I8" s="21">
        <f>(F8-G8)*C8</f>
        <v>6000</v>
      </c>
      <c r="J8" s="21">
        <f t="shared" ref="J8" si="3">+I8+H8</f>
        <v>12000</v>
      </c>
    </row>
    <row r="9" spans="1:10" x14ac:dyDescent="0.25">
      <c r="A9" s="18">
        <v>43347</v>
      </c>
      <c r="B9" s="35" t="s">
        <v>104</v>
      </c>
      <c r="C9" s="35">
        <v>1200</v>
      </c>
      <c r="D9" s="36" t="s">
        <v>11</v>
      </c>
      <c r="E9" s="37">
        <v>710</v>
      </c>
      <c r="F9" s="37">
        <v>706</v>
      </c>
      <c r="G9" s="37">
        <v>702</v>
      </c>
      <c r="H9" s="5">
        <f>(E9-F9)*C9</f>
        <v>4800</v>
      </c>
      <c r="I9" s="21">
        <f>(F9-G9)*C9</f>
        <v>4800</v>
      </c>
      <c r="J9" s="21">
        <f t="shared" ref="J9" si="4">+I9+H9</f>
        <v>9600</v>
      </c>
    </row>
    <row r="10" spans="1:10" x14ac:dyDescent="0.25">
      <c r="A10" s="18">
        <v>43346</v>
      </c>
      <c r="B10" s="35" t="s">
        <v>163</v>
      </c>
      <c r="C10" s="35">
        <v>600</v>
      </c>
      <c r="D10" s="36" t="s">
        <v>10</v>
      </c>
      <c r="E10" s="37">
        <v>870</v>
      </c>
      <c r="F10" s="37">
        <v>874.75</v>
      </c>
      <c r="G10" s="37" t="s">
        <v>49</v>
      </c>
      <c r="H10" s="5">
        <f t="shared" ref="H10:H11" si="5">(F10-E10)*C10</f>
        <v>2850</v>
      </c>
      <c r="I10" s="5">
        <v>0</v>
      </c>
      <c r="J10" s="21">
        <f t="shared" ref="J10:J11" si="6">+I10+H10</f>
        <v>2850</v>
      </c>
    </row>
    <row r="11" spans="1:10" x14ac:dyDescent="0.25">
      <c r="A11" s="18">
        <v>43346</v>
      </c>
      <c r="B11" s="35" t="s">
        <v>162</v>
      </c>
      <c r="C11" s="35">
        <v>600</v>
      </c>
      <c r="D11" s="36" t="s">
        <v>10</v>
      </c>
      <c r="E11" s="37">
        <v>1468</v>
      </c>
      <c r="F11" s="37">
        <v>1460</v>
      </c>
      <c r="G11" s="37" t="s">
        <v>49</v>
      </c>
      <c r="H11" s="5">
        <f t="shared" si="5"/>
        <v>-4800</v>
      </c>
      <c r="I11" s="5">
        <v>0</v>
      </c>
      <c r="J11" s="21">
        <f t="shared" si="6"/>
        <v>-4800</v>
      </c>
    </row>
    <row r="12" spans="1:10" x14ac:dyDescent="0.25">
      <c r="A12" s="141"/>
      <c r="B12" s="142"/>
      <c r="C12" s="142"/>
      <c r="D12" s="143"/>
      <c r="E12" s="144"/>
      <c r="F12" s="144"/>
      <c r="G12" s="144"/>
      <c r="H12" s="11"/>
      <c r="I12" s="11"/>
      <c r="J12" s="145"/>
    </row>
    <row r="13" spans="1:10" x14ac:dyDescent="0.25">
      <c r="A13" s="18">
        <v>43342</v>
      </c>
      <c r="B13" s="35" t="s">
        <v>104</v>
      </c>
      <c r="C13" s="35">
        <v>1200</v>
      </c>
      <c r="D13" s="36" t="s">
        <v>10</v>
      </c>
      <c r="E13" s="37">
        <v>695</v>
      </c>
      <c r="F13" s="37">
        <v>698.9</v>
      </c>
      <c r="G13" s="37" t="s">
        <v>49</v>
      </c>
      <c r="H13" s="5">
        <f t="shared" ref="H13" si="7">(F13-E13)*C13</f>
        <v>4679.9999999999727</v>
      </c>
      <c r="I13" s="5">
        <v>0</v>
      </c>
      <c r="J13" s="21">
        <f t="shared" ref="J13" si="8">+I13+H13</f>
        <v>4679.9999999999727</v>
      </c>
    </row>
    <row r="14" spans="1:10" x14ac:dyDescent="0.25">
      <c r="A14" s="18">
        <v>43340</v>
      </c>
      <c r="B14" s="35" t="s">
        <v>158</v>
      </c>
      <c r="C14" s="35">
        <v>700</v>
      </c>
      <c r="D14" s="36" t="s">
        <v>10</v>
      </c>
      <c r="E14" s="37">
        <v>788</v>
      </c>
      <c r="F14" s="37">
        <v>792</v>
      </c>
      <c r="G14" s="37" t="s">
        <v>49</v>
      </c>
      <c r="H14" s="5">
        <f t="shared" ref="H14" si="9">(F14-E14)*C14</f>
        <v>2800</v>
      </c>
      <c r="I14" s="5">
        <v>0</v>
      </c>
      <c r="J14" s="21">
        <f t="shared" ref="J14" si="10">+I14+H14</f>
        <v>2800</v>
      </c>
    </row>
    <row r="15" spans="1:10" x14ac:dyDescent="0.25">
      <c r="A15" s="18">
        <v>43339</v>
      </c>
      <c r="B15" s="35" t="s">
        <v>113</v>
      </c>
      <c r="C15" s="35">
        <v>2600</v>
      </c>
      <c r="D15" s="36" t="s">
        <v>10</v>
      </c>
      <c r="E15" s="37">
        <v>385</v>
      </c>
      <c r="F15" s="37">
        <v>386.7</v>
      </c>
      <c r="G15" s="37" t="s">
        <v>49</v>
      </c>
      <c r="H15" s="5">
        <f t="shared" ref="H15" si="11">(F15-E15)*C15</f>
        <v>4419.9999999999709</v>
      </c>
      <c r="I15" s="5">
        <v>0</v>
      </c>
      <c r="J15" s="21">
        <f t="shared" ref="J15" si="12">+I15+H15</f>
        <v>4419.9999999999709</v>
      </c>
    </row>
    <row r="16" spans="1:10" x14ac:dyDescent="0.25">
      <c r="A16" s="18">
        <v>43336</v>
      </c>
      <c r="B16" s="35" t="s">
        <v>135</v>
      </c>
      <c r="C16" s="35">
        <v>1000</v>
      </c>
      <c r="D16" s="36" t="s">
        <v>10</v>
      </c>
      <c r="E16" s="37">
        <v>1273</v>
      </c>
      <c r="F16" s="37">
        <v>1278</v>
      </c>
      <c r="G16" s="37" t="s">
        <v>49</v>
      </c>
      <c r="H16" s="5">
        <f t="shared" ref="H16" si="13">(F16-E16)*C16</f>
        <v>5000</v>
      </c>
      <c r="I16" s="5">
        <v>0</v>
      </c>
      <c r="J16" s="21">
        <f t="shared" ref="J16" si="14">+I16+H16</f>
        <v>5000</v>
      </c>
    </row>
    <row r="17" spans="1:10" x14ac:dyDescent="0.25">
      <c r="A17" s="18">
        <v>43335</v>
      </c>
      <c r="B17" s="35" t="s">
        <v>137</v>
      </c>
      <c r="C17" s="35">
        <v>1000</v>
      </c>
      <c r="D17" s="36" t="s">
        <v>10</v>
      </c>
      <c r="E17" s="37">
        <v>679</v>
      </c>
      <c r="F17" s="37">
        <v>684</v>
      </c>
      <c r="G17" s="37">
        <v>690</v>
      </c>
      <c r="H17" s="5">
        <f t="shared" ref="H17" si="15">(F17-E17)*C17</f>
        <v>5000</v>
      </c>
      <c r="I17" s="5">
        <f>(G17-F17)*C17</f>
        <v>6000</v>
      </c>
      <c r="J17" s="21">
        <f t="shared" ref="J17" si="16">+I17+H17</f>
        <v>11000</v>
      </c>
    </row>
    <row r="18" spans="1:10" x14ac:dyDescent="0.25">
      <c r="A18" s="18">
        <v>43333</v>
      </c>
      <c r="B18" s="35" t="s">
        <v>158</v>
      </c>
      <c r="C18" s="35">
        <v>700</v>
      </c>
      <c r="D18" s="36" t="s">
        <v>10</v>
      </c>
      <c r="E18" s="37">
        <v>733</v>
      </c>
      <c r="F18" s="37">
        <v>739</v>
      </c>
      <c r="G18" s="37" t="s">
        <v>49</v>
      </c>
      <c r="H18" s="5">
        <f t="shared" ref="H18" si="17">(F18-E18)*C18</f>
        <v>4200</v>
      </c>
      <c r="I18" s="5">
        <v>0</v>
      </c>
      <c r="J18" s="21">
        <f t="shared" ref="J18" si="18">+I18+H18</f>
        <v>4200</v>
      </c>
    </row>
    <row r="19" spans="1:10" x14ac:dyDescent="0.25">
      <c r="A19" s="18">
        <v>43333</v>
      </c>
      <c r="B19" s="35" t="s">
        <v>29</v>
      </c>
      <c r="C19" s="35">
        <v>1100</v>
      </c>
      <c r="D19" s="36" t="s">
        <v>10</v>
      </c>
      <c r="E19" s="37">
        <v>906</v>
      </c>
      <c r="F19" s="37">
        <v>902</v>
      </c>
      <c r="G19" s="37" t="s">
        <v>49</v>
      </c>
      <c r="H19" s="5">
        <f t="shared" ref="H19" si="19">(F19-E19)*C19</f>
        <v>-4400</v>
      </c>
      <c r="I19" s="5">
        <v>0</v>
      </c>
      <c r="J19" s="21">
        <f t="shared" ref="J19" si="20">+I19+H19</f>
        <v>-4400</v>
      </c>
    </row>
    <row r="20" spans="1:10" x14ac:dyDescent="0.25">
      <c r="A20" s="18">
        <v>43329</v>
      </c>
      <c r="B20" s="35" t="s">
        <v>137</v>
      </c>
      <c r="C20" s="35">
        <v>1000</v>
      </c>
      <c r="D20" s="36" t="s">
        <v>10</v>
      </c>
      <c r="E20" s="37">
        <v>654</v>
      </c>
      <c r="F20" s="37">
        <v>658.5</v>
      </c>
      <c r="G20" s="37">
        <v>664</v>
      </c>
      <c r="H20" s="5">
        <f t="shared" ref="H20" si="21">(F20-E20)*C20</f>
        <v>4500</v>
      </c>
      <c r="I20" s="5">
        <f>(G20-F20)*C20</f>
        <v>5500</v>
      </c>
      <c r="J20" s="21">
        <f t="shared" ref="J20" si="22">+I20+H20</f>
        <v>10000</v>
      </c>
    </row>
    <row r="21" spans="1:10" x14ac:dyDescent="0.25">
      <c r="A21" s="18">
        <v>43328</v>
      </c>
      <c r="B21" s="35" t="s">
        <v>130</v>
      </c>
      <c r="C21" s="35">
        <v>800</v>
      </c>
      <c r="D21" s="36" t="s">
        <v>10</v>
      </c>
      <c r="E21" s="37">
        <v>1332</v>
      </c>
      <c r="F21" s="37">
        <v>1338</v>
      </c>
      <c r="G21" s="37">
        <v>1350</v>
      </c>
      <c r="H21" s="5">
        <f t="shared" ref="H21" si="23">(F21-E21)*C21</f>
        <v>4800</v>
      </c>
      <c r="I21" s="5">
        <f>(G21-F21)*C21</f>
        <v>9600</v>
      </c>
      <c r="J21" s="21">
        <f t="shared" ref="J21" si="24">+I21+H21</f>
        <v>14400</v>
      </c>
    </row>
    <row r="22" spans="1:10" x14ac:dyDescent="0.25">
      <c r="A22" s="18">
        <v>43326</v>
      </c>
      <c r="B22" s="35" t="s">
        <v>28</v>
      </c>
      <c r="C22" s="35">
        <v>1200</v>
      </c>
      <c r="D22" s="36" t="s">
        <v>10</v>
      </c>
      <c r="E22" s="37">
        <v>1000</v>
      </c>
      <c r="F22" s="37">
        <v>1004</v>
      </c>
      <c r="G22" s="37">
        <v>1010</v>
      </c>
      <c r="H22" s="5">
        <f t="shared" ref="H22" si="25">(F22-E22)*C22</f>
        <v>4800</v>
      </c>
      <c r="I22" s="5">
        <f>(G22-F22)*C22</f>
        <v>7200</v>
      </c>
      <c r="J22" s="21">
        <f t="shared" ref="J22" si="26">+I22+H22</f>
        <v>12000</v>
      </c>
    </row>
    <row r="23" spans="1:10" x14ac:dyDescent="0.25">
      <c r="A23" s="18">
        <v>43325</v>
      </c>
      <c r="B23" s="35" t="s">
        <v>38</v>
      </c>
      <c r="C23" s="35">
        <v>1000</v>
      </c>
      <c r="D23" s="36" t="s">
        <v>10</v>
      </c>
      <c r="E23" s="37">
        <v>956</v>
      </c>
      <c r="F23" s="37">
        <v>960</v>
      </c>
      <c r="G23" s="37">
        <v>965</v>
      </c>
      <c r="H23" s="5">
        <f t="shared" ref="H23" si="27">(F23-E23)*C23</f>
        <v>4000</v>
      </c>
      <c r="I23" s="5">
        <f>(G23-F23)*C23</f>
        <v>5000</v>
      </c>
      <c r="J23" s="21">
        <f t="shared" ref="J23" si="28">+I23+H23</f>
        <v>9000</v>
      </c>
    </row>
    <row r="24" spans="1:10" x14ac:dyDescent="0.25">
      <c r="A24" s="18">
        <v>43325</v>
      </c>
      <c r="B24" s="35" t="s">
        <v>152</v>
      </c>
      <c r="C24" s="35">
        <v>1200</v>
      </c>
      <c r="D24" s="36" t="s">
        <v>10</v>
      </c>
      <c r="E24" s="37">
        <v>667</v>
      </c>
      <c r="F24" s="37">
        <v>663</v>
      </c>
      <c r="G24" s="37" t="s">
        <v>49</v>
      </c>
      <c r="H24" s="5">
        <f t="shared" ref="H24" si="29">(F24-E24)*C24</f>
        <v>-4800</v>
      </c>
      <c r="I24" s="5">
        <v>0</v>
      </c>
      <c r="J24" s="21">
        <f t="shared" ref="J24" si="30">+I24+H24</f>
        <v>-4800</v>
      </c>
    </row>
    <row r="25" spans="1:10" x14ac:dyDescent="0.25">
      <c r="A25" s="18">
        <v>43322</v>
      </c>
      <c r="B25" s="35" t="s">
        <v>148</v>
      </c>
      <c r="C25" s="35">
        <v>1100</v>
      </c>
      <c r="D25" s="36" t="s">
        <v>11</v>
      </c>
      <c r="E25" s="37">
        <v>558.5</v>
      </c>
      <c r="F25" s="37">
        <v>554.5</v>
      </c>
      <c r="G25" s="37">
        <v>551</v>
      </c>
      <c r="H25" s="5">
        <f>(E25-F25)*C25</f>
        <v>4400</v>
      </c>
      <c r="I25" s="21">
        <f>(F25-G25)*C25</f>
        <v>3850</v>
      </c>
      <c r="J25" s="21">
        <f t="shared" ref="J25" si="31">+I25+H25</f>
        <v>8250</v>
      </c>
    </row>
    <row r="26" spans="1:10" x14ac:dyDescent="0.25">
      <c r="A26" s="18">
        <v>43321</v>
      </c>
      <c r="B26" s="35" t="s">
        <v>63</v>
      </c>
      <c r="C26" s="35">
        <v>2750</v>
      </c>
      <c r="D26" s="36" t="s">
        <v>10</v>
      </c>
      <c r="E26" s="37">
        <v>332</v>
      </c>
      <c r="F26" s="37">
        <v>334</v>
      </c>
      <c r="G26" s="37">
        <v>337</v>
      </c>
      <c r="H26" s="5">
        <f t="shared" ref="H26:H27" si="32">(F26-E26)*C26</f>
        <v>5500</v>
      </c>
      <c r="I26" s="5">
        <f>(G26-F26)*C26</f>
        <v>8250</v>
      </c>
      <c r="J26" s="21">
        <f t="shared" ref="J26:J27" si="33">+I26+H26</f>
        <v>13750</v>
      </c>
    </row>
    <row r="27" spans="1:10" x14ac:dyDescent="0.25">
      <c r="A27" s="18">
        <v>43321</v>
      </c>
      <c r="B27" s="35" t="s">
        <v>17</v>
      </c>
      <c r="C27" s="35">
        <v>2500</v>
      </c>
      <c r="D27" s="36" t="s">
        <v>10</v>
      </c>
      <c r="E27" s="37">
        <v>199</v>
      </c>
      <c r="F27" s="37">
        <v>197</v>
      </c>
      <c r="G27" s="37" t="s">
        <v>49</v>
      </c>
      <c r="H27" s="5">
        <f t="shared" si="32"/>
        <v>-5000</v>
      </c>
      <c r="I27" s="5">
        <v>0</v>
      </c>
      <c r="J27" s="21">
        <f t="shared" si="33"/>
        <v>-5000</v>
      </c>
    </row>
    <row r="28" spans="1:10" x14ac:dyDescent="0.25">
      <c r="A28" s="18">
        <v>43319</v>
      </c>
      <c r="B28" s="35" t="s">
        <v>99</v>
      </c>
      <c r="C28" s="35">
        <v>1100</v>
      </c>
      <c r="D28" s="36" t="s">
        <v>10</v>
      </c>
      <c r="E28" s="37">
        <v>953</v>
      </c>
      <c r="F28" s="37">
        <v>958</v>
      </c>
      <c r="G28" s="37">
        <v>963</v>
      </c>
      <c r="H28" s="5">
        <f t="shared" ref="H28:H34" si="34">(F28-E28)*C28</f>
        <v>5500</v>
      </c>
      <c r="I28" s="5">
        <f>(G28-F28)*C28</f>
        <v>5500</v>
      </c>
      <c r="J28" s="21">
        <f t="shared" ref="J28:J35" si="35">+I28+H28</f>
        <v>11000</v>
      </c>
    </row>
    <row r="29" spans="1:10" x14ac:dyDescent="0.25">
      <c r="A29" s="18">
        <v>43318</v>
      </c>
      <c r="B29" s="35" t="s">
        <v>142</v>
      </c>
      <c r="C29" s="35">
        <v>700</v>
      </c>
      <c r="D29" s="36" t="s">
        <v>10</v>
      </c>
      <c r="E29" s="37">
        <v>892</v>
      </c>
      <c r="F29" s="37">
        <v>898.9</v>
      </c>
      <c r="G29" s="37" t="s">
        <v>49</v>
      </c>
      <c r="H29" s="5">
        <f t="shared" ref="H29:H31" si="36">(F29-E29)*C29</f>
        <v>4829.9999999999836</v>
      </c>
      <c r="I29" s="5">
        <v>0</v>
      </c>
      <c r="J29" s="21">
        <f t="shared" ref="J29:J31" si="37">+I29+H29</f>
        <v>4829.9999999999836</v>
      </c>
    </row>
    <row r="30" spans="1:10" x14ac:dyDescent="0.25">
      <c r="A30" s="18">
        <v>43318</v>
      </c>
      <c r="B30" s="35" t="s">
        <v>141</v>
      </c>
      <c r="C30" s="35">
        <v>4950</v>
      </c>
      <c r="D30" s="36" t="s">
        <v>10</v>
      </c>
      <c r="E30" s="37">
        <v>119</v>
      </c>
      <c r="F30" s="37">
        <v>118</v>
      </c>
      <c r="G30" s="37">
        <v>0</v>
      </c>
      <c r="H30" s="5">
        <f t="shared" ref="H30" si="38">(F30-E30)*C30</f>
        <v>-4950</v>
      </c>
      <c r="I30" s="5">
        <v>0</v>
      </c>
      <c r="J30" s="21">
        <f t="shared" ref="J30" si="39">+I30+H30</f>
        <v>-4950</v>
      </c>
    </row>
    <row r="31" spans="1:10" x14ac:dyDescent="0.25">
      <c r="A31" s="18">
        <v>43315</v>
      </c>
      <c r="B31" s="35" t="s">
        <v>143</v>
      </c>
      <c r="C31" s="35">
        <v>1000</v>
      </c>
      <c r="D31" s="36" t="s">
        <v>10</v>
      </c>
      <c r="E31" s="37">
        <v>583</v>
      </c>
      <c r="F31" s="37">
        <v>586.5</v>
      </c>
      <c r="G31" s="37">
        <v>0</v>
      </c>
      <c r="H31" s="5">
        <f t="shared" si="36"/>
        <v>3500</v>
      </c>
      <c r="I31" s="5">
        <v>0</v>
      </c>
      <c r="J31" s="21">
        <f t="shared" si="37"/>
        <v>3500</v>
      </c>
    </row>
    <row r="32" spans="1:10" x14ac:dyDescent="0.25">
      <c r="A32" s="18">
        <v>43314</v>
      </c>
      <c r="B32" s="35" t="s">
        <v>137</v>
      </c>
      <c r="C32" s="35">
        <v>1000</v>
      </c>
      <c r="D32" s="36" t="s">
        <v>10</v>
      </c>
      <c r="E32" s="37">
        <v>613</v>
      </c>
      <c r="F32" s="37">
        <v>618</v>
      </c>
      <c r="G32" s="37">
        <v>622.75</v>
      </c>
      <c r="H32" s="5">
        <f t="shared" si="34"/>
        <v>5000</v>
      </c>
      <c r="I32" s="5">
        <f>(G32-F32)*C32</f>
        <v>4750</v>
      </c>
      <c r="J32" s="21">
        <f t="shared" si="35"/>
        <v>9750</v>
      </c>
    </row>
    <row r="33" spans="1:10" x14ac:dyDescent="0.25">
      <c r="A33" s="18">
        <v>43313</v>
      </c>
      <c r="B33" s="35" t="s">
        <v>138</v>
      </c>
      <c r="C33" s="35">
        <v>125</v>
      </c>
      <c r="D33" s="36" t="s">
        <v>10</v>
      </c>
      <c r="E33" s="37">
        <v>7120</v>
      </c>
      <c r="F33" s="37">
        <v>7160</v>
      </c>
      <c r="G33" s="37">
        <v>0</v>
      </c>
      <c r="H33" s="5">
        <f t="shared" si="34"/>
        <v>5000</v>
      </c>
      <c r="I33" s="5">
        <v>0</v>
      </c>
      <c r="J33" s="21">
        <f t="shared" si="35"/>
        <v>5000</v>
      </c>
    </row>
    <row r="34" spans="1:10" x14ac:dyDescent="0.25">
      <c r="A34" s="18">
        <v>43312</v>
      </c>
      <c r="B34" s="35" t="s">
        <v>139</v>
      </c>
      <c r="C34" s="35">
        <v>800</v>
      </c>
      <c r="D34" s="36" t="s">
        <v>10</v>
      </c>
      <c r="E34" s="37">
        <v>1045</v>
      </c>
      <c r="F34" s="37">
        <v>1051.8</v>
      </c>
      <c r="G34" s="37">
        <v>0</v>
      </c>
      <c r="H34" s="5">
        <f t="shared" si="34"/>
        <v>5439.9999999999636</v>
      </c>
      <c r="I34" s="5">
        <v>0</v>
      </c>
      <c r="J34" s="21">
        <f t="shared" si="35"/>
        <v>5439.9999999999636</v>
      </c>
    </row>
    <row r="35" spans="1:10" x14ac:dyDescent="0.25">
      <c r="A35" s="18">
        <v>43311</v>
      </c>
      <c r="B35" s="35" t="s">
        <v>140</v>
      </c>
      <c r="C35" s="35">
        <v>1000</v>
      </c>
      <c r="D35" s="36" t="s">
        <v>11</v>
      </c>
      <c r="E35" s="37">
        <v>514</v>
      </c>
      <c r="F35" s="37">
        <v>510.8</v>
      </c>
      <c r="G35" s="37">
        <v>0</v>
      </c>
      <c r="H35" s="5">
        <f>(E35-F35)*C35</f>
        <v>3199.9999999999886</v>
      </c>
      <c r="I35" s="5">
        <v>0</v>
      </c>
      <c r="J35" s="21">
        <f t="shared" si="35"/>
        <v>3199.9999999999886</v>
      </c>
    </row>
    <row r="36" spans="1:10" x14ac:dyDescent="0.25">
      <c r="A36" s="18">
        <v>43308</v>
      </c>
      <c r="B36" s="35" t="s">
        <v>128</v>
      </c>
      <c r="C36" s="35">
        <v>2800</v>
      </c>
      <c r="D36" s="36" t="s">
        <v>10</v>
      </c>
      <c r="E36" s="37">
        <v>170.5</v>
      </c>
      <c r="F36" s="37">
        <v>172</v>
      </c>
      <c r="G36" s="37">
        <v>174</v>
      </c>
      <c r="H36" s="5">
        <f t="shared" ref="H36:H43" si="40">(F36-E36)*C36</f>
        <v>4200</v>
      </c>
      <c r="I36" s="5">
        <f>(G36-F36)*C36</f>
        <v>5600</v>
      </c>
      <c r="J36" s="21">
        <f t="shared" ref="J36:J43" si="41">+I36+H36</f>
        <v>9800</v>
      </c>
    </row>
    <row r="37" spans="1:10" x14ac:dyDescent="0.25">
      <c r="A37" s="18">
        <v>43307</v>
      </c>
      <c r="B37" s="35" t="s">
        <v>70</v>
      </c>
      <c r="C37" s="35">
        <v>2500</v>
      </c>
      <c r="D37" s="36" t="s">
        <v>10</v>
      </c>
      <c r="E37" s="37">
        <v>221.8</v>
      </c>
      <c r="F37" s="37">
        <v>223.8</v>
      </c>
      <c r="G37" s="37">
        <v>225</v>
      </c>
      <c r="H37" s="5">
        <f t="shared" si="40"/>
        <v>5000</v>
      </c>
      <c r="I37" s="5">
        <f>(G37-F37)*C37</f>
        <v>2999.9999999999718</v>
      </c>
      <c r="J37" s="21">
        <f t="shared" si="41"/>
        <v>7999.9999999999718</v>
      </c>
    </row>
    <row r="38" spans="1:10" x14ac:dyDescent="0.25">
      <c r="A38" s="18">
        <v>43306</v>
      </c>
      <c r="B38" s="35" t="s">
        <v>129</v>
      </c>
      <c r="C38" s="35">
        <v>2250</v>
      </c>
      <c r="D38" s="36" t="s">
        <v>10</v>
      </c>
      <c r="E38" s="37">
        <v>206</v>
      </c>
      <c r="F38" s="37">
        <v>204</v>
      </c>
      <c r="G38" s="37" t="s">
        <v>49</v>
      </c>
      <c r="H38" s="5">
        <f t="shared" si="40"/>
        <v>-4500</v>
      </c>
      <c r="I38" s="5">
        <v>0</v>
      </c>
      <c r="J38" s="21">
        <f t="shared" si="41"/>
        <v>-4500</v>
      </c>
    </row>
    <row r="39" spans="1:10" x14ac:dyDescent="0.25">
      <c r="A39" s="18">
        <v>43305</v>
      </c>
      <c r="B39" s="35" t="s">
        <v>38</v>
      </c>
      <c r="C39" s="35">
        <v>1000</v>
      </c>
      <c r="D39" s="36" t="s">
        <v>10</v>
      </c>
      <c r="E39" s="37">
        <v>920</v>
      </c>
      <c r="F39" s="37">
        <v>924.9</v>
      </c>
      <c r="G39" s="37" t="s">
        <v>49</v>
      </c>
      <c r="H39" s="5">
        <f t="shared" si="40"/>
        <v>4899.9999999999773</v>
      </c>
      <c r="I39" s="5">
        <v>0</v>
      </c>
      <c r="J39" s="21">
        <f t="shared" si="41"/>
        <v>4899.9999999999773</v>
      </c>
    </row>
    <row r="40" spans="1:10" x14ac:dyDescent="0.25">
      <c r="A40" s="18">
        <v>43304</v>
      </c>
      <c r="B40" s="35" t="s">
        <v>130</v>
      </c>
      <c r="C40" s="35">
        <v>800</v>
      </c>
      <c r="D40" s="36" t="s">
        <v>10</v>
      </c>
      <c r="E40" s="37">
        <v>1319</v>
      </c>
      <c r="F40" s="37">
        <v>1326</v>
      </c>
      <c r="G40" s="37">
        <v>1330</v>
      </c>
      <c r="H40" s="5">
        <f t="shared" si="40"/>
        <v>5600</v>
      </c>
      <c r="I40" s="5">
        <f>(G40-F40)*C40</f>
        <v>3200</v>
      </c>
      <c r="J40" s="21">
        <f t="shared" si="41"/>
        <v>8800</v>
      </c>
    </row>
    <row r="41" spans="1:10" x14ac:dyDescent="0.25">
      <c r="A41" s="18">
        <v>43301</v>
      </c>
      <c r="B41" s="35" t="s">
        <v>99</v>
      </c>
      <c r="C41" s="35">
        <v>1100</v>
      </c>
      <c r="D41" s="36" t="s">
        <v>10</v>
      </c>
      <c r="E41" s="37">
        <v>838</v>
      </c>
      <c r="F41" s="37">
        <v>842</v>
      </c>
      <c r="G41" s="37">
        <v>848</v>
      </c>
      <c r="H41" s="5">
        <f t="shared" si="40"/>
        <v>4400</v>
      </c>
      <c r="I41" s="5">
        <f>(G41-F41)*C41</f>
        <v>6600</v>
      </c>
      <c r="J41" s="21">
        <f t="shared" si="41"/>
        <v>11000</v>
      </c>
    </row>
    <row r="42" spans="1:10" x14ac:dyDescent="0.25">
      <c r="A42" s="18">
        <v>43300</v>
      </c>
      <c r="B42" s="35" t="s">
        <v>131</v>
      </c>
      <c r="C42" s="35">
        <v>750</v>
      </c>
      <c r="D42" s="36" t="s">
        <v>10</v>
      </c>
      <c r="E42" s="37">
        <v>858</v>
      </c>
      <c r="F42" s="37">
        <v>864</v>
      </c>
      <c r="G42" s="37">
        <v>870</v>
      </c>
      <c r="H42" s="5">
        <f t="shared" si="40"/>
        <v>4500</v>
      </c>
      <c r="I42" s="5">
        <f>(G42-F42)*C42</f>
        <v>4500</v>
      </c>
      <c r="J42" s="21">
        <f t="shared" si="41"/>
        <v>9000</v>
      </c>
    </row>
    <row r="43" spans="1:10" x14ac:dyDescent="0.25">
      <c r="A43" s="18">
        <v>43300</v>
      </c>
      <c r="B43" s="35" t="s">
        <v>132</v>
      </c>
      <c r="C43" s="35">
        <v>1000</v>
      </c>
      <c r="D43" s="36" t="s">
        <v>10</v>
      </c>
      <c r="E43" s="37">
        <v>572</v>
      </c>
      <c r="F43" s="37">
        <v>575.4</v>
      </c>
      <c r="G43" s="37" t="s">
        <v>49</v>
      </c>
      <c r="H43" s="5">
        <f t="shared" si="40"/>
        <v>3399.9999999999773</v>
      </c>
      <c r="I43" s="21">
        <v>0</v>
      </c>
      <c r="J43" s="21">
        <f t="shared" si="41"/>
        <v>3399.9999999999773</v>
      </c>
    </row>
    <row r="44" spans="1:10" x14ac:dyDescent="0.25">
      <c r="A44" s="18">
        <v>43299</v>
      </c>
      <c r="B44" s="35" t="s">
        <v>26</v>
      </c>
      <c r="C44" s="35">
        <v>1000</v>
      </c>
      <c r="D44" s="36" t="s">
        <v>10</v>
      </c>
      <c r="E44" s="37">
        <v>1075</v>
      </c>
      <c r="F44" s="37">
        <v>1079.8</v>
      </c>
      <c r="G44" s="37" t="s">
        <v>49</v>
      </c>
      <c r="H44" s="5">
        <f t="shared" ref="H44" si="42">(F44-E44)*C44</f>
        <v>4799.9999999999545</v>
      </c>
      <c r="I44" s="21">
        <v>0</v>
      </c>
      <c r="J44" s="21">
        <f>+I44+H44</f>
        <v>4799.9999999999545</v>
      </c>
    </row>
    <row r="45" spans="1:10" x14ac:dyDescent="0.25">
      <c r="A45" s="18">
        <v>43298</v>
      </c>
      <c r="B45" s="35" t="s">
        <v>113</v>
      </c>
      <c r="C45" s="35">
        <v>2600</v>
      </c>
      <c r="D45" s="36" t="s">
        <v>10</v>
      </c>
      <c r="E45" s="37">
        <v>351</v>
      </c>
      <c r="F45" s="37">
        <v>349.5</v>
      </c>
      <c r="G45" s="37">
        <v>347</v>
      </c>
      <c r="H45" s="5">
        <f>(E45-F45)*C45</f>
        <v>3900</v>
      </c>
      <c r="I45" s="21">
        <f>(F45-G45)*C45</f>
        <v>6500</v>
      </c>
      <c r="J45" s="21">
        <f>+I45+H45</f>
        <v>10400</v>
      </c>
    </row>
    <row r="46" spans="1:10" x14ac:dyDescent="0.25">
      <c r="A46" s="18">
        <v>43297</v>
      </c>
      <c r="B46" s="35" t="s">
        <v>114</v>
      </c>
      <c r="C46" s="35">
        <v>250</v>
      </c>
      <c r="D46" s="36" t="s">
        <v>10</v>
      </c>
      <c r="E46" s="37">
        <v>3150</v>
      </c>
      <c r="F46" s="37">
        <v>3170</v>
      </c>
      <c r="G46" s="37">
        <v>0</v>
      </c>
      <c r="H46" s="5">
        <f t="shared" ref="H46" si="43">(F46-E46)*C46</f>
        <v>5000</v>
      </c>
      <c r="I46" s="21">
        <v>0</v>
      </c>
      <c r="J46" s="21">
        <f>+I46+H46</f>
        <v>5000</v>
      </c>
    </row>
    <row r="47" spans="1:10" x14ac:dyDescent="0.25">
      <c r="A47" s="18">
        <v>43294</v>
      </c>
      <c r="B47" s="35" t="s">
        <v>99</v>
      </c>
      <c r="C47" s="35">
        <v>1100</v>
      </c>
      <c r="D47" s="36" t="s">
        <v>11</v>
      </c>
      <c r="E47" s="37">
        <v>824</v>
      </c>
      <c r="F47" s="37">
        <v>820.4</v>
      </c>
      <c r="G47" s="37">
        <v>0</v>
      </c>
      <c r="H47" s="5">
        <f>(E47-F47)*C47</f>
        <v>3960.000000000025</v>
      </c>
      <c r="I47" s="21">
        <v>0</v>
      </c>
      <c r="J47" s="21">
        <f t="shared" ref="J47:J48" si="44">+I47+H47</f>
        <v>3960.000000000025</v>
      </c>
    </row>
    <row r="48" spans="1:10" x14ac:dyDescent="0.25">
      <c r="A48" s="18">
        <v>43294</v>
      </c>
      <c r="B48" s="35" t="s">
        <v>100</v>
      </c>
      <c r="C48" s="35">
        <v>800</v>
      </c>
      <c r="D48" s="36" t="s">
        <v>11</v>
      </c>
      <c r="E48" s="37">
        <v>1310</v>
      </c>
      <c r="F48" s="37">
        <v>1316</v>
      </c>
      <c r="G48" s="37">
        <v>0</v>
      </c>
      <c r="H48" s="5">
        <f>(E48-F48)*C48</f>
        <v>-4800</v>
      </c>
      <c r="I48" s="21">
        <v>0</v>
      </c>
      <c r="J48" s="21">
        <f t="shared" si="44"/>
        <v>-4800</v>
      </c>
    </row>
    <row r="49" spans="1:10" x14ac:dyDescent="0.25">
      <c r="A49" s="2">
        <v>43293</v>
      </c>
      <c r="B49" s="30" t="s">
        <v>101</v>
      </c>
      <c r="C49" s="31">
        <v>1250</v>
      </c>
      <c r="D49" s="30" t="s">
        <v>10</v>
      </c>
      <c r="E49" s="32">
        <v>481.5</v>
      </c>
      <c r="F49" s="32">
        <v>484.8</v>
      </c>
      <c r="G49" s="59">
        <v>0</v>
      </c>
      <c r="H49" s="5">
        <f t="shared" ref="H49:H50" si="45">(F49-E49)*C49</f>
        <v>4125.0000000000146</v>
      </c>
      <c r="I49" s="5">
        <v>0</v>
      </c>
      <c r="J49" s="21">
        <f>+I49+H49</f>
        <v>4125.0000000000146</v>
      </c>
    </row>
    <row r="50" spans="1:10" x14ac:dyDescent="0.25">
      <c r="A50" s="2">
        <v>43293</v>
      </c>
      <c r="B50" s="33" t="s">
        <v>102</v>
      </c>
      <c r="C50" s="33">
        <v>1750</v>
      </c>
      <c r="D50" s="33" t="s">
        <v>10</v>
      </c>
      <c r="E50" s="34">
        <v>382</v>
      </c>
      <c r="F50" s="34">
        <v>385</v>
      </c>
      <c r="G50" s="32">
        <v>386</v>
      </c>
      <c r="H50" s="5">
        <f t="shared" si="45"/>
        <v>5250</v>
      </c>
      <c r="I50" s="5">
        <v>0</v>
      </c>
      <c r="J50" s="21">
        <f t="shared" ref="J50" si="46">+I50+H50</f>
        <v>5250</v>
      </c>
    </row>
    <row r="51" spans="1:10" x14ac:dyDescent="0.25">
      <c r="A51" s="2">
        <v>43292</v>
      </c>
      <c r="B51" s="30" t="s">
        <v>82</v>
      </c>
      <c r="C51" s="31">
        <v>3500</v>
      </c>
      <c r="D51" s="30" t="s">
        <v>11</v>
      </c>
      <c r="E51" s="32">
        <v>222.5</v>
      </c>
      <c r="F51" s="32">
        <v>220</v>
      </c>
      <c r="G51" s="59">
        <v>0</v>
      </c>
      <c r="H51" s="5">
        <f>(E51-F51)*C51</f>
        <v>8750</v>
      </c>
      <c r="I51" s="5">
        <v>0</v>
      </c>
      <c r="J51" s="21">
        <f>+I51+H51</f>
        <v>8750</v>
      </c>
    </row>
    <row r="52" spans="1:10" x14ac:dyDescent="0.25">
      <c r="A52" s="2">
        <v>43292</v>
      </c>
      <c r="B52" s="33" t="s">
        <v>83</v>
      </c>
      <c r="C52" s="33">
        <v>1700</v>
      </c>
      <c r="D52" s="33" t="s">
        <v>10</v>
      </c>
      <c r="E52" s="34">
        <v>305</v>
      </c>
      <c r="F52" s="34">
        <v>305</v>
      </c>
      <c r="G52" s="32">
        <v>0</v>
      </c>
      <c r="H52" s="5">
        <f t="shared" ref="H52:H56" si="47">(F52-E52)*C52</f>
        <v>0</v>
      </c>
      <c r="I52" s="5">
        <v>0</v>
      </c>
      <c r="J52" s="21">
        <f t="shared" ref="J52" si="48">+I52+H52</f>
        <v>0</v>
      </c>
    </row>
    <row r="53" spans="1:10" x14ac:dyDescent="0.25">
      <c r="A53" s="2">
        <v>43291</v>
      </c>
      <c r="B53" s="30" t="s">
        <v>84</v>
      </c>
      <c r="C53" s="31">
        <v>800</v>
      </c>
      <c r="D53" s="30" t="s">
        <v>10</v>
      </c>
      <c r="E53" s="32">
        <v>1215</v>
      </c>
      <c r="F53" s="32">
        <v>1221</v>
      </c>
      <c r="G53" s="32">
        <v>1230</v>
      </c>
      <c r="H53" s="5">
        <f t="shared" si="47"/>
        <v>4800</v>
      </c>
      <c r="I53" s="5">
        <v>0</v>
      </c>
      <c r="J53" s="21">
        <f>+I53+H53</f>
        <v>4800</v>
      </c>
    </row>
    <row r="54" spans="1:10" x14ac:dyDescent="0.25">
      <c r="A54" s="2">
        <v>43291</v>
      </c>
      <c r="B54" s="33" t="s">
        <v>28</v>
      </c>
      <c r="C54" s="33">
        <v>1200</v>
      </c>
      <c r="D54" s="33" t="s">
        <v>10</v>
      </c>
      <c r="E54" s="34">
        <v>1052</v>
      </c>
      <c r="F54" s="34">
        <v>1055.9000000000001</v>
      </c>
      <c r="G54" s="32">
        <v>0</v>
      </c>
      <c r="H54" s="5">
        <f t="shared" si="47"/>
        <v>4680.0000000001091</v>
      </c>
      <c r="I54" s="5">
        <v>0</v>
      </c>
      <c r="J54" s="21">
        <f t="shared" ref="J54" si="49">+I54+H54</f>
        <v>4680.0000000001091</v>
      </c>
    </row>
    <row r="55" spans="1:10" x14ac:dyDescent="0.25">
      <c r="A55" s="2">
        <v>43290</v>
      </c>
      <c r="B55" s="30" t="s">
        <v>85</v>
      </c>
      <c r="C55" s="31">
        <v>1000</v>
      </c>
      <c r="D55" s="30" t="s">
        <v>10</v>
      </c>
      <c r="E55" s="32">
        <v>812</v>
      </c>
      <c r="F55" s="32">
        <v>816.5</v>
      </c>
      <c r="G55" s="32">
        <v>0</v>
      </c>
      <c r="H55" s="5">
        <f t="shared" si="47"/>
        <v>4500</v>
      </c>
      <c r="I55" s="5">
        <v>0</v>
      </c>
      <c r="J55" s="21">
        <f>+I55+H55</f>
        <v>4500</v>
      </c>
    </row>
    <row r="56" spans="1:10" x14ac:dyDescent="0.25">
      <c r="A56" s="2">
        <v>43290</v>
      </c>
      <c r="B56" s="33" t="s">
        <v>86</v>
      </c>
      <c r="C56" s="33">
        <v>550</v>
      </c>
      <c r="D56" s="33" t="s">
        <v>10</v>
      </c>
      <c r="E56" s="34">
        <v>932</v>
      </c>
      <c r="F56" s="34">
        <v>933</v>
      </c>
      <c r="G56" s="32">
        <v>0</v>
      </c>
      <c r="H56" s="5">
        <f t="shared" si="47"/>
        <v>550</v>
      </c>
      <c r="I56" s="5">
        <v>0</v>
      </c>
      <c r="J56" s="21">
        <f t="shared" ref="J56" si="50">+I56+H56</f>
        <v>550</v>
      </c>
    </row>
    <row r="57" spans="1:10" x14ac:dyDescent="0.25">
      <c r="A57" s="2">
        <v>43286</v>
      </c>
      <c r="B57" s="30" t="s">
        <v>58</v>
      </c>
      <c r="C57" s="31">
        <v>1500</v>
      </c>
      <c r="D57" s="30" t="s">
        <v>10</v>
      </c>
      <c r="E57" s="32">
        <v>410</v>
      </c>
      <c r="F57" s="32">
        <v>413</v>
      </c>
      <c r="G57" s="32">
        <v>0</v>
      </c>
      <c r="H57" s="5">
        <f t="shared" ref="H57:H58" si="51">(F57-E57)*C57</f>
        <v>4500</v>
      </c>
      <c r="I57" s="5">
        <v>0</v>
      </c>
      <c r="J57" s="21">
        <f>+I57+H57</f>
        <v>4500</v>
      </c>
    </row>
    <row r="58" spans="1:10" x14ac:dyDescent="0.25">
      <c r="A58" s="2">
        <v>43286</v>
      </c>
      <c r="B58" s="33" t="s">
        <v>59</v>
      </c>
      <c r="C58" s="33">
        <v>800</v>
      </c>
      <c r="D58" s="33" t="s">
        <v>10</v>
      </c>
      <c r="E58" s="34">
        <v>1370</v>
      </c>
      <c r="F58" s="34">
        <v>1364</v>
      </c>
      <c r="G58" s="32">
        <v>0</v>
      </c>
      <c r="H58" s="5">
        <f t="shared" si="51"/>
        <v>-4800</v>
      </c>
      <c r="I58" s="5">
        <v>0</v>
      </c>
      <c r="J58" s="16">
        <f t="shared" ref="J58" si="52">+I58+H58</f>
        <v>-4800</v>
      </c>
    </row>
    <row r="59" spans="1:10" x14ac:dyDescent="0.25">
      <c r="A59" s="2">
        <v>43285</v>
      </c>
      <c r="B59" s="31" t="s">
        <v>60</v>
      </c>
      <c r="C59" s="31">
        <v>500</v>
      </c>
      <c r="D59" s="31" t="s">
        <v>11</v>
      </c>
      <c r="E59" s="32">
        <v>1455</v>
      </c>
      <c r="F59" s="32">
        <v>1435</v>
      </c>
      <c r="G59" s="32">
        <v>0</v>
      </c>
      <c r="H59" s="5">
        <f>(E59-F59)*C59</f>
        <v>10000</v>
      </c>
      <c r="I59" s="5">
        <v>0</v>
      </c>
      <c r="J59" s="21">
        <f>+I59+H59</f>
        <v>10000</v>
      </c>
    </row>
    <row r="60" spans="1:10" x14ac:dyDescent="0.25">
      <c r="A60" s="2">
        <v>43284</v>
      </c>
      <c r="B60" s="33" t="s">
        <v>61</v>
      </c>
      <c r="C60" s="33">
        <v>1500</v>
      </c>
      <c r="D60" s="33" t="s">
        <v>10</v>
      </c>
      <c r="E60" s="34">
        <v>626.5</v>
      </c>
      <c r="F60" s="34">
        <v>629.5</v>
      </c>
      <c r="G60" s="32">
        <v>632</v>
      </c>
      <c r="H60" s="5">
        <f t="shared" ref="H60:H61" si="53">(F60-E60)*C60</f>
        <v>4500</v>
      </c>
      <c r="I60" s="5">
        <f>(G60-F60)*C60</f>
        <v>3750</v>
      </c>
      <c r="J60" s="21">
        <f t="shared" ref="J60:J62" si="54">+I60+H60</f>
        <v>8250</v>
      </c>
    </row>
    <row r="61" spans="1:10" x14ac:dyDescent="0.25">
      <c r="A61" s="2">
        <v>43284</v>
      </c>
      <c r="B61" s="33" t="s">
        <v>28</v>
      </c>
      <c r="C61" s="33">
        <v>1200</v>
      </c>
      <c r="D61" s="33" t="s">
        <v>10</v>
      </c>
      <c r="E61" s="34">
        <v>993.5</v>
      </c>
      <c r="F61" s="34">
        <v>997.5</v>
      </c>
      <c r="G61" s="32">
        <v>0</v>
      </c>
      <c r="H61" s="5">
        <f t="shared" si="53"/>
        <v>4800</v>
      </c>
      <c r="I61" s="5">
        <v>0</v>
      </c>
      <c r="J61" s="21">
        <f t="shared" si="54"/>
        <v>4800</v>
      </c>
    </row>
    <row r="62" spans="1:10" x14ac:dyDescent="0.25">
      <c r="A62" s="2">
        <v>43284</v>
      </c>
      <c r="B62" s="33" t="s">
        <v>62</v>
      </c>
      <c r="C62" s="33">
        <v>10000</v>
      </c>
      <c r="D62" s="31" t="s">
        <v>11</v>
      </c>
      <c r="E62" s="32">
        <v>53</v>
      </c>
      <c r="F62" s="32">
        <v>52.5</v>
      </c>
      <c r="G62" s="32">
        <v>0</v>
      </c>
      <c r="H62" s="5">
        <f t="shared" ref="H62" si="55">(E62-F62)*C62</f>
        <v>5000</v>
      </c>
      <c r="I62" s="5">
        <v>0</v>
      </c>
      <c r="J62" s="5">
        <f t="shared" si="54"/>
        <v>5000</v>
      </c>
    </row>
    <row r="63" spans="1:10" x14ac:dyDescent="0.25">
      <c r="A63" s="18">
        <v>43283</v>
      </c>
      <c r="B63" s="35" t="s">
        <v>21</v>
      </c>
      <c r="C63" s="35">
        <v>500</v>
      </c>
      <c r="D63" s="36" t="s">
        <v>11</v>
      </c>
      <c r="E63" s="37">
        <v>1508</v>
      </c>
      <c r="F63" s="37">
        <v>1493</v>
      </c>
      <c r="G63" s="37">
        <v>1473</v>
      </c>
      <c r="H63" s="21">
        <f>(E63-F63)*C63</f>
        <v>7500</v>
      </c>
      <c r="I63" s="21">
        <f>(F63-G63)*C63</f>
        <v>10000</v>
      </c>
      <c r="J63" s="21">
        <f>+I63+H63</f>
        <v>17500</v>
      </c>
    </row>
    <row r="64" spans="1:10" x14ac:dyDescent="0.25">
      <c r="A64" s="38"/>
      <c r="B64" s="38"/>
      <c r="C64" s="38"/>
      <c r="D64" s="38"/>
      <c r="E64" s="38"/>
      <c r="F64" s="38"/>
      <c r="G64" s="38"/>
      <c r="H64" s="38"/>
      <c r="I64" s="38"/>
      <c r="J64" s="38"/>
    </row>
    <row r="65" spans="1:10" x14ac:dyDescent="0.25">
      <c r="A65" s="2">
        <v>43280</v>
      </c>
      <c r="B65" s="33" t="s">
        <v>21</v>
      </c>
      <c r="C65" s="33">
        <v>500</v>
      </c>
      <c r="D65" s="33" t="s">
        <v>10</v>
      </c>
      <c r="E65" s="34">
        <v>1495</v>
      </c>
      <c r="F65" s="34">
        <v>1510</v>
      </c>
      <c r="G65" s="32">
        <v>1530</v>
      </c>
      <c r="H65" s="5">
        <f t="shared" ref="H65:H66" si="56">(F65-E65)*C65</f>
        <v>7500</v>
      </c>
      <c r="I65" s="5">
        <f>(G65-F65)*C65</f>
        <v>10000</v>
      </c>
      <c r="J65" s="21">
        <f t="shared" ref="J65:J67" si="57">+I65+H65</f>
        <v>17500</v>
      </c>
    </row>
    <row r="66" spans="1:10" x14ac:dyDescent="0.25">
      <c r="A66" s="2">
        <v>43280</v>
      </c>
      <c r="B66" s="33" t="s">
        <v>13</v>
      </c>
      <c r="C66" s="33">
        <v>12000</v>
      </c>
      <c r="D66" s="33" t="s">
        <v>10</v>
      </c>
      <c r="E66" s="34">
        <v>83.25</v>
      </c>
      <c r="F66" s="34">
        <v>84.25</v>
      </c>
      <c r="G66" s="32">
        <v>0</v>
      </c>
      <c r="H66" s="5">
        <f t="shared" si="56"/>
        <v>12000</v>
      </c>
      <c r="I66" s="5">
        <v>0</v>
      </c>
      <c r="J66" s="21">
        <f t="shared" si="57"/>
        <v>12000</v>
      </c>
    </row>
    <row r="67" spans="1:10" x14ac:dyDescent="0.25">
      <c r="A67" s="18">
        <v>43279</v>
      </c>
      <c r="B67" s="35" t="s">
        <v>63</v>
      </c>
      <c r="C67" s="35">
        <v>2750</v>
      </c>
      <c r="D67" s="35" t="s">
        <v>11</v>
      </c>
      <c r="E67" s="39">
        <v>273.2</v>
      </c>
      <c r="F67" s="39">
        <v>271</v>
      </c>
      <c r="G67" s="37">
        <v>0</v>
      </c>
      <c r="H67" s="21">
        <v>6050</v>
      </c>
      <c r="I67" s="21">
        <v>0</v>
      </c>
      <c r="J67" s="21">
        <f t="shared" si="57"/>
        <v>6050</v>
      </c>
    </row>
    <row r="68" spans="1:10" x14ac:dyDescent="0.25">
      <c r="A68" s="18">
        <v>43279</v>
      </c>
      <c r="B68" s="35" t="s">
        <v>17</v>
      </c>
      <c r="C68" s="35">
        <v>2500</v>
      </c>
      <c r="D68" s="35" t="s">
        <v>11</v>
      </c>
      <c r="E68" s="39">
        <v>186.75</v>
      </c>
      <c r="F68" s="39">
        <v>185.3</v>
      </c>
      <c r="G68" s="37" t="s">
        <v>49</v>
      </c>
      <c r="H68" s="21">
        <v>3650</v>
      </c>
      <c r="I68" s="21" t="s">
        <v>49</v>
      </c>
      <c r="J68" s="21" t="s">
        <v>49</v>
      </c>
    </row>
    <row r="69" spans="1:10" x14ac:dyDescent="0.25">
      <c r="A69" s="18">
        <v>43279</v>
      </c>
      <c r="B69" s="35" t="s">
        <v>18</v>
      </c>
      <c r="C69" s="35">
        <v>7000</v>
      </c>
      <c r="D69" s="35" t="s">
        <v>10</v>
      </c>
      <c r="E69" s="39">
        <v>129.25</v>
      </c>
      <c r="F69" s="39">
        <v>128.25</v>
      </c>
      <c r="G69" s="37">
        <v>0</v>
      </c>
      <c r="H69" s="21">
        <f>(F69-E69)*C69</f>
        <v>-7000</v>
      </c>
      <c r="I69" s="21">
        <v>0</v>
      </c>
      <c r="J69" s="16">
        <f>+I69+H69</f>
        <v>-7000</v>
      </c>
    </row>
    <row r="70" spans="1:10" x14ac:dyDescent="0.25">
      <c r="A70" s="18">
        <v>43279</v>
      </c>
      <c r="B70" s="35" t="s">
        <v>34</v>
      </c>
      <c r="C70" s="35">
        <v>8000</v>
      </c>
      <c r="D70" s="35" t="s">
        <v>10</v>
      </c>
      <c r="E70" s="39">
        <v>75.75</v>
      </c>
      <c r="F70" s="39">
        <v>76.75</v>
      </c>
      <c r="G70" s="37">
        <v>77.45</v>
      </c>
      <c r="H70" s="21">
        <f t="shared" ref="H70:H73" si="58">(F70-E70)*C70</f>
        <v>8000</v>
      </c>
      <c r="I70" s="21">
        <f>(G70-F70)*C70</f>
        <v>5600.0000000000227</v>
      </c>
      <c r="J70" s="21">
        <f t="shared" ref="J70:J73" si="59">+I70+H70</f>
        <v>13600.000000000022</v>
      </c>
    </row>
    <row r="71" spans="1:10" x14ac:dyDescent="0.25">
      <c r="A71" s="2">
        <v>43278</v>
      </c>
      <c r="B71" s="33" t="s">
        <v>18</v>
      </c>
      <c r="C71" s="33">
        <v>7000</v>
      </c>
      <c r="D71" s="33" t="s">
        <v>10</v>
      </c>
      <c r="E71" s="34">
        <v>128.9</v>
      </c>
      <c r="F71" s="34">
        <v>129.9</v>
      </c>
      <c r="G71" s="32">
        <v>0</v>
      </c>
      <c r="H71" s="5">
        <f t="shared" si="58"/>
        <v>7000</v>
      </c>
      <c r="I71" s="5">
        <v>0</v>
      </c>
      <c r="J71" s="21">
        <f t="shared" si="59"/>
        <v>7000</v>
      </c>
    </row>
    <row r="72" spans="1:10" x14ac:dyDescent="0.25">
      <c r="A72" s="2">
        <v>43277</v>
      </c>
      <c r="B72" s="33" t="s">
        <v>29</v>
      </c>
      <c r="C72" s="33">
        <v>1100</v>
      </c>
      <c r="D72" s="33" t="s">
        <v>10</v>
      </c>
      <c r="E72" s="34">
        <v>879</v>
      </c>
      <c r="F72" s="34">
        <v>884</v>
      </c>
      <c r="G72" s="32">
        <v>0</v>
      </c>
      <c r="H72" s="5">
        <f t="shared" si="58"/>
        <v>5500</v>
      </c>
      <c r="I72" s="5">
        <v>0</v>
      </c>
      <c r="J72" s="21">
        <f t="shared" si="59"/>
        <v>5500</v>
      </c>
    </row>
    <row r="73" spans="1:10" x14ac:dyDescent="0.25">
      <c r="A73" s="2">
        <v>43276</v>
      </c>
      <c r="B73" s="33" t="s">
        <v>26</v>
      </c>
      <c r="C73" s="33">
        <v>1000</v>
      </c>
      <c r="D73" s="31" t="s">
        <v>10</v>
      </c>
      <c r="E73" s="32">
        <v>1058</v>
      </c>
      <c r="F73" s="32">
        <v>1066</v>
      </c>
      <c r="G73" s="32">
        <v>0</v>
      </c>
      <c r="H73" s="5">
        <f t="shared" si="58"/>
        <v>8000</v>
      </c>
      <c r="I73" s="5">
        <v>0</v>
      </c>
      <c r="J73" s="21">
        <f t="shared" si="59"/>
        <v>8000</v>
      </c>
    </row>
    <row r="74" spans="1:10" x14ac:dyDescent="0.25">
      <c r="A74" s="2">
        <v>43273</v>
      </c>
      <c r="B74" s="33" t="s">
        <v>64</v>
      </c>
      <c r="C74" s="33">
        <v>1000</v>
      </c>
      <c r="D74" s="31" t="s">
        <v>11</v>
      </c>
      <c r="E74" s="32">
        <v>832</v>
      </c>
      <c r="F74" s="32">
        <v>828</v>
      </c>
      <c r="G74" s="32">
        <v>0</v>
      </c>
      <c r="H74" s="5">
        <f>(E74-F74)*C74</f>
        <v>4000</v>
      </c>
      <c r="I74" s="5">
        <v>0</v>
      </c>
      <c r="J74" s="21">
        <f>+I74+H74</f>
        <v>4000</v>
      </c>
    </row>
    <row r="75" spans="1:10" x14ac:dyDescent="0.25">
      <c r="A75" s="2">
        <v>43272</v>
      </c>
      <c r="B75" s="33" t="s">
        <v>39</v>
      </c>
      <c r="C75" s="33">
        <v>500</v>
      </c>
      <c r="D75" s="31" t="s">
        <v>11</v>
      </c>
      <c r="E75" s="32">
        <v>1485</v>
      </c>
      <c r="F75" s="32">
        <v>1481</v>
      </c>
      <c r="G75" s="32">
        <v>0</v>
      </c>
      <c r="H75" s="5">
        <f>(E75-F75)*C75</f>
        <v>2000</v>
      </c>
      <c r="I75" s="5">
        <v>0</v>
      </c>
      <c r="J75" s="21">
        <f>+I75+H75</f>
        <v>2000</v>
      </c>
    </row>
    <row r="76" spans="1:10" x14ac:dyDescent="0.25">
      <c r="A76" s="2">
        <v>43272</v>
      </c>
      <c r="B76" s="33" t="s">
        <v>32</v>
      </c>
      <c r="C76" s="33">
        <v>12000</v>
      </c>
      <c r="D76" s="33" t="s">
        <v>10</v>
      </c>
      <c r="E76" s="34">
        <v>83.4</v>
      </c>
      <c r="F76" s="34">
        <v>84.4</v>
      </c>
      <c r="G76" s="32">
        <v>0</v>
      </c>
      <c r="H76" s="5">
        <f t="shared" ref="H76:H78" si="60">(F76-E76)*C76</f>
        <v>12000</v>
      </c>
      <c r="I76" s="5">
        <v>0</v>
      </c>
      <c r="J76" s="21">
        <f t="shared" ref="J76:J78" si="61">+I76+H76</f>
        <v>12000</v>
      </c>
    </row>
    <row r="77" spans="1:10" x14ac:dyDescent="0.25">
      <c r="A77" s="18">
        <v>43269</v>
      </c>
      <c r="B77" s="35" t="s">
        <v>40</v>
      </c>
      <c r="C77" s="35">
        <v>1000</v>
      </c>
      <c r="D77" s="35" t="s">
        <v>10</v>
      </c>
      <c r="E77" s="39">
        <v>1080</v>
      </c>
      <c r="F77" s="39">
        <v>1085</v>
      </c>
      <c r="G77" s="37">
        <v>0</v>
      </c>
      <c r="H77" s="21">
        <f t="shared" si="60"/>
        <v>5000</v>
      </c>
      <c r="I77" s="21">
        <v>0</v>
      </c>
      <c r="J77" s="21">
        <f t="shared" si="61"/>
        <v>5000</v>
      </c>
    </row>
    <row r="78" spans="1:10" x14ac:dyDescent="0.25">
      <c r="A78" s="18">
        <v>43269</v>
      </c>
      <c r="B78" s="35" t="s">
        <v>21</v>
      </c>
      <c r="C78" s="35">
        <v>500</v>
      </c>
      <c r="D78" s="35" t="s">
        <v>10</v>
      </c>
      <c r="E78" s="39">
        <v>1620</v>
      </c>
      <c r="F78" s="39">
        <v>1625</v>
      </c>
      <c r="G78" s="37">
        <v>0</v>
      </c>
      <c r="H78" s="21">
        <f t="shared" si="60"/>
        <v>2500</v>
      </c>
      <c r="I78" s="21">
        <v>0</v>
      </c>
      <c r="J78" s="21">
        <f t="shared" si="61"/>
        <v>2500</v>
      </c>
    </row>
    <row r="79" spans="1:10" x14ac:dyDescent="0.25">
      <c r="A79" s="2">
        <v>43266</v>
      </c>
      <c r="B79" s="33" t="s">
        <v>32</v>
      </c>
      <c r="C79" s="33">
        <v>12000</v>
      </c>
      <c r="D79" s="33" t="s">
        <v>10</v>
      </c>
      <c r="E79" s="34">
        <v>84.5</v>
      </c>
      <c r="F79" s="34">
        <v>85.5</v>
      </c>
      <c r="G79" s="32">
        <v>0</v>
      </c>
      <c r="H79" s="5">
        <f>(F79-E79)*C79</f>
        <v>12000</v>
      </c>
      <c r="I79" s="5">
        <v>0</v>
      </c>
      <c r="J79" s="21">
        <f>+I79+H79</f>
        <v>12000</v>
      </c>
    </row>
    <row r="80" spans="1:10" x14ac:dyDescent="0.25">
      <c r="A80" s="2">
        <v>43266</v>
      </c>
      <c r="B80" s="33" t="s">
        <v>21</v>
      </c>
      <c r="C80" s="33">
        <v>500</v>
      </c>
      <c r="D80" s="33" t="s">
        <v>10</v>
      </c>
      <c r="E80" s="34">
        <v>1610</v>
      </c>
      <c r="F80" s="34">
        <v>1630</v>
      </c>
      <c r="G80" s="32">
        <v>0</v>
      </c>
      <c r="H80" s="5">
        <f t="shared" ref="H80:H81" si="62">(F80-E80)*C80</f>
        <v>10000</v>
      </c>
      <c r="I80" s="5">
        <v>0</v>
      </c>
      <c r="J80" s="21">
        <f t="shared" ref="J80:J81" si="63">+I80+H80</f>
        <v>10000</v>
      </c>
    </row>
    <row r="81" spans="1:10" x14ac:dyDescent="0.25">
      <c r="A81" s="2">
        <v>43265</v>
      </c>
      <c r="B81" s="33" t="s">
        <v>21</v>
      </c>
      <c r="C81" s="33">
        <v>500</v>
      </c>
      <c r="D81" s="33" t="s">
        <v>10</v>
      </c>
      <c r="E81" s="34">
        <v>1592</v>
      </c>
      <c r="F81" s="34">
        <v>1608</v>
      </c>
      <c r="G81" s="32">
        <v>0</v>
      </c>
      <c r="H81" s="5">
        <f t="shared" si="62"/>
        <v>8000</v>
      </c>
      <c r="I81" s="5">
        <v>0</v>
      </c>
      <c r="J81" s="21">
        <f t="shared" si="63"/>
        <v>8000</v>
      </c>
    </row>
    <row r="82" spans="1:10" x14ac:dyDescent="0.25">
      <c r="A82" s="2">
        <v>43265</v>
      </c>
      <c r="B82" s="33" t="s">
        <v>20</v>
      </c>
      <c r="C82" s="33">
        <v>800</v>
      </c>
      <c r="D82" s="31" t="s">
        <v>11</v>
      </c>
      <c r="E82" s="32">
        <v>1278</v>
      </c>
      <c r="F82" s="32">
        <v>1265.5</v>
      </c>
      <c r="G82" s="32">
        <v>0</v>
      </c>
      <c r="H82" s="5">
        <f>(E82-F82)*C82</f>
        <v>10000</v>
      </c>
      <c r="I82" s="5">
        <v>0</v>
      </c>
      <c r="J82" s="21">
        <f>+I82+H82</f>
        <v>10000</v>
      </c>
    </row>
    <row r="83" spans="1:10" x14ac:dyDescent="0.25">
      <c r="A83" s="18">
        <v>43264</v>
      </c>
      <c r="B83" s="35" t="s">
        <v>41</v>
      </c>
      <c r="C83" s="35">
        <v>10000</v>
      </c>
      <c r="D83" s="35" t="s">
        <v>10</v>
      </c>
      <c r="E83" s="39">
        <v>37.25</v>
      </c>
      <c r="F83" s="39">
        <v>38</v>
      </c>
      <c r="G83" s="37">
        <v>0</v>
      </c>
      <c r="H83" s="21">
        <f t="shared" ref="H83" si="64">(F83-E83)*C83</f>
        <v>7500</v>
      </c>
      <c r="I83" s="21">
        <v>0</v>
      </c>
      <c r="J83" s="21">
        <f t="shared" ref="J83" si="65">+I83+H83</f>
        <v>7500</v>
      </c>
    </row>
    <row r="84" spans="1:10" x14ac:dyDescent="0.25">
      <c r="A84" s="18">
        <v>43264</v>
      </c>
      <c r="B84" s="35" t="s">
        <v>24</v>
      </c>
      <c r="C84" s="35">
        <v>750</v>
      </c>
      <c r="D84" s="35" t="s">
        <v>10</v>
      </c>
      <c r="E84" s="39">
        <v>923</v>
      </c>
      <c r="F84" s="39">
        <v>913</v>
      </c>
      <c r="G84" s="37">
        <v>0</v>
      </c>
      <c r="H84" s="21">
        <f>(F84-E84)*C84</f>
        <v>-7500</v>
      </c>
      <c r="I84" s="21">
        <v>0</v>
      </c>
      <c r="J84" s="16">
        <f>+I84+H84</f>
        <v>-7500</v>
      </c>
    </row>
    <row r="85" spans="1:10" x14ac:dyDescent="0.25">
      <c r="A85" s="18">
        <v>43263</v>
      </c>
      <c r="B85" s="35" t="s">
        <v>18</v>
      </c>
      <c r="C85" s="35">
        <v>7000</v>
      </c>
      <c r="D85" s="35" t="s">
        <v>10</v>
      </c>
      <c r="E85" s="39">
        <v>142.75</v>
      </c>
      <c r="F85" s="39">
        <v>144.25</v>
      </c>
      <c r="G85" s="37">
        <v>146.25</v>
      </c>
      <c r="H85" s="21">
        <f t="shared" ref="H85:H87" si="66">(F85-E85)*C85</f>
        <v>10500</v>
      </c>
      <c r="I85" s="21">
        <f>(G85-F85)*C85</f>
        <v>14000</v>
      </c>
      <c r="J85" s="21">
        <f t="shared" ref="J85:J89" si="67">+I85+H85</f>
        <v>24500</v>
      </c>
    </row>
    <row r="86" spans="1:10" x14ac:dyDescent="0.25">
      <c r="A86" s="18">
        <v>43259</v>
      </c>
      <c r="B86" s="35" t="s">
        <v>65</v>
      </c>
      <c r="C86" s="35">
        <v>10000</v>
      </c>
      <c r="D86" s="35" t="s">
        <v>10</v>
      </c>
      <c r="E86" s="39">
        <v>44.25</v>
      </c>
      <c r="F86" s="39">
        <v>45</v>
      </c>
      <c r="G86" s="37">
        <v>46</v>
      </c>
      <c r="H86" s="21">
        <f t="shared" si="66"/>
        <v>7500</v>
      </c>
      <c r="I86" s="21">
        <f>(G86-F86)*C86</f>
        <v>10000</v>
      </c>
      <c r="J86" s="21">
        <f t="shared" si="67"/>
        <v>17500</v>
      </c>
    </row>
    <row r="87" spans="1:10" x14ac:dyDescent="0.25">
      <c r="A87" s="18">
        <v>43257</v>
      </c>
      <c r="B87" s="35" t="s">
        <v>44</v>
      </c>
      <c r="C87" s="35">
        <v>1400</v>
      </c>
      <c r="D87" s="35" t="s">
        <v>10</v>
      </c>
      <c r="E87" s="39">
        <v>523</v>
      </c>
      <c r="F87" s="39">
        <v>530</v>
      </c>
      <c r="G87" s="37">
        <v>540</v>
      </c>
      <c r="H87" s="21">
        <f t="shared" si="66"/>
        <v>9800</v>
      </c>
      <c r="I87" s="21">
        <f>(G87-F87)*C87</f>
        <v>14000</v>
      </c>
      <c r="J87" s="21">
        <f t="shared" si="67"/>
        <v>23800</v>
      </c>
    </row>
    <row r="88" spans="1:10" x14ac:dyDescent="0.25">
      <c r="A88" s="18">
        <v>43256</v>
      </c>
      <c r="B88" s="35" t="s">
        <v>38</v>
      </c>
      <c r="C88" s="35">
        <v>1000</v>
      </c>
      <c r="D88" s="36" t="s">
        <v>11</v>
      </c>
      <c r="E88" s="37">
        <v>913</v>
      </c>
      <c r="F88" s="37">
        <v>905</v>
      </c>
      <c r="G88" s="37">
        <v>0</v>
      </c>
      <c r="H88" s="21">
        <f>(E88-F88)*C88</f>
        <v>8000</v>
      </c>
      <c r="I88" s="21">
        <v>0</v>
      </c>
      <c r="J88" s="21">
        <f t="shared" si="67"/>
        <v>8000</v>
      </c>
    </row>
    <row r="89" spans="1:10" x14ac:dyDescent="0.25">
      <c r="A89" s="18">
        <v>43255</v>
      </c>
      <c r="B89" s="35" t="s">
        <v>18</v>
      </c>
      <c r="C89" s="35">
        <v>7000</v>
      </c>
      <c r="D89" s="36" t="s">
        <v>11</v>
      </c>
      <c r="E89" s="37">
        <v>151</v>
      </c>
      <c r="F89" s="37">
        <v>149.75</v>
      </c>
      <c r="G89" s="37">
        <v>147.25</v>
      </c>
      <c r="H89" s="21">
        <f>(E89-F89)*C89</f>
        <v>8750</v>
      </c>
      <c r="I89" s="21">
        <f>(F89-G89)*C89</f>
        <v>17500</v>
      </c>
      <c r="J89" s="21">
        <f t="shared" si="67"/>
        <v>26250</v>
      </c>
    </row>
    <row r="90" spans="1:10" x14ac:dyDescent="0.25">
      <c r="A90" s="18">
        <v>43252</v>
      </c>
      <c r="B90" s="35" t="s">
        <v>27</v>
      </c>
      <c r="C90" s="35">
        <v>3750</v>
      </c>
      <c r="D90" s="36" t="s">
        <v>11</v>
      </c>
      <c r="E90" s="37">
        <v>172</v>
      </c>
      <c r="F90" s="37">
        <v>173</v>
      </c>
      <c r="G90" s="37">
        <v>0</v>
      </c>
      <c r="H90" s="21">
        <f>(E90-F90)*C90</f>
        <v>-3750</v>
      </c>
      <c r="I90" s="21">
        <v>0</v>
      </c>
      <c r="J90" s="16">
        <f>+I90+H90</f>
        <v>-3750</v>
      </c>
    </row>
    <row r="91" spans="1:10" x14ac:dyDescent="0.25">
      <c r="A91" s="40"/>
      <c r="B91" s="41"/>
      <c r="C91" s="41"/>
      <c r="D91" s="41"/>
      <c r="E91" s="42"/>
      <c r="F91" s="42"/>
      <c r="G91" s="42"/>
      <c r="H91" s="43"/>
      <c r="I91" s="43"/>
      <c r="J91" s="44"/>
    </row>
  </sheetData>
  <mergeCells count="2">
    <mergeCell ref="A1:J1"/>
    <mergeCell ref="A2:J2"/>
  </mergeCells>
  <pageMargins left="0.7" right="0.7" top="0.75" bottom="0.75" header="0.3" footer="0.3"/>
  <ignoredErrors>
    <ignoredError sqref="H59 H82:H89 H51 H45:H46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selection activeCell="A3" sqref="A3"/>
    </sheetView>
  </sheetViews>
  <sheetFormatPr defaultRowHeight="15" x14ac:dyDescent="0.2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6.140625" customWidth="1"/>
    <col min="10" max="10" width="16.7109375" customWidth="1"/>
    <col min="11" max="11" width="23.85546875" customWidth="1"/>
  </cols>
  <sheetData>
    <row r="1" spans="1:11" ht="91.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26.25" customHeight="1" x14ac:dyDescent="0.4">
      <c r="A2" s="85" t="s">
        <v>66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1" x14ac:dyDescent="0.25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5"/>
      <c r="B4" s="3"/>
      <c r="C4" s="20"/>
      <c r="D4" s="4"/>
      <c r="E4" s="15"/>
      <c r="F4" s="15"/>
      <c r="G4" s="15"/>
      <c r="H4" s="5"/>
      <c r="I4" s="46"/>
      <c r="J4" s="8"/>
      <c r="K4" s="47"/>
    </row>
    <row r="5" spans="1:11" x14ac:dyDescent="0.25">
      <c r="A5" s="2">
        <v>43353</v>
      </c>
      <c r="B5" s="3" t="s">
        <v>116</v>
      </c>
      <c r="C5" s="4">
        <v>350</v>
      </c>
      <c r="D5" s="4" t="s">
        <v>72</v>
      </c>
      <c r="E5" s="5">
        <v>1800</v>
      </c>
      <c r="F5" s="5">
        <v>10.7</v>
      </c>
      <c r="G5" s="5">
        <v>11.7</v>
      </c>
      <c r="H5" s="5">
        <v>14</v>
      </c>
      <c r="I5" s="48">
        <f t="shared" ref="I5" si="0">(G5-F5)*E5</f>
        <v>1800</v>
      </c>
      <c r="J5" s="49">
        <f t="shared" ref="J5" si="1">(H5-G5)*E5</f>
        <v>4140.0000000000009</v>
      </c>
      <c r="K5" s="49">
        <f t="shared" ref="K5" si="2">(I5+J5)</f>
        <v>5940.0000000000009</v>
      </c>
    </row>
    <row r="6" spans="1:11" x14ac:dyDescent="0.25">
      <c r="A6" s="2">
        <v>43350</v>
      </c>
      <c r="B6" s="3" t="s">
        <v>137</v>
      </c>
      <c r="C6" s="4">
        <v>800</v>
      </c>
      <c r="D6" s="4" t="s">
        <v>71</v>
      </c>
      <c r="E6" s="5">
        <v>1000</v>
      </c>
      <c r="F6" s="5">
        <v>19</v>
      </c>
      <c r="G6" s="5">
        <v>22</v>
      </c>
      <c r="H6" s="5">
        <v>26</v>
      </c>
      <c r="I6" s="48">
        <f t="shared" ref="I6" si="3">(G6-F6)*E6</f>
        <v>3000</v>
      </c>
      <c r="J6" s="49">
        <f t="shared" ref="J6" si="4">(H6-G6)*E6</f>
        <v>4000</v>
      </c>
      <c r="K6" s="49">
        <f t="shared" ref="K6" si="5">(I6+J6)</f>
        <v>7000</v>
      </c>
    </row>
    <row r="7" spans="1:11" x14ac:dyDescent="0.25">
      <c r="A7" s="2">
        <v>43349</v>
      </c>
      <c r="B7" s="3" t="s">
        <v>167</v>
      </c>
      <c r="C7" s="4">
        <v>260</v>
      </c>
      <c r="D7" s="4" t="s">
        <v>71</v>
      </c>
      <c r="E7" s="5">
        <v>1500</v>
      </c>
      <c r="F7" s="5">
        <v>14.4</v>
      </c>
      <c r="G7" s="5">
        <v>16</v>
      </c>
      <c r="H7" s="5">
        <v>17.5</v>
      </c>
      <c r="I7" s="48">
        <f t="shared" ref="I7:I8" si="6">(G7-F7)*E7</f>
        <v>2399.9999999999995</v>
      </c>
      <c r="J7" s="49">
        <f t="shared" ref="J7" si="7">(H7-G7)*E7</f>
        <v>2250</v>
      </c>
      <c r="K7" s="49">
        <f t="shared" ref="K7:K8" si="8">(I7+J7)</f>
        <v>4650</v>
      </c>
    </row>
    <row r="8" spans="1:11" x14ac:dyDescent="0.25">
      <c r="A8" s="2">
        <v>43349</v>
      </c>
      <c r="B8" s="3" t="s">
        <v>87</v>
      </c>
      <c r="C8" s="4">
        <v>620</v>
      </c>
      <c r="D8" s="4" t="s">
        <v>71</v>
      </c>
      <c r="E8" s="5">
        <v>1061</v>
      </c>
      <c r="F8" s="5">
        <v>23</v>
      </c>
      <c r="G8" s="5">
        <v>25.5</v>
      </c>
      <c r="H8" s="5" t="s">
        <v>49</v>
      </c>
      <c r="I8" s="48">
        <f t="shared" si="6"/>
        <v>2652.5</v>
      </c>
      <c r="J8" s="49">
        <v>0</v>
      </c>
      <c r="K8" s="49">
        <f t="shared" si="8"/>
        <v>2652.5</v>
      </c>
    </row>
    <row r="9" spans="1:11" x14ac:dyDescent="0.25">
      <c r="A9" s="2">
        <v>43348</v>
      </c>
      <c r="B9" s="3" t="s">
        <v>143</v>
      </c>
      <c r="C9" s="4">
        <v>580</v>
      </c>
      <c r="D9" s="4" t="s">
        <v>72</v>
      </c>
      <c r="E9" s="5">
        <v>1000</v>
      </c>
      <c r="F9" s="5">
        <v>20</v>
      </c>
      <c r="G9" s="5">
        <v>22.5</v>
      </c>
      <c r="H9" s="5">
        <v>24</v>
      </c>
      <c r="I9" s="48">
        <f t="shared" ref="I9" si="9">(G9-F9)*E9</f>
        <v>2500</v>
      </c>
      <c r="J9" s="49">
        <f t="shared" ref="J9" si="10">(H9-G9)*E9</f>
        <v>1500</v>
      </c>
      <c r="K9" s="49">
        <f t="shared" ref="K9" si="11">(I9+J9)</f>
        <v>4000</v>
      </c>
    </row>
    <row r="10" spans="1:11" x14ac:dyDescent="0.25">
      <c r="A10" s="2">
        <v>43347</v>
      </c>
      <c r="B10" s="3" t="s">
        <v>155</v>
      </c>
      <c r="C10" s="4">
        <v>520</v>
      </c>
      <c r="D10" s="4" t="s">
        <v>72</v>
      </c>
      <c r="E10" s="5">
        <v>1100</v>
      </c>
      <c r="F10" s="5">
        <v>19.600000000000001</v>
      </c>
      <c r="G10" s="5">
        <v>22</v>
      </c>
      <c r="H10" s="5">
        <v>25</v>
      </c>
      <c r="I10" s="48">
        <f t="shared" ref="I10" si="12">(G10-F10)*E10</f>
        <v>2639.9999999999986</v>
      </c>
      <c r="J10" s="49">
        <f t="shared" ref="J10:J13" si="13">(H10-G10)*E10</f>
        <v>3300</v>
      </c>
      <c r="K10" s="49">
        <f t="shared" ref="K10" si="14">(I10+J10)</f>
        <v>5939.9999999999982</v>
      </c>
    </row>
    <row r="11" spans="1:11" x14ac:dyDescent="0.25">
      <c r="A11" s="2">
        <v>43346</v>
      </c>
      <c r="B11" s="3" t="s">
        <v>164</v>
      </c>
      <c r="C11" s="4">
        <v>960</v>
      </c>
      <c r="D11" s="4" t="s">
        <v>71</v>
      </c>
      <c r="E11" s="5">
        <v>700</v>
      </c>
      <c r="F11" s="5">
        <v>34</v>
      </c>
      <c r="G11" s="5">
        <v>30</v>
      </c>
      <c r="H11" s="5" t="s">
        <v>49</v>
      </c>
      <c r="I11" s="48">
        <f t="shared" ref="I11" si="15">(G11-F11)*E11</f>
        <v>-2800</v>
      </c>
      <c r="J11" s="49">
        <v>0</v>
      </c>
      <c r="K11" s="49">
        <f t="shared" ref="K11" si="16">(I11+J11)</f>
        <v>-2800</v>
      </c>
    </row>
    <row r="12" spans="1:11" x14ac:dyDescent="0.25">
      <c r="A12" s="138"/>
      <c r="B12" s="9"/>
      <c r="C12" s="10"/>
      <c r="D12" s="10"/>
      <c r="E12" s="11"/>
      <c r="F12" s="11"/>
      <c r="G12" s="11"/>
      <c r="H12" s="11"/>
      <c r="I12" s="139"/>
      <c r="J12" s="140"/>
      <c r="K12" s="140"/>
    </row>
    <row r="13" spans="1:11" x14ac:dyDescent="0.25">
      <c r="A13" s="2">
        <v>43342</v>
      </c>
      <c r="B13" s="3" t="s">
        <v>127</v>
      </c>
      <c r="C13" s="4">
        <v>300</v>
      </c>
      <c r="D13" s="4" t="s">
        <v>71</v>
      </c>
      <c r="E13" s="5">
        <v>2400</v>
      </c>
      <c r="F13" s="5">
        <v>7.25</v>
      </c>
      <c r="G13" s="5">
        <v>8.25</v>
      </c>
      <c r="H13" s="5">
        <v>9.5</v>
      </c>
      <c r="I13" s="48">
        <f t="shared" ref="I13" si="17">(G13-F13)*E13</f>
        <v>2400</v>
      </c>
      <c r="J13" s="49">
        <f t="shared" si="13"/>
        <v>3000</v>
      </c>
      <c r="K13" s="49">
        <f t="shared" ref="K13" si="18">(I13+J13)</f>
        <v>5400</v>
      </c>
    </row>
    <row r="14" spans="1:11" x14ac:dyDescent="0.25">
      <c r="A14" s="2">
        <v>43341</v>
      </c>
      <c r="B14" s="3" t="s">
        <v>38</v>
      </c>
      <c r="C14" s="4">
        <v>980</v>
      </c>
      <c r="D14" s="4" t="s">
        <v>71</v>
      </c>
      <c r="E14" s="5">
        <v>1000</v>
      </c>
      <c r="F14" s="5">
        <v>10.5</v>
      </c>
      <c r="G14" s="5">
        <v>12.5</v>
      </c>
      <c r="H14" s="5">
        <v>14</v>
      </c>
      <c r="I14" s="48">
        <f t="shared" ref="I14" si="19">(G14-F14)*E14</f>
        <v>2000</v>
      </c>
      <c r="J14" s="49">
        <v>0</v>
      </c>
      <c r="K14" s="49">
        <f t="shared" ref="K14" si="20">(I14+J14)</f>
        <v>2000</v>
      </c>
    </row>
    <row r="15" spans="1:11" x14ac:dyDescent="0.25">
      <c r="A15" s="2">
        <v>43341</v>
      </c>
      <c r="B15" s="3" t="s">
        <v>137</v>
      </c>
      <c r="C15" s="4">
        <v>690</v>
      </c>
      <c r="D15" s="4" t="s">
        <v>71</v>
      </c>
      <c r="E15" s="5">
        <v>1000</v>
      </c>
      <c r="F15" s="5">
        <v>13</v>
      </c>
      <c r="G15" s="5">
        <v>10</v>
      </c>
      <c r="H15" s="5" t="s">
        <v>49</v>
      </c>
      <c r="I15" s="48">
        <f t="shared" ref="I15" si="21">(G15-F15)*E15</f>
        <v>-3000</v>
      </c>
      <c r="J15" s="49">
        <v>0</v>
      </c>
      <c r="K15" s="49">
        <f t="shared" ref="K15" si="22">(I15+J15)</f>
        <v>-3000</v>
      </c>
    </row>
    <row r="16" spans="1:11" x14ac:dyDescent="0.25">
      <c r="A16" s="2">
        <v>43340</v>
      </c>
      <c r="B16" s="3" t="s">
        <v>88</v>
      </c>
      <c r="C16" s="4">
        <v>1400</v>
      </c>
      <c r="D16" s="4" t="s">
        <v>71</v>
      </c>
      <c r="E16" s="5">
        <v>600</v>
      </c>
      <c r="F16" s="5">
        <v>21.5</v>
      </c>
      <c r="G16" s="5">
        <v>25</v>
      </c>
      <c r="H16" s="5" t="s">
        <v>49</v>
      </c>
      <c r="I16" s="48">
        <f t="shared" ref="I16" si="23">(G16-F16)*E16</f>
        <v>2100</v>
      </c>
      <c r="J16" s="49">
        <v>0</v>
      </c>
      <c r="K16" s="49">
        <f t="shared" ref="K16" si="24">(I16+J16)</f>
        <v>2100</v>
      </c>
    </row>
    <row r="17" spans="1:11" x14ac:dyDescent="0.25">
      <c r="A17" s="2">
        <v>43339</v>
      </c>
      <c r="B17" s="3" t="s">
        <v>156</v>
      </c>
      <c r="C17" s="4">
        <v>640</v>
      </c>
      <c r="D17" s="4" t="s">
        <v>71</v>
      </c>
      <c r="E17" s="5">
        <v>1200</v>
      </c>
      <c r="F17" s="5">
        <v>16</v>
      </c>
      <c r="G17" s="5">
        <v>13.5</v>
      </c>
      <c r="H17" s="5" t="s">
        <v>49</v>
      </c>
      <c r="I17" s="48">
        <f t="shared" ref="I17:I18" si="25">(G17-F17)*E17</f>
        <v>-3000</v>
      </c>
      <c r="J17" s="49">
        <v>0</v>
      </c>
      <c r="K17" s="49">
        <f t="shared" ref="K17:K18" si="26">(I17+J17)</f>
        <v>-3000</v>
      </c>
    </row>
    <row r="18" spans="1:11" x14ac:dyDescent="0.25">
      <c r="A18" s="2">
        <v>43336</v>
      </c>
      <c r="B18" s="3" t="s">
        <v>157</v>
      </c>
      <c r="C18" s="4">
        <v>2950</v>
      </c>
      <c r="D18" s="4" t="s">
        <v>71</v>
      </c>
      <c r="E18" s="5">
        <v>500</v>
      </c>
      <c r="F18" s="5">
        <v>37</v>
      </c>
      <c r="G18" s="5">
        <v>41</v>
      </c>
      <c r="H18" s="5" t="s">
        <v>49</v>
      </c>
      <c r="I18" s="48">
        <f t="shared" si="25"/>
        <v>2000</v>
      </c>
      <c r="J18" s="49">
        <v>0</v>
      </c>
      <c r="K18" s="49">
        <f t="shared" si="26"/>
        <v>2000</v>
      </c>
    </row>
    <row r="19" spans="1:11" x14ac:dyDescent="0.25">
      <c r="A19" s="2">
        <v>43335</v>
      </c>
      <c r="B19" s="3" t="s">
        <v>87</v>
      </c>
      <c r="C19" s="4">
        <v>570</v>
      </c>
      <c r="D19" s="4" t="s">
        <v>72</v>
      </c>
      <c r="E19" s="5">
        <v>1000</v>
      </c>
      <c r="F19" s="5">
        <v>15</v>
      </c>
      <c r="G19" s="5">
        <v>16.649999999999999</v>
      </c>
      <c r="H19" s="5" t="s">
        <v>49</v>
      </c>
      <c r="I19" s="48">
        <f t="shared" ref="I19" si="27">(G19-F19)*E19</f>
        <v>1649.9999999999986</v>
      </c>
      <c r="J19" s="49">
        <v>0</v>
      </c>
      <c r="K19" s="49">
        <f t="shared" ref="K19" si="28">(I19+J19)</f>
        <v>1649.9999999999986</v>
      </c>
    </row>
    <row r="20" spans="1:11" x14ac:dyDescent="0.25">
      <c r="A20" s="2">
        <v>43333</v>
      </c>
      <c r="B20" s="3" t="s">
        <v>104</v>
      </c>
      <c r="C20" s="4">
        <v>640</v>
      </c>
      <c r="D20" s="4" t="s">
        <v>71</v>
      </c>
      <c r="E20" s="5">
        <v>1200</v>
      </c>
      <c r="F20" s="5">
        <v>12.5</v>
      </c>
      <c r="G20" s="5">
        <v>14.5</v>
      </c>
      <c r="H20" s="5">
        <v>18</v>
      </c>
      <c r="I20" s="48">
        <f t="shared" ref="I20" si="29">(G20-F20)*E20</f>
        <v>2400</v>
      </c>
      <c r="J20" s="49">
        <f t="shared" ref="J20" si="30">(H20-G20)*E20</f>
        <v>4200</v>
      </c>
      <c r="K20" s="49">
        <f t="shared" ref="K20" si="31">(I20+J20)</f>
        <v>6600</v>
      </c>
    </row>
    <row r="21" spans="1:11" x14ac:dyDescent="0.25">
      <c r="A21" s="2">
        <v>43332</v>
      </c>
      <c r="B21" s="3" t="s">
        <v>99</v>
      </c>
      <c r="C21" s="4">
        <v>1040</v>
      </c>
      <c r="D21" s="4" t="s">
        <v>71</v>
      </c>
      <c r="E21" s="5">
        <v>1100</v>
      </c>
      <c r="F21" s="5">
        <v>21</v>
      </c>
      <c r="G21" s="5">
        <v>23</v>
      </c>
      <c r="H21" s="5">
        <v>25</v>
      </c>
      <c r="I21" s="48">
        <f t="shared" ref="I21" si="32">(G21-F21)*E21</f>
        <v>2200</v>
      </c>
      <c r="J21" s="49">
        <f t="shared" ref="J21" si="33">(H21-G21)*E21</f>
        <v>2200</v>
      </c>
      <c r="K21" s="49">
        <f t="shared" ref="K21" si="34">(I21+J21)</f>
        <v>4400</v>
      </c>
    </row>
    <row r="22" spans="1:11" x14ac:dyDescent="0.25">
      <c r="A22" s="2">
        <v>43329</v>
      </c>
      <c r="B22" s="3" t="s">
        <v>155</v>
      </c>
      <c r="C22" s="4">
        <v>560</v>
      </c>
      <c r="D22" s="4" t="s">
        <v>71</v>
      </c>
      <c r="E22" s="5">
        <v>1100</v>
      </c>
      <c r="F22" s="5">
        <v>14</v>
      </c>
      <c r="G22" s="5">
        <v>14</v>
      </c>
      <c r="H22" s="5" t="s">
        <v>49</v>
      </c>
      <c r="I22" s="48">
        <f t="shared" ref="I22" si="35">(G22-F22)*E22</f>
        <v>0</v>
      </c>
      <c r="J22" s="49">
        <v>0</v>
      </c>
      <c r="K22" s="49">
        <f t="shared" ref="K22" si="36">(I22+J22)</f>
        <v>0</v>
      </c>
    </row>
    <row r="23" spans="1:11" x14ac:dyDescent="0.25">
      <c r="A23" s="2">
        <v>43328</v>
      </c>
      <c r="B23" s="3" t="s">
        <v>102</v>
      </c>
      <c r="C23" s="4">
        <v>380</v>
      </c>
      <c r="D23" s="4" t="s">
        <v>71</v>
      </c>
      <c r="E23" s="5">
        <v>1750</v>
      </c>
      <c r="F23" s="5">
        <v>11.5</v>
      </c>
      <c r="G23" s="5">
        <v>13</v>
      </c>
      <c r="H23" s="5" t="s">
        <v>49</v>
      </c>
      <c r="I23" s="48">
        <f t="shared" ref="I23" si="37">(G23-F23)*E23</f>
        <v>2625</v>
      </c>
      <c r="J23" s="49">
        <v>0</v>
      </c>
      <c r="K23" s="49">
        <f t="shared" ref="K23" si="38">(I23+J23)</f>
        <v>2625</v>
      </c>
    </row>
    <row r="24" spans="1:11" x14ac:dyDescent="0.25">
      <c r="A24" s="2">
        <v>43326</v>
      </c>
      <c r="B24" s="3" t="s">
        <v>154</v>
      </c>
      <c r="C24" s="4">
        <v>265</v>
      </c>
      <c r="D24" s="4" t="s">
        <v>71</v>
      </c>
      <c r="E24" s="5">
        <v>3000</v>
      </c>
      <c r="F24" s="5">
        <v>9.6</v>
      </c>
      <c r="G24" s="5">
        <v>10</v>
      </c>
      <c r="H24" s="5" t="s">
        <v>49</v>
      </c>
      <c r="I24" s="48">
        <f t="shared" ref="I24" si="39">(G24-F24)*E24</f>
        <v>1200.0000000000011</v>
      </c>
      <c r="J24" s="49">
        <v>0</v>
      </c>
      <c r="K24" s="49">
        <f t="shared" ref="K24" si="40">(I24+J24)</f>
        <v>1200.0000000000011</v>
      </c>
    </row>
    <row r="25" spans="1:11" x14ac:dyDescent="0.25">
      <c r="A25" s="2">
        <v>43325</v>
      </c>
      <c r="B25" s="3" t="s">
        <v>127</v>
      </c>
      <c r="C25" s="4">
        <v>305</v>
      </c>
      <c r="D25" s="4" t="s">
        <v>71</v>
      </c>
      <c r="E25" s="5">
        <v>2400</v>
      </c>
      <c r="F25" s="5">
        <v>7.6</v>
      </c>
      <c r="G25" s="5">
        <v>7.6</v>
      </c>
      <c r="H25" s="5" t="s">
        <v>49</v>
      </c>
      <c r="I25" s="48">
        <f t="shared" ref="I25" si="41">(G25-F25)*E25</f>
        <v>0</v>
      </c>
      <c r="J25" s="49">
        <v>0</v>
      </c>
      <c r="K25" s="49">
        <f t="shared" ref="K25" si="42">(I25+J25)</f>
        <v>0</v>
      </c>
    </row>
    <row r="26" spans="1:11" x14ac:dyDescent="0.25">
      <c r="A26" s="2">
        <v>43325</v>
      </c>
      <c r="B26" s="3" t="s">
        <v>135</v>
      </c>
      <c r="C26" s="4">
        <v>1180</v>
      </c>
      <c r="D26" s="4" t="s">
        <v>72</v>
      </c>
      <c r="E26" s="5">
        <v>1000</v>
      </c>
      <c r="F26" s="5">
        <v>18.5</v>
      </c>
      <c r="G26" s="5">
        <v>19</v>
      </c>
      <c r="H26" s="5" t="s">
        <v>49</v>
      </c>
      <c r="I26" s="48">
        <f t="shared" ref="I26" si="43">(G26-F26)*E26</f>
        <v>500</v>
      </c>
      <c r="J26" s="49">
        <v>0</v>
      </c>
      <c r="K26" s="49">
        <f t="shared" ref="K26" si="44">(I26+J26)</f>
        <v>500</v>
      </c>
    </row>
    <row r="27" spans="1:11" x14ac:dyDescent="0.25">
      <c r="A27" s="2">
        <v>43322</v>
      </c>
      <c r="B27" s="3" t="s">
        <v>102</v>
      </c>
      <c r="C27" s="4">
        <v>390</v>
      </c>
      <c r="D27" s="4" t="s">
        <v>71</v>
      </c>
      <c r="E27" s="5">
        <v>1750</v>
      </c>
      <c r="F27" s="5">
        <v>11.5</v>
      </c>
      <c r="G27" s="5">
        <v>12.5</v>
      </c>
      <c r="H27" s="5" t="s">
        <v>49</v>
      </c>
      <c r="I27" s="48">
        <f t="shared" ref="I27" si="45">(G27-F27)*E27</f>
        <v>1750</v>
      </c>
      <c r="J27" s="49">
        <v>0</v>
      </c>
      <c r="K27" s="49">
        <f t="shared" ref="K27" si="46">(I27+J27)</f>
        <v>1750</v>
      </c>
    </row>
    <row r="28" spans="1:11" x14ac:dyDescent="0.25">
      <c r="A28" s="2">
        <v>43321</v>
      </c>
      <c r="B28" s="3" t="s">
        <v>136</v>
      </c>
      <c r="C28" s="4">
        <v>100</v>
      </c>
      <c r="D28" s="4" t="s">
        <v>71</v>
      </c>
      <c r="E28" s="5">
        <v>6000</v>
      </c>
      <c r="F28" s="5">
        <v>3.1</v>
      </c>
      <c r="G28" s="5">
        <v>3.4</v>
      </c>
      <c r="H28" s="5">
        <v>4</v>
      </c>
      <c r="I28" s="48">
        <f t="shared" ref="I28" si="47">(G28-F28)*E28</f>
        <v>1799.9999999999989</v>
      </c>
      <c r="J28" s="49">
        <f t="shared" ref="J28:J30" si="48">(H28-G28)*E28</f>
        <v>3600.0000000000005</v>
      </c>
      <c r="K28" s="49">
        <f t="shared" ref="K28" si="49">(I28+J28)</f>
        <v>5399.9999999999991</v>
      </c>
    </row>
    <row r="29" spans="1:11" x14ac:dyDescent="0.25">
      <c r="A29" s="2">
        <v>43319</v>
      </c>
      <c r="B29" s="3" t="s">
        <v>63</v>
      </c>
      <c r="C29" s="4">
        <v>320</v>
      </c>
      <c r="D29" s="4" t="s">
        <v>71</v>
      </c>
      <c r="E29" s="5">
        <v>2750</v>
      </c>
      <c r="F29" s="5">
        <v>7.5</v>
      </c>
      <c r="G29" s="5">
        <v>8.4</v>
      </c>
      <c r="H29" s="5" t="s">
        <v>49</v>
      </c>
      <c r="I29" s="48">
        <f t="shared" ref="I29:I35" si="50">(G29-F29)*E29</f>
        <v>2475.0000000000009</v>
      </c>
      <c r="J29" s="49">
        <v>0</v>
      </c>
      <c r="K29" s="49">
        <f t="shared" ref="K29:K35" si="51">(I29+J29)</f>
        <v>2475.0000000000009</v>
      </c>
    </row>
    <row r="30" spans="1:11" x14ac:dyDescent="0.25">
      <c r="A30" s="2">
        <v>43318</v>
      </c>
      <c r="B30" s="3" t="s">
        <v>135</v>
      </c>
      <c r="C30" s="4">
        <v>1200</v>
      </c>
      <c r="D30" s="4" t="s">
        <v>71</v>
      </c>
      <c r="E30" s="5">
        <v>1000</v>
      </c>
      <c r="F30" s="5">
        <v>22</v>
      </c>
      <c r="G30" s="5">
        <v>24.5</v>
      </c>
      <c r="H30" s="5">
        <v>27</v>
      </c>
      <c r="I30" s="48">
        <f>(G30-F30)*E30</f>
        <v>2500</v>
      </c>
      <c r="J30" s="49">
        <f t="shared" si="48"/>
        <v>2500</v>
      </c>
      <c r="K30" s="49">
        <f>(I30+J30)</f>
        <v>5000</v>
      </c>
    </row>
    <row r="31" spans="1:11" x14ac:dyDescent="0.25">
      <c r="A31" s="2">
        <v>43315</v>
      </c>
      <c r="B31" s="3" t="s">
        <v>136</v>
      </c>
      <c r="C31" s="4">
        <v>100</v>
      </c>
      <c r="D31" s="4" t="s">
        <v>71</v>
      </c>
      <c r="E31" s="5">
        <v>6000</v>
      </c>
      <c r="F31" s="5">
        <v>3.1</v>
      </c>
      <c r="G31" s="5">
        <v>3.5</v>
      </c>
      <c r="H31" s="5" t="s">
        <v>49</v>
      </c>
      <c r="I31" s="48">
        <f>(G31-F31)*E31</f>
        <v>2399.9999999999995</v>
      </c>
      <c r="J31" s="49">
        <v>0</v>
      </c>
      <c r="K31" s="49">
        <f>(I31+J31)</f>
        <v>2399.9999999999995</v>
      </c>
    </row>
    <row r="32" spans="1:11" x14ac:dyDescent="0.25">
      <c r="A32" s="2">
        <v>43314</v>
      </c>
      <c r="B32" s="3" t="s">
        <v>31</v>
      </c>
      <c r="C32" s="4">
        <v>280</v>
      </c>
      <c r="D32" s="4" t="s">
        <v>126</v>
      </c>
      <c r="E32" s="5">
        <v>2000</v>
      </c>
      <c r="F32" s="5">
        <v>12</v>
      </c>
      <c r="G32" s="5">
        <v>13.2</v>
      </c>
      <c r="H32" s="5" t="s">
        <v>49</v>
      </c>
      <c r="I32" s="48">
        <f>(G32-F32)*E32</f>
        <v>2399.9999999999986</v>
      </c>
      <c r="J32" s="49">
        <v>0</v>
      </c>
      <c r="K32" s="49">
        <f>(I32+J32)</f>
        <v>2399.9999999999986</v>
      </c>
    </row>
    <row r="33" spans="1:11" x14ac:dyDescent="0.25">
      <c r="A33" s="2">
        <v>43313</v>
      </c>
      <c r="B33" s="3" t="s">
        <v>133</v>
      </c>
      <c r="C33" s="4">
        <v>1000</v>
      </c>
      <c r="D33" s="4" t="s">
        <v>71</v>
      </c>
      <c r="E33" s="5">
        <v>500</v>
      </c>
      <c r="F33" s="5">
        <v>33</v>
      </c>
      <c r="G33" s="5">
        <v>27</v>
      </c>
      <c r="H33" s="5" t="s">
        <v>49</v>
      </c>
      <c r="I33" s="48">
        <f>(G33-F33)*E33</f>
        <v>-3000</v>
      </c>
      <c r="J33" s="49">
        <v>0</v>
      </c>
      <c r="K33" s="49">
        <f>(I33+J33)</f>
        <v>-3000</v>
      </c>
    </row>
    <row r="34" spans="1:11" x14ac:dyDescent="0.25">
      <c r="A34" s="2">
        <v>43312</v>
      </c>
      <c r="B34" s="3" t="s">
        <v>17</v>
      </c>
      <c r="C34" s="4">
        <v>200</v>
      </c>
      <c r="D34" s="4" t="s">
        <v>71</v>
      </c>
      <c r="E34" s="5">
        <v>2500</v>
      </c>
      <c r="F34" s="5">
        <v>9</v>
      </c>
      <c r="G34" s="5">
        <v>9.8000000000000007</v>
      </c>
      <c r="H34" s="5" t="s">
        <v>49</v>
      </c>
      <c r="I34" s="48">
        <f t="shared" si="50"/>
        <v>2000.0000000000018</v>
      </c>
      <c r="J34" s="49">
        <v>0</v>
      </c>
      <c r="K34" s="49">
        <f t="shared" si="51"/>
        <v>2000.0000000000018</v>
      </c>
    </row>
    <row r="35" spans="1:11" x14ac:dyDescent="0.25">
      <c r="A35" s="2">
        <v>43311</v>
      </c>
      <c r="B35" s="3" t="s">
        <v>134</v>
      </c>
      <c r="C35" s="4">
        <v>1700</v>
      </c>
      <c r="D35" s="4" t="s">
        <v>71</v>
      </c>
      <c r="E35" s="5">
        <v>600</v>
      </c>
      <c r="F35" s="5">
        <v>32</v>
      </c>
      <c r="G35" s="5">
        <v>35</v>
      </c>
      <c r="H35" s="5" t="s">
        <v>49</v>
      </c>
      <c r="I35" s="48">
        <f t="shared" si="50"/>
        <v>1800</v>
      </c>
      <c r="J35" s="49">
        <v>0</v>
      </c>
      <c r="K35" s="49">
        <f t="shared" si="51"/>
        <v>1800</v>
      </c>
    </row>
    <row r="36" spans="1:11" x14ac:dyDescent="0.25">
      <c r="A36" s="2">
        <v>43308</v>
      </c>
      <c r="B36" s="3" t="s">
        <v>124</v>
      </c>
      <c r="C36" s="4">
        <v>620</v>
      </c>
      <c r="D36" s="4" t="s">
        <v>71</v>
      </c>
      <c r="E36" s="5">
        <v>1250</v>
      </c>
      <c r="F36" s="5">
        <v>18.5</v>
      </c>
      <c r="G36" s="5">
        <v>19.75</v>
      </c>
      <c r="H36" s="5" t="s">
        <v>49</v>
      </c>
      <c r="I36" s="48">
        <f t="shared" ref="I36:I43" si="52">(G36-F36)*E36</f>
        <v>1562.5</v>
      </c>
      <c r="J36" s="49">
        <v>0</v>
      </c>
      <c r="K36" s="49">
        <f t="shared" ref="K36:K43" si="53">(I36+J36)</f>
        <v>1562.5</v>
      </c>
    </row>
    <row r="37" spans="1:11" x14ac:dyDescent="0.25">
      <c r="A37" s="2">
        <v>43308</v>
      </c>
      <c r="B37" s="3" t="s">
        <v>87</v>
      </c>
      <c r="C37" s="4">
        <v>560</v>
      </c>
      <c r="D37" s="4" t="s">
        <v>71</v>
      </c>
      <c r="E37" s="5">
        <v>1000</v>
      </c>
      <c r="F37" s="5">
        <v>17.75</v>
      </c>
      <c r="G37" s="5">
        <v>20</v>
      </c>
      <c r="H37" s="5" t="s">
        <v>49</v>
      </c>
      <c r="I37" s="48">
        <f t="shared" si="52"/>
        <v>2250</v>
      </c>
      <c r="J37" s="49">
        <v>0</v>
      </c>
      <c r="K37" s="49">
        <f t="shared" si="53"/>
        <v>2250</v>
      </c>
    </row>
    <row r="38" spans="1:11" x14ac:dyDescent="0.25">
      <c r="A38" s="2">
        <v>43307</v>
      </c>
      <c r="B38" s="3" t="s">
        <v>70</v>
      </c>
      <c r="C38" s="4">
        <v>220</v>
      </c>
      <c r="D38" s="4" t="s">
        <v>71</v>
      </c>
      <c r="E38" s="5">
        <v>2500</v>
      </c>
      <c r="F38" s="5">
        <v>6</v>
      </c>
      <c r="G38" s="5">
        <v>5</v>
      </c>
      <c r="H38" s="5" t="s">
        <v>49</v>
      </c>
      <c r="I38" s="48">
        <f t="shared" si="52"/>
        <v>-2500</v>
      </c>
      <c r="J38" s="49">
        <v>0</v>
      </c>
      <c r="K38" s="49">
        <f t="shared" si="53"/>
        <v>-2500</v>
      </c>
    </row>
    <row r="39" spans="1:11" x14ac:dyDescent="0.25">
      <c r="A39" s="2">
        <v>43306</v>
      </c>
      <c r="B39" s="3" t="s">
        <v>125</v>
      </c>
      <c r="C39" s="4">
        <v>430</v>
      </c>
      <c r="D39" s="4" t="s">
        <v>71</v>
      </c>
      <c r="E39" s="5">
        <v>2000</v>
      </c>
      <c r="F39" s="5">
        <v>7.5</v>
      </c>
      <c r="G39" s="5">
        <v>8.5</v>
      </c>
      <c r="H39" s="5">
        <v>9.5</v>
      </c>
      <c r="I39" s="48">
        <f t="shared" si="52"/>
        <v>2000</v>
      </c>
      <c r="J39" s="49">
        <f t="shared" ref="J39" si="54">(H39-G39)*E39</f>
        <v>2000</v>
      </c>
      <c r="K39" s="49">
        <f t="shared" si="53"/>
        <v>4000</v>
      </c>
    </row>
    <row r="40" spans="1:11" x14ac:dyDescent="0.25">
      <c r="A40" s="2">
        <v>43305</v>
      </c>
      <c r="B40" s="3" t="s">
        <v>87</v>
      </c>
      <c r="C40" s="4">
        <v>520</v>
      </c>
      <c r="D40" s="4" t="s">
        <v>71</v>
      </c>
      <c r="E40" s="5">
        <v>1000</v>
      </c>
      <c r="F40" s="5">
        <v>10</v>
      </c>
      <c r="G40" s="5">
        <v>12</v>
      </c>
      <c r="H40" s="5" t="s">
        <v>49</v>
      </c>
      <c r="I40" s="48">
        <f t="shared" si="52"/>
        <v>2000</v>
      </c>
      <c r="J40" s="49">
        <v>0</v>
      </c>
      <c r="K40" s="49">
        <f t="shared" si="53"/>
        <v>2000</v>
      </c>
    </row>
    <row r="41" spans="1:11" x14ac:dyDescent="0.25">
      <c r="A41" s="2">
        <v>43304</v>
      </c>
      <c r="B41" s="3" t="s">
        <v>82</v>
      </c>
      <c r="C41" s="4">
        <v>195</v>
      </c>
      <c r="D41" s="4" t="s">
        <v>126</v>
      </c>
      <c r="E41" s="5">
        <v>3500</v>
      </c>
      <c r="F41" s="5">
        <v>5.75</v>
      </c>
      <c r="G41" s="5">
        <v>4.8</v>
      </c>
      <c r="H41" s="5" t="s">
        <v>49</v>
      </c>
      <c r="I41" s="48">
        <f t="shared" si="52"/>
        <v>-3325.0000000000005</v>
      </c>
      <c r="J41" s="49">
        <v>0</v>
      </c>
      <c r="K41" s="49">
        <f t="shared" si="53"/>
        <v>-3325.0000000000005</v>
      </c>
    </row>
    <row r="42" spans="1:11" x14ac:dyDescent="0.25">
      <c r="A42" s="2">
        <v>43301</v>
      </c>
      <c r="B42" s="3" t="s">
        <v>127</v>
      </c>
      <c r="C42" s="4">
        <v>270</v>
      </c>
      <c r="D42" s="4" t="s">
        <v>71</v>
      </c>
      <c r="E42" s="5">
        <v>2400</v>
      </c>
      <c r="F42" s="5">
        <v>6.6</v>
      </c>
      <c r="G42" s="5">
        <v>5.6</v>
      </c>
      <c r="H42" s="5" t="s">
        <v>49</v>
      </c>
      <c r="I42" s="48">
        <f t="shared" si="52"/>
        <v>-2400</v>
      </c>
      <c r="J42" s="49">
        <v>0</v>
      </c>
      <c r="K42" s="49">
        <f t="shared" si="53"/>
        <v>-2400</v>
      </c>
    </row>
    <row r="43" spans="1:11" x14ac:dyDescent="0.25">
      <c r="A43" s="2">
        <v>43300</v>
      </c>
      <c r="B43" s="3" t="s">
        <v>87</v>
      </c>
      <c r="C43" s="4">
        <v>520</v>
      </c>
      <c r="D43" s="4" t="s">
        <v>72</v>
      </c>
      <c r="E43" s="5">
        <v>1000</v>
      </c>
      <c r="F43" s="5">
        <v>21</v>
      </c>
      <c r="G43" s="5">
        <v>23.5</v>
      </c>
      <c r="H43" s="5">
        <v>26</v>
      </c>
      <c r="I43" s="48">
        <f t="shared" si="52"/>
        <v>2500</v>
      </c>
      <c r="J43" s="49">
        <f t="shared" ref="J43" si="55">(H43-G43)*E43</f>
        <v>2500</v>
      </c>
      <c r="K43" s="49">
        <f t="shared" si="53"/>
        <v>5000</v>
      </c>
    </row>
    <row r="44" spans="1:11" x14ac:dyDescent="0.25">
      <c r="A44" s="2">
        <v>43299</v>
      </c>
      <c r="B44" s="3" t="s">
        <v>115</v>
      </c>
      <c r="C44" s="4">
        <v>200</v>
      </c>
      <c r="D44" s="4" t="s">
        <v>72</v>
      </c>
      <c r="E44" s="5">
        <v>2250</v>
      </c>
      <c r="F44" s="5">
        <v>9</v>
      </c>
      <c r="G44" s="5">
        <v>10</v>
      </c>
      <c r="H44" s="5">
        <v>11.5</v>
      </c>
      <c r="I44" s="48">
        <f t="shared" ref="I44:I47" si="56">(G44-F44)*E44</f>
        <v>2250</v>
      </c>
      <c r="J44" s="49">
        <f t="shared" ref="J44:J47" si="57">(H44-G44)*E44</f>
        <v>3375</v>
      </c>
      <c r="K44" s="49">
        <f t="shared" ref="K44:K47" si="58">(I44+J44)</f>
        <v>5625</v>
      </c>
    </row>
    <row r="45" spans="1:11" x14ac:dyDescent="0.25">
      <c r="A45" s="2">
        <v>43298</v>
      </c>
      <c r="B45" s="3" t="s">
        <v>116</v>
      </c>
      <c r="C45" s="4">
        <v>390</v>
      </c>
      <c r="D45" s="4" t="s">
        <v>71</v>
      </c>
      <c r="E45" s="5">
        <v>1800</v>
      </c>
      <c r="F45" s="5">
        <v>10.4</v>
      </c>
      <c r="G45" s="5">
        <v>11.8</v>
      </c>
      <c r="H45" s="5">
        <v>14</v>
      </c>
      <c r="I45" s="48">
        <f t="shared" si="56"/>
        <v>2520.0000000000005</v>
      </c>
      <c r="J45" s="49">
        <f t="shared" si="57"/>
        <v>3959.9999999999986</v>
      </c>
      <c r="K45" s="49">
        <f t="shared" si="58"/>
        <v>6479.9999999999991</v>
      </c>
    </row>
    <row r="46" spans="1:11" x14ac:dyDescent="0.25">
      <c r="A46" s="2">
        <v>43297</v>
      </c>
      <c r="B46" s="3" t="s">
        <v>117</v>
      </c>
      <c r="C46" s="4">
        <v>135</v>
      </c>
      <c r="D46" s="4" t="s">
        <v>71</v>
      </c>
      <c r="E46" s="5">
        <v>4000</v>
      </c>
      <c r="F46" s="5">
        <v>5</v>
      </c>
      <c r="G46" s="5">
        <v>5.6</v>
      </c>
      <c r="H46" s="5">
        <v>6.3</v>
      </c>
      <c r="I46" s="48">
        <f t="shared" si="56"/>
        <v>2399.9999999999986</v>
      </c>
      <c r="J46" s="49">
        <f t="shared" si="57"/>
        <v>2800.0000000000009</v>
      </c>
      <c r="K46" s="49">
        <f t="shared" si="58"/>
        <v>5200</v>
      </c>
    </row>
    <row r="47" spans="1:11" x14ac:dyDescent="0.25">
      <c r="A47" s="2">
        <v>43297</v>
      </c>
      <c r="B47" s="3" t="s">
        <v>115</v>
      </c>
      <c r="C47" s="4">
        <v>200</v>
      </c>
      <c r="D47" s="4" t="s">
        <v>72</v>
      </c>
      <c r="E47" s="5">
        <v>2250</v>
      </c>
      <c r="F47" s="5">
        <v>9.5</v>
      </c>
      <c r="G47" s="5">
        <v>10.5</v>
      </c>
      <c r="H47" s="5">
        <v>12</v>
      </c>
      <c r="I47" s="48">
        <f t="shared" si="56"/>
        <v>2250</v>
      </c>
      <c r="J47" s="49">
        <f t="shared" si="57"/>
        <v>3375</v>
      </c>
      <c r="K47" s="49">
        <f t="shared" si="58"/>
        <v>5625</v>
      </c>
    </row>
    <row r="48" spans="1:11" x14ac:dyDescent="0.25">
      <c r="A48" s="2">
        <v>43294</v>
      </c>
      <c r="B48" s="3" t="s">
        <v>103</v>
      </c>
      <c r="C48" s="4">
        <v>1300</v>
      </c>
      <c r="D48" s="4" t="s">
        <v>71</v>
      </c>
      <c r="E48" s="5">
        <v>600</v>
      </c>
      <c r="F48" s="5">
        <v>21</v>
      </c>
      <c r="G48" s="5">
        <v>21</v>
      </c>
      <c r="H48" s="5" t="s">
        <v>49</v>
      </c>
      <c r="I48" s="48">
        <f t="shared" ref="I48:I51" si="59">(G48-F48)*E48</f>
        <v>0</v>
      </c>
      <c r="J48" s="49">
        <v>0</v>
      </c>
      <c r="K48" s="49">
        <f t="shared" ref="K48:K51" si="60">(I48+J48)</f>
        <v>0</v>
      </c>
    </row>
    <row r="49" spans="1:11" x14ac:dyDescent="0.25">
      <c r="A49" s="2">
        <v>43294</v>
      </c>
      <c r="B49" s="3" t="s">
        <v>88</v>
      </c>
      <c r="C49" s="4">
        <v>1360</v>
      </c>
      <c r="D49" s="4" t="s">
        <v>71</v>
      </c>
      <c r="E49" s="5">
        <v>600</v>
      </c>
      <c r="F49" s="5">
        <v>31</v>
      </c>
      <c r="G49" s="5">
        <v>34.5</v>
      </c>
      <c r="H49" s="5">
        <v>36.5</v>
      </c>
      <c r="I49" s="48">
        <f t="shared" si="59"/>
        <v>2100</v>
      </c>
      <c r="J49" s="49">
        <f t="shared" ref="J49:J51" si="61">(H49-G49)*E49</f>
        <v>1200</v>
      </c>
      <c r="K49" s="49">
        <f t="shared" si="60"/>
        <v>3300</v>
      </c>
    </row>
    <row r="50" spans="1:11" x14ac:dyDescent="0.25">
      <c r="A50" s="2">
        <v>43293</v>
      </c>
      <c r="B50" s="3" t="s">
        <v>104</v>
      </c>
      <c r="C50" s="4">
        <v>600</v>
      </c>
      <c r="D50" s="4" t="s">
        <v>72</v>
      </c>
      <c r="E50" s="5">
        <v>1200</v>
      </c>
      <c r="F50" s="5">
        <v>16</v>
      </c>
      <c r="G50" s="5">
        <v>18</v>
      </c>
      <c r="H50" s="5">
        <v>21</v>
      </c>
      <c r="I50" s="48">
        <f t="shared" si="59"/>
        <v>2400</v>
      </c>
      <c r="J50" s="49">
        <f t="shared" si="61"/>
        <v>3600</v>
      </c>
      <c r="K50" s="49">
        <f t="shared" si="60"/>
        <v>6000</v>
      </c>
    </row>
    <row r="51" spans="1:11" x14ac:dyDescent="0.25">
      <c r="A51" s="2">
        <v>43293</v>
      </c>
      <c r="B51" s="3" t="s">
        <v>105</v>
      </c>
      <c r="C51" s="4">
        <v>1060</v>
      </c>
      <c r="D51" s="4" t="s">
        <v>71</v>
      </c>
      <c r="E51" s="5">
        <v>1000</v>
      </c>
      <c r="F51" s="5">
        <v>21.5</v>
      </c>
      <c r="G51" s="5">
        <v>23.5</v>
      </c>
      <c r="H51" s="5">
        <v>28</v>
      </c>
      <c r="I51" s="48">
        <f t="shared" si="59"/>
        <v>2000</v>
      </c>
      <c r="J51" s="49">
        <f t="shared" si="61"/>
        <v>4500</v>
      </c>
      <c r="K51" s="49">
        <f t="shared" si="60"/>
        <v>6500</v>
      </c>
    </row>
    <row r="52" spans="1:11" x14ac:dyDescent="0.25">
      <c r="A52" s="2">
        <v>43292</v>
      </c>
      <c r="B52" s="3" t="s">
        <v>87</v>
      </c>
      <c r="C52" s="4">
        <v>460</v>
      </c>
      <c r="D52" s="4" t="s">
        <v>72</v>
      </c>
      <c r="E52" s="5">
        <v>1000</v>
      </c>
      <c r="F52" s="5">
        <v>15</v>
      </c>
      <c r="G52" s="5">
        <v>17</v>
      </c>
      <c r="H52" s="5">
        <v>18.5</v>
      </c>
      <c r="I52" s="48">
        <f t="shared" ref="I52:I56" si="62">(G52-F52)*E52</f>
        <v>2000</v>
      </c>
      <c r="J52" s="49">
        <v>0</v>
      </c>
      <c r="K52" s="49">
        <f t="shared" ref="K52:K56" si="63">(I52+J52)</f>
        <v>2000</v>
      </c>
    </row>
    <row r="53" spans="1:11" x14ac:dyDescent="0.25">
      <c r="A53" s="2">
        <v>43292</v>
      </c>
      <c r="B53" s="3" t="s">
        <v>88</v>
      </c>
      <c r="C53" s="4">
        <v>1360</v>
      </c>
      <c r="D53" s="4" t="s">
        <v>71</v>
      </c>
      <c r="E53" s="5">
        <v>600</v>
      </c>
      <c r="F53" s="5">
        <v>40</v>
      </c>
      <c r="G53" s="5">
        <v>36</v>
      </c>
      <c r="H53" s="5" t="s">
        <v>49</v>
      </c>
      <c r="I53" s="48">
        <f t="shared" si="62"/>
        <v>-2400</v>
      </c>
      <c r="J53" s="49">
        <v>0</v>
      </c>
      <c r="K53" s="76">
        <f t="shared" si="63"/>
        <v>-2400</v>
      </c>
    </row>
    <row r="54" spans="1:11" x14ac:dyDescent="0.25">
      <c r="A54" s="2">
        <v>43291</v>
      </c>
      <c r="B54" s="3" t="s">
        <v>89</v>
      </c>
      <c r="C54" s="4">
        <v>4000</v>
      </c>
      <c r="D54" s="4" t="s">
        <v>71</v>
      </c>
      <c r="E54" s="5">
        <v>200</v>
      </c>
      <c r="F54" s="5">
        <v>85</v>
      </c>
      <c r="G54" s="5">
        <v>84</v>
      </c>
      <c r="H54" s="5" t="s">
        <v>49</v>
      </c>
      <c r="I54" s="48">
        <f t="shared" si="62"/>
        <v>-200</v>
      </c>
      <c r="J54" s="49">
        <v>0</v>
      </c>
      <c r="K54" s="49">
        <f t="shared" si="63"/>
        <v>-200</v>
      </c>
    </row>
    <row r="55" spans="1:11" x14ac:dyDescent="0.25">
      <c r="A55" s="2">
        <v>43290</v>
      </c>
      <c r="B55" s="3" t="s">
        <v>63</v>
      </c>
      <c r="C55" s="4">
        <v>270</v>
      </c>
      <c r="D55" s="4" t="s">
        <v>71</v>
      </c>
      <c r="E55" s="5">
        <v>2750</v>
      </c>
      <c r="F55" s="5">
        <v>8.5</v>
      </c>
      <c r="G55" s="5">
        <v>9.3000000000000007</v>
      </c>
      <c r="H55" s="5">
        <v>9.3000000000000007</v>
      </c>
      <c r="I55" s="48">
        <f t="shared" si="62"/>
        <v>2200.0000000000018</v>
      </c>
      <c r="J55" s="49">
        <f t="shared" ref="J55" si="64">(H55-G55)*E55</f>
        <v>0</v>
      </c>
      <c r="K55" s="49">
        <f t="shared" si="63"/>
        <v>2200.0000000000018</v>
      </c>
    </row>
    <row r="56" spans="1:11" x14ac:dyDescent="0.25">
      <c r="A56" s="2">
        <v>43290</v>
      </c>
      <c r="B56" s="3" t="s">
        <v>90</v>
      </c>
      <c r="C56" s="4">
        <v>270</v>
      </c>
      <c r="D56" s="4" t="s">
        <v>71</v>
      </c>
      <c r="E56" s="5">
        <v>4000</v>
      </c>
      <c r="F56" s="5">
        <v>5</v>
      </c>
      <c r="G56" s="5">
        <v>5.6</v>
      </c>
      <c r="H56" s="5">
        <v>5.9</v>
      </c>
      <c r="I56" s="48">
        <f t="shared" si="62"/>
        <v>2399.9999999999986</v>
      </c>
      <c r="J56" s="8">
        <v>0</v>
      </c>
      <c r="K56" s="49">
        <f t="shared" si="63"/>
        <v>2399.9999999999986</v>
      </c>
    </row>
    <row r="57" spans="1:11" x14ac:dyDescent="0.25">
      <c r="A57" s="2">
        <v>43286</v>
      </c>
      <c r="B57" s="3" t="s">
        <v>70</v>
      </c>
      <c r="C57" s="4">
        <v>200</v>
      </c>
      <c r="D57" s="4" t="s">
        <v>71</v>
      </c>
      <c r="E57" s="5">
        <v>2500</v>
      </c>
      <c r="F57" s="5">
        <v>7</v>
      </c>
      <c r="G57" s="5">
        <v>7.8</v>
      </c>
      <c r="H57" s="5">
        <v>8.5</v>
      </c>
      <c r="I57" s="48">
        <f t="shared" ref="I57:I59" si="65">(G57-F57)*E57</f>
        <v>1999.9999999999995</v>
      </c>
      <c r="J57" s="49">
        <f t="shared" ref="J57" si="66">(H57-G57)*E57</f>
        <v>1750.0000000000005</v>
      </c>
      <c r="K57" s="49">
        <f t="shared" ref="K57:K59" si="67">(I57+J57)</f>
        <v>3750</v>
      </c>
    </row>
    <row r="58" spans="1:11" x14ac:dyDescent="0.25">
      <c r="A58" s="2">
        <v>43284</v>
      </c>
      <c r="B58" s="3" t="s">
        <v>37</v>
      </c>
      <c r="C58" s="4">
        <v>1900</v>
      </c>
      <c r="D58" s="4" t="s">
        <v>71</v>
      </c>
      <c r="E58" s="5">
        <v>500</v>
      </c>
      <c r="F58" s="5">
        <v>40</v>
      </c>
      <c r="G58" s="5">
        <v>42.9</v>
      </c>
      <c r="H58" s="5">
        <v>0</v>
      </c>
      <c r="I58" s="48">
        <f t="shared" si="65"/>
        <v>1449.9999999999993</v>
      </c>
      <c r="J58" s="8">
        <v>0</v>
      </c>
      <c r="K58" s="49">
        <f t="shared" si="67"/>
        <v>1449.9999999999993</v>
      </c>
    </row>
    <row r="59" spans="1:11" x14ac:dyDescent="0.25">
      <c r="A59" s="2">
        <v>43283</v>
      </c>
      <c r="B59" s="3" t="s">
        <v>31</v>
      </c>
      <c r="C59" s="4">
        <v>240</v>
      </c>
      <c r="D59" s="4" t="s">
        <v>72</v>
      </c>
      <c r="E59" s="5">
        <v>1600</v>
      </c>
      <c r="F59" s="5">
        <v>10.5</v>
      </c>
      <c r="G59" s="5">
        <v>12</v>
      </c>
      <c r="H59" s="5">
        <v>0</v>
      </c>
      <c r="I59" s="48">
        <f t="shared" si="65"/>
        <v>2400</v>
      </c>
      <c r="J59" s="8">
        <v>0</v>
      </c>
      <c r="K59" s="49">
        <f t="shared" si="67"/>
        <v>2400</v>
      </c>
    </row>
    <row r="60" spans="1:11" x14ac:dyDescent="0.25">
      <c r="A60" s="50"/>
      <c r="B60" s="9"/>
      <c r="C60" s="51"/>
      <c r="D60" s="10"/>
      <c r="E60" s="52"/>
      <c r="F60" s="52"/>
      <c r="G60" s="52"/>
      <c r="H60" s="11"/>
      <c r="I60" s="13"/>
      <c r="J60" s="12"/>
      <c r="K60" s="53"/>
    </row>
    <row r="61" spans="1:11" x14ac:dyDescent="0.25">
      <c r="A61" s="18">
        <v>43280</v>
      </c>
      <c r="B61" s="19" t="s">
        <v>62</v>
      </c>
      <c r="C61" s="20">
        <v>60</v>
      </c>
      <c r="D61" s="20" t="s">
        <v>71</v>
      </c>
      <c r="E61" s="21">
        <v>10000</v>
      </c>
      <c r="F61" s="21">
        <v>2.25</v>
      </c>
      <c r="G61" s="21">
        <v>2.75</v>
      </c>
      <c r="H61" s="21">
        <v>0</v>
      </c>
      <c r="I61" s="54">
        <f t="shared" ref="I61:I76" si="68">(G61-F61)*E61</f>
        <v>5000</v>
      </c>
      <c r="J61" s="49">
        <v>0</v>
      </c>
      <c r="K61" s="49">
        <f t="shared" ref="K61:K76" si="69">(I61+J61)</f>
        <v>5000</v>
      </c>
    </row>
    <row r="62" spans="1:11" x14ac:dyDescent="0.25">
      <c r="A62" s="18">
        <v>43279</v>
      </c>
      <c r="B62" s="19" t="s">
        <v>43</v>
      </c>
      <c r="C62" s="20">
        <v>2100</v>
      </c>
      <c r="D62" s="20" t="s">
        <v>71</v>
      </c>
      <c r="E62" s="21">
        <v>500</v>
      </c>
      <c r="F62" s="21">
        <v>28.5</v>
      </c>
      <c r="G62" s="21">
        <v>32.5</v>
      </c>
      <c r="H62" s="21">
        <v>0</v>
      </c>
      <c r="I62" s="54">
        <f t="shared" si="68"/>
        <v>2000</v>
      </c>
      <c r="J62" s="49">
        <v>0</v>
      </c>
      <c r="K62" s="49">
        <f t="shared" si="69"/>
        <v>2000</v>
      </c>
    </row>
    <row r="63" spans="1:11" x14ac:dyDescent="0.25">
      <c r="A63" s="18">
        <v>43279</v>
      </c>
      <c r="B63" s="19" t="s">
        <v>14</v>
      </c>
      <c r="C63" s="20">
        <v>400</v>
      </c>
      <c r="D63" s="20" t="s">
        <v>72</v>
      </c>
      <c r="E63" s="21">
        <v>1300</v>
      </c>
      <c r="F63" s="21">
        <v>8</v>
      </c>
      <c r="G63" s="21">
        <v>9.5</v>
      </c>
      <c r="H63" s="21">
        <v>0</v>
      </c>
      <c r="I63" s="54">
        <f t="shared" si="68"/>
        <v>1950</v>
      </c>
      <c r="J63" s="49">
        <v>0</v>
      </c>
      <c r="K63" s="49">
        <f t="shared" si="69"/>
        <v>1950</v>
      </c>
    </row>
    <row r="64" spans="1:11" x14ac:dyDescent="0.25">
      <c r="A64" s="18">
        <v>43279</v>
      </c>
      <c r="B64" s="19" t="s">
        <v>42</v>
      </c>
      <c r="C64" s="20">
        <v>230</v>
      </c>
      <c r="D64" s="20" t="s">
        <v>71</v>
      </c>
      <c r="E64" s="21">
        <v>3500</v>
      </c>
      <c r="F64" s="21">
        <v>4.75</v>
      </c>
      <c r="G64" s="21">
        <v>5.75</v>
      </c>
      <c r="H64" s="21">
        <v>0</v>
      </c>
      <c r="I64" s="54">
        <f t="shared" si="68"/>
        <v>3500</v>
      </c>
      <c r="J64" s="49">
        <v>0</v>
      </c>
      <c r="K64" s="49">
        <f t="shared" si="69"/>
        <v>3500</v>
      </c>
    </row>
    <row r="65" spans="1:11" x14ac:dyDescent="0.25">
      <c r="A65" s="2">
        <v>43278</v>
      </c>
      <c r="B65" s="3" t="s">
        <v>74</v>
      </c>
      <c r="C65" s="4">
        <v>280</v>
      </c>
      <c r="D65" s="4" t="s">
        <v>71</v>
      </c>
      <c r="E65" s="5">
        <v>4500</v>
      </c>
      <c r="F65" s="5">
        <v>1</v>
      </c>
      <c r="G65" s="5">
        <v>0.9</v>
      </c>
      <c r="H65" s="5">
        <v>0</v>
      </c>
      <c r="I65" s="48">
        <f t="shared" si="68"/>
        <v>-449.99999999999989</v>
      </c>
      <c r="J65" s="8">
        <v>0</v>
      </c>
      <c r="K65" s="49">
        <f t="shared" si="69"/>
        <v>-449.99999999999989</v>
      </c>
    </row>
    <row r="66" spans="1:11" x14ac:dyDescent="0.25">
      <c r="A66" s="2">
        <v>43277</v>
      </c>
      <c r="B66" s="3" t="s">
        <v>75</v>
      </c>
      <c r="C66" s="4">
        <v>170</v>
      </c>
      <c r="D66" s="4" t="s">
        <v>71</v>
      </c>
      <c r="E66" s="5">
        <v>3000</v>
      </c>
      <c r="F66" s="5">
        <v>1.25</v>
      </c>
      <c r="G66" s="5">
        <v>2.25</v>
      </c>
      <c r="H66" s="5">
        <v>0</v>
      </c>
      <c r="I66" s="48">
        <f t="shared" si="68"/>
        <v>3000</v>
      </c>
      <c r="J66" s="8">
        <v>0</v>
      </c>
      <c r="K66" s="49">
        <f t="shared" si="69"/>
        <v>3000</v>
      </c>
    </row>
    <row r="67" spans="1:11" x14ac:dyDescent="0.25">
      <c r="A67" s="18">
        <v>43273</v>
      </c>
      <c r="B67" s="19" t="s">
        <v>13</v>
      </c>
      <c r="C67" s="20">
        <v>80</v>
      </c>
      <c r="D67" s="20" t="s">
        <v>72</v>
      </c>
      <c r="E67" s="21">
        <v>12000</v>
      </c>
      <c r="F67" s="21">
        <v>0.75</v>
      </c>
      <c r="G67" s="21">
        <v>1</v>
      </c>
      <c r="H67" s="21">
        <v>0</v>
      </c>
      <c r="I67" s="54">
        <f t="shared" si="68"/>
        <v>3000</v>
      </c>
      <c r="J67" s="49">
        <v>0</v>
      </c>
      <c r="K67" s="49">
        <f t="shared" si="69"/>
        <v>3000</v>
      </c>
    </row>
    <row r="68" spans="1:11" x14ac:dyDescent="0.25">
      <c r="A68" s="18">
        <v>43272</v>
      </c>
      <c r="B68" s="19" t="s">
        <v>18</v>
      </c>
      <c r="C68" s="20">
        <v>135</v>
      </c>
      <c r="D68" s="20" t="s">
        <v>71</v>
      </c>
      <c r="E68" s="21">
        <v>7000</v>
      </c>
      <c r="F68" s="21">
        <v>2.8</v>
      </c>
      <c r="G68" s="21">
        <v>3.3</v>
      </c>
      <c r="H68" s="21">
        <v>5.75</v>
      </c>
      <c r="I68" s="54">
        <f t="shared" si="68"/>
        <v>3500</v>
      </c>
      <c r="J68" s="49">
        <v>0</v>
      </c>
      <c r="K68" s="49">
        <f t="shared" si="69"/>
        <v>3500</v>
      </c>
    </row>
    <row r="69" spans="1:11" x14ac:dyDescent="0.25">
      <c r="A69" s="18">
        <v>43271</v>
      </c>
      <c r="B69" s="19" t="s">
        <v>42</v>
      </c>
      <c r="C69" s="20">
        <v>230</v>
      </c>
      <c r="D69" s="20" t="s">
        <v>71</v>
      </c>
      <c r="E69" s="21">
        <v>3500</v>
      </c>
      <c r="F69" s="21">
        <v>4.5</v>
      </c>
      <c r="G69" s="21">
        <v>5.5</v>
      </c>
      <c r="H69" s="21">
        <v>0</v>
      </c>
      <c r="I69" s="54">
        <f t="shared" si="68"/>
        <v>3500</v>
      </c>
      <c r="J69" s="49">
        <v>0</v>
      </c>
      <c r="K69" s="49">
        <f t="shared" si="69"/>
        <v>3500</v>
      </c>
    </row>
    <row r="70" spans="1:11" x14ac:dyDescent="0.25">
      <c r="A70" s="18">
        <v>43269</v>
      </c>
      <c r="B70" s="19" t="s">
        <v>13</v>
      </c>
      <c r="C70" s="20">
        <v>85</v>
      </c>
      <c r="D70" s="20" t="s">
        <v>71</v>
      </c>
      <c r="E70" s="21">
        <v>12000</v>
      </c>
      <c r="F70" s="21">
        <v>2.2000000000000002</v>
      </c>
      <c r="G70" s="21">
        <v>2.6</v>
      </c>
      <c r="H70" s="21">
        <v>0</v>
      </c>
      <c r="I70" s="54">
        <f t="shared" si="68"/>
        <v>4799.9999999999991</v>
      </c>
      <c r="J70" s="49">
        <v>0</v>
      </c>
      <c r="K70" s="49">
        <f t="shared" si="69"/>
        <v>4799.9999999999991</v>
      </c>
    </row>
    <row r="71" spans="1:11" x14ac:dyDescent="0.25">
      <c r="A71" s="18">
        <v>43266</v>
      </c>
      <c r="B71" s="19" t="s">
        <v>30</v>
      </c>
      <c r="C71" s="20">
        <v>360</v>
      </c>
      <c r="D71" s="20" t="s">
        <v>71</v>
      </c>
      <c r="E71" s="21">
        <v>600</v>
      </c>
      <c r="F71" s="21">
        <v>33</v>
      </c>
      <c r="G71" s="21">
        <v>37</v>
      </c>
      <c r="H71" s="21">
        <v>0</v>
      </c>
      <c r="I71" s="54">
        <f t="shared" si="68"/>
        <v>2400</v>
      </c>
      <c r="J71" s="49">
        <v>0</v>
      </c>
      <c r="K71" s="49">
        <f t="shared" si="69"/>
        <v>2400</v>
      </c>
    </row>
    <row r="72" spans="1:11" x14ac:dyDescent="0.25">
      <c r="A72" s="18">
        <v>43266</v>
      </c>
      <c r="B72" s="19" t="s">
        <v>73</v>
      </c>
      <c r="C72" s="20">
        <v>280</v>
      </c>
      <c r="D72" s="20" t="s">
        <v>72</v>
      </c>
      <c r="E72" s="21">
        <v>3000</v>
      </c>
      <c r="F72" s="21">
        <v>4.9000000000000004</v>
      </c>
      <c r="G72" s="21">
        <v>5.9</v>
      </c>
      <c r="H72" s="21">
        <v>7.4</v>
      </c>
      <c r="I72" s="54">
        <f t="shared" si="68"/>
        <v>3000</v>
      </c>
      <c r="J72" s="49">
        <f t="shared" ref="J72" si="70">(H72-G72)*E72</f>
        <v>4500</v>
      </c>
      <c r="K72" s="49">
        <f t="shared" si="69"/>
        <v>7500</v>
      </c>
    </row>
    <row r="73" spans="1:11" x14ac:dyDescent="0.25">
      <c r="A73" s="18">
        <v>43265</v>
      </c>
      <c r="B73" s="19" t="s">
        <v>76</v>
      </c>
      <c r="C73" s="20">
        <v>270</v>
      </c>
      <c r="D73" s="20" t="s">
        <v>71</v>
      </c>
      <c r="E73" s="21">
        <v>2250</v>
      </c>
      <c r="F73" s="21">
        <v>9.4</v>
      </c>
      <c r="G73" s="21">
        <v>10.6</v>
      </c>
      <c r="H73" s="21">
        <v>0</v>
      </c>
      <c r="I73" s="54">
        <f t="shared" si="68"/>
        <v>2699.9999999999982</v>
      </c>
      <c r="J73" s="49">
        <v>0</v>
      </c>
      <c r="K73" s="49">
        <f t="shared" si="69"/>
        <v>2699.9999999999982</v>
      </c>
    </row>
    <row r="74" spans="1:11" x14ac:dyDescent="0.25">
      <c r="A74" s="18">
        <v>43265</v>
      </c>
      <c r="B74" s="19" t="s">
        <v>18</v>
      </c>
      <c r="C74" s="20">
        <v>140</v>
      </c>
      <c r="D74" s="20" t="s">
        <v>71</v>
      </c>
      <c r="E74" s="21">
        <v>7000</v>
      </c>
      <c r="F74" s="21">
        <v>5.75</v>
      </c>
      <c r="G74" s="21">
        <v>6.75</v>
      </c>
      <c r="H74" s="21">
        <v>8</v>
      </c>
      <c r="I74" s="54">
        <f t="shared" si="68"/>
        <v>7000</v>
      </c>
      <c r="J74" s="49">
        <f t="shared" ref="J74" si="71">(H74-G74)*E74</f>
        <v>8750</v>
      </c>
      <c r="K74" s="49">
        <f t="shared" si="69"/>
        <v>15750</v>
      </c>
    </row>
    <row r="75" spans="1:11" x14ac:dyDescent="0.25">
      <c r="A75" s="2">
        <v>43264</v>
      </c>
      <c r="B75" s="3" t="s">
        <v>77</v>
      </c>
      <c r="C75" s="4">
        <v>135</v>
      </c>
      <c r="D75" s="4" t="s">
        <v>71</v>
      </c>
      <c r="E75" s="5">
        <v>4000</v>
      </c>
      <c r="F75" s="5">
        <v>4.75</v>
      </c>
      <c r="G75" s="5">
        <v>5.75</v>
      </c>
      <c r="H75" s="5">
        <v>6.25</v>
      </c>
      <c r="I75" s="48">
        <f t="shared" si="68"/>
        <v>4000</v>
      </c>
      <c r="J75" s="8">
        <f>(H75-G75)*E75</f>
        <v>2000</v>
      </c>
      <c r="K75" s="49">
        <f t="shared" si="69"/>
        <v>6000</v>
      </c>
    </row>
    <row r="76" spans="1:11" x14ac:dyDescent="0.25">
      <c r="A76" s="18">
        <v>43263</v>
      </c>
      <c r="B76" s="19" t="s">
        <v>25</v>
      </c>
      <c r="C76" s="20">
        <v>95</v>
      </c>
      <c r="D76" s="20" t="s">
        <v>71</v>
      </c>
      <c r="E76" s="21">
        <v>4000</v>
      </c>
      <c r="F76" s="21">
        <v>2.5</v>
      </c>
      <c r="G76" s="21">
        <v>3</v>
      </c>
      <c r="H76" s="21">
        <v>0</v>
      </c>
      <c r="I76" s="54">
        <f t="shared" si="68"/>
        <v>2000</v>
      </c>
      <c r="J76" s="49">
        <v>0</v>
      </c>
      <c r="K76" s="49">
        <f t="shared" si="69"/>
        <v>2000</v>
      </c>
    </row>
    <row r="77" spans="1:11" x14ac:dyDescent="0.2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19"/>
  <sheetViews>
    <sheetView workbookViewId="0">
      <selection activeCell="A3" sqref="A3"/>
    </sheetView>
  </sheetViews>
  <sheetFormatPr defaultRowHeight="15" x14ac:dyDescent="0.25"/>
  <cols>
    <col min="1" max="1" width="13" customWidth="1"/>
    <col min="2" max="2" width="15.28515625" customWidth="1"/>
    <col min="3" max="3" width="17.28515625" customWidth="1"/>
    <col min="4" max="4" width="14.5703125" customWidth="1"/>
    <col min="5" max="5" width="13.7109375" customWidth="1"/>
    <col min="6" max="6" width="17" customWidth="1"/>
    <col min="7" max="7" width="16.5703125" customWidth="1"/>
    <col min="8" max="8" width="18.140625" customWidth="1"/>
    <col min="9" max="9" width="19.85546875" customWidth="1"/>
    <col min="10" max="10" width="20.42578125" customWidth="1"/>
  </cols>
  <sheetData>
    <row r="1" spans="1:10" ht="92.2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</row>
    <row r="2" spans="1:10" ht="21" customHeight="1" x14ac:dyDescent="0.4">
      <c r="A2" s="87" t="s">
        <v>91</v>
      </c>
      <c r="B2" s="88"/>
      <c r="C2" s="88"/>
      <c r="D2" s="88"/>
      <c r="E2" s="88"/>
      <c r="F2" s="88"/>
      <c r="G2" s="88"/>
      <c r="H2" s="88"/>
      <c r="I2" s="88"/>
      <c r="J2" s="88"/>
    </row>
    <row r="3" spans="1:10" ht="22.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x14ac:dyDescent="0.25">
      <c r="B4" s="60"/>
      <c r="C4" s="60"/>
      <c r="D4" s="60"/>
      <c r="E4" s="60"/>
      <c r="F4" s="60"/>
      <c r="G4" s="60"/>
      <c r="H4" s="60"/>
      <c r="I4" s="60"/>
      <c r="J4" s="60"/>
    </row>
    <row r="5" spans="1:10" x14ac:dyDescent="0.25">
      <c r="A5" s="61">
        <v>43353</v>
      </c>
      <c r="B5" s="63" t="s">
        <v>92</v>
      </c>
      <c r="C5" s="63">
        <v>5000</v>
      </c>
      <c r="D5" s="63" t="s">
        <v>10</v>
      </c>
      <c r="E5" s="64">
        <v>175</v>
      </c>
      <c r="F5" s="64">
        <v>175.9</v>
      </c>
      <c r="G5" s="89">
        <v>0</v>
      </c>
      <c r="H5" s="90">
        <f t="shared" ref="H5:H8" si="0">IF(D5="LONG",(F5-E5)*C5,(E5-F5)*C5)</f>
        <v>4500.0000000000282</v>
      </c>
      <c r="I5" s="90">
        <v>0</v>
      </c>
      <c r="J5" s="90">
        <f t="shared" ref="J5:J8" si="1">(H5+I5)</f>
        <v>4500.0000000000282</v>
      </c>
    </row>
    <row r="6" spans="1:10" x14ac:dyDescent="0.25">
      <c r="A6" s="61">
        <v>43349</v>
      </c>
      <c r="B6" s="63" t="s">
        <v>92</v>
      </c>
      <c r="C6" s="63">
        <v>5000</v>
      </c>
      <c r="D6" s="63" t="s">
        <v>10</v>
      </c>
      <c r="E6" s="64">
        <v>178.25</v>
      </c>
      <c r="F6" s="64">
        <v>177.25</v>
      </c>
      <c r="G6" s="74">
        <v>0</v>
      </c>
      <c r="H6" s="66">
        <f t="shared" si="0"/>
        <v>-5000</v>
      </c>
      <c r="I6" s="66">
        <v>0</v>
      </c>
      <c r="J6" s="73">
        <f t="shared" si="1"/>
        <v>-5000</v>
      </c>
    </row>
    <row r="7" spans="1:10" x14ac:dyDescent="0.25">
      <c r="A7" s="91">
        <v>43348</v>
      </c>
      <c r="B7" s="92" t="s">
        <v>92</v>
      </c>
      <c r="C7" s="92">
        <v>5000</v>
      </c>
      <c r="D7" s="93" t="s">
        <v>10</v>
      </c>
      <c r="E7" s="94">
        <v>174.5</v>
      </c>
      <c r="F7" s="94">
        <v>175.5</v>
      </c>
      <c r="G7" s="89">
        <v>0</v>
      </c>
      <c r="H7" s="90">
        <f t="shared" si="0"/>
        <v>5000</v>
      </c>
      <c r="I7" s="90">
        <v>0</v>
      </c>
      <c r="J7" s="90">
        <f t="shared" si="1"/>
        <v>5000</v>
      </c>
    </row>
    <row r="8" spans="1:10" x14ac:dyDescent="0.25">
      <c r="A8" s="61">
        <v>43346</v>
      </c>
      <c r="B8" s="62" t="s">
        <v>173</v>
      </c>
      <c r="C8" s="62">
        <v>5000</v>
      </c>
      <c r="D8" s="63" t="s">
        <v>10</v>
      </c>
      <c r="E8" s="64">
        <v>147.5</v>
      </c>
      <c r="F8" s="64">
        <v>148.5</v>
      </c>
      <c r="G8" s="65">
        <v>0</v>
      </c>
      <c r="H8" s="66">
        <f t="shared" si="0"/>
        <v>5000</v>
      </c>
      <c r="I8" s="66">
        <v>0</v>
      </c>
      <c r="J8" s="66">
        <f t="shared" si="1"/>
        <v>5000</v>
      </c>
    </row>
    <row r="9" spans="1:10" x14ac:dyDescent="0.25">
      <c r="A9" s="55"/>
      <c r="B9" s="95"/>
      <c r="C9" s="95"/>
      <c r="D9" s="96"/>
      <c r="E9" s="96"/>
      <c r="F9" s="96"/>
      <c r="G9" s="95"/>
      <c r="H9" s="96"/>
      <c r="I9" s="96"/>
      <c r="J9" s="96"/>
    </row>
    <row r="10" spans="1:10" x14ac:dyDescent="0.25">
      <c r="A10" s="61">
        <v>43343</v>
      </c>
      <c r="B10" s="62" t="s">
        <v>93</v>
      </c>
      <c r="C10" s="62">
        <v>5000</v>
      </c>
      <c r="D10" s="63" t="s">
        <v>10</v>
      </c>
      <c r="E10" s="64">
        <v>148.5</v>
      </c>
      <c r="F10" s="64">
        <v>149.5</v>
      </c>
      <c r="G10" s="65">
        <v>0</v>
      </c>
      <c r="H10" s="66">
        <f t="shared" ref="H10:H16" si="2">IF(D10="LONG",(F10-E10)*C10,(E10-F10)*C10)</f>
        <v>5000</v>
      </c>
      <c r="I10" s="66">
        <v>0</v>
      </c>
      <c r="J10" s="66">
        <f t="shared" ref="J10:J16" si="3">(H10+I10)</f>
        <v>5000</v>
      </c>
    </row>
    <row r="11" spans="1:10" x14ac:dyDescent="0.25">
      <c r="A11" s="61">
        <v>43341</v>
      </c>
      <c r="B11" s="62" t="s">
        <v>92</v>
      </c>
      <c r="C11" s="62">
        <v>5000</v>
      </c>
      <c r="D11" s="63" t="s">
        <v>10</v>
      </c>
      <c r="E11" s="64">
        <v>177.9</v>
      </c>
      <c r="F11" s="64">
        <v>178.4</v>
      </c>
      <c r="G11" s="65">
        <v>0</v>
      </c>
      <c r="H11" s="66">
        <f t="shared" si="2"/>
        <v>2500</v>
      </c>
      <c r="I11" s="66">
        <v>0</v>
      </c>
      <c r="J11" s="66">
        <f t="shared" si="3"/>
        <v>2500</v>
      </c>
    </row>
    <row r="12" spans="1:10" x14ac:dyDescent="0.25">
      <c r="A12" s="61">
        <v>43336</v>
      </c>
      <c r="B12" s="62" t="s">
        <v>93</v>
      </c>
      <c r="C12" s="62">
        <v>5000</v>
      </c>
      <c r="D12" s="63" t="s">
        <v>10</v>
      </c>
      <c r="E12" s="64">
        <v>145.5</v>
      </c>
      <c r="F12" s="64">
        <v>146.5</v>
      </c>
      <c r="G12" s="65">
        <v>0</v>
      </c>
      <c r="H12" s="66">
        <f t="shared" si="2"/>
        <v>5000</v>
      </c>
      <c r="I12" s="66">
        <v>0</v>
      </c>
      <c r="J12" s="66">
        <f t="shared" si="3"/>
        <v>5000</v>
      </c>
    </row>
    <row r="13" spans="1:10" x14ac:dyDescent="0.25">
      <c r="A13" s="61">
        <v>43335</v>
      </c>
      <c r="B13" s="62" t="s">
        <v>92</v>
      </c>
      <c r="C13" s="62">
        <v>5000</v>
      </c>
      <c r="D13" s="63" t="s">
        <v>10</v>
      </c>
      <c r="E13" s="64">
        <v>171.85</v>
      </c>
      <c r="F13" s="64">
        <v>172.85</v>
      </c>
      <c r="G13" s="65">
        <v>0</v>
      </c>
      <c r="H13" s="66">
        <f t="shared" si="2"/>
        <v>5000</v>
      </c>
      <c r="I13" s="66">
        <v>0</v>
      </c>
      <c r="J13" s="66">
        <f t="shared" si="3"/>
        <v>5000</v>
      </c>
    </row>
    <row r="14" spans="1:10" x14ac:dyDescent="0.25">
      <c r="A14" s="61">
        <v>43332</v>
      </c>
      <c r="B14" s="62" t="s">
        <v>173</v>
      </c>
      <c r="C14" s="62">
        <v>5000</v>
      </c>
      <c r="D14" s="63" t="s">
        <v>10</v>
      </c>
      <c r="E14" s="64">
        <v>139.75</v>
      </c>
      <c r="F14" s="64">
        <v>140.5</v>
      </c>
      <c r="G14" s="65">
        <v>0</v>
      </c>
      <c r="H14" s="66">
        <f t="shared" si="2"/>
        <v>3750</v>
      </c>
      <c r="I14" s="66">
        <v>0</v>
      </c>
      <c r="J14" s="66">
        <f t="shared" si="3"/>
        <v>3750</v>
      </c>
    </row>
    <row r="15" spans="1:10" x14ac:dyDescent="0.25">
      <c r="A15" s="61">
        <v>43329</v>
      </c>
      <c r="B15" s="62" t="s">
        <v>173</v>
      </c>
      <c r="C15" s="62">
        <v>5000</v>
      </c>
      <c r="D15" s="63" t="s">
        <v>10</v>
      </c>
      <c r="E15" s="64">
        <v>140.5</v>
      </c>
      <c r="F15" s="64">
        <v>140.75</v>
      </c>
      <c r="G15" s="65">
        <v>0</v>
      </c>
      <c r="H15" s="66">
        <f t="shared" si="2"/>
        <v>1250</v>
      </c>
      <c r="I15" s="66">
        <v>0</v>
      </c>
      <c r="J15" s="66">
        <f t="shared" si="3"/>
        <v>1250</v>
      </c>
    </row>
    <row r="16" spans="1:10" x14ac:dyDescent="0.25">
      <c r="A16" s="61">
        <v>43328</v>
      </c>
      <c r="B16" s="62" t="s">
        <v>92</v>
      </c>
      <c r="C16" s="62">
        <v>5000</v>
      </c>
      <c r="D16" s="63" t="s">
        <v>10</v>
      </c>
      <c r="E16" s="64">
        <v>166.9</v>
      </c>
      <c r="F16" s="64">
        <v>167.75</v>
      </c>
      <c r="G16" s="65">
        <v>0</v>
      </c>
      <c r="H16" s="66">
        <f t="shared" si="2"/>
        <v>4249.9999999999718</v>
      </c>
      <c r="I16" s="66">
        <v>0</v>
      </c>
      <c r="J16" s="66">
        <f t="shared" si="3"/>
        <v>4249.9999999999718</v>
      </c>
    </row>
    <row r="17" spans="1:10" x14ac:dyDescent="0.25">
      <c r="A17" s="61">
        <v>43325</v>
      </c>
      <c r="B17" s="63" t="s">
        <v>92</v>
      </c>
      <c r="C17" s="63">
        <v>5000</v>
      </c>
      <c r="D17" s="67" t="s">
        <v>11</v>
      </c>
      <c r="E17" s="46">
        <v>178</v>
      </c>
      <c r="F17" s="46">
        <v>177</v>
      </c>
      <c r="G17" s="65">
        <v>0</v>
      </c>
      <c r="H17" s="68">
        <f>(E17-F17)*C17</f>
        <v>5000</v>
      </c>
      <c r="I17" s="69">
        <v>0</v>
      </c>
      <c r="J17" s="68">
        <f t="shared" ref="J17:J18" si="4">+I17+H17</f>
        <v>5000</v>
      </c>
    </row>
    <row r="18" spans="1:10" x14ac:dyDescent="0.25">
      <c r="A18" s="61">
        <v>43322</v>
      </c>
      <c r="B18" s="63" t="s">
        <v>94</v>
      </c>
      <c r="C18" s="63">
        <v>100</v>
      </c>
      <c r="D18" s="67" t="s">
        <v>11</v>
      </c>
      <c r="E18" s="46">
        <v>29650</v>
      </c>
      <c r="F18" s="46">
        <v>29600</v>
      </c>
      <c r="G18" s="65">
        <v>0</v>
      </c>
      <c r="H18" s="68">
        <f>(E18-F18)*C18</f>
        <v>5000</v>
      </c>
      <c r="I18" s="69">
        <v>0</v>
      </c>
      <c r="J18" s="68">
        <f t="shared" si="4"/>
        <v>5000</v>
      </c>
    </row>
    <row r="19" spans="1:10" x14ac:dyDescent="0.25">
      <c r="A19" s="61">
        <v>43321</v>
      </c>
      <c r="B19" s="62" t="s">
        <v>94</v>
      </c>
      <c r="C19" s="62">
        <v>100</v>
      </c>
      <c r="D19" s="63" t="s">
        <v>10</v>
      </c>
      <c r="E19" s="64">
        <v>29650</v>
      </c>
      <c r="F19" s="64">
        <v>29710</v>
      </c>
      <c r="G19" s="65">
        <v>0</v>
      </c>
      <c r="H19" s="66">
        <f t="shared" ref="H19:H25" si="5">IF(D19="LONG",(F19-E19)*C19,(E19-F19)*C19)</f>
        <v>6000</v>
      </c>
      <c r="I19" s="66">
        <v>0</v>
      </c>
      <c r="J19" s="66">
        <f t="shared" ref="J19:J25" si="6">(H19+I19)</f>
        <v>6000</v>
      </c>
    </row>
    <row r="20" spans="1:10" x14ac:dyDescent="0.25">
      <c r="A20" s="61">
        <v>43320</v>
      </c>
      <c r="B20" s="62" t="s">
        <v>92</v>
      </c>
      <c r="C20" s="62">
        <v>5000</v>
      </c>
      <c r="D20" s="63" t="s">
        <v>10</v>
      </c>
      <c r="E20" s="64">
        <v>181.25</v>
      </c>
      <c r="F20" s="64">
        <v>182.1</v>
      </c>
      <c r="G20" s="65">
        <v>0</v>
      </c>
      <c r="H20" s="66">
        <f t="shared" si="5"/>
        <v>4249.9999999999718</v>
      </c>
      <c r="I20" s="66">
        <v>0</v>
      </c>
      <c r="J20" s="66">
        <f t="shared" si="6"/>
        <v>4249.9999999999718</v>
      </c>
    </row>
    <row r="21" spans="1:10" x14ac:dyDescent="0.25">
      <c r="A21" s="61">
        <v>43319</v>
      </c>
      <c r="B21" s="62" t="s">
        <v>173</v>
      </c>
      <c r="C21" s="62">
        <v>5000</v>
      </c>
      <c r="D21" s="63" t="s">
        <v>10</v>
      </c>
      <c r="E21" s="64">
        <v>146.75</v>
      </c>
      <c r="F21" s="64">
        <v>147.75</v>
      </c>
      <c r="G21" s="65">
        <v>0</v>
      </c>
      <c r="H21" s="66">
        <f t="shared" si="5"/>
        <v>5000</v>
      </c>
      <c r="I21" s="66">
        <v>0</v>
      </c>
      <c r="J21" s="66">
        <f t="shared" si="6"/>
        <v>5000</v>
      </c>
    </row>
    <row r="22" spans="1:10" x14ac:dyDescent="0.25">
      <c r="A22" s="61">
        <v>43318</v>
      </c>
      <c r="B22" s="62" t="s">
        <v>173</v>
      </c>
      <c r="C22" s="62">
        <v>5000</v>
      </c>
      <c r="D22" s="63" t="s">
        <v>10</v>
      </c>
      <c r="E22" s="64">
        <v>144.75</v>
      </c>
      <c r="F22" s="64">
        <v>145.75</v>
      </c>
      <c r="G22" s="65">
        <v>146.15</v>
      </c>
      <c r="H22" s="66">
        <f t="shared" si="5"/>
        <v>5000</v>
      </c>
      <c r="I22" s="66">
        <f t="shared" ref="I22" si="7">(G22-F22)*C22</f>
        <v>2000.0000000000284</v>
      </c>
      <c r="J22" s="66">
        <f t="shared" si="6"/>
        <v>7000.0000000000282</v>
      </c>
    </row>
    <row r="23" spans="1:10" x14ac:dyDescent="0.25">
      <c r="A23" s="61">
        <v>43315</v>
      </c>
      <c r="B23" s="62" t="s">
        <v>173</v>
      </c>
      <c r="C23" s="62">
        <v>5000</v>
      </c>
      <c r="D23" s="63" t="s">
        <v>10</v>
      </c>
      <c r="E23" s="64">
        <v>145</v>
      </c>
      <c r="F23" s="64">
        <v>146</v>
      </c>
      <c r="G23" s="65">
        <v>0</v>
      </c>
      <c r="H23" s="66">
        <f t="shared" si="5"/>
        <v>5000</v>
      </c>
      <c r="I23" s="66">
        <v>0</v>
      </c>
      <c r="J23" s="66">
        <f t="shared" si="6"/>
        <v>5000</v>
      </c>
    </row>
    <row r="24" spans="1:10" x14ac:dyDescent="0.25">
      <c r="A24" s="61">
        <v>43314</v>
      </c>
      <c r="B24" s="62" t="s">
        <v>173</v>
      </c>
      <c r="C24" s="62">
        <v>5000</v>
      </c>
      <c r="D24" s="63" t="s">
        <v>10</v>
      </c>
      <c r="E24" s="64">
        <v>145.5</v>
      </c>
      <c r="F24" s="64">
        <v>146.5</v>
      </c>
      <c r="G24" s="65">
        <v>148</v>
      </c>
      <c r="H24" s="66">
        <f t="shared" si="5"/>
        <v>5000</v>
      </c>
      <c r="I24" s="66">
        <f t="shared" ref="I24" si="8">(G24-F24)*C24</f>
        <v>7500</v>
      </c>
      <c r="J24" s="66">
        <f t="shared" si="6"/>
        <v>12500</v>
      </c>
    </row>
    <row r="25" spans="1:10" x14ac:dyDescent="0.25">
      <c r="A25" s="61">
        <v>43313</v>
      </c>
      <c r="B25" s="62" t="s">
        <v>92</v>
      </c>
      <c r="C25" s="62">
        <v>5000</v>
      </c>
      <c r="D25" s="63" t="s">
        <v>10</v>
      </c>
      <c r="E25" s="64">
        <v>177.25</v>
      </c>
      <c r="F25" s="64">
        <v>178</v>
      </c>
      <c r="G25" s="65">
        <v>0</v>
      </c>
      <c r="H25" s="66">
        <f t="shared" si="5"/>
        <v>3750</v>
      </c>
      <c r="I25" s="66">
        <v>0</v>
      </c>
      <c r="J25" s="66">
        <f t="shared" si="6"/>
        <v>3750</v>
      </c>
    </row>
    <row r="26" spans="1:10" x14ac:dyDescent="0.25">
      <c r="A26" s="70"/>
      <c r="B26" s="38"/>
      <c r="C26" s="38"/>
      <c r="D26" s="71"/>
      <c r="E26" s="71"/>
      <c r="F26" s="71"/>
      <c r="G26" s="38"/>
      <c r="H26" s="71"/>
      <c r="I26" s="71"/>
      <c r="J26" s="71"/>
    </row>
    <row r="27" spans="1:10" x14ac:dyDescent="0.25">
      <c r="A27" s="61">
        <v>43312</v>
      </c>
      <c r="B27" s="62" t="s">
        <v>93</v>
      </c>
      <c r="C27" s="62">
        <v>5000</v>
      </c>
      <c r="D27" s="63" t="s">
        <v>10</v>
      </c>
      <c r="E27" s="64">
        <v>146.6</v>
      </c>
      <c r="F27" s="64">
        <v>147.6</v>
      </c>
      <c r="G27" s="65">
        <v>0</v>
      </c>
      <c r="H27" s="66">
        <f t="shared" ref="H27" si="9">IF(D27="LONG",(F27-E27)*C27,(E27-F27)*C27)</f>
        <v>5000</v>
      </c>
      <c r="I27" s="66">
        <v>0</v>
      </c>
      <c r="J27" s="66">
        <f t="shared" ref="J27" si="10">(H27+I27)</f>
        <v>5000</v>
      </c>
    </row>
    <row r="28" spans="1:10" x14ac:dyDescent="0.25">
      <c r="A28" s="61">
        <v>43311</v>
      </c>
      <c r="B28" s="63" t="s">
        <v>92</v>
      </c>
      <c r="C28" s="63">
        <v>5000</v>
      </c>
      <c r="D28" s="67" t="s">
        <v>11</v>
      </c>
      <c r="E28" s="46">
        <v>177.5</v>
      </c>
      <c r="F28" s="46">
        <v>176.5</v>
      </c>
      <c r="G28" s="65">
        <v>0</v>
      </c>
      <c r="H28" s="68">
        <f>(E28-F28)*C28</f>
        <v>5000</v>
      </c>
      <c r="I28" s="69">
        <v>0</v>
      </c>
      <c r="J28" s="68">
        <f t="shared" ref="J28" si="11">+I28+H28</f>
        <v>5000</v>
      </c>
    </row>
    <row r="29" spans="1:10" x14ac:dyDescent="0.25">
      <c r="A29" s="61">
        <v>43308</v>
      </c>
      <c r="B29" s="62" t="s">
        <v>92</v>
      </c>
      <c r="C29" s="62">
        <v>5000</v>
      </c>
      <c r="D29" s="63" t="s">
        <v>10</v>
      </c>
      <c r="E29" s="64">
        <v>179.5</v>
      </c>
      <c r="F29" s="64">
        <v>180.5</v>
      </c>
      <c r="G29" s="65">
        <v>0</v>
      </c>
      <c r="H29" s="66">
        <f t="shared" ref="H29:H46" si="12">IF(D29="LONG",(F29-E29)*C29,(E29-F29)*C29)</f>
        <v>5000</v>
      </c>
      <c r="I29" s="66">
        <v>0</v>
      </c>
      <c r="J29" s="66">
        <f t="shared" ref="J29:J47" si="13">(H29+I29)</f>
        <v>5000</v>
      </c>
    </row>
    <row r="30" spans="1:10" x14ac:dyDescent="0.25">
      <c r="A30" s="61">
        <v>43307</v>
      </c>
      <c r="B30" s="62" t="s">
        <v>92</v>
      </c>
      <c r="C30" s="62">
        <v>5000</v>
      </c>
      <c r="D30" s="63" t="s">
        <v>10</v>
      </c>
      <c r="E30" s="64">
        <v>179.25</v>
      </c>
      <c r="F30" s="64">
        <v>180.25</v>
      </c>
      <c r="G30" s="65">
        <v>0</v>
      </c>
      <c r="H30" s="66">
        <f t="shared" si="12"/>
        <v>5000</v>
      </c>
      <c r="I30" s="66">
        <v>0</v>
      </c>
      <c r="J30" s="66">
        <f t="shared" si="13"/>
        <v>5000</v>
      </c>
    </row>
    <row r="31" spans="1:10" x14ac:dyDescent="0.25">
      <c r="A31" s="61">
        <v>43306</v>
      </c>
      <c r="B31" s="62" t="s">
        <v>92</v>
      </c>
      <c r="C31" s="62">
        <v>5000</v>
      </c>
      <c r="D31" s="63" t="s">
        <v>10</v>
      </c>
      <c r="E31" s="64">
        <v>181</v>
      </c>
      <c r="F31" s="64">
        <v>182</v>
      </c>
      <c r="G31" s="65">
        <v>0</v>
      </c>
      <c r="H31" s="66">
        <f t="shared" si="12"/>
        <v>5000</v>
      </c>
      <c r="I31" s="66">
        <v>0</v>
      </c>
      <c r="J31" s="66">
        <f t="shared" si="13"/>
        <v>5000</v>
      </c>
    </row>
    <row r="32" spans="1:10" x14ac:dyDescent="0.25">
      <c r="A32" s="61">
        <v>43305</v>
      </c>
      <c r="B32" s="62" t="s">
        <v>92</v>
      </c>
      <c r="C32" s="62">
        <v>5000</v>
      </c>
      <c r="D32" s="63" t="s">
        <v>10</v>
      </c>
      <c r="E32" s="64">
        <v>178</v>
      </c>
      <c r="F32" s="64">
        <v>179</v>
      </c>
      <c r="G32" s="65">
        <v>180.5</v>
      </c>
      <c r="H32" s="66">
        <f t="shared" si="12"/>
        <v>5000</v>
      </c>
      <c r="I32" s="66">
        <f t="shared" ref="I32" si="14">(G32-F32)*C32</f>
        <v>7500</v>
      </c>
      <c r="J32" s="66">
        <f t="shared" si="13"/>
        <v>12500</v>
      </c>
    </row>
    <row r="33" spans="1:10" x14ac:dyDescent="0.25">
      <c r="A33" s="61">
        <v>43304</v>
      </c>
      <c r="B33" s="62" t="s">
        <v>93</v>
      </c>
      <c r="C33" s="62">
        <v>5000</v>
      </c>
      <c r="D33" s="63" t="s">
        <v>10</v>
      </c>
      <c r="E33" s="64">
        <v>146.5</v>
      </c>
      <c r="F33" s="64">
        <v>147.5</v>
      </c>
      <c r="G33" s="65">
        <v>0</v>
      </c>
      <c r="H33" s="66">
        <f t="shared" si="12"/>
        <v>5000</v>
      </c>
      <c r="I33" s="66">
        <v>0</v>
      </c>
      <c r="J33" s="66">
        <f t="shared" si="13"/>
        <v>5000</v>
      </c>
    </row>
    <row r="34" spans="1:10" x14ac:dyDescent="0.25">
      <c r="A34" s="61">
        <v>43301</v>
      </c>
      <c r="B34" s="62" t="s">
        <v>92</v>
      </c>
      <c r="C34" s="62">
        <v>5000</v>
      </c>
      <c r="D34" s="63" t="s">
        <v>10</v>
      </c>
      <c r="E34" s="64">
        <v>179.25</v>
      </c>
      <c r="F34" s="64">
        <v>180.25</v>
      </c>
      <c r="G34" s="65">
        <v>181.75</v>
      </c>
      <c r="H34" s="66">
        <f t="shared" si="12"/>
        <v>5000</v>
      </c>
      <c r="I34" s="66">
        <f t="shared" ref="I34:I36" si="15">(G34-F34)*C34</f>
        <v>7500</v>
      </c>
      <c r="J34" s="66">
        <f t="shared" si="13"/>
        <v>12500</v>
      </c>
    </row>
    <row r="35" spans="1:10" x14ac:dyDescent="0.25">
      <c r="A35" s="61">
        <v>43300</v>
      </c>
      <c r="B35" s="62" t="s">
        <v>92</v>
      </c>
      <c r="C35" s="62">
        <v>5000</v>
      </c>
      <c r="D35" s="63" t="s">
        <v>10</v>
      </c>
      <c r="E35" s="64">
        <v>175.25</v>
      </c>
      <c r="F35" s="64">
        <v>176.25</v>
      </c>
      <c r="G35" s="65">
        <v>177.75</v>
      </c>
      <c r="H35" s="66">
        <f t="shared" si="12"/>
        <v>5000</v>
      </c>
      <c r="I35" s="66">
        <f t="shared" si="15"/>
        <v>7500</v>
      </c>
      <c r="J35" s="66">
        <f t="shared" si="13"/>
        <v>12500</v>
      </c>
    </row>
    <row r="36" spans="1:10" x14ac:dyDescent="0.25">
      <c r="A36" s="61">
        <v>43299</v>
      </c>
      <c r="B36" s="62" t="s">
        <v>93</v>
      </c>
      <c r="C36" s="62">
        <v>5000</v>
      </c>
      <c r="D36" s="63" t="s">
        <v>10</v>
      </c>
      <c r="E36" s="64">
        <v>146.30000000000001</v>
      </c>
      <c r="F36" s="64">
        <v>147.30000000000001</v>
      </c>
      <c r="G36" s="65">
        <v>148.80000000000001</v>
      </c>
      <c r="H36" s="66">
        <f t="shared" si="12"/>
        <v>5000</v>
      </c>
      <c r="I36" s="66">
        <f t="shared" si="15"/>
        <v>7500</v>
      </c>
      <c r="J36" s="66">
        <f t="shared" si="13"/>
        <v>12500</v>
      </c>
    </row>
    <row r="37" spans="1:10" x14ac:dyDescent="0.25">
      <c r="A37" s="61">
        <v>43298</v>
      </c>
      <c r="B37" s="62" t="s">
        <v>92</v>
      </c>
      <c r="C37" s="62">
        <v>5000</v>
      </c>
      <c r="D37" s="63" t="s">
        <v>10</v>
      </c>
      <c r="E37" s="64">
        <v>174.5</v>
      </c>
      <c r="F37" s="64">
        <v>173</v>
      </c>
      <c r="G37" s="65">
        <v>0</v>
      </c>
      <c r="H37" s="73">
        <f t="shared" si="12"/>
        <v>-7500</v>
      </c>
      <c r="I37" s="66">
        <v>0</v>
      </c>
      <c r="J37" s="66">
        <f t="shared" si="13"/>
        <v>-7500</v>
      </c>
    </row>
    <row r="38" spans="1:10" x14ac:dyDescent="0.25">
      <c r="A38" s="61">
        <v>43297</v>
      </c>
      <c r="B38" s="62" t="s">
        <v>92</v>
      </c>
      <c r="C38" s="62">
        <v>5000</v>
      </c>
      <c r="D38" s="63" t="s">
        <v>10</v>
      </c>
      <c r="E38" s="64">
        <v>176</v>
      </c>
      <c r="F38" s="64">
        <v>174.5</v>
      </c>
      <c r="G38" s="65">
        <v>0</v>
      </c>
      <c r="H38" s="73">
        <f t="shared" si="12"/>
        <v>-7500</v>
      </c>
      <c r="I38" s="66">
        <v>0</v>
      </c>
      <c r="J38" s="66">
        <f t="shared" si="13"/>
        <v>-7500</v>
      </c>
    </row>
    <row r="39" spans="1:10" x14ac:dyDescent="0.25">
      <c r="A39" s="61">
        <v>43294</v>
      </c>
      <c r="B39" s="62" t="s">
        <v>93</v>
      </c>
      <c r="C39" s="62">
        <v>5000</v>
      </c>
      <c r="D39" s="63" t="s">
        <v>10</v>
      </c>
      <c r="E39" s="64">
        <v>149</v>
      </c>
      <c r="F39" s="64">
        <v>150</v>
      </c>
      <c r="G39" s="65">
        <v>0</v>
      </c>
      <c r="H39" s="66">
        <f t="shared" si="12"/>
        <v>5000</v>
      </c>
      <c r="I39" s="66">
        <v>0</v>
      </c>
      <c r="J39" s="66">
        <f t="shared" si="13"/>
        <v>5000</v>
      </c>
    </row>
    <row r="40" spans="1:10" x14ac:dyDescent="0.25">
      <c r="A40" s="61">
        <v>43293</v>
      </c>
      <c r="B40" s="62" t="s">
        <v>92</v>
      </c>
      <c r="C40" s="62">
        <v>5000</v>
      </c>
      <c r="D40" s="63" t="s">
        <v>10</v>
      </c>
      <c r="E40" s="64">
        <v>177.25</v>
      </c>
      <c r="F40" s="64">
        <v>178.25</v>
      </c>
      <c r="G40" s="65">
        <v>0</v>
      </c>
      <c r="H40" s="66">
        <f t="shared" si="12"/>
        <v>5000</v>
      </c>
      <c r="I40" s="66">
        <v>0</v>
      </c>
      <c r="J40" s="66">
        <f t="shared" si="13"/>
        <v>5000</v>
      </c>
    </row>
    <row r="41" spans="1:10" x14ac:dyDescent="0.25">
      <c r="A41" s="61">
        <v>43293</v>
      </c>
      <c r="B41" s="62" t="s">
        <v>106</v>
      </c>
      <c r="C41" s="62">
        <v>100</v>
      </c>
      <c r="D41" s="63" t="s">
        <v>10</v>
      </c>
      <c r="E41" s="64">
        <v>4855</v>
      </c>
      <c r="F41" s="64">
        <v>4885</v>
      </c>
      <c r="G41" s="65">
        <v>0</v>
      </c>
      <c r="H41" s="66">
        <f t="shared" si="12"/>
        <v>3000</v>
      </c>
      <c r="I41" s="66">
        <v>0</v>
      </c>
      <c r="J41" s="66">
        <f t="shared" si="13"/>
        <v>3000</v>
      </c>
    </row>
    <row r="42" spans="1:10" x14ac:dyDescent="0.25">
      <c r="A42" s="61">
        <v>43292</v>
      </c>
      <c r="B42" s="62" t="s">
        <v>92</v>
      </c>
      <c r="C42" s="62">
        <v>5000</v>
      </c>
      <c r="D42" s="63" t="s">
        <v>10</v>
      </c>
      <c r="E42" s="64">
        <v>177.25</v>
      </c>
      <c r="F42" s="64">
        <v>178.25</v>
      </c>
      <c r="G42" s="65">
        <v>0</v>
      </c>
      <c r="H42" s="66">
        <f t="shared" si="12"/>
        <v>5000</v>
      </c>
      <c r="I42" s="66">
        <v>0</v>
      </c>
      <c r="J42" s="66">
        <f t="shared" si="13"/>
        <v>5000</v>
      </c>
    </row>
    <row r="43" spans="1:10" x14ac:dyDescent="0.25">
      <c r="A43" s="61">
        <v>43291</v>
      </c>
      <c r="B43" s="62" t="s">
        <v>92</v>
      </c>
      <c r="C43" s="62">
        <v>5000</v>
      </c>
      <c r="D43" s="63" t="s">
        <v>10</v>
      </c>
      <c r="E43" s="64">
        <v>182.7</v>
      </c>
      <c r="F43" s="64">
        <v>183.7</v>
      </c>
      <c r="G43" s="65">
        <v>0</v>
      </c>
      <c r="H43" s="66">
        <f t="shared" si="12"/>
        <v>5000</v>
      </c>
      <c r="I43" s="66">
        <v>0</v>
      </c>
      <c r="J43" s="66">
        <f t="shared" si="13"/>
        <v>5000</v>
      </c>
    </row>
    <row r="44" spans="1:10" x14ac:dyDescent="0.25">
      <c r="A44" s="61">
        <v>43290</v>
      </c>
      <c r="B44" s="62" t="s">
        <v>92</v>
      </c>
      <c r="C44" s="62">
        <v>5000</v>
      </c>
      <c r="D44" s="63" t="s">
        <v>10</v>
      </c>
      <c r="E44" s="64">
        <v>185.75</v>
      </c>
      <c r="F44" s="64">
        <v>186.75</v>
      </c>
      <c r="G44" s="65">
        <v>188.75</v>
      </c>
      <c r="H44" s="66">
        <f t="shared" si="12"/>
        <v>5000</v>
      </c>
      <c r="I44" s="66">
        <f t="shared" ref="I44" si="16">(G44-F44)*C44</f>
        <v>10000</v>
      </c>
      <c r="J44" s="66">
        <f t="shared" si="13"/>
        <v>15000</v>
      </c>
    </row>
    <row r="45" spans="1:10" x14ac:dyDescent="0.25">
      <c r="A45" s="61">
        <v>43287</v>
      </c>
      <c r="B45" s="62" t="s">
        <v>92</v>
      </c>
      <c r="C45" s="62">
        <v>5000</v>
      </c>
      <c r="D45" s="63" t="s">
        <v>10</v>
      </c>
      <c r="E45" s="64">
        <v>188.5</v>
      </c>
      <c r="F45" s="64">
        <v>189.5</v>
      </c>
      <c r="G45" s="65">
        <v>0</v>
      </c>
      <c r="H45" s="66">
        <f t="shared" si="12"/>
        <v>5000</v>
      </c>
      <c r="I45" s="66">
        <v>0</v>
      </c>
      <c r="J45" s="66">
        <f t="shared" si="13"/>
        <v>5000</v>
      </c>
    </row>
    <row r="46" spans="1:10" ht="19.5" customHeight="1" x14ac:dyDescent="0.25">
      <c r="A46" s="61">
        <v>43286</v>
      </c>
      <c r="B46" s="62" t="s">
        <v>93</v>
      </c>
      <c r="C46" s="62">
        <v>5000</v>
      </c>
      <c r="D46" s="63" t="s">
        <v>10</v>
      </c>
      <c r="E46" s="64">
        <v>186</v>
      </c>
      <c r="F46" s="64">
        <v>187</v>
      </c>
      <c r="G46" s="65">
        <v>188.5</v>
      </c>
      <c r="H46" s="66">
        <f t="shared" si="12"/>
        <v>5000</v>
      </c>
      <c r="I46" s="66">
        <f t="shared" ref="I46" si="17">(G46-F46)*C46</f>
        <v>7500</v>
      </c>
      <c r="J46" s="66">
        <f t="shared" si="13"/>
        <v>12500</v>
      </c>
    </row>
    <row r="47" spans="1:10" x14ac:dyDescent="0.25">
      <c r="A47" s="61">
        <v>43285</v>
      </c>
      <c r="B47" s="62" t="s">
        <v>93</v>
      </c>
      <c r="C47" s="62">
        <v>5000</v>
      </c>
      <c r="D47" s="63" t="s">
        <v>10</v>
      </c>
      <c r="E47" s="64">
        <v>163.75</v>
      </c>
      <c r="F47" s="64">
        <v>164.75</v>
      </c>
      <c r="G47" s="65">
        <v>0</v>
      </c>
      <c r="H47" s="66">
        <f>IF(D47="LONG",(F47-E47)*C47,(E47-F47)*C47)</f>
        <v>5000</v>
      </c>
      <c r="I47" s="66">
        <v>0</v>
      </c>
      <c r="J47" s="66">
        <f t="shared" si="13"/>
        <v>5000</v>
      </c>
    </row>
    <row r="48" spans="1:10" x14ac:dyDescent="0.25">
      <c r="A48" s="61">
        <v>43285</v>
      </c>
      <c r="B48" s="63" t="s">
        <v>94</v>
      </c>
      <c r="C48" s="63">
        <v>100</v>
      </c>
      <c r="D48" s="67" t="s">
        <v>11</v>
      </c>
      <c r="E48" s="46">
        <v>30640</v>
      </c>
      <c r="F48" s="46">
        <v>30575</v>
      </c>
      <c r="G48" s="65">
        <v>0</v>
      </c>
      <c r="H48" s="68">
        <f>(E48-F48)*C48</f>
        <v>6500</v>
      </c>
      <c r="I48" s="69">
        <v>0</v>
      </c>
      <c r="J48" s="68">
        <f t="shared" ref="J48" si="18">+I48+H48</f>
        <v>6500</v>
      </c>
    </row>
    <row r="49" spans="1:10" x14ac:dyDescent="0.25">
      <c r="A49" s="61">
        <v>43284</v>
      </c>
      <c r="B49" s="62" t="s">
        <v>93</v>
      </c>
      <c r="C49" s="62">
        <v>5000</v>
      </c>
      <c r="D49" s="63" t="s">
        <v>10</v>
      </c>
      <c r="E49" s="64">
        <v>165</v>
      </c>
      <c r="F49" s="64">
        <v>165.75</v>
      </c>
      <c r="G49" s="65">
        <v>0</v>
      </c>
      <c r="H49" s="66">
        <f t="shared" ref="H49" si="19">IF(D49="LONG",(F49-E49)*C49,(E49-F49)*C49)</f>
        <v>3750</v>
      </c>
      <c r="I49" s="66">
        <v>0</v>
      </c>
      <c r="J49" s="66">
        <f t="shared" ref="J49" si="20">(H49+I49)</f>
        <v>3750</v>
      </c>
    </row>
    <row r="50" spans="1:10" x14ac:dyDescent="0.25">
      <c r="A50" s="70"/>
      <c r="B50" s="38"/>
      <c r="C50" s="38"/>
      <c r="D50" s="71"/>
      <c r="E50" s="71"/>
      <c r="F50" s="71"/>
      <c r="G50" s="38"/>
      <c r="H50" s="71"/>
      <c r="I50" s="71"/>
      <c r="J50" s="71"/>
    </row>
    <row r="51" spans="1:10" x14ac:dyDescent="0.25">
      <c r="A51" s="61">
        <v>43280</v>
      </c>
      <c r="B51" s="62" t="s">
        <v>93</v>
      </c>
      <c r="C51" s="62">
        <v>5000</v>
      </c>
      <c r="D51" s="63" t="s">
        <v>10</v>
      </c>
      <c r="E51" s="64">
        <v>165.75</v>
      </c>
      <c r="F51" s="64">
        <v>166.75</v>
      </c>
      <c r="G51" s="65">
        <v>0</v>
      </c>
      <c r="H51" s="66">
        <f t="shared" ref="H51" si="21">IF(D51="LONG",(F51-E51)*C51,(E51-F51)*C51)</f>
        <v>5000</v>
      </c>
      <c r="I51" s="66">
        <v>0</v>
      </c>
      <c r="J51" s="66">
        <f t="shared" ref="J51" si="22">(H51+I51)</f>
        <v>5000</v>
      </c>
    </row>
    <row r="52" spans="1:10" x14ac:dyDescent="0.25">
      <c r="A52" s="61">
        <v>43280</v>
      </c>
      <c r="B52" s="63" t="s">
        <v>95</v>
      </c>
      <c r="C52" s="63">
        <v>30</v>
      </c>
      <c r="D52" s="67" t="s">
        <v>11</v>
      </c>
      <c r="E52" s="46">
        <v>39150</v>
      </c>
      <c r="F52" s="46">
        <v>39075</v>
      </c>
      <c r="G52" s="72">
        <v>0</v>
      </c>
      <c r="H52" s="68">
        <f>(E52-F52)*C52</f>
        <v>2250</v>
      </c>
      <c r="I52" s="69">
        <v>0</v>
      </c>
      <c r="J52" s="68">
        <f t="shared" ref="J52" si="23">+I52+H52</f>
        <v>2250</v>
      </c>
    </row>
    <row r="53" spans="1:10" x14ac:dyDescent="0.25">
      <c r="A53" s="61">
        <v>43279</v>
      </c>
      <c r="B53" s="62" t="s">
        <v>93</v>
      </c>
      <c r="C53" s="62">
        <v>5000</v>
      </c>
      <c r="D53" s="63" t="s">
        <v>10</v>
      </c>
      <c r="E53" s="64">
        <v>203</v>
      </c>
      <c r="F53" s="64">
        <v>201.5</v>
      </c>
      <c r="G53" s="65">
        <v>0</v>
      </c>
      <c r="H53" s="66">
        <f t="shared" ref="H53:H59" si="24">IF(D53="LONG",(F53-E53)*C53,(E53-F53)*C53)</f>
        <v>-7500</v>
      </c>
      <c r="I53" s="66">
        <v>0</v>
      </c>
      <c r="J53" s="73">
        <f t="shared" ref="J53:J59" si="25">(H53+I53)</f>
        <v>-7500</v>
      </c>
    </row>
    <row r="54" spans="1:10" x14ac:dyDescent="0.25">
      <c r="A54" s="61">
        <v>43278</v>
      </c>
      <c r="B54" s="62" t="s">
        <v>93</v>
      </c>
      <c r="C54" s="62">
        <v>5000</v>
      </c>
      <c r="D54" s="63" t="s">
        <v>10</v>
      </c>
      <c r="E54" s="64">
        <v>165.35</v>
      </c>
      <c r="F54" s="64">
        <v>166.35</v>
      </c>
      <c r="G54" s="65">
        <v>167.85</v>
      </c>
      <c r="H54" s="66">
        <f t="shared" si="24"/>
        <v>5000</v>
      </c>
      <c r="I54" s="66">
        <f t="shared" ref="I54" si="26">(G54-F54)*C54</f>
        <v>7500</v>
      </c>
      <c r="J54" s="66">
        <f t="shared" si="25"/>
        <v>12500</v>
      </c>
    </row>
    <row r="55" spans="1:10" x14ac:dyDescent="0.25">
      <c r="A55" s="61">
        <v>43277</v>
      </c>
      <c r="B55" s="62" t="s">
        <v>93</v>
      </c>
      <c r="C55" s="62">
        <v>5000</v>
      </c>
      <c r="D55" s="63" t="s">
        <v>10</v>
      </c>
      <c r="E55" s="64">
        <v>164.25</v>
      </c>
      <c r="F55" s="64">
        <v>165.05</v>
      </c>
      <c r="G55" s="65">
        <v>0</v>
      </c>
      <c r="H55" s="66">
        <f t="shared" si="24"/>
        <v>4000.0000000000568</v>
      </c>
      <c r="I55" s="66">
        <v>0</v>
      </c>
      <c r="J55" s="66">
        <f t="shared" si="25"/>
        <v>4000.0000000000568</v>
      </c>
    </row>
    <row r="56" spans="1:10" x14ac:dyDescent="0.25">
      <c r="A56" s="61">
        <v>43276</v>
      </c>
      <c r="B56" s="62" t="s">
        <v>93</v>
      </c>
      <c r="C56" s="62">
        <v>5000</v>
      </c>
      <c r="D56" s="63" t="s">
        <v>10</v>
      </c>
      <c r="E56" s="64">
        <v>163.75</v>
      </c>
      <c r="F56" s="64">
        <v>164.75</v>
      </c>
      <c r="G56" s="65">
        <v>0</v>
      </c>
      <c r="H56" s="66">
        <f t="shared" si="24"/>
        <v>5000</v>
      </c>
      <c r="I56" s="66">
        <v>0</v>
      </c>
      <c r="J56" s="66">
        <f t="shared" si="25"/>
        <v>5000</v>
      </c>
    </row>
    <row r="57" spans="1:10" x14ac:dyDescent="0.25">
      <c r="A57" s="61">
        <v>43273</v>
      </c>
      <c r="B57" s="62" t="s">
        <v>93</v>
      </c>
      <c r="C57" s="62">
        <v>5000</v>
      </c>
      <c r="D57" s="63" t="s">
        <v>10</v>
      </c>
      <c r="E57" s="64">
        <v>162</v>
      </c>
      <c r="F57" s="64">
        <v>163</v>
      </c>
      <c r="G57" s="65">
        <v>0</v>
      </c>
      <c r="H57" s="66">
        <f t="shared" si="24"/>
        <v>5000</v>
      </c>
      <c r="I57" s="66">
        <v>0</v>
      </c>
      <c r="J57" s="66">
        <f t="shared" si="25"/>
        <v>5000</v>
      </c>
    </row>
    <row r="58" spans="1:10" x14ac:dyDescent="0.25">
      <c r="A58" s="61">
        <v>43272</v>
      </c>
      <c r="B58" s="62" t="s">
        <v>96</v>
      </c>
      <c r="C58" s="62">
        <v>5000</v>
      </c>
      <c r="D58" s="63" t="s">
        <v>10</v>
      </c>
      <c r="E58" s="64">
        <v>206.6</v>
      </c>
      <c r="F58" s="64">
        <v>207.6</v>
      </c>
      <c r="G58" s="65">
        <v>0</v>
      </c>
      <c r="H58" s="66">
        <f t="shared" si="24"/>
        <v>5000</v>
      </c>
      <c r="I58" s="66">
        <v>0</v>
      </c>
      <c r="J58" s="66">
        <f t="shared" si="25"/>
        <v>5000</v>
      </c>
    </row>
    <row r="59" spans="1:10" x14ac:dyDescent="0.25">
      <c r="A59" s="61">
        <v>43271</v>
      </c>
      <c r="B59" s="62" t="s">
        <v>96</v>
      </c>
      <c r="C59" s="62">
        <v>5000</v>
      </c>
      <c r="D59" s="63" t="s">
        <v>10</v>
      </c>
      <c r="E59" s="64">
        <v>207.25</v>
      </c>
      <c r="F59" s="64">
        <v>208.25</v>
      </c>
      <c r="G59" s="65">
        <v>0</v>
      </c>
      <c r="H59" s="66">
        <f t="shared" si="24"/>
        <v>5000</v>
      </c>
      <c r="I59" s="66">
        <v>0</v>
      </c>
      <c r="J59" s="66">
        <f t="shared" si="25"/>
        <v>5000</v>
      </c>
    </row>
    <row r="60" spans="1:10" x14ac:dyDescent="0.25">
      <c r="A60" s="61">
        <v>43269</v>
      </c>
      <c r="B60" s="63" t="s">
        <v>93</v>
      </c>
      <c r="C60" s="63">
        <v>5000</v>
      </c>
      <c r="D60" s="67" t="s">
        <v>11</v>
      </c>
      <c r="E60" s="46">
        <v>163</v>
      </c>
      <c r="F60" s="46">
        <v>164.5</v>
      </c>
      <c r="G60" s="74">
        <v>0</v>
      </c>
      <c r="H60" s="15">
        <f>(E60-F60)*C60</f>
        <v>-7500</v>
      </c>
      <c r="I60" s="75">
        <v>0</v>
      </c>
      <c r="J60" s="16">
        <f t="shared" ref="J60" si="27">+I60+H60</f>
        <v>-7500</v>
      </c>
    </row>
    <row r="61" spans="1:10" x14ac:dyDescent="0.25">
      <c r="A61" s="61">
        <v>43266</v>
      </c>
      <c r="B61" s="62" t="s">
        <v>96</v>
      </c>
      <c r="C61" s="62">
        <v>5000</v>
      </c>
      <c r="D61" s="63" t="s">
        <v>10</v>
      </c>
      <c r="E61" s="64">
        <v>216.7</v>
      </c>
      <c r="F61" s="64">
        <v>215.2</v>
      </c>
      <c r="G61" s="65">
        <v>0</v>
      </c>
      <c r="H61" s="66">
        <f t="shared" ref="H61:H69" si="28">IF(D61="LONG",(F61-E61)*C61,(E61-F61)*C61)</f>
        <v>-7500</v>
      </c>
      <c r="I61" s="66">
        <v>0</v>
      </c>
      <c r="J61" s="73">
        <f t="shared" ref="J61:J69" si="29">(H61+I61)</f>
        <v>-7500</v>
      </c>
    </row>
    <row r="62" spans="1:10" x14ac:dyDescent="0.25">
      <c r="A62" s="61">
        <v>43265</v>
      </c>
      <c r="B62" s="62" t="s">
        <v>96</v>
      </c>
      <c r="C62" s="62">
        <v>5000</v>
      </c>
      <c r="D62" s="63" t="s">
        <v>10</v>
      </c>
      <c r="E62" s="64">
        <v>217.75</v>
      </c>
      <c r="F62" s="64">
        <v>218.5</v>
      </c>
      <c r="G62" s="65">
        <v>0</v>
      </c>
      <c r="H62" s="66">
        <f t="shared" si="28"/>
        <v>3750</v>
      </c>
      <c r="I62" s="66">
        <v>0</v>
      </c>
      <c r="J62" s="66">
        <f t="shared" si="29"/>
        <v>3750</v>
      </c>
    </row>
    <row r="63" spans="1:10" x14ac:dyDescent="0.25">
      <c r="A63" s="61">
        <v>43264</v>
      </c>
      <c r="B63" s="62" t="s">
        <v>93</v>
      </c>
      <c r="C63" s="62">
        <v>5000</v>
      </c>
      <c r="D63" s="63" t="s">
        <v>10</v>
      </c>
      <c r="E63" s="64">
        <v>166.9</v>
      </c>
      <c r="F63" s="64">
        <v>167.9</v>
      </c>
      <c r="G63" s="65">
        <v>0</v>
      </c>
      <c r="H63" s="66">
        <f t="shared" si="28"/>
        <v>5000</v>
      </c>
      <c r="I63" s="66">
        <v>0</v>
      </c>
      <c r="J63" s="66">
        <f t="shared" si="29"/>
        <v>5000</v>
      </c>
    </row>
    <row r="64" spans="1:10" x14ac:dyDescent="0.25">
      <c r="A64" s="61">
        <v>43263</v>
      </c>
      <c r="B64" s="63" t="s">
        <v>93</v>
      </c>
      <c r="C64" s="63">
        <v>5000</v>
      </c>
      <c r="D64" s="63" t="s">
        <v>10</v>
      </c>
      <c r="E64" s="64">
        <v>167.15</v>
      </c>
      <c r="F64" s="64">
        <v>167.7</v>
      </c>
      <c r="G64" s="74">
        <v>0</v>
      </c>
      <c r="H64" s="66">
        <f t="shared" si="28"/>
        <v>2749.9999999999145</v>
      </c>
      <c r="I64" s="66">
        <v>0</v>
      </c>
      <c r="J64" s="66">
        <f t="shared" si="29"/>
        <v>2749.9999999999145</v>
      </c>
    </row>
    <row r="65" spans="1:10" x14ac:dyDescent="0.25">
      <c r="A65" s="61">
        <v>43262</v>
      </c>
      <c r="B65" s="63" t="s">
        <v>93</v>
      </c>
      <c r="C65" s="63">
        <v>5000</v>
      </c>
      <c r="D65" s="63" t="s">
        <v>10</v>
      </c>
      <c r="E65" s="64">
        <v>167.25</v>
      </c>
      <c r="F65" s="64">
        <v>168.25</v>
      </c>
      <c r="G65" s="74">
        <v>0</v>
      </c>
      <c r="H65" s="66">
        <f t="shared" si="28"/>
        <v>5000</v>
      </c>
      <c r="I65" s="66">
        <v>0</v>
      </c>
      <c r="J65" s="66">
        <f t="shared" si="29"/>
        <v>5000</v>
      </c>
    </row>
    <row r="66" spans="1:10" x14ac:dyDescent="0.25">
      <c r="A66" s="61">
        <v>43259</v>
      </c>
      <c r="B66" s="63" t="s">
        <v>96</v>
      </c>
      <c r="C66" s="63">
        <v>5000</v>
      </c>
      <c r="D66" s="63" t="s">
        <v>10</v>
      </c>
      <c r="E66" s="64">
        <v>214.5</v>
      </c>
      <c r="F66" s="64">
        <v>215.5</v>
      </c>
      <c r="G66" s="74">
        <v>217</v>
      </c>
      <c r="H66" s="66">
        <f t="shared" si="28"/>
        <v>5000</v>
      </c>
      <c r="I66" s="66">
        <v>0</v>
      </c>
      <c r="J66" s="66">
        <f t="shared" si="29"/>
        <v>5000</v>
      </c>
    </row>
    <row r="67" spans="1:10" x14ac:dyDescent="0.25">
      <c r="A67" s="61">
        <v>43257</v>
      </c>
      <c r="B67" s="63" t="s">
        <v>96</v>
      </c>
      <c r="C67" s="63">
        <v>5000</v>
      </c>
      <c r="D67" s="63" t="s">
        <v>10</v>
      </c>
      <c r="E67" s="64">
        <v>215.3</v>
      </c>
      <c r="F67" s="64">
        <v>216.3</v>
      </c>
      <c r="G67" s="74">
        <v>0</v>
      </c>
      <c r="H67" s="66">
        <f t="shared" si="28"/>
        <v>5000</v>
      </c>
      <c r="I67" s="66">
        <v>0</v>
      </c>
      <c r="J67" s="66">
        <f t="shared" si="29"/>
        <v>5000</v>
      </c>
    </row>
    <row r="68" spans="1:10" x14ac:dyDescent="0.25">
      <c r="A68" s="61">
        <v>43255</v>
      </c>
      <c r="B68" s="63" t="s">
        <v>96</v>
      </c>
      <c r="C68" s="63">
        <v>5000</v>
      </c>
      <c r="D68" s="63" t="s">
        <v>10</v>
      </c>
      <c r="E68" s="64">
        <v>207.4</v>
      </c>
      <c r="F68" s="64">
        <v>208.4</v>
      </c>
      <c r="G68" s="74">
        <v>0</v>
      </c>
      <c r="H68" s="66">
        <f t="shared" si="28"/>
        <v>5000</v>
      </c>
      <c r="I68" s="66">
        <v>0</v>
      </c>
      <c r="J68" s="66">
        <f t="shared" si="29"/>
        <v>5000</v>
      </c>
    </row>
    <row r="69" spans="1:10" x14ac:dyDescent="0.25">
      <c r="A69" s="61">
        <v>43252</v>
      </c>
      <c r="B69" s="63" t="s">
        <v>93</v>
      </c>
      <c r="C69" s="63">
        <v>5000</v>
      </c>
      <c r="D69" s="63" t="s">
        <v>10</v>
      </c>
      <c r="E69" s="64">
        <v>164.5</v>
      </c>
      <c r="F69" s="64">
        <v>165.5</v>
      </c>
      <c r="G69" s="74">
        <v>0</v>
      </c>
      <c r="H69" s="66">
        <f t="shared" si="28"/>
        <v>5000</v>
      </c>
      <c r="I69" s="66">
        <v>0</v>
      </c>
      <c r="J69" s="66">
        <f t="shared" si="29"/>
        <v>5000</v>
      </c>
    </row>
    <row r="70" spans="1:10" ht="24.75" x14ac:dyDescent="0.4">
      <c r="A70" s="87"/>
      <c r="B70" s="88"/>
      <c r="C70" s="88"/>
      <c r="D70" s="88"/>
      <c r="E70" s="88"/>
      <c r="F70" s="88"/>
      <c r="G70" s="88"/>
      <c r="H70" s="88"/>
      <c r="I70" s="88"/>
      <c r="J70" s="88"/>
    </row>
    <row r="71" spans="1:10" x14ac:dyDescent="0.25">
      <c r="A71" s="61">
        <v>43250</v>
      </c>
      <c r="B71" s="63" t="s">
        <v>96</v>
      </c>
      <c r="C71" s="63">
        <v>5000</v>
      </c>
      <c r="D71" s="63" t="s">
        <v>10</v>
      </c>
      <c r="E71" s="64">
        <v>207.75</v>
      </c>
      <c r="F71" s="64">
        <v>208.75</v>
      </c>
      <c r="G71" s="74">
        <v>210.25</v>
      </c>
      <c r="H71" s="66">
        <f t="shared" ref="H71:H74" si="30">IF(D71="LONG",(F71-E71)*C71,(E71-F71)*C71)</f>
        <v>5000</v>
      </c>
      <c r="I71" s="66">
        <f t="shared" ref="I71" si="31">(G71-F71)*C71</f>
        <v>7500</v>
      </c>
      <c r="J71" s="66">
        <f t="shared" ref="J71:J74" si="32">(H71+I71)</f>
        <v>12500</v>
      </c>
    </row>
    <row r="72" spans="1:10" x14ac:dyDescent="0.25">
      <c r="A72" s="61">
        <v>43249</v>
      </c>
      <c r="B72" s="63" t="s">
        <v>96</v>
      </c>
      <c r="C72" s="63">
        <v>5000</v>
      </c>
      <c r="D72" s="63" t="s">
        <v>10</v>
      </c>
      <c r="E72" s="64">
        <v>209.25</v>
      </c>
      <c r="F72" s="64">
        <v>210.25</v>
      </c>
      <c r="G72" s="74">
        <v>0</v>
      </c>
      <c r="H72" s="66">
        <f t="shared" si="30"/>
        <v>5000</v>
      </c>
      <c r="I72" s="66">
        <v>0</v>
      </c>
      <c r="J72" s="66">
        <f t="shared" si="32"/>
        <v>5000</v>
      </c>
    </row>
    <row r="73" spans="1:10" x14ac:dyDescent="0.25">
      <c r="A73" s="61">
        <v>43249</v>
      </c>
      <c r="B73" s="63" t="s">
        <v>93</v>
      </c>
      <c r="C73" s="63">
        <v>5000</v>
      </c>
      <c r="D73" s="63" t="s">
        <v>10</v>
      </c>
      <c r="E73" s="64">
        <v>166.5</v>
      </c>
      <c r="F73" s="64">
        <v>165</v>
      </c>
      <c r="G73" s="74">
        <v>0</v>
      </c>
      <c r="H73" s="66">
        <f t="shared" si="30"/>
        <v>-7500</v>
      </c>
      <c r="I73" s="66">
        <v>0</v>
      </c>
      <c r="J73" s="73">
        <f t="shared" si="32"/>
        <v>-7500</v>
      </c>
    </row>
    <row r="74" spans="1:10" x14ac:dyDescent="0.25">
      <c r="A74" s="61">
        <v>43248</v>
      </c>
      <c r="B74" s="63" t="s">
        <v>96</v>
      </c>
      <c r="C74" s="63">
        <v>5000</v>
      </c>
      <c r="D74" s="63" t="s">
        <v>10</v>
      </c>
      <c r="E74" s="64">
        <v>206.6</v>
      </c>
      <c r="F74" s="64">
        <v>207.6</v>
      </c>
      <c r="G74" s="74">
        <v>209.1</v>
      </c>
      <c r="H74" s="66">
        <f t="shared" si="30"/>
        <v>5000</v>
      </c>
      <c r="I74" s="66">
        <f t="shared" ref="I74" si="33">(G74-F74)*C74</f>
        <v>7500</v>
      </c>
      <c r="J74" s="66">
        <f t="shared" si="32"/>
        <v>12500</v>
      </c>
    </row>
    <row r="75" spans="1:10" x14ac:dyDescent="0.25">
      <c r="A75" s="61">
        <v>43245</v>
      </c>
      <c r="B75" s="63" t="s">
        <v>93</v>
      </c>
      <c r="C75" s="63">
        <v>5000</v>
      </c>
      <c r="D75" s="67" t="s">
        <v>11</v>
      </c>
      <c r="E75" s="46">
        <v>169.5</v>
      </c>
      <c r="F75" s="46">
        <v>168.5</v>
      </c>
      <c r="G75" s="74">
        <v>167</v>
      </c>
      <c r="H75" s="15">
        <f>(E75-F75)*C75</f>
        <v>5000</v>
      </c>
      <c r="I75" s="75">
        <f>(F75-G75)*C75</f>
        <v>7500</v>
      </c>
      <c r="J75" s="15">
        <f t="shared" ref="J75" si="34">+I75+H75</f>
        <v>12500</v>
      </c>
    </row>
    <row r="76" spans="1:10" x14ac:dyDescent="0.25">
      <c r="A76" s="61">
        <v>43244</v>
      </c>
      <c r="B76" s="63" t="s">
        <v>96</v>
      </c>
      <c r="C76" s="63">
        <v>5000</v>
      </c>
      <c r="D76" s="63" t="s">
        <v>10</v>
      </c>
      <c r="E76" s="64">
        <v>211.75</v>
      </c>
      <c r="F76" s="64">
        <v>212.75</v>
      </c>
      <c r="G76" s="74">
        <v>0</v>
      </c>
      <c r="H76" s="66">
        <f t="shared" ref="H76" si="35">IF(D76="LONG",(F76-E76)*C76,(E76-F76)*C76)</f>
        <v>5000</v>
      </c>
      <c r="I76" s="66">
        <v>0</v>
      </c>
      <c r="J76" s="66">
        <f t="shared" ref="J76" si="36">(H76+I76)</f>
        <v>5000</v>
      </c>
    </row>
    <row r="77" spans="1:10" x14ac:dyDescent="0.25">
      <c r="A77" s="61">
        <v>43243</v>
      </c>
      <c r="B77" s="63" t="s">
        <v>96</v>
      </c>
      <c r="C77" s="63">
        <v>5000</v>
      </c>
      <c r="D77" s="67" t="s">
        <v>11</v>
      </c>
      <c r="E77" s="46">
        <v>206.15</v>
      </c>
      <c r="F77" s="46">
        <v>205.5</v>
      </c>
      <c r="G77" s="74">
        <v>0</v>
      </c>
      <c r="H77" s="15">
        <f>(E77-F77)*C77</f>
        <v>3250.0000000000282</v>
      </c>
      <c r="I77" s="75">
        <v>0</v>
      </c>
      <c r="J77" s="15">
        <f t="shared" ref="J77:J78" si="37">+I77+H77</f>
        <v>3250.0000000000282</v>
      </c>
    </row>
    <row r="78" spans="1:10" x14ac:dyDescent="0.25">
      <c r="A78" s="61">
        <v>43242</v>
      </c>
      <c r="B78" s="63" t="s">
        <v>96</v>
      </c>
      <c r="C78" s="63">
        <v>5000</v>
      </c>
      <c r="D78" s="67" t="s">
        <v>11</v>
      </c>
      <c r="E78" s="46">
        <v>209</v>
      </c>
      <c r="F78" s="46">
        <v>208</v>
      </c>
      <c r="G78" s="74">
        <v>0</v>
      </c>
      <c r="H78" s="15">
        <f>(E78-F78)*C78</f>
        <v>5000</v>
      </c>
      <c r="I78" s="75">
        <v>0</v>
      </c>
      <c r="J78" s="15">
        <f t="shared" si="37"/>
        <v>5000</v>
      </c>
    </row>
    <row r="79" spans="1:10" x14ac:dyDescent="0.25">
      <c r="A79" s="61">
        <v>43241</v>
      </c>
      <c r="B79" s="63" t="s">
        <v>96</v>
      </c>
      <c r="C79" s="63">
        <v>5000</v>
      </c>
      <c r="D79" s="63" t="s">
        <v>10</v>
      </c>
      <c r="E79" s="64">
        <v>211.75</v>
      </c>
      <c r="F79" s="64">
        <v>212.75</v>
      </c>
      <c r="G79" s="74">
        <v>0</v>
      </c>
      <c r="H79" s="66">
        <f t="shared" ref="H79:H82" si="38">IF(D79="LONG",(F79-E79)*C79,(E79-F79)*C79)</f>
        <v>5000</v>
      </c>
      <c r="I79" s="66">
        <v>0</v>
      </c>
      <c r="J79" s="66">
        <f t="shared" ref="J79:J82" si="39">(H79+I79)</f>
        <v>5000</v>
      </c>
    </row>
    <row r="80" spans="1:10" x14ac:dyDescent="0.25">
      <c r="A80" s="61">
        <v>43238</v>
      </c>
      <c r="B80" s="63" t="s">
        <v>93</v>
      </c>
      <c r="C80" s="63">
        <v>5000</v>
      </c>
      <c r="D80" s="63" t="s">
        <v>10</v>
      </c>
      <c r="E80" s="64">
        <v>159.9</v>
      </c>
      <c r="F80" s="64">
        <v>160.9</v>
      </c>
      <c r="G80" s="74">
        <v>0</v>
      </c>
      <c r="H80" s="66">
        <f t="shared" si="38"/>
        <v>5000</v>
      </c>
      <c r="I80" s="66">
        <v>0</v>
      </c>
      <c r="J80" s="66">
        <f t="shared" si="39"/>
        <v>5000</v>
      </c>
    </row>
    <row r="81" spans="1:10" x14ac:dyDescent="0.25">
      <c r="A81" s="61">
        <v>43237</v>
      </c>
      <c r="B81" s="63" t="s">
        <v>96</v>
      </c>
      <c r="C81" s="63">
        <v>5000</v>
      </c>
      <c r="D81" s="63" t="s">
        <v>10</v>
      </c>
      <c r="E81" s="64">
        <v>208.25</v>
      </c>
      <c r="F81" s="64">
        <v>209.25</v>
      </c>
      <c r="G81" s="74">
        <v>210.5</v>
      </c>
      <c r="H81" s="66">
        <f t="shared" si="38"/>
        <v>5000</v>
      </c>
      <c r="I81" s="66">
        <f t="shared" ref="I81" si="40">(G81-F81)*C81</f>
        <v>6250</v>
      </c>
      <c r="J81" s="66">
        <f t="shared" si="39"/>
        <v>11250</v>
      </c>
    </row>
    <row r="82" spans="1:10" x14ac:dyDescent="0.25">
      <c r="A82" s="61">
        <v>43236</v>
      </c>
      <c r="B82" s="63" t="s">
        <v>93</v>
      </c>
      <c r="C82" s="63">
        <v>5000</v>
      </c>
      <c r="D82" s="63" t="s">
        <v>10</v>
      </c>
      <c r="E82" s="64">
        <v>159.75</v>
      </c>
      <c r="F82" s="64">
        <v>160.69999999999999</v>
      </c>
      <c r="G82" s="74">
        <v>0</v>
      </c>
      <c r="H82" s="66">
        <f t="shared" si="38"/>
        <v>4749.9999999999436</v>
      </c>
      <c r="I82" s="66">
        <v>0</v>
      </c>
      <c r="J82" s="66">
        <f t="shared" si="39"/>
        <v>4749.9999999999436</v>
      </c>
    </row>
    <row r="83" spans="1:10" x14ac:dyDescent="0.25">
      <c r="A83" s="61">
        <v>43235</v>
      </c>
      <c r="B83" s="63" t="s">
        <v>96</v>
      </c>
      <c r="C83" s="63">
        <v>5000</v>
      </c>
      <c r="D83" s="67" t="s">
        <v>11</v>
      </c>
      <c r="E83" s="46">
        <v>208.75</v>
      </c>
      <c r="F83" s="46">
        <v>207.75</v>
      </c>
      <c r="G83" s="74">
        <v>0</v>
      </c>
      <c r="H83" s="15">
        <f>(E83-F83)*C83</f>
        <v>5000</v>
      </c>
      <c r="I83" s="75">
        <v>0</v>
      </c>
      <c r="J83" s="15">
        <f t="shared" ref="J83:J84" si="41">+I83+H83</f>
        <v>5000</v>
      </c>
    </row>
    <row r="84" spans="1:10" x14ac:dyDescent="0.25">
      <c r="A84" s="61">
        <v>43234</v>
      </c>
      <c r="B84" s="63" t="s">
        <v>93</v>
      </c>
      <c r="C84" s="63">
        <v>5000</v>
      </c>
      <c r="D84" s="67" t="s">
        <v>11</v>
      </c>
      <c r="E84" s="46">
        <v>160.25</v>
      </c>
      <c r="F84" s="46">
        <v>159.25</v>
      </c>
      <c r="G84" s="74">
        <v>0</v>
      </c>
      <c r="H84" s="15">
        <f>(E84-F84)*C84</f>
        <v>5000</v>
      </c>
      <c r="I84" s="75">
        <v>0</v>
      </c>
      <c r="J84" s="15">
        <f t="shared" si="41"/>
        <v>5000</v>
      </c>
    </row>
    <row r="85" spans="1:10" x14ac:dyDescent="0.25">
      <c r="A85" s="61">
        <v>43231</v>
      </c>
      <c r="B85" s="63" t="s">
        <v>96</v>
      </c>
      <c r="C85" s="63">
        <v>5000</v>
      </c>
      <c r="D85" s="63" t="s">
        <v>10</v>
      </c>
      <c r="E85" s="64">
        <v>208.25</v>
      </c>
      <c r="F85" s="64">
        <v>209.25</v>
      </c>
      <c r="G85" s="74">
        <v>0</v>
      </c>
      <c r="H85" s="66">
        <f t="shared" ref="H85:H86" si="42">IF(D85="LONG",(F85-E85)*C85,(E85-F85)*C85)</f>
        <v>5000</v>
      </c>
      <c r="I85" s="66">
        <v>0</v>
      </c>
      <c r="J85" s="66">
        <f t="shared" ref="J85:J86" si="43">(H85+I85)</f>
        <v>5000</v>
      </c>
    </row>
    <row r="86" spans="1:10" x14ac:dyDescent="0.25">
      <c r="A86" s="61">
        <v>43230</v>
      </c>
      <c r="B86" s="63" t="s">
        <v>93</v>
      </c>
      <c r="C86" s="63">
        <v>5000</v>
      </c>
      <c r="D86" s="63" t="s">
        <v>10</v>
      </c>
      <c r="E86" s="64">
        <v>154.5</v>
      </c>
      <c r="F86" s="64">
        <v>155.5</v>
      </c>
      <c r="G86" s="74">
        <v>0</v>
      </c>
      <c r="H86" s="66">
        <f t="shared" si="42"/>
        <v>5000</v>
      </c>
      <c r="I86" s="66">
        <v>0</v>
      </c>
      <c r="J86" s="66">
        <f t="shared" si="43"/>
        <v>5000</v>
      </c>
    </row>
    <row r="87" spans="1:10" x14ac:dyDescent="0.25">
      <c r="A87" s="61">
        <v>43229</v>
      </c>
      <c r="B87" s="63" t="s">
        <v>96</v>
      </c>
      <c r="C87" s="63">
        <v>5000</v>
      </c>
      <c r="D87" s="67" t="s">
        <v>11</v>
      </c>
      <c r="E87" s="46">
        <v>208</v>
      </c>
      <c r="F87" s="46">
        <v>207.05</v>
      </c>
      <c r="G87" s="74">
        <v>0</v>
      </c>
      <c r="H87" s="15">
        <f>(E87-F87)*C87</f>
        <v>4749.9999999999436</v>
      </c>
      <c r="I87" s="75">
        <v>0</v>
      </c>
      <c r="J87" s="15">
        <f t="shared" ref="J87" si="44">+I87+H87</f>
        <v>4749.9999999999436</v>
      </c>
    </row>
    <row r="88" spans="1:10" x14ac:dyDescent="0.25">
      <c r="A88" s="61">
        <v>43228</v>
      </c>
      <c r="B88" s="63" t="s">
        <v>96</v>
      </c>
      <c r="C88" s="63">
        <v>5000</v>
      </c>
      <c r="D88" s="63" t="s">
        <v>10</v>
      </c>
      <c r="E88" s="64">
        <v>207</v>
      </c>
      <c r="F88" s="64">
        <v>205.5</v>
      </c>
      <c r="G88" s="74">
        <v>0</v>
      </c>
      <c r="H88" s="66">
        <f t="shared" ref="H88:H91" si="45">IF(D88="LONG",(F88-E88)*C88,(E88-F88)*C88)</f>
        <v>-7500</v>
      </c>
      <c r="I88" s="66">
        <v>0</v>
      </c>
      <c r="J88" s="73">
        <f t="shared" ref="J88:J91" si="46">(H88+I88)</f>
        <v>-7500</v>
      </c>
    </row>
    <row r="89" spans="1:10" x14ac:dyDescent="0.25">
      <c r="A89" s="61">
        <v>43228</v>
      </c>
      <c r="B89" s="63" t="s">
        <v>93</v>
      </c>
      <c r="C89" s="63">
        <v>5000</v>
      </c>
      <c r="D89" s="63" t="s">
        <v>10</v>
      </c>
      <c r="E89" s="64">
        <v>155.30000000000001</v>
      </c>
      <c r="F89" s="64">
        <v>156.30000000000001</v>
      </c>
      <c r="G89" s="74">
        <v>0</v>
      </c>
      <c r="H89" s="66">
        <f t="shared" si="45"/>
        <v>5000</v>
      </c>
      <c r="I89" s="66">
        <v>0</v>
      </c>
      <c r="J89" s="66">
        <f t="shared" si="46"/>
        <v>5000</v>
      </c>
    </row>
    <row r="90" spans="1:10" x14ac:dyDescent="0.25">
      <c r="A90" s="61">
        <v>43227</v>
      </c>
      <c r="B90" s="63" t="s">
        <v>96</v>
      </c>
      <c r="C90" s="63">
        <v>5000</v>
      </c>
      <c r="D90" s="63" t="s">
        <v>10</v>
      </c>
      <c r="E90" s="64">
        <v>207</v>
      </c>
      <c r="F90" s="64">
        <v>208</v>
      </c>
      <c r="G90" s="74">
        <v>0</v>
      </c>
      <c r="H90" s="66">
        <f t="shared" si="45"/>
        <v>5000</v>
      </c>
      <c r="I90" s="66">
        <v>0</v>
      </c>
      <c r="J90" s="66">
        <f t="shared" si="46"/>
        <v>5000</v>
      </c>
    </row>
    <row r="91" spans="1:10" x14ac:dyDescent="0.25">
      <c r="A91" s="61">
        <v>43224</v>
      </c>
      <c r="B91" s="63" t="s">
        <v>96</v>
      </c>
      <c r="C91" s="63">
        <v>5000</v>
      </c>
      <c r="D91" s="63" t="s">
        <v>10</v>
      </c>
      <c r="E91" s="64">
        <v>201.5</v>
      </c>
      <c r="F91" s="64">
        <v>200</v>
      </c>
      <c r="G91" s="74">
        <v>0</v>
      </c>
      <c r="H91" s="66">
        <f t="shared" si="45"/>
        <v>-7500</v>
      </c>
      <c r="I91" s="66">
        <v>0</v>
      </c>
      <c r="J91" s="73">
        <f t="shared" si="46"/>
        <v>-7500</v>
      </c>
    </row>
    <row r="92" spans="1:10" x14ac:dyDescent="0.25">
      <c r="A92" s="61">
        <v>43224</v>
      </c>
      <c r="B92" s="63" t="s">
        <v>96</v>
      </c>
      <c r="C92" s="63">
        <v>5000</v>
      </c>
      <c r="D92" s="67" t="s">
        <v>11</v>
      </c>
      <c r="E92" s="46">
        <v>200</v>
      </c>
      <c r="F92" s="46">
        <v>199</v>
      </c>
      <c r="G92" s="74">
        <v>0</v>
      </c>
      <c r="H92" s="15">
        <f>(E92-F92)*C92</f>
        <v>5000</v>
      </c>
      <c r="I92" s="75">
        <v>0</v>
      </c>
      <c r="J92" s="15">
        <f t="shared" ref="J92" si="47">+I92+H92</f>
        <v>5000</v>
      </c>
    </row>
    <row r="93" spans="1:10" x14ac:dyDescent="0.25">
      <c r="A93" s="61">
        <v>43223</v>
      </c>
      <c r="B93" s="63" t="s">
        <v>96</v>
      </c>
      <c r="C93" s="63">
        <v>5000</v>
      </c>
      <c r="D93" s="63" t="s">
        <v>10</v>
      </c>
      <c r="E93" s="64">
        <v>202.9</v>
      </c>
      <c r="F93" s="64">
        <v>204</v>
      </c>
      <c r="G93" s="74">
        <v>0</v>
      </c>
      <c r="H93" s="66">
        <f t="shared" ref="H93:H94" si="48">IF(D93="LONG",(F93-E93)*C93,(E93-F93)*C93)</f>
        <v>5499.9999999999718</v>
      </c>
      <c r="I93" s="66">
        <v>0</v>
      </c>
      <c r="J93" s="66">
        <f t="shared" ref="J93:J94" si="49">(H93+I93)</f>
        <v>5499.9999999999718</v>
      </c>
    </row>
    <row r="94" spans="1:10" x14ac:dyDescent="0.25">
      <c r="A94" s="61">
        <v>43223</v>
      </c>
      <c r="B94" s="63" t="s">
        <v>96</v>
      </c>
      <c r="C94" s="63">
        <v>5000</v>
      </c>
      <c r="D94" s="63" t="s">
        <v>10</v>
      </c>
      <c r="E94" s="64">
        <v>205</v>
      </c>
      <c r="F94" s="64">
        <v>203.5</v>
      </c>
      <c r="G94" s="74">
        <v>0</v>
      </c>
      <c r="H94" s="66">
        <f t="shared" si="48"/>
        <v>-7500</v>
      </c>
      <c r="I94" s="66">
        <v>0</v>
      </c>
      <c r="J94" s="73">
        <f t="shared" si="49"/>
        <v>-7500</v>
      </c>
    </row>
    <row r="95" spans="1:10" x14ac:dyDescent="0.25">
      <c r="A95" s="61">
        <v>43222</v>
      </c>
      <c r="B95" s="63" t="s">
        <v>93</v>
      </c>
      <c r="C95" s="63">
        <v>5000</v>
      </c>
      <c r="D95" s="67" t="s">
        <v>11</v>
      </c>
      <c r="E95" s="46">
        <v>156</v>
      </c>
      <c r="F95" s="46">
        <v>155</v>
      </c>
      <c r="G95" s="74">
        <v>153.5</v>
      </c>
      <c r="H95" s="15">
        <f>(E95-F95)*C95</f>
        <v>5000</v>
      </c>
      <c r="I95" s="75">
        <f>(F95-G95)*C95</f>
        <v>7500</v>
      </c>
      <c r="J95" s="15">
        <f t="shared" ref="J95" si="50">+I95+H95</f>
        <v>12500</v>
      </c>
    </row>
    <row r="96" spans="1:10" x14ac:dyDescent="0.25">
      <c r="A96" s="97"/>
      <c r="B96" s="98"/>
      <c r="C96" s="99"/>
      <c r="D96" s="98"/>
      <c r="E96" s="100"/>
      <c r="F96" s="100"/>
      <c r="G96" s="101"/>
      <c r="H96" s="102"/>
      <c r="I96" s="102"/>
      <c r="J96" s="103"/>
    </row>
    <row r="97" spans="1:10" x14ac:dyDescent="0.25">
      <c r="A97" s="61">
        <v>43220</v>
      </c>
      <c r="B97" s="63" t="s">
        <v>96</v>
      </c>
      <c r="C97" s="63">
        <v>5000</v>
      </c>
      <c r="D97" s="63" t="s">
        <v>10</v>
      </c>
      <c r="E97" s="64">
        <v>209.75</v>
      </c>
      <c r="F97" s="64">
        <v>210.75</v>
      </c>
      <c r="G97" s="74">
        <v>212.25</v>
      </c>
      <c r="H97" s="66">
        <f t="shared" ref="H97:H99" si="51">IF(D97="LONG",(F97-E97)*C97,(E97-F97)*C97)</f>
        <v>5000</v>
      </c>
      <c r="I97" s="66">
        <f t="shared" ref="I97" si="52">(G97-F97)*C97</f>
        <v>7500</v>
      </c>
      <c r="J97" s="66">
        <f t="shared" ref="J97:J99" si="53">(H97+I97)</f>
        <v>12500</v>
      </c>
    </row>
    <row r="98" spans="1:10" x14ac:dyDescent="0.25">
      <c r="A98" s="61">
        <v>43217</v>
      </c>
      <c r="B98" s="63" t="s">
        <v>93</v>
      </c>
      <c r="C98" s="63">
        <v>5000</v>
      </c>
      <c r="D98" s="63" t="s">
        <v>10</v>
      </c>
      <c r="E98" s="64">
        <v>155.80000000000001</v>
      </c>
      <c r="F98" s="64">
        <v>156.80000000000001</v>
      </c>
      <c r="G98" s="74">
        <v>0</v>
      </c>
      <c r="H98" s="66">
        <f t="shared" si="51"/>
        <v>5000</v>
      </c>
      <c r="I98" s="66">
        <v>0</v>
      </c>
      <c r="J98" s="66">
        <f t="shared" si="53"/>
        <v>5000</v>
      </c>
    </row>
    <row r="99" spans="1:10" x14ac:dyDescent="0.25">
      <c r="A99" s="61">
        <v>43217</v>
      </c>
      <c r="B99" s="63" t="s">
        <v>92</v>
      </c>
      <c r="C99" s="63">
        <v>5000</v>
      </c>
      <c r="D99" s="63" t="s">
        <v>10</v>
      </c>
      <c r="E99" s="64">
        <v>208</v>
      </c>
      <c r="F99" s="64">
        <v>209</v>
      </c>
      <c r="G99" s="74">
        <v>0</v>
      </c>
      <c r="H99" s="66">
        <f t="shared" si="51"/>
        <v>5000</v>
      </c>
      <c r="I99" s="66">
        <v>0</v>
      </c>
      <c r="J99" s="66">
        <f t="shared" si="53"/>
        <v>5000</v>
      </c>
    </row>
    <row r="100" spans="1:10" x14ac:dyDescent="0.25">
      <c r="A100" s="61">
        <v>43216</v>
      </c>
      <c r="B100" s="63" t="s">
        <v>96</v>
      </c>
      <c r="C100" s="63">
        <v>5000</v>
      </c>
      <c r="D100" s="67" t="s">
        <v>11</v>
      </c>
      <c r="E100" s="46">
        <v>207.5</v>
      </c>
      <c r="F100" s="46">
        <v>206.75</v>
      </c>
      <c r="G100" s="74">
        <v>0</v>
      </c>
      <c r="H100" s="104">
        <f>(E100-F100)*C100</f>
        <v>3750</v>
      </c>
      <c r="I100" s="66">
        <v>0</v>
      </c>
      <c r="J100" s="104">
        <f t="shared" ref="J100" si="54">+I100+H100</f>
        <v>3750</v>
      </c>
    </row>
    <row r="101" spans="1:10" x14ac:dyDescent="0.25">
      <c r="A101" s="61">
        <v>43216</v>
      </c>
      <c r="B101" s="63" t="s">
        <v>96</v>
      </c>
      <c r="C101" s="63">
        <v>5000</v>
      </c>
      <c r="D101" s="63" t="s">
        <v>10</v>
      </c>
      <c r="E101" s="64">
        <v>208</v>
      </c>
      <c r="F101" s="64">
        <v>206.5</v>
      </c>
      <c r="G101" s="74">
        <v>0</v>
      </c>
      <c r="H101" s="66">
        <f t="shared" ref="H101" si="55">IF(D101="LONG",(F101-E101)*C101,(E101-F101)*C101)</f>
        <v>-7500</v>
      </c>
      <c r="I101" s="66">
        <v>0</v>
      </c>
      <c r="J101" s="73">
        <f>(H101+I101)</f>
        <v>-7500</v>
      </c>
    </row>
    <row r="102" spans="1:10" x14ac:dyDescent="0.25">
      <c r="A102" s="61">
        <v>43215</v>
      </c>
      <c r="B102" s="63" t="s">
        <v>96</v>
      </c>
      <c r="C102" s="63">
        <v>5000</v>
      </c>
      <c r="D102" s="67" t="s">
        <v>11</v>
      </c>
      <c r="E102" s="46">
        <v>212.5</v>
      </c>
      <c r="F102" s="46">
        <v>211.5</v>
      </c>
      <c r="G102" s="74">
        <v>0</v>
      </c>
      <c r="H102" s="104">
        <f>(E102-F102)*C102</f>
        <v>5000</v>
      </c>
      <c r="I102" s="66">
        <v>0</v>
      </c>
      <c r="J102" s="104">
        <f t="shared" ref="J102" si="56">+I102+H102</f>
        <v>5000</v>
      </c>
    </row>
    <row r="103" spans="1:10" x14ac:dyDescent="0.25">
      <c r="A103" s="61">
        <v>43215</v>
      </c>
      <c r="B103" s="63" t="s">
        <v>96</v>
      </c>
      <c r="C103" s="63">
        <v>5000</v>
      </c>
      <c r="D103" s="63" t="s">
        <v>10</v>
      </c>
      <c r="E103" s="64">
        <v>212.5</v>
      </c>
      <c r="F103" s="64">
        <v>211</v>
      </c>
      <c r="G103" s="74">
        <v>0</v>
      </c>
      <c r="H103" s="66">
        <f t="shared" ref="H103" si="57">IF(D103="LONG",(F103-E103)*C103,(E103-F103)*C103)</f>
        <v>-7500</v>
      </c>
      <c r="I103" s="66">
        <v>0</v>
      </c>
      <c r="J103" s="73">
        <f>(H103+I103)</f>
        <v>-7500</v>
      </c>
    </row>
    <row r="104" spans="1:10" x14ac:dyDescent="0.25">
      <c r="A104" s="61">
        <v>43214</v>
      </c>
      <c r="B104" s="63" t="s">
        <v>93</v>
      </c>
      <c r="C104" s="63">
        <v>5000</v>
      </c>
      <c r="D104" s="67" t="s">
        <v>11</v>
      </c>
      <c r="E104" s="46">
        <v>154.75</v>
      </c>
      <c r="F104" s="46">
        <v>153.85</v>
      </c>
      <c r="G104" s="74">
        <v>0</v>
      </c>
      <c r="H104" s="104">
        <f>(E104-F104)*C104</f>
        <v>4500.0000000000282</v>
      </c>
      <c r="I104" s="66">
        <v>0</v>
      </c>
      <c r="J104" s="104">
        <f t="shared" ref="J104" si="58">+I104+H104</f>
        <v>4500.0000000000282</v>
      </c>
    </row>
    <row r="105" spans="1:10" x14ac:dyDescent="0.25">
      <c r="A105" s="61">
        <v>43213</v>
      </c>
      <c r="B105" s="63" t="s">
        <v>96</v>
      </c>
      <c r="C105" s="63">
        <v>5000</v>
      </c>
      <c r="D105" s="63" t="s">
        <v>10</v>
      </c>
      <c r="E105" s="64">
        <v>215.5</v>
      </c>
      <c r="F105" s="64">
        <v>216.25</v>
      </c>
      <c r="G105" s="74">
        <v>0</v>
      </c>
      <c r="H105" s="66">
        <f t="shared" ref="H105:H107" si="59">IF(D105="LONG",(F105-E105)*C105,(E105-F105)*C105)</f>
        <v>3750</v>
      </c>
      <c r="I105" s="66">
        <v>0</v>
      </c>
      <c r="J105" s="66">
        <f t="shared" ref="J105:J107" si="60">(H105+I105)</f>
        <v>3750</v>
      </c>
    </row>
    <row r="106" spans="1:10" x14ac:dyDescent="0.25">
      <c r="A106" s="61">
        <v>43210</v>
      </c>
      <c r="B106" s="63" t="s">
        <v>93</v>
      </c>
      <c r="C106" s="63">
        <v>5000</v>
      </c>
      <c r="D106" s="63" t="s">
        <v>10</v>
      </c>
      <c r="E106" s="64">
        <v>153.65</v>
      </c>
      <c r="F106" s="64">
        <v>154.65</v>
      </c>
      <c r="G106" s="74">
        <v>156.15</v>
      </c>
      <c r="H106" s="66">
        <f t="shared" si="59"/>
        <v>5000</v>
      </c>
      <c r="I106" s="66">
        <v>0</v>
      </c>
      <c r="J106" s="66">
        <f t="shared" si="60"/>
        <v>5000</v>
      </c>
    </row>
    <row r="107" spans="1:10" x14ac:dyDescent="0.25">
      <c r="A107" s="61">
        <v>43209</v>
      </c>
      <c r="B107" s="63" t="s">
        <v>96</v>
      </c>
      <c r="C107" s="63">
        <v>5000</v>
      </c>
      <c r="D107" s="63" t="s">
        <v>10</v>
      </c>
      <c r="E107" s="64">
        <v>214.6</v>
      </c>
      <c r="F107" s="64">
        <v>215.6</v>
      </c>
      <c r="G107" s="74">
        <v>0</v>
      </c>
      <c r="H107" s="66">
        <f t="shared" si="59"/>
        <v>5000</v>
      </c>
      <c r="I107" s="66">
        <v>0</v>
      </c>
      <c r="J107" s="66">
        <f t="shared" si="60"/>
        <v>5000</v>
      </c>
    </row>
    <row r="108" spans="1:10" x14ac:dyDescent="0.25">
      <c r="A108" s="61">
        <v>43208</v>
      </c>
      <c r="B108" s="63" t="s">
        <v>96</v>
      </c>
      <c r="C108" s="63">
        <v>5000</v>
      </c>
      <c r="D108" s="67" t="s">
        <v>11</v>
      </c>
      <c r="E108" s="46">
        <v>210.25</v>
      </c>
      <c r="F108" s="46">
        <v>209.25</v>
      </c>
      <c r="G108" s="74">
        <v>0</v>
      </c>
      <c r="H108" s="104">
        <f>(E108-F108)*C108</f>
        <v>5000</v>
      </c>
      <c r="I108" s="66">
        <v>0</v>
      </c>
      <c r="J108" s="104">
        <f t="shared" ref="J108:J109" si="61">+I108+H108</f>
        <v>5000</v>
      </c>
    </row>
    <row r="109" spans="1:10" x14ac:dyDescent="0.25">
      <c r="A109" s="61">
        <v>43208</v>
      </c>
      <c r="B109" s="63" t="s">
        <v>93</v>
      </c>
      <c r="C109" s="63">
        <v>5000</v>
      </c>
      <c r="D109" s="67" t="s">
        <v>11</v>
      </c>
      <c r="E109" s="46">
        <v>156.4</v>
      </c>
      <c r="F109" s="46">
        <v>157.9</v>
      </c>
      <c r="G109" s="74">
        <v>0</v>
      </c>
      <c r="H109" s="104">
        <f>(E109-F109)*C109</f>
        <v>-7500</v>
      </c>
      <c r="I109" s="66">
        <v>0</v>
      </c>
      <c r="J109" s="105">
        <f t="shared" si="61"/>
        <v>-7500</v>
      </c>
    </row>
    <row r="110" spans="1:10" x14ac:dyDescent="0.25">
      <c r="A110" s="61">
        <v>43207</v>
      </c>
      <c r="B110" s="63" t="s">
        <v>96</v>
      </c>
      <c r="C110" s="63">
        <v>5000</v>
      </c>
      <c r="D110" s="67" t="s">
        <v>11</v>
      </c>
      <c r="E110" s="46">
        <v>205.5</v>
      </c>
      <c r="F110" s="46">
        <v>207</v>
      </c>
      <c r="G110" s="74">
        <v>0</v>
      </c>
      <c r="H110" s="66">
        <f t="shared" ref="H110:H111" si="62">IF(D110="LONG",(F110-E110)*C110,(E110-F110)*C110)</f>
        <v>-7500</v>
      </c>
      <c r="I110" s="66">
        <v>0</v>
      </c>
      <c r="J110" s="73">
        <f t="shared" ref="J110:J111" si="63">(H110+I110)</f>
        <v>-7500</v>
      </c>
    </row>
    <row r="111" spans="1:10" x14ac:dyDescent="0.25">
      <c r="A111" s="61">
        <v>43206</v>
      </c>
      <c r="B111" s="63" t="s">
        <v>96</v>
      </c>
      <c r="C111" s="63">
        <v>5000</v>
      </c>
      <c r="D111" s="63" t="s">
        <v>10</v>
      </c>
      <c r="E111" s="64">
        <v>205</v>
      </c>
      <c r="F111" s="64">
        <v>206</v>
      </c>
      <c r="G111" s="74">
        <v>0</v>
      </c>
      <c r="H111" s="66">
        <f t="shared" si="62"/>
        <v>5000</v>
      </c>
      <c r="I111" s="66">
        <v>0</v>
      </c>
      <c r="J111" s="66">
        <f t="shared" si="63"/>
        <v>5000</v>
      </c>
    </row>
    <row r="112" spans="1:10" x14ac:dyDescent="0.25">
      <c r="A112" s="61">
        <v>43203</v>
      </c>
      <c r="B112" s="63" t="s">
        <v>93</v>
      </c>
      <c r="C112" s="63">
        <v>5000</v>
      </c>
      <c r="D112" s="67" t="s">
        <v>11</v>
      </c>
      <c r="E112" s="46">
        <v>152.75</v>
      </c>
      <c r="F112" s="46">
        <v>151.75</v>
      </c>
      <c r="G112" s="74">
        <v>150.25</v>
      </c>
      <c r="H112" s="104">
        <f>(E112-F112)*C112</f>
        <v>5000</v>
      </c>
      <c r="I112" s="66">
        <v>0</v>
      </c>
      <c r="J112" s="104">
        <f t="shared" ref="J112:J113" si="64">+I112+H112</f>
        <v>5000</v>
      </c>
    </row>
    <row r="113" spans="1:10" x14ac:dyDescent="0.25">
      <c r="A113" s="61">
        <v>43202</v>
      </c>
      <c r="B113" s="63" t="s">
        <v>93</v>
      </c>
      <c r="C113" s="63">
        <v>5000</v>
      </c>
      <c r="D113" s="67" t="s">
        <v>11</v>
      </c>
      <c r="E113" s="46">
        <v>154.5</v>
      </c>
      <c r="F113" s="46">
        <v>153.5</v>
      </c>
      <c r="G113" s="74">
        <v>0</v>
      </c>
      <c r="H113" s="104">
        <f>(E113-F113)*C113</f>
        <v>5000</v>
      </c>
      <c r="I113" s="66">
        <v>0</v>
      </c>
      <c r="J113" s="104">
        <f t="shared" si="64"/>
        <v>5000</v>
      </c>
    </row>
    <row r="114" spans="1:10" x14ac:dyDescent="0.25">
      <c r="A114" s="61">
        <v>43201</v>
      </c>
      <c r="B114" s="63" t="s">
        <v>173</v>
      </c>
      <c r="C114" s="63">
        <v>5000</v>
      </c>
      <c r="D114" s="63" t="s">
        <v>10</v>
      </c>
      <c r="E114" s="64">
        <v>155.75</v>
      </c>
      <c r="F114" s="64">
        <v>156.75</v>
      </c>
      <c r="G114" s="74">
        <v>0</v>
      </c>
      <c r="H114" s="66">
        <f t="shared" ref="H114:H118" si="65">IF(D114="LONG",(F114-E114)*C114,(E114-F114)*C114)</f>
        <v>5000</v>
      </c>
      <c r="I114" s="66">
        <v>0</v>
      </c>
      <c r="J114" s="66">
        <f t="shared" ref="J114:J118" si="66">(H114+I114)</f>
        <v>5000</v>
      </c>
    </row>
    <row r="115" spans="1:10" x14ac:dyDescent="0.25">
      <c r="A115" s="61">
        <v>43200</v>
      </c>
      <c r="B115" s="63" t="s">
        <v>96</v>
      </c>
      <c r="C115" s="63">
        <v>5000</v>
      </c>
      <c r="D115" s="63" t="s">
        <v>10</v>
      </c>
      <c r="E115" s="64">
        <v>210.75</v>
      </c>
      <c r="F115" s="64">
        <v>211.75</v>
      </c>
      <c r="G115" s="74">
        <v>0</v>
      </c>
      <c r="H115" s="66">
        <f t="shared" si="65"/>
        <v>5000</v>
      </c>
      <c r="I115" s="66">
        <v>0</v>
      </c>
      <c r="J115" s="66">
        <f t="shared" si="66"/>
        <v>5000</v>
      </c>
    </row>
    <row r="116" spans="1:10" x14ac:dyDescent="0.25">
      <c r="A116" s="61">
        <v>43199</v>
      </c>
      <c r="B116" s="63" t="s">
        <v>173</v>
      </c>
      <c r="C116" s="63">
        <v>5000</v>
      </c>
      <c r="D116" s="63" t="s">
        <v>10</v>
      </c>
      <c r="E116" s="64">
        <v>155.25</v>
      </c>
      <c r="F116" s="64">
        <v>156.25</v>
      </c>
      <c r="G116" s="74">
        <v>0</v>
      </c>
      <c r="H116" s="66">
        <f t="shared" si="65"/>
        <v>5000</v>
      </c>
      <c r="I116" s="66">
        <v>0</v>
      </c>
      <c r="J116" s="66">
        <f t="shared" si="66"/>
        <v>5000</v>
      </c>
    </row>
    <row r="117" spans="1:10" x14ac:dyDescent="0.25">
      <c r="A117" s="61">
        <v>43196</v>
      </c>
      <c r="B117" s="63" t="s">
        <v>96</v>
      </c>
      <c r="C117" s="63">
        <v>5000</v>
      </c>
      <c r="D117" s="63" t="s">
        <v>10</v>
      </c>
      <c r="E117" s="64">
        <v>210</v>
      </c>
      <c r="F117" s="64">
        <v>211</v>
      </c>
      <c r="G117" s="74">
        <v>0</v>
      </c>
      <c r="H117" s="66">
        <f t="shared" si="65"/>
        <v>5000</v>
      </c>
      <c r="I117" s="66">
        <v>0</v>
      </c>
      <c r="J117" s="66">
        <f t="shared" si="66"/>
        <v>5000</v>
      </c>
    </row>
    <row r="118" spans="1:10" x14ac:dyDescent="0.25">
      <c r="A118" s="61">
        <v>43195</v>
      </c>
      <c r="B118" s="63" t="s">
        <v>96</v>
      </c>
      <c r="C118" s="63">
        <v>5000</v>
      </c>
      <c r="D118" s="63" t="s">
        <v>10</v>
      </c>
      <c r="E118" s="64">
        <v>154.75</v>
      </c>
      <c r="F118" s="64">
        <v>155.75</v>
      </c>
      <c r="G118" s="74">
        <v>0</v>
      </c>
      <c r="H118" s="66">
        <f t="shared" si="65"/>
        <v>5000</v>
      </c>
      <c r="I118" s="66">
        <v>0</v>
      </c>
      <c r="J118" s="66">
        <f t="shared" si="66"/>
        <v>5000</v>
      </c>
    </row>
    <row r="119" spans="1:10" x14ac:dyDescent="0.25">
      <c r="A119" s="61">
        <v>43194</v>
      </c>
      <c r="B119" s="106" t="s">
        <v>173</v>
      </c>
      <c r="C119" s="106">
        <v>5000</v>
      </c>
      <c r="D119" s="67" t="s">
        <v>10</v>
      </c>
      <c r="E119" s="46">
        <v>155.5</v>
      </c>
      <c r="F119" s="46">
        <v>154.5</v>
      </c>
      <c r="G119" s="74">
        <v>0</v>
      </c>
      <c r="H119" s="104">
        <f>(E119-F119)*C119</f>
        <v>5000</v>
      </c>
      <c r="I119" s="66">
        <v>0</v>
      </c>
      <c r="J119" s="104">
        <f t="shared" ref="J119" si="67">+I119+H119</f>
        <v>5000</v>
      </c>
    </row>
    <row r="120" spans="1:10" x14ac:dyDescent="0.25">
      <c r="A120" s="61">
        <v>43194</v>
      </c>
      <c r="B120" s="63" t="s">
        <v>96</v>
      </c>
      <c r="C120" s="63">
        <v>5000</v>
      </c>
      <c r="D120" s="63" t="s">
        <v>10</v>
      </c>
      <c r="E120" s="64">
        <v>212.5</v>
      </c>
      <c r="F120" s="64">
        <v>211</v>
      </c>
      <c r="G120" s="74">
        <v>0</v>
      </c>
      <c r="H120" s="66">
        <f t="shared" ref="H120:H122" si="68">IF(D120="LONG",(F120-E120)*C120,(E120-F120)*C120)</f>
        <v>-7500</v>
      </c>
      <c r="I120" s="66">
        <v>0</v>
      </c>
      <c r="J120" s="73">
        <f t="shared" ref="J120:J122" si="69">(H120+I120)</f>
        <v>-7500</v>
      </c>
    </row>
    <row r="121" spans="1:10" x14ac:dyDescent="0.25">
      <c r="A121" s="61">
        <v>43193</v>
      </c>
      <c r="B121" s="63" t="s">
        <v>173</v>
      </c>
      <c r="C121" s="63">
        <v>5000</v>
      </c>
      <c r="D121" s="63" t="s">
        <v>10</v>
      </c>
      <c r="E121" s="64">
        <v>155.75</v>
      </c>
      <c r="F121" s="64">
        <v>157.75</v>
      </c>
      <c r="G121" s="74">
        <v>158.25</v>
      </c>
      <c r="H121" s="66">
        <f t="shared" si="68"/>
        <v>10000</v>
      </c>
      <c r="I121" s="66">
        <f t="shared" ref="I121" si="70">(G121-F121)*C121</f>
        <v>2500</v>
      </c>
      <c r="J121" s="66">
        <f t="shared" si="69"/>
        <v>12500</v>
      </c>
    </row>
    <row r="122" spans="1:10" x14ac:dyDescent="0.25">
      <c r="A122" s="61">
        <v>43192</v>
      </c>
      <c r="B122" s="63" t="s">
        <v>96</v>
      </c>
      <c r="C122" s="63">
        <v>5000</v>
      </c>
      <c r="D122" s="63" t="s">
        <v>10</v>
      </c>
      <c r="E122" s="64">
        <v>214.5</v>
      </c>
      <c r="F122" s="64">
        <v>213</v>
      </c>
      <c r="G122" s="74">
        <v>0</v>
      </c>
      <c r="H122" s="66">
        <f t="shared" si="68"/>
        <v>-7500</v>
      </c>
      <c r="I122" s="66">
        <v>0</v>
      </c>
      <c r="J122" s="73">
        <f t="shared" si="69"/>
        <v>-7500</v>
      </c>
    </row>
    <row r="123" spans="1:10" x14ac:dyDescent="0.25">
      <c r="A123" s="107"/>
      <c r="B123" s="108"/>
      <c r="C123" s="108"/>
      <c r="D123" s="108"/>
      <c r="E123" s="108"/>
      <c r="F123" s="108"/>
      <c r="G123" s="108"/>
      <c r="H123" s="108"/>
      <c r="I123" s="108"/>
      <c r="J123" s="108"/>
    </row>
    <row r="124" spans="1:10" x14ac:dyDescent="0.25">
      <c r="A124" s="61">
        <v>43186</v>
      </c>
      <c r="B124" s="63" t="s">
        <v>93</v>
      </c>
      <c r="C124" s="63">
        <v>5000</v>
      </c>
      <c r="D124" s="63" t="s">
        <v>10</v>
      </c>
      <c r="E124" s="64">
        <v>155.15</v>
      </c>
      <c r="F124" s="64">
        <v>156.15</v>
      </c>
      <c r="G124" s="74">
        <v>0</v>
      </c>
      <c r="H124" s="66">
        <f t="shared" ref="H124:H125" si="71">IF(D124="LONG",(F124-E124)*C124,(E124-F124)*C124)</f>
        <v>5000</v>
      </c>
      <c r="I124" s="66">
        <v>0</v>
      </c>
      <c r="J124" s="66">
        <f t="shared" ref="J124:J125" si="72">(H124+I124)</f>
        <v>5000</v>
      </c>
    </row>
    <row r="125" spans="1:10" x14ac:dyDescent="0.25">
      <c r="A125" s="61">
        <v>43185</v>
      </c>
      <c r="B125" s="63" t="s">
        <v>93</v>
      </c>
      <c r="C125" s="63">
        <v>5000</v>
      </c>
      <c r="D125" s="63" t="s">
        <v>10</v>
      </c>
      <c r="E125" s="64">
        <v>153</v>
      </c>
      <c r="F125" s="64">
        <v>154</v>
      </c>
      <c r="G125" s="74">
        <v>155</v>
      </c>
      <c r="H125" s="66">
        <f t="shared" si="71"/>
        <v>5000</v>
      </c>
      <c r="I125" s="66">
        <f t="shared" ref="I125" si="73">(G125-F125)*C125</f>
        <v>5000</v>
      </c>
      <c r="J125" s="66">
        <f t="shared" si="72"/>
        <v>10000</v>
      </c>
    </row>
    <row r="126" spans="1:10" x14ac:dyDescent="0.25">
      <c r="A126" s="61">
        <v>43182</v>
      </c>
      <c r="B126" s="106" t="s">
        <v>96</v>
      </c>
      <c r="C126" s="106">
        <v>5000</v>
      </c>
      <c r="D126" s="67" t="s">
        <v>11</v>
      </c>
      <c r="E126" s="46">
        <v>209.25</v>
      </c>
      <c r="F126" s="46">
        <v>208.25</v>
      </c>
      <c r="G126" s="74">
        <v>0</v>
      </c>
      <c r="H126" s="104">
        <f>(E126-F126)*C126</f>
        <v>5000</v>
      </c>
      <c r="I126" s="66">
        <v>0</v>
      </c>
      <c r="J126" s="104">
        <f t="shared" ref="J126:J127" si="74">+I126+H126</f>
        <v>5000</v>
      </c>
    </row>
    <row r="127" spans="1:10" x14ac:dyDescent="0.25">
      <c r="A127" s="61">
        <v>43181</v>
      </c>
      <c r="B127" s="106" t="s">
        <v>96</v>
      </c>
      <c r="C127" s="106">
        <v>5000</v>
      </c>
      <c r="D127" s="67" t="s">
        <v>11</v>
      </c>
      <c r="E127" s="46">
        <v>212</v>
      </c>
      <c r="F127" s="46">
        <v>211</v>
      </c>
      <c r="G127" s="74">
        <v>0</v>
      </c>
      <c r="H127" s="104">
        <f>(E127-F127)*C127</f>
        <v>5000</v>
      </c>
      <c r="I127" s="66">
        <v>0</v>
      </c>
      <c r="J127" s="104">
        <f t="shared" si="74"/>
        <v>5000</v>
      </c>
    </row>
    <row r="128" spans="1:10" x14ac:dyDescent="0.25">
      <c r="A128" s="61">
        <v>43180</v>
      </c>
      <c r="B128" s="63" t="s">
        <v>93</v>
      </c>
      <c r="C128" s="63">
        <v>5000</v>
      </c>
      <c r="D128" s="63" t="s">
        <v>10</v>
      </c>
      <c r="E128" s="64">
        <v>154.5</v>
      </c>
      <c r="F128" s="64">
        <v>155.5</v>
      </c>
      <c r="G128" s="74">
        <v>157</v>
      </c>
      <c r="H128" s="66">
        <f t="shared" ref="H128" si="75">IF(D128="LONG",(F128-E128)*C128,(E128-F128)*C128)</f>
        <v>5000</v>
      </c>
      <c r="I128" s="66">
        <f t="shared" ref="I128" si="76">(G128-F128)*C128</f>
        <v>7500</v>
      </c>
      <c r="J128" s="66">
        <f t="shared" ref="J128" si="77">(H128+I128)</f>
        <v>12500</v>
      </c>
    </row>
    <row r="129" spans="1:10" x14ac:dyDescent="0.25">
      <c r="A129" s="61">
        <v>43179</v>
      </c>
      <c r="B129" s="106" t="s">
        <v>93</v>
      </c>
      <c r="C129" s="106">
        <v>5000</v>
      </c>
      <c r="D129" s="67" t="s">
        <v>11</v>
      </c>
      <c r="E129" s="46">
        <v>153.25</v>
      </c>
      <c r="F129" s="46">
        <v>152.25</v>
      </c>
      <c r="G129" s="74">
        <v>0</v>
      </c>
      <c r="H129" s="104">
        <f>(E129-F129)*C129</f>
        <v>5000</v>
      </c>
      <c r="I129" s="66">
        <v>0</v>
      </c>
      <c r="J129" s="104">
        <f t="shared" ref="J129" si="78">+I129+H129</f>
        <v>5000</v>
      </c>
    </row>
    <row r="130" spans="1:10" x14ac:dyDescent="0.25">
      <c r="A130" s="61">
        <v>43178</v>
      </c>
      <c r="B130" s="63" t="s">
        <v>96</v>
      </c>
      <c r="C130" s="63">
        <v>5000</v>
      </c>
      <c r="D130" s="63" t="s">
        <v>10</v>
      </c>
      <c r="E130" s="64">
        <v>211.4</v>
      </c>
      <c r="F130" s="64">
        <v>209.9</v>
      </c>
      <c r="G130" s="74">
        <v>0</v>
      </c>
      <c r="H130" s="66">
        <f t="shared" ref="H130:H133" si="79">IF(D130="LONG",(F130-E130)*C130,(E130-F130)*C130)</f>
        <v>-7500</v>
      </c>
      <c r="I130" s="66">
        <v>0</v>
      </c>
      <c r="J130" s="73">
        <f t="shared" ref="J130:J133" si="80">(H130+I130)</f>
        <v>-7500</v>
      </c>
    </row>
    <row r="131" spans="1:10" x14ac:dyDescent="0.25">
      <c r="A131" s="61">
        <v>43175</v>
      </c>
      <c r="B131" s="63" t="s">
        <v>96</v>
      </c>
      <c r="C131" s="63">
        <v>5000</v>
      </c>
      <c r="D131" s="63" t="s">
        <v>10</v>
      </c>
      <c r="E131" s="64">
        <v>209.75</v>
      </c>
      <c r="F131" s="64">
        <v>210.75</v>
      </c>
      <c r="G131" s="74">
        <v>212.25</v>
      </c>
      <c r="H131" s="66">
        <f t="shared" si="79"/>
        <v>5000</v>
      </c>
      <c r="I131" s="66">
        <f t="shared" ref="I131" si="81">(G131-F131)*C131</f>
        <v>7500</v>
      </c>
      <c r="J131" s="66">
        <f t="shared" si="80"/>
        <v>12500</v>
      </c>
    </row>
    <row r="132" spans="1:10" x14ac:dyDescent="0.25">
      <c r="A132" s="61">
        <v>43174</v>
      </c>
      <c r="B132" s="63" t="s">
        <v>93</v>
      </c>
      <c r="C132" s="63">
        <v>5000</v>
      </c>
      <c r="D132" s="63" t="s">
        <v>10</v>
      </c>
      <c r="E132" s="64">
        <v>209.5</v>
      </c>
      <c r="F132" s="64">
        <v>210.5</v>
      </c>
      <c r="G132" s="74">
        <v>0</v>
      </c>
      <c r="H132" s="66">
        <f t="shared" si="79"/>
        <v>5000</v>
      </c>
      <c r="I132" s="66">
        <v>0</v>
      </c>
      <c r="J132" s="66">
        <f t="shared" si="80"/>
        <v>5000</v>
      </c>
    </row>
    <row r="133" spans="1:10" x14ac:dyDescent="0.25">
      <c r="A133" s="61">
        <v>43172</v>
      </c>
      <c r="B133" s="63" t="s">
        <v>93</v>
      </c>
      <c r="C133" s="63">
        <v>5000</v>
      </c>
      <c r="D133" s="63" t="s">
        <v>10</v>
      </c>
      <c r="E133" s="64">
        <v>154</v>
      </c>
      <c r="F133" s="64">
        <v>155</v>
      </c>
      <c r="G133" s="74">
        <v>0</v>
      </c>
      <c r="H133" s="66">
        <f t="shared" si="79"/>
        <v>5000</v>
      </c>
      <c r="I133" s="66">
        <v>0</v>
      </c>
      <c r="J133" s="66">
        <f t="shared" si="80"/>
        <v>5000</v>
      </c>
    </row>
    <row r="134" spans="1:10" x14ac:dyDescent="0.25">
      <c r="A134" s="61">
        <v>43171</v>
      </c>
      <c r="B134" s="106" t="s">
        <v>96</v>
      </c>
      <c r="C134" s="106">
        <v>5000</v>
      </c>
      <c r="D134" s="67" t="s">
        <v>11</v>
      </c>
      <c r="E134" s="46">
        <v>212.75</v>
      </c>
      <c r="F134" s="46">
        <v>211.75</v>
      </c>
      <c r="G134" s="74">
        <v>0</v>
      </c>
      <c r="H134" s="104">
        <f>(E134-F134)*C134</f>
        <v>5000</v>
      </c>
      <c r="I134" s="66">
        <v>0</v>
      </c>
      <c r="J134" s="104">
        <f t="shared" ref="J134" si="82">+I134+H134</f>
        <v>5000</v>
      </c>
    </row>
    <row r="135" spans="1:10" x14ac:dyDescent="0.25">
      <c r="A135" s="61">
        <v>43168</v>
      </c>
      <c r="B135" s="63" t="s">
        <v>93</v>
      </c>
      <c r="C135" s="63">
        <v>5000</v>
      </c>
      <c r="D135" s="63" t="s">
        <v>10</v>
      </c>
      <c r="E135" s="64">
        <v>152.9</v>
      </c>
      <c r="F135" s="64">
        <v>153.9</v>
      </c>
      <c r="G135" s="74">
        <v>155.4</v>
      </c>
      <c r="H135" s="66">
        <f t="shared" ref="H135" si="83">IF(D135="LONG",(F135-E135)*C135,(E135-F135)*C135)</f>
        <v>5000</v>
      </c>
      <c r="I135" s="66">
        <f t="shared" ref="I135" si="84">(G135-F135)*C135</f>
        <v>7500</v>
      </c>
      <c r="J135" s="66">
        <f t="shared" ref="J135" si="85">(H135+I135)</f>
        <v>12500</v>
      </c>
    </row>
    <row r="136" spans="1:10" x14ac:dyDescent="0.25">
      <c r="A136" s="61">
        <v>43167</v>
      </c>
      <c r="B136" s="106" t="s">
        <v>93</v>
      </c>
      <c r="C136" s="106">
        <v>5000</v>
      </c>
      <c r="D136" s="67" t="s">
        <v>11</v>
      </c>
      <c r="E136" s="46">
        <v>154.9</v>
      </c>
      <c r="F136" s="46">
        <v>153.9</v>
      </c>
      <c r="G136" s="74">
        <v>0</v>
      </c>
      <c r="H136" s="104">
        <f>(E136-F136)*C136</f>
        <v>5000</v>
      </c>
      <c r="I136" s="66">
        <v>0</v>
      </c>
      <c r="J136" s="104">
        <f t="shared" ref="J136:J137" si="86">+I136+H136</f>
        <v>5000</v>
      </c>
    </row>
    <row r="137" spans="1:10" x14ac:dyDescent="0.25">
      <c r="A137" s="61">
        <v>43166</v>
      </c>
      <c r="B137" s="109" t="s">
        <v>93</v>
      </c>
      <c r="C137" s="109">
        <v>5000</v>
      </c>
      <c r="D137" s="67" t="s">
        <v>11</v>
      </c>
      <c r="E137" s="46">
        <v>158.25</v>
      </c>
      <c r="F137" s="46">
        <v>157.25</v>
      </c>
      <c r="G137" s="110">
        <v>0</v>
      </c>
      <c r="H137" s="15">
        <f>(E137-F137)*C137</f>
        <v>5000</v>
      </c>
      <c r="I137" s="75">
        <v>0</v>
      </c>
      <c r="J137" s="15">
        <f t="shared" si="86"/>
        <v>5000</v>
      </c>
    </row>
    <row r="138" spans="1:10" x14ac:dyDescent="0.25">
      <c r="A138" s="70"/>
      <c r="B138" s="71"/>
      <c r="C138" s="71"/>
      <c r="D138" s="71"/>
      <c r="E138" s="71"/>
      <c r="F138" s="71"/>
      <c r="G138" s="71"/>
      <c r="H138" s="71"/>
      <c r="I138" s="71"/>
      <c r="J138" s="71"/>
    </row>
    <row r="139" spans="1:10" x14ac:dyDescent="0.25">
      <c r="A139" s="61">
        <v>43159</v>
      </c>
      <c r="B139" s="109" t="s">
        <v>96</v>
      </c>
      <c r="C139" s="109">
        <v>5000</v>
      </c>
      <c r="D139" s="67" t="s">
        <v>10</v>
      </c>
      <c r="E139" s="46">
        <v>230.25</v>
      </c>
      <c r="F139" s="46">
        <v>231.25</v>
      </c>
      <c r="G139" s="110">
        <v>0</v>
      </c>
      <c r="H139" s="66">
        <f t="shared" ref="H139:H140" si="87">IF(D139="LONG",(F139-E139)*C139,(E139-F139)*C139)</f>
        <v>5000</v>
      </c>
      <c r="I139" s="66">
        <v>0</v>
      </c>
      <c r="J139" s="66">
        <f t="shared" ref="J139:J140" si="88">(H139+I139)</f>
        <v>5000</v>
      </c>
    </row>
    <row r="140" spans="1:10" x14ac:dyDescent="0.25">
      <c r="A140" s="61">
        <v>43158</v>
      </c>
      <c r="B140" s="109" t="s">
        <v>93</v>
      </c>
      <c r="C140" s="109">
        <v>5000</v>
      </c>
      <c r="D140" s="67" t="s">
        <v>10</v>
      </c>
      <c r="E140" s="46">
        <v>167.8</v>
      </c>
      <c r="F140" s="46">
        <v>166.3</v>
      </c>
      <c r="G140" s="74">
        <v>0</v>
      </c>
      <c r="H140" s="66">
        <f t="shared" si="87"/>
        <v>-7500</v>
      </c>
      <c r="I140" s="66">
        <v>0</v>
      </c>
      <c r="J140" s="73">
        <f t="shared" si="88"/>
        <v>-7500</v>
      </c>
    </row>
    <row r="141" spans="1:10" x14ac:dyDescent="0.25">
      <c r="A141" s="61">
        <v>43157</v>
      </c>
      <c r="B141" s="109" t="s">
        <v>93</v>
      </c>
      <c r="C141" s="109">
        <v>5000</v>
      </c>
      <c r="D141" s="67" t="s">
        <v>11</v>
      </c>
      <c r="E141" s="46">
        <v>167</v>
      </c>
      <c r="F141" s="46">
        <v>166</v>
      </c>
      <c r="G141" s="110">
        <v>0</v>
      </c>
      <c r="H141" s="15">
        <f>(E141-F141)*C141</f>
        <v>5000</v>
      </c>
      <c r="I141" s="75">
        <v>0</v>
      </c>
      <c r="J141" s="15">
        <f t="shared" ref="J141:J142" si="89">+I141+H141</f>
        <v>5000</v>
      </c>
    </row>
    <row r="142" spans="1:10" x14ac:dyDescent="0.25">
      <c r="A142" s="61">
        <v>43154</v>
      </c>
      <c r="B142" s="109" t="s">
        <v>96</v>
      </c>
      <c r="C142" s="109">
        <v>5000</v>
      </c>
      <c r="D142" s="67" t="s">
        <v>11</v>
      </c>
      <c r="E142" s="46">
        <v>229.5</v>
      </c>
      <c r="F142" s="46">
        <v>228.5</v>
      </c>
      <c r="G142" s="110">
        <v>0</v>
      </c>
      <c r="H142" s="15">
        <f>(E142-F142)*C142</f>
        <v>5000</v>
      </c>
      <c r="I142" s="75">
        <v>0</v>
      </c>
      <c r="J142" s="15">
        <f t="shared" si="89"/>
        <v>5000</v>
      </c>
    </row>
    <row r="143" spans="1:10" x14ac:dyDescent="0.25">
      <c r="A143" s="61">
        <v>43153</v>
      </c>
      <c r="B143" s="63" t="s">
        <v>92</v>
      </c>
      <c r="C143" s="63">
        <v>5000</v>
      </c>
      <c r="D143" s="63" t="s">
        <v>10</v>
      </c>
      <c r="E143" s="64">
        <v>226.9</v>
      </c>
      <c r="F143" s="64">
        <v>227.8</v>
      </c>
      <c r="G143" s="74">
        <v>229.4</v>
      </c>
      <c r="H143" s="66">
        <f t="shared" ref="H143:H144" si="90">IF(D143="LONG",(F143-E143)*C143,(E143-F143)*C143)</f>
        <v>4500.0000000000282</v>
      </c>
      <c r="I143" s="66">
        <f t="shared" ref="I143" si="91">(G143-F143)*C143</f>
        <v>7999.9999999999718</v>
      </c>
      <c r="J143" s="66">
        <f t="shared" ref="J143:J144" si="92">(H143+I143)</f>
        <v>12500</v>
      </c>
    </row>
    <row r="144" spans="1:10" x14ac:dyDescent="0.25">
      <c r="A144" s="61">
        <v>43152</v>
      </c>
      <c r="B144" s="63" t="s">
        <v>96</v>
      </c>
      <c r="C144" s="63">
        <v>5000</v>
      </c>
      <c r="D144" s="63" t="s">
        <v>10</v>
      </c>
      <c r="E144" s="64">
        <v>230.75</v>
      </c>
      <c r="F144" s="64">
        <v>229.25</v>
      </c>
      <c r="G144" s="74">
        <v>0</v>
      </c>
      <c r="H144" s="66">
        <f t="shared" si="90"/>
        <v>-7500</v>
      </c>
      <c r="I144" s="66">
        <v>0</v>
      </c>
      <c r="J144" s="73">
        <f t="shared" si="92"/>
        <v>-7500</v>
      </c>
    </row>
    <row r="145" spans="1:10" x14ac:dyDescent="0.25">
      <c r="A145" s="61">
        <v>43152</v>
      </c>
      <c r="B145" s="109" t="s">
        <v>96</v>
      </c>
      <c r="C145" s="109">
        <v>5000</v>
      </c>
      <c r="D145" s="67" t="s">
        <v>11</v>
      </c>
      <c r="E145" s="46">
        <v>230</v>
      </c>
      <c r="F145" s="46">
        <v>229</v>
      </c>
      <c r="G145" s="110">
        <v>0</v>
      </c>
      <c r="H145" s="15">
        <f>(E145-F145)*C145</f>
        <v>5000</v>
      </c>
      <c r="I145" s="75">
        <v>0</v>
      </c>
      <c r="J145" s="15">
        <f t="shared" ref="J145" si="93">+I145+H145</f>
        <v>5000</v>
      </c>
    </row>
    <row r="146" spans="1:10" x14ac:dyDescent="0.25">
      <c r="A146" s="61">
        <v>43151</v>
      </c>
      <c r="B146" s="63" t="s">
        <v>92</v>
      </c>
      <c r="C146" s="63">
        <v>5000</v>
      </c>
      <c r="D146" s="63" t="s">
        <v>10</v>
      </c>
      <c r="E146" s="64">
        <v>230</v>
      </c>
      <c r="F146" s="64">
        <v>231</v>
      </c>
      <c r="G146" s="74">
        <v>232.5</v>
      </c>
      <c r="H146" s="66">
        <f t="shared" ref="H146:H148" si="94">IF(D146="LONG",(F146-E146)*C146,(E146-F146)*C146)</f>
        <v>5000</v>
      </c>
      <c r="I146" s="66">
        <f t="shared" ref="I146" si="95">(G146-F146)*C146</f>
        <v>7500</v>
      </c>
      <c r="J146" s="66">
        <f t="shared" ref="J146:J148" si="96">(H146+I146)</f>
        <v>12500</v>
      </c>
    </row>
    <row r="147" spans="1:10" x14ac:dyDescent="0.25">
      <c r="A147" s="61">
        <v>43150</v>
      </c>
      <c r="B147" s="63" t="s">
        <v>173</v>
      </c>
      <c r="C147" s="63">
        <v>5000</v>
      </c>
      <c r="D147" s="63" t="s">
        <v>10</v>
      </c>
      <c r="E147" s="64">
        <v>167.75</v>
      </c>
      <c r="F147" s="64">
        <v>168.75</v>
      </c>
      <c r="G147" s="74">
        <v>0</v>
      </c>
      <c r="H147" s="66">
        <f t="shared" si="94"/>
        <v>5000</v>
      </c>
      <c r="I147" s="66">
        <v>0</v>
      </c>
      <c r="J147" s="66">
        <f t="shared" si="96"/>
        <v>5000</v>
      </c>
    </row>
    <row r="148" spans="1:10" x14ac:dyDescent="0.25">
      <c r="A148" s="61">
        <v>43146</v>
      </c>
      <c r="B148" s="63" t="s">
        <v>96</v>
      </c>
      <c r="C148" s="63">
        <v>5000</v>
      </c>
      <c r="D148" s="63" t="s">
        <v>10</v>
      </c>
      <c r="E148" s="64">
        <v>228.5</v>
      </c>
      <c r="F148" s="64">
        <v>230</v>
      </c>
      <c r="G148" s="74">
        <v>0</v>
      </c>
      <c r="H148" s="66">
        <f t="shared" si="94"/>
        <v>7500</v>
      </c>
      <c r="I148" s="66">
        <v>0</v>
      </c>
      <c r="J148" s="66">
        <f t="shared" si="96"/>
        <v>7500</v>
      </c>
    </row>
    <row r="149" spans="1:10" x14ac:dyDescent="0.25">
      <c r="A149" s="61">
        <v>43146</v>
      </c>
      <c r="B149" s="109" t="s">
        <v>173</v>
      </c>
      <c r="C149" s="109">
        <v>5000</v>
      </c>
      <c r="D149" s="67" t="s">
        <v>11</v>
      </c>
      <c r="E149" s="46">
        <v>166.2</v>
      </c>
      <c r="F149" s="46">
        <v>165.2</v>
      </c>
      <c r="G149" s="110">
        <v>0</v>
      </c>
      <c r="H149" s="15">
        <f>(E149-F149)*C149</f>
        <v>5000</v>
      </c>
      <c r="I149" s="75">
        <v>0</v>
      </c>
      <c r="J149" s="15">
        <f t="shared" ref="J149" si="97">+I149+H149</f>
        <v>5000</v>
      </c>
    </row>
    <row r="150" spans="1:10" x14ac:dyDescent="0.25">
      <c r="A150" s="61">
        <v>43145</v>
      </c>
      <c r="B150" s="63" t="s">
        <v>96</v>
      </c>
      <c r="C150" s="63">
        <v>5000</v>
      </c>
      <c r="D150" s="63" t="s">
        <v>10</v>
      </c>
      <c r="E150" s="64">
        <v>223.15</v>
      </c>
      <c r="F150" s="64">
        <v>224.15</v>
      </c>
      <c r="G150" s="74">
        <v>225.65</v>
      </c>
      <c r="H150" s="66">
        <f t="shared" ref="H150:H154" si="98">IF(D150="LONG",(F150-E150)*C150,(E150-F150)*C150)</f>
        <v>5000</v>
      </c>
      <c r="I150" s="66">
        <f t="shared" ref="I150:I151" si="99">(G150-F150)*C150</f>
        <v>7500</v>
      </c>
      <c r="J150" s="66">
        <f t="shared" ref="J150:J154" si="100">(H150+I150)</f>
        <v>12500</v>
      </c>
    </row>
    <row r="151" spans="1:10" x14ac:dyDescent="0.25">
      <c r="A151" s="61">
        <v>43144</v>
      </c>
      <c r="B151" s="63" t="s">
        <v>96</v>
      </c>
      <c r="C151" s="63">
        <v>5000</v>
      </c>
      <c r="D151" s="63" t="s">
        <v>10</v>
      </c>
      <c r="E151" s="64">
        <v>221.5</v>
      </c>
      <c r="F151" s="64">
        <v>222.5</v>
      </c>
      <c r="G151" s="74">
        <v>224</v>
      </c>
      <c r="H151" s="66">
        <f t="shared" si="98"/>
        <v>5000</v>
      </c>
      <c r="I151" s="66">
        <f t="shared" si="99"/>
        <v>7500</v>
      </c>
      <c r="J151" s="66">
        <f t="shared" si="100"/>
        <v>12500</v>
      </c>
    </row>
    <row r="152" spans="1:10" x14ac:dyDescent="0.25">
      <c r="A152" s="61">
        <v>43143</v>
      </c>
      <c r="B152" s="63" t="s">
        <v>93</v>
      </c>
      <c r="C152" s="63">
        <v>5000</v>
      </c>
      <c r="D152" s="63" t="s">
        <v>10</v>
      </c>
      <c r="E152" s="64">
        <v>163.75</v>
      </c>
      <c r="F152" s="64">
        <v>164.25</v>
      </c>
      <c r="G152" s="74">
        <v>0</v>
      </c>
      <c r="H152" s="66">
        <f t="shared" si="98"/>
        <v>2500</v>
      </c>
      <c r="I152" s="66">
        <v>0</v>
      </c>
      <c r="J152" s="66">
        <f t="shared" si="100"/>
        <v>2500</v>
      </c>
    </row>
    <row r="153" spans="1:10" x14ac:dyDescent="0.25">
      <c r="A153" s="61">
        <v>43140</v>
      </c>
      <c r="B153" s="63" t="s">
        <v>93</v>
      </c>
      <c r="C153" s="63">
        <v>5000</v>
      </c>
      <c r="D153" s="63" t="s">
        <v>10</v>
      </c>
      <c r="E153" s="64">
        <v>162</v>
      </c>
      <c r="F153" s="64">
        <v>163</v>
      </c>
      <c r="G153" s="74">
        <v>163.9</v>
      </c>
      <c r="H153" s="66">
        <f t="shared" si="98"/>
        <v>5000</v>
      </c>
      <c r="I153" s="66">
        <f t="shared" ref="I153:I154" si="101">(G153-F153)*C153</f>
        <v>4500.0000000000282</v>
      </c>
      <c r="J153" s="66">
        <f t="shared" si="100"/>
        <v>9500.0000000000291</v>
      </c>
    </row>
    <row r="154" spans="1:10" x14ac:dyDescent="0.25">
      <c r="A154" s="61">
        <v>43139</v>
      </c>
      <c r="B154" s="63" t="s">
        <v>96</v>
      </c>
      <c r="C154" s="63">
        <v>5000</v>
      </c>
      <c r="D154" s="63" t="s">
        <v>10</v>
      </c>
      <c r="E154" s="64">
        <v>218</v>
      </c>
      <c r="F154" s="64">
        <v>219</v>
      </c>
      <c r="G154" s="74">
        <v>220.5</v>
      </c>
      <c r="H154" s="66">
        <f t="shared" si="98"/>
        <v>5000</v>
      </c>
      <c r="I154" s="66">
        <f t="shared" si="101"/>
        <v>7500</v>
      </c>
      <c r="J154" s="66">
        <f t="shared" si="100"/>
        <v>12500</v>
      </c>
    </row>
    <row r="155" spans="1:10" x14ac:dyDescent="0.25">
      <c r="A155" s="61">
        <v>43138</v>
      </c>
      <c r="B155" s="109" t="s">
        <v>173</v>
      </c>
      <c r="C155" s="109">
        <v>5000</v>
      </c>
      <c r="D155" s="67" t="s">
        <v>11</v>
      </c>
      <c r="E155" s="46">
        <v>167.1</v>
      </c>
      <c r="F155" s="46">
        <v>166.1</v>
      </c>
      <c r="G155" s="110">
        <v>164.6</v>
      </c>
      <c r="H155" s="15">
        <f>(E155-F155)*C155</f>
        <v>5000</v>
      </c>
      <c r="I155" s="75">
        <f>(F155-G155)*C155</f>
        <v>7500</v>
      </c>
      <c r="J155" s="15">
        <f t="shared" ref="J155" si="102">+I155+H155</f>
        <v>12500</v>
      </c>
    </row>
    <row r="156" spans="1:10" x14ac:dyDescent="0.25">
      <c r="A156" s="61">
        <v>43137</v>
      </c>
      <c r="B156" s="63" t="s">
        <v>96</v>
      </c>
      <c r="C156" s="63">
        <v>5000</v>
      </c>
      <c r="D156" s="63" t="s">
        <v>10</v>
      </c>
      <c r="E156" s="64">
        <v>225</v>
      </c>
      <c r="F156" s="64">
        <v>223.5</v>
      </c>
      <c r="G156" s="74">
        <v>0</v>
      </c>
      <c r="H156" s="66">
        <f t="shared" ref="H156:H157" si="103">IF(D156="LONG",(F156-E156)*C156,(E156-F156)*C156)</f>
        <v>-7500</v>
      </c>
      <c r="I156" s="66">
        <v>0</v>
      </c>
      <c r="J156" s="73">
        <f t="shared" ref="J156:J157" si="104">(H156+I156)</f>
        <v>-7500</v>
      </c>
    </row>
    <row r="157" spans="1:10" x14ac:dyDescent="0.25">
      <c r="A157" s="61">
        <v>43136</v>
      </c>
      <c r="B157" s="63" t="s">
        <v>96</v>
      </c>
      <c r="C157" s="63">
        <v>5000</v>
      </c>
      <c r="D157" s="63" t="s">
        <v>10</v>
      </c>
      <c r="E157" s="64">
        <v>226.6</v>
      </c>
      <c r="F157" s="64">
        <v>227.6</v>
      </c>
      <c r="G157" s="74">
        <v>0</v>
      </c>
      <c r="H157" s="66">
        <f t="shared" si="103"/>
        <v>5000</v>
      </c>
      <c r="I157" s="66">
        <v>0</v>
      </c>
      <c r="J157" s="66">
        <f t="shared" si="104"/>
        <v>5000</v>
      </c>
    </row>
    <row r="158" spans="1:10" x14ac:dyDescent="0.25">
      <c r="A158" s="61">
        <v>43133</v>
      </c>
      <c r="B158" s="109" t="s">
        <v>96</v>
      </c>
      <c r="C158" s="109">
        <v>5000</v>
      </c>
      <c r="D158" s="67" t="s">
        <v>11</v>
      </c>
      <c r="E158" s="46">
        <v>228.5</v>
      </c>
      <c r="F158" s="46">
        <v>227.5</v>
      </c>
      <c r="G158" s="110">
        <v>226.5</v>
      </c>
      <c r="H158" s="15">
        <f>(E158-F158)*C158</f>
        <v>5000</v>
      </c>
      <c r="I158" s="75">
        <f>(F158-G158)*C158</f>
        <v>5000</v>
      </c>
      <c r="J158" s="15">
        <f t="shared" ref="J158" si="105">+I158+H158</f>
        <v>10000</v>
      </c>
    </row>
    <row r="159" spans="1:10" x14ac:dyDescent="0.25">
      <c r="A159" s="61">
        <v>43132</v>
      </c>
      <c r="B159" s="63" t="s">
        <v>96</v>
      </c>
      <c r="C159" s="63">
        <v>5000</v>
      </c>
      <c r="D159" s="63" t="s">
        <v>10</v>
      </c>
      <c r="E159" s="64">
        <v>225.5</v>
      </c>
      <c r="F159" s="64">
        <v>226.5</v>
      </c>
      <c r="G159" s="74">
        <v>227.9</v>
      </c>
      <c r="H159" s="66">
        <f t="shared" ref="H159" si="106">IF(D159="LONG",(F159-E159)*C159,(E159-F159)*C159)</f>
        <v>5000</v>
      </c>
      <c r="I159" s="66">
        <f t="shared" ref="I159" si="107">(G159-F159)*C159</f>
        <v>7000.0000000000282</v>
      </c>
      <c r="J159" s="66">
        <f t="shared" ref="J159" si="108">(H159+I159)</f>
        <v>12000.000000000029</v>
      </c>
    </row>
    <row r="160" spans="1:10" x14ac:dyDescent="0.25">
      <c r="A160" s="96"/>
      <c r="B160" s="96"/>
      <c r="C160" s="96"/>
      <c r="D160" s="96"/>
      <c r="E160" s="96"/>
      <c r="F160" s="96"/>
      <c r="G160" s="96"/>
      <c r="H160" s="96"/>
      <c r="I160" s="96"/>
      <c r="J160" s="111"/>
    </row>
    <row r="161" spans="1:10" x14ac:dyDescent="0.25">
      <c r="A161" s="61">
        <v>43131</v>
      </c>
      <c r="B161" s="63" t="s">
        <v>93</v>
      </c>
      <c r="C161" s="63">
        <v>5000</v>
      </c>
      <c r="D161" s="63" t="s">
        <v>10</v>
      </c>
      <c r="E161" s="64">
        <v>165.25</v>
      </c>
      <c r="F161" s="64">
        <v>166.25</v>
      </c>
      <c r="G161" s="74">
        <v>167</v>
      </c>
      <c r="H161" s="66">
        <f t="shared" ref="H161:H179" si="109">IF(D161="LONG",(F161-E161)*C161,(E161-F161)*C161)</f>
        <v>5000</v>
      </c>
      <c r="I161" s="66">
        <f t="shared" ref="I161" si="110">(G161-F161)*C161</f>
        <v>3750</v>
      </c>
      <c r="J161" s="66">
        <f t="shared" ref="J161:J179" si="111">(H161+I161)</f>
        <v>8750</v>
      </c>
    </row>
    <row r="162" spans="1:10" x14ac:dyDescent="0.25">
      <c r="A162" s="61">
        <v>43130</v>
      </c>
      <c r="B162" s="112" t="s">
        <v>96</v>
      </c>
      <c r="C162" s="112">
        <v>5000</v>
      </c>
      <c r="D162" s="112" t="s">
        <v>10</v>
      </c>
      <c r="E162" s="8">
        <v>227.5</v>
      </c>
      <c r="F162" s="8">
        <v>228.4</v>
      </c>
      <c r="G162" s="110">
        <v>0</v>
      </c>
      <c r="H162" s="113">
        <f t="shared" si="109"/>
        <v>4500.0000000000282</v>
      </c>
      <c r="I162" s="75">
        <v>0</v>
      </c>
      <c r="J162" s="113">
        <f t="shared" si="111"/>
        <v>4500.0000000000282</v>
      </c>
    </row>
    <row r="163" spans="1:10" x14ac:dyDescent="0.25">
      <c r="A163" s="61">
        <v>43129</v>
      </c>
      <c r="B163" s="112" t="s">
        <v>96</v>
      </c>
      <c r="C163" s="112">
        <v>5000</v>
      </c>
      <c r="D163" s="112" t="s">
        <v>10</v>
      </c>
      <c r="E163" s="8">
        <v>227.9</v>
      </c>
      <c r="F163" s="8">
        <v>228.9</v>
      </c>
      <c r="G163" s="110">
        <v>229.4</v>
      </c>
      <c r="H163" s="113">
        <f t="shared" si="109"/>
        <v>5000</v>
      </c>
      <c r="I163" s="75">
        <f t="shared" ref="I163" si="112">(G163-F163)*C163</f>
        <v>2500</v>
      </c>
      <c r="J163" s="113">
        <f t="shared" si="111"/>
        <v>7500</v>
      </c>
    </row>
    <row r="164" spans="1:10" x14ac:dyDescent="0.25">
      <c r="A164" s="61">
        <v>43125</v>
      </c>
      <c r="B164" s="63" t="s">
        <v>96</v>
      </c>
      <c r="C164" s="63">
        <v>5000</v>
      </c>
      <c r="D164" s="63" t="s">
        <v>10</v>
      </c>
      <c r="E164" s="64">
        <v>221.5</v>
      </c>
      <c r="F164" s="64">
        <v>222.4</v>
      </c>
      <c r="G164" s="74">
        <v>0</v>
      </c>
      <c r="H164" s="66">
        <f t="shared" si="109"/>
        <v>4500.0000000000282</v>
      </c>
      <c r="I164" s="66">
        <v>0</v>
      </c>
      <c r="J164" s="66">
        <f t="shared" si="111"/>
        <v>4500.0000000000282</v>
      </c>
    </row>
    <row r="165" spans="1:10" x14ac:dyDescent="0.25">
      <c r="A165" s="61">
        <v>43124</v>
      </c>
      <c r="B165" s="63" t="s">
        <v>173</v>
      </c>
      <c r="C165" s="63">
        <v>5000</v>
      </c>
      <c r="D165" s="63" t="s">
        <v>10</v>
      </c>
      <c r="E165" s="64">
        <v>166.5</v>
      </c>
      <c r="F165" s="64">
        <v>167.5</v>
      </c>
      <c r="G165" s="74">
        <v>169</v>
      </c>
      <c r="H165" s="66">
        <f t="shared" si="109"/>
        <v>5000</v>
      </c>
      <c r="I165" s="66">
        <v>0</v>
      </c>
      <c r="J165" s="66">
        <f t="shared" si="111"/>
        <v>5000</v>
      </c>
    </row>
    <row r="166" spans="1:10" x14ac:dyDescent="0.25">
      <c r="A166" s="61">
        <v>43123</v>
      </c>
      <c r="B166" s="63" t="s">
        <v>173</v>
      </c>
      <c r="C166" s="63">
        <v>5000</v>
      </c>
      <c r="D166" s="63" t="s">
        <v>10</v>
      </c>
      <c r="E166" s="64">
        <v>166.9</v>
      </c>
      <c r="F166" s="64">
        <v>167.9</v>
      </c>
      <c r="G166" s="74">
        <v>169.4</v>
      </c>
      <c r="H166" s="66">
        <f t="shared" si="109"/>
        <v>5000</v>
      </c>
      <c r="I166" s="66">
        <v>0</v>
      </c>
      <c r="J166" s="66">
        <f t="shared" si="111"/>
        <v>5000</v>
      </c>
    </row>
    <row r="167" spans="1:10" x14ac:dyDescent="0.25">
      <c r="A167" s="61">
        <v>43122</v>
      </c>
      <c r="B167" s="63" t="s">
        <v>96</v>
      </c>
      <c r="C167" s="63">
        <v>5000</v>
      </c>
      <c r="D167" s="63" t="s">
        <v>10</v>
      </c>
      <c r="E167" s="64">
        <v>219.75</v>
      </c>
      <c r="F167" s="64">
        <v>220.25</v>
      </c>
      <c r="G167" s="74">
        <v>0</v>
      </c>
      <c r="H167" s="66">
        <f t="shared" si="109"/>
        <v>2500</v>
      </c>
      <c r="I167" s="66">
        <v>0</v>
      </c>
      <c r="J167" s="66">
        <f t="shared" si="111"/>
        <v>2500</v>
      </c>
    </row>
    <row r="168" spans="1:10" x14ac:dyDescent="0.25">
      <c r="A168" s="61">
        <v>43118</v>
      </c>
      <c r="B168" s="63" t="s">
        <v>173</v>
      </c>
      <c r="C168" s="63">
        <v>5000</v>
      </c>
      <c r="D168" s="63" t="s">
        <v>10</v>
      </c>
      <c r="E168" s="64">
        <v>163.4</v>
      </c>
      <c r="F168" s="64">
        <v>164.4</v>
      </c>
      <c r="G168" s="74">
        <v>165.9</v>
      </c>
      <c r="H168" s="66">
        <f t="shared" si="109"/>
        <v>5000</v>
      </c>
      <c r="I168" s="66">
        <f t="shared" ref="I168" si="113">(G168-F168)*C168</f>
        <v>7500</v>
      </c>
      <c r="J168" s="66">
        <f t="shared" si="111"/>
        <v>12500</v>
      </c>
    </row>
    <row r="169" spans="1:10" x14ac:dyDescent="0.25">
      <c r="A169" s="61">
        <v>43117</v>
      </c>
      <c r="B169" s="63" t="s">
        <v>173</v>
      </c>
      <c r="C169" s="63">
        <v>5000</v>
      </c>
      <c r="D169" s="63" t="s">
        <v>10</v>
      </c>
      <c r="E169" s="64">
        <v>163.4</v>
      </c>
      <c r="F169" s="64">
        <v>161.9</v>
      </c>
      <c r="G169" s="74">
        <v>0</v>
      </c>
      <c r="H169" s="66">
        <f t="shared" si="109"/>
        <v>-7500</v>
      </c>
      <c r="I169" s="66">
        <v>0</v>
      </c>
      <c r="J169" s="73">
        <f t="shared" si="111"/>
        <v>-7500</v>
      </c>
    </row>
    <row r="170" spans="1:10" x14ac:dyDescent="0.25">
      <c r="A170" s="61">
        <v>43116</v>
      </c>
      <c r="B170" s="112" t="s">
        <v>173</v>
      </c>
      <c r="C170" s="112">
        <v>5000</v>
      </c>
      <c r="D170" s="112" t="s">
        <v>10</v>
      </c>
      <c r="E170" s="8">
        <v>162.5</v>
      </c>
      <c r="F170" s="8">
        <v>163.5</v>
      </c>
      <c r="G170" s="110">
        <v>0</v>
      </c>
      <c r="H170" s="113">
        <f t="shared" si="109"/>
        <v>5000</v>
      </c>
      <c r="I170" s="75">
        <v>0</v>
      </c>
      <c r="J170" s="113">
        <f t="shared" si="111"/>
        <v>5000</v>
      </c>
    </row>
    <row r="171" spans="1:10" x14ac:dyDescent="0.25">
      <c r="A171" s="61">
        <v>43112</v>
      </c>
      <c r="B171" s="109" t="s">
        <v>96</v>
      </c>
      <c r="C171" s="109">
        <v>5000</v>
      </c>
      <c r="D171" s="67" t="s">
        <v>11</v>
      </c>
      <c r="E171" s="46">
        <v>217</v>
      </c>
      <c r="F171" s="46">
        <v>216</v>
      </c>
      <c r="G171" s="110">
        <v>0</v>
      </c>
      <c r="H171" s="113">
        <f t="shared" si="109"/>
        <v>5000</v>
      </c>
      <c r="I171" s="75">
        <v>0</v>
      </c>
      <c r="J171" s="113">
        <f t="shared" si="111"/>
        <v>5000</v>
      </c>
    </row>
    <row r="172" spans="1:10" x14ac:dyDescent="0.25">
      <c r="A172" s="61">
        <v>43111</v>
      </c>
      <c r="B172" s="112" t="s">
        <v>96</v>
      </c>
      <c r="C172" s="112">
        <v>5000</v>
      </c>
      <c r="D172" s="112" t="s">
        <v>10</v>
      </c>
      <c r="E172" s="8">
        <v>215.5</v>
      </c>
      <c r="F172" s="8">
        <v>216.5</v>
      </c>
      <c r="G172" s="110">
        <v>0</v>
      </c>
      <c r="H172" s="113">
        <f t="shared" si="109"/>
        <v>5000</v>
      </c>
      <c r="I172" s="75">
        <v>0</v>
      </c>
      <c r="J172" s="113">
        <f t="shared" si="111"/>
        <v>5000</v>
      </c>
    </row>
    <row r="173" spans="1:10" x14ac:dyDescent="0.25">
      <c r="A173" s="61">
        <v>43110</v>
      </c>
      <c r="B173" s="112" t="s">
        <v>96</v>
      </c>
      <c r="C173" s="112">
        <v>5000</v>
      </c>
      <c r="D173" s="112" t="s">
        <v>10</v>
      </c>
      <c r="E173" s="8">
        <v>213</v>
      </c>
      <c r="F173" s="8">
        <v>214</v>
      </c>
      <c r="G173" s="110">
        <v>0</v>
      </c>
      <c r="H173" s="113">
        <f t="shared" si="109"/>
        <v>5000</v>
      </c>
      <c r="I173" s="75">
        <v>0</v>
      </c>
      <c r="J173" s="113">
        <f t="shared" si="111"/>
        <v>5000</v>
      </c>
    </row>
    <row r="174" spans="1:10" x14ac:dyDescent="0.25">
      <c r="A174" s="61">
        <v>43109</v>
      </c>
      <c r="B174" s="109" t="s">
        <v>173</v>
      </c>
      <c r="C174" s="109">
        <v>5000</v>
      </c>
      <c r="D174" s="67" t="s">
        <v>11</v>
      </c>
      <c r="E174" s="46">
        <v>165.25</v>
      </c>
      <c r="F174" s="46">
        <v>164.25</v>
      </c>
      <c r="G174" s="110">
        <v>0</v>
      </c>
      <c r="H174" s="113">
        <f t="shared" si="109"/>
        <v>5000</v>
      </c>
      <c r="I174" s="75">
        <v>0</v>
      </c>
      <c r="J174" s="113">
        <f t="shared" si="111"/>
        <v>5000</v>
      </c>
    </row>
    <row r="175" spans="1:10" x14ac:dyDescent="0.25">
      <c r="A175" s="61">
        <v>43108</v>
      </c>
      <c r="B175" s="112" t="s">
        <v>96</v>
      </c>
      <c r="C175" s="112">
        <v>5000</v>
      </c>
      <c r="D175" s="112" t="s">
        <v>10</v>
      </c>
      <c r="E175" s="8">
        <v>214.5</v>
      </c>
      <c r="F175" s="8">
        <v>215.5</v>
      </c>
      <c r="G175" s="110">
        <v>0</v>
      </c>
      <c r="H175" s="113">
        <f t="shared" si="109"/>
        <v>5000</v>
      </c>
      <c r="I175" s="75">
        <v>0</v>
      </c>
      <c r="J175" s="113">
        <f t="shared" si="111"/>
        <v>5000</v>
      </c>
    </row>
    <row r="176" spans="1:10" x14ac:dyDescent="0.25">
      <c r="A176" s="61">
        <v>43105</v>
      </c>
      <c r="B176" s="112" t="s">
        <v>96</v>
      </c>
      <c r="C176" s="112">
        <v>5000</v>
      </c>
      <c r="D176" s="112" t="s">
        <v>10</v>
      </c>
      <c r="E176" s="8">
        <v>213.5</v>
      </c>
      <c r="F176" s="8">
        <v>214.5</v>
      </c>
      <c r="G176" s="110">
        <v>0</v>
      </c>
      <c r="H176" s="113">
        <f t="shared" si="109"/>
        <v>5000</v>
      </c>
      <c r="I176" s="75">
        <v>0</v>
      </c>
      <c r="J176" s="113">
        <f t="shared" si="111"/>
        <v>5000</v>
      </c>
    </row>
    <row r="177" spans="1:10" x14ac:dyDescent="0.25">
      <c r="A177" s="61">
        <v>43104</v>
      </c>
      <c r="B177" s="112" t="s">
        <v>173</v>
      </c>
      <c r="C177" s="112">
        <v>5000</v>
      </c>
      <c r="D177" s="112" t="s">
        <v>10</v>
      </c>
      <c r="E177" s="8">
        <v>163.65</v>
      </c>
      <c r="F177" s="8">
        <v>164.65</v>
      </c>
      <c r="G177" s="110">
        <v>0</v>
      </c>
      <c r="H177" s="113">
        <f t="shared" si="109"/>
        <v>5000</v>
      </c>
      <c r="I177" s="75">
        <v>0</v>
      </c>
      <c r="J177" s="113">
        <f t="shared" si="111"/>
        <v>5000</v>
      </c>
    </row>
    <row r="178" spans="1:10" x14ac:dyDescent="0.25">
      <c r="A178" s="61">
        <v>43103</v>
      </c>
      <c r="B178" s="112" t="s">
        <v>173</v>
      </c>
      <c r="C178" s="112">
        <v>5000</v>
      </c>
      <c r="D178" s="112" t="s">
        <v>10</v>
      </c>
      <c r="E178" s="8">
        <v>162.25</v>
      </c>
      <c r="F178" s="8">
        <v>163.25</v>
      </c>
      <c r="G178" s="110">
        <v>0</v>
      </c>
      <c r="H178" s="113">
        <f t="shared" si="109"/>
        <v>5000</v>
      </c>
      <c r="I178" s="75">
        <v>0</v>
      </c>
      <c r="J178" s="113">
        <f t="shared" si="111"/>
        <v>5000</v>
      </c>
    </row>
    <row r="179" spans="1:10" x14ac:dyDescent="0.25">
      <c r="A179" s="61">
        <v>43102</v>
      </c>
      <c r="B179" s="112" t="s">
        <v>173</v>
      </c>
      <c r="C179" s="112">
        <v>5000</v>
      </c>
      <c r="D179" s="112" t="s">
        <v>10</v>
      </c>
      <c r="E179" s="8">
        <v>161</v>
      </c>
      <c r="F179" s="8">
        <v>162</v>
      </c>
      <c r="G179" s="110">
        <v>163</v>
      </c>
      <c r="H179" s="113">
        <f t="shared" si="109"/>
        <v>5000</v>
      </c>
      <c r="I179" s="75">
        <f t="shared" ref="I179" si="114">(G179-F179)*C179</f>
        <v>5000</v>
      </c>
      <c r="J179" s="113">
        <f t="shared" si="111"/>
        <v>10000</v>
      </c>
    </row>
    <row r="180" spans="1:10" x14ac:dyDescent="0.25">
      <c r="A180" s="96"/>
      <c r="B180" s="96"/>
      <c r="C180" s="96"/>
      <c r="D180" s="96"/>
      <c r="E180" s="96"/>
      <c r="F180" s="96"/>
      <c r="G180" s="96"/>
      <c r="H180" s="96"/>
      <c r="I180" s="96"/>
      <c r="J180" s="111"/>
    </row>
    <row r="181" spans="1:10" x14ac:dyDescent="0.25">
      <c r="A181" s="61">
        <v>43097</v>
      </c>
      <c r="B181" s="109" t="s">
        <v>173</v>
      </c>
      <c r="C181" s="109">
        <v>5000</v>
      </c>
      <c r="D181" s="67" t="s">
        <v>11</v>
      </c>
      <c r="E181" s="46">
        <v>162.75</v>
      </c>
      <c r="F181" s="46">
        <v>161.5</v>
      </c>
      <c r="G181" s="110">
        <v>0</v>
      </c>
      <c r="H181" s="113">
        <f t="shared" ref="H181:H198" si="115">IF(D181="LONG",(F181-E181)*C181,(E181-F181)*C181)</f>
        <v>6250</v>
      </c>
      <c r="I181" s="75">
        <v>0</v>
      </c>
      <c r="J181" s="113">
        <f t="shared" ref="J181:J198" si="116">(H181+I181)</f>
        <v>6250</v>
      </c>
    </row>
    <row r="182" spans="1:10" x14ac:dyDescent="0.25">
      <c r="A182" s="61">
        <v>43096</v>
      </c>
      <c r="B182" s="112" t="s">
        <v>173</v>
      </c>
      <c r="C182" s="112">
        <v>5000</v>
      </c>
      <c r="D182" s="112" t="s">
        <v>10</v>
      </c>
      <c r="E182" s="8">
        <v>160.30000000000001</v>
      </c>
      <c r="F182" s="8">
        <v>161.30000000000001</v>
      </c>
      <c r="G182" s="110">
        <v>162.80000000000001</v>
      </c>
      <c r="H182" s="113">
        <f t="shared" si="115"/>
        <v>5000</v>
      </c>
      <c r="I182" s="75">
        <f t="shared" ref="I182" si="117">(G182-F182)*C182</f>
        <v>7500</v>
      </c>
      <c r="J182" s="113">
        <f t="shared" si="116"/>
        <v>12500</v>
      </c>
    </row>
    <row r="183" spans="1:10" x14ac:dyDescent="0.25">
      <c r="A183" s="61">
        <v>43090</v>
      </c>
      <c r="B183" s="112" t="s">
        <v>96</v>
      </c>
      <c r="C183" s="112">
        <v>5000</v>
      </c>
      <c r="D183" s="112" t="s">
        <v>10</v>
      </c>
      <c r="E183" s="8">
        <v>206.5</v>
      </c>
      <c r="F183" s="8">
        <v>207.25</v>
      </c>
      <c r="G183" s="110">
        <v>0</v>
      </c>
      <c r="H183" s="113">
        <f t="shared" si="115"/>
        <v>3750</v>
      </c>
      <c r="I183" s="75">
        <v>0</v>
      </c>
      <c r="J183" s="113">
        <f t="shared" si="116"/>
        <v>3750</v>
      </c>
    </row>
    <row r="184" spans="1:10" x14ac:dyDescent="0.25">
      <c r="A184" s="61">
        <v>43090</v>
      </c>
      <c r="B184" s="112" t="s">
        <v>173</v>
      </c>
      <c r="C184" s="112">
        <v>5000</v>
      </c>
      <c r="D184" s="112" t="s">
        <v>10</v>
      </c>
      <c r="E184" s="8">
        <v>161.25</v>
      </c>
      <c r="F184" s="8">
        <v>159.5</v>
      </c>
      <c r="G184" s="110">
        <v>0</v>
      </c>
      <c r="H184" s="113">
        <f t="shared" si="115"/>
        <v>-8750</v>
      </c>
      <c r="I184" s="75">
        <v>0</v>
      </c>
      <c r="J184" s="113">
        <f t="shared" si="116"/>
        <v>-8750</v>
      </c>
    </row>
    <row r="185" spans="1:10" x14ac:dyDescent="0.25">
      <c r="A185" s="61">
        <v>43089</v>
      </c>
      <c r="B185" s="112" t="s">
        <v>96</v>
      </c>
      <c r="C185" s="112">
        <v>5000</v>
      </c>
      <c r="D185" s="112" t="s">
        <v>10</v>
      </c>
      <c r="E185" s="8">
        <v>206.5</v>
      </c>
      <c r="F185" s="8">
        <v>207.5</v>
      </c>
      <c r="G185" s="110">
        <v>0</v>
      </c>
      <c r="H185" s="113">
        <f t="shared" si="115"/>
        <v>5000</v>
      </c>
      <c r="I185" s="75">
        <v>0</v>
      </c>
      <c r="J185" s="113">
        <f t="shared" si="116"/>
        <v>5000</v>
      </c>
    </row>
    <row r="186" spans="1:10" x14ac:dyDescent="0.25">
      <c r="A186" s="61">
        <v>43088</v>
      </c>
      <c r="B186" s="112" t="s">
        <v>96</v>
      </c>
      <c r="C186" s="112">
        <v>5000</v>
      </c>
      <c r="D186" s="112" t="s">
        <v>10</v>
      </c>
      <c r="E186" s="8">
        <v>203.75</v>
      </c>
      <c r="F186" s="8">
        <v>204.75</v>
      </c>
      <c r="G186" s="110">
        <v>0</v>
      </c>
      <c r="H186" s="113">
        <f t="shared" si="115"/>
        <v>5000</v>
      </c>
      <c r="I186" s="75">
        <v>0</v>
      </c>
      <c r="J186" s="113">
        <f t="shared" si="116"/>
        <v>5000</v>
      </c>
    </row>
    <row r="187" spans="1:10" x14ac:dyDescent="0.25">
      <c r="A187" s="61">
        <v>43087</v>
      </c>
      <c r="B187" s="112" t="s">
        <v>96</v>
      </c>
      <c r="C187" s="112">
        <v>5000</v>
      </c>
      <c r="D187" s="112" t="s">
        <v>10</v>
      </c>
      <c r="E187" s="8">
        <v>205.6</v>
      </c>
      <c r="F187" s="8">
        <v>206.6</v>
      </c>
      <c r="G187" s="110">
        <v>0</v>
      </c>
      <c r="H187" s="113">
        <f t="shared" si="115"/>
        <v>5000</v>
      </c>
      <c r="I187" s="75">
        <v>0</v>
      </c>
      <c r="J187" s="113">
        <f t="shared" si="116"/>
        <v>5000</v>
      </c>
    </row>
    <row r="188" spans="1:10" x14ac:dyDescent="0.25">
      <c r="A188" s="61">
        <v>43084</v>
      </c>
      <c r="B188" s="112" t="s">
        <v>173</v>
      </c>
      <c r="C188" s="112">
        <v>5000</v>
      </c>
      <c r="D188" s="112" t="s">
        <v>10</v>
      </c>
      <c r="E188" s="8">
        <v>159.9</v>
      </c>
      <c r="F188" s="8">
        <v>160.9</v>
      </c>
      <c r="G188" s="110">
        <v>0</v>
      </c>
      <c r="H188" s="113">
        <f t="shared" si="115"/>
        <v>5000</v>
      </c>
      <c r="I188" s="75">
        <v>0</v>
      </c>
      <c r="J188" s="113">
        <f t="shared" si="116"/>
        <v>5000</v>
      </c>
    </row>
    <row r="189" spans="1:10" x14ac:dyDescent="0.25">
      <c r="A189" s="61">
        <v>43083</v>
      </c>
      <c r="B189" s="112" t="s">
        <v>96</v>
      </c>
      <c r="C189" s="112">
        <v>5000</v>
      </c>
      <c r="D189" s="112" t="s">
        <v>10</v>
      </c>
      <c r="E189" s="8">
        <v>203</v>
      </c>
      <c r="F189" s="8">
        <v>204</v>
      </c>
      <c r="G189" s="110">
        <v>0</v>
      </c>
      <c r="H189" s="113">
        <f t="shared" si="115"/>
        <v>5000</v>
      </c>
      <c r="I189" s="75">
        <v>0</v>
      </c>
      <c r="J189" s="113">
        <f t="shared" si="116"/>
        <v>5000</v>
      </c>
    </row>
    <row r="190" spans="1:10" x14ac:dyDescent="0.25">
      <c r="A190" s="61">
        <v>43082</v>
      </c>
      <c r="B190" s="109" t="s">
        <v>96</v>
      </c>
      <c r="C190" s="109">
        <v>5000</v>
      </c>
      <c r="D190" s="67" t="s">
        <v>11</v>
      </c>
      <c r="E190" s="46">
        <v>202.75</v>
      </c>
      <c r="F190" s="46">
        <v>203</v>
      </c>
      <c r="G190" s="110">
        <v>0</v>
      </c>
      <c r="H190" s="113">
        <f t="shared" si="115"/>
        <v>-1250</v>
      </c>
      <c r="I190" s="75">
        <v>0</v>
      </c>
      <c r="J190" s="113">
        <f t="shared" si="116"/>
        <v>-1250</v>
      </c>
    </row>
    <row r="191" spans="1:10" x14ac:dyDescent="0.25">
      <c r="A191" s="61">
        <v>43081</v>
      </c>
      <c r="B191" s="109" t="s">
        <v>96</v>
      </c>
      <c r="C191" s="109">
        <v>5000</v>
      </c>
      <c r="D191" s="67" t="s">
        <v>11</v>
      </c>
      <c r="E191" s="46">
        <v>201</v>
      </c>
      <c r="F191" s="46">
        <v>200</v>
      </c>
      <c r="G191" s="110">
        <v>0</v>
      </c>
      <c r="H191" s="113">
        <f t="shared" si="115"/>
        <v>5000</v>
      </c>
      <c r="I191" s="75">
        <v>0</v>
      </c>
      <c r="J191" s="113">
        <f t="shared" si="116"/>
        <v>5000</v>
      </c>
    </row>
    <row r="192" spans="1:10" x14ac:dyDescent="0.25">
      <c r="A192" s="61">
        <v>43080</v>
      </c>
      <c r="B192" s="112" t="s">
        <v>96</v>
      </c>
      <c r="C192" s="112">
        <v>5000</v>
      </c>
      <c r="D192" s="112" t="s">
        <v>10</v>
      </c>
      <c r="E192" s="8">
        <v>199.8</v>
      </c>
      <c r="F192" s="8">
        <v>200.8</v>
      </c>
      <c r="G192" s="110">
        <v>202.3</v>
      </c>
      <c r="H192" s="113">
        <f t="shared" si="115"/>
        <v>5000</v>
      </c>
      <c r="I192" s="75">
        <f t="shared" ref="I192" si="118">(G192-F192)*C192</f>
        <v>7500</v>
      </c>
      <c r="J192" s="113">
        <f t="shared" si="116"/>
        <v>12500</v>
      </c>
    </row>
    <row r="193" spans="1:10" x14ac:dyDescent="0.25">
      <c r="A193" s="61">
        <v>43077</v>
      </c>
      <c r="B193" s="112" t="s">
        <v>173</v>
      </c>
      <c r="C193" s="112">
        <v>5000</v>
      </c>
      <c r="D193" s="112" t="s">
        <v>10</v>
      </c>
      <c r="E193" s="8">
        <v>159</v>
      </c>
      <c r="F193" s="8">
        <v>158</v>
      </c>
      <c r="G193" s="110">
        <v>0</v>
      </c>
      <c r="H193" s="113">
        <f t="shared" si="115"/>
        <v>-5000</v>
      </c>
      <c r="I193" s="75">
        <v>0</v>
      </c>
      <c r="J193" s="113">
        <f t="shared" si="116"/>
        <v>-5000</v>
      </c>
    </row>
    <row r="194" spans="1:10" x14ac:dyDescent="0.25">
      <c r="A194" s="61">
        <v>43076</v>
      </c>
      <c r="B194" s="112" t="s">
        <v>96</v>
      </c>
      <c r="C194" s="112">
        <v>5000</v>
      </c>
      <c r="D194" s="112" t="s">
        <v>10</v>
      </c>
      <c r="E194" s="8">
        <v>200.3</v>
      </c>
      <c r="F194" s="8">
        <v>201.2</v>
      </c>
      <c r="G194" s="110">
        <v>0</v>
      </c>
      <c r="H194" s="113">
        <f t="shared" si="115"/>
        <v>4499.9999999998863</v>
      </c>
      <c r="I194" s="75">
        <v>0</v>
      </c>
      <c r="J194" s="113">
        <f t="shared" si="116"/>
        <v>4499.9999999998863</v>
      </c>
    </row>
    <row r="195" spans="1:10" x14ac:dyDescent="0.25">
      <c r="A195" s="61">
        <v>43075</v>
      </c>
      <c r="B195" s="112" t="s">
        <v>93</v>
      </c>
      <c r="C195" s="112">
        <v>5000</v>
      </c>
      <c r="D195" s="112" t="s">
        <v>10</v>
      </c>
      <c r="E195" s="8">
        <v>161.6</v>
      </c>
      <c r="F195" s="8">
        <v>162.6</v>
      </c>
      <c r="G195" s="110">
        <v>0</v>
      </c>
      <c r="H195" s="113">
        <f t="shared" si="115"/>
        <v>5000</v>
      </c>
      <c r="I195" s="75">
        <v>0</v>
      </c>
      <c r="J195" s="113">
        <f t="shared" si="116"/>
        <v>5000</v>
      </c>
    </row>
    <row r="196" spans="1:10" x14ac:dyDescent="0.25">
      <c r="A196" s="61">
        <v>43074</v>
      </c>
      <c r="B196" s="112" t="s">
        <v>96</v>
      </c>
      <c r="C196" s="112">
        <v>5000</v>
      </c>
      <c r="D196" s="112" t="s">
        <v>10</v>
      </c>
      <c r="E196" s="8">
        <v>202.75</v>
      </c>
      <c r="F196" s="8">
        <v>203.75</v>
      </c>
      <c r="G196" s="110">
        <v>0</v>
      </c>
      <c r="H196" s="113">
        <f t="shared" si="115"/>
        <v>5000</v>
      </c>
      <c r="I196" s="75">
        <v>0</v>
      </c>
      <c r="J196" s="113">
        <f t="shared" si="116"/>
        <v>5000</v>
      </c>
    </row>
    <row r="197" spans="1:10" x14ac:dyDescent="0.25">
      <c r="A197" s="61">
        <v>43073</v>
      </c>
      <c r="B197" s="112" t="s">
        <v>96</v>
      </c>
      <c r="C197" s="112">
        <v>5000</v>
      </c>
      <c r="D197" s="112" t="s">
        <v>10</v>
      </c>
      <c r="E197" s="8">
        <v>208</v>
      </c>
      <c r="F197" s="8">
        <v>208.75</v>
      </c>
      <c r="G197" s="110">
        <v>0</v>
      </c>
      <c r="H197" s="113">
        <f t="shared" si="115"/>
        <v>3750</v>
      </c>
      <c r="I197" s="75">
        <v>0</v>
      </c>
      <c r="J197" s="113">
        <f t="shared" si="116"/>
        <v>3750</v>
      </c>
    </row>
    <row r="198" spans="1:10" x14ac:dyDescent="0.25">
      <c r="A198" s="61">
        <v>43070</v>
      </c>
      <c r="B198" s="112" t="s">
        <v>96</v>
      </c>
      <c r="C198" s="112">
        <v>5000</v>
      </c>
      <c r="D198" s="112" t="s">
        <v>10</v>
      </c>
      <c r="E198" s="8">
        <v>205</v>
      </c>
      <c r="F198" s="8">
        <v>206</v>
      </c>
      <c r="G198" s="110">
        <v>207.5</v>
      </c>
      <c r="H198" s="113">
        <f t="shared" si="115"/>
        <v>5000</v>
      </c>
      <c r="I198" s="75">
        <f t="shared" ref="I198" si="119">(G198-F198)*C198</f>
        <v>7500</v>
      </c>
      <c r="J198" s="113">
        <f t="shared" si="116"/>
        <v>12500</v>
      </c>
    </row>
    <row r="199" spans="1:10" x14ac:dyDescent="0.25">
      <c r="A199" s="96"/>
      <c r="B199" s="96"/>
      <c r="C199" s="96"/>
      <c r="D199" s="96"/>
      <c r="E199" s="96"/>
      <c r="F199" s="96"/>
      <c r="G199" s="96"/>
      <c r="H199" s="96"/>
      <c r="I199" s="96"/>
      <c r="J199" s="111"/>
    </row>
    <row r="200" spans="1:10" x14ac:dyDescent="0.25">
      <c r="A200" s="61">
        <v>43068</v>
      </c>
      <c r="B200" s="112" t="s">
        <v>174</v>
      </c>
      <c r="C200" s="112">
        <v>100</v>
      </c>
      <c r="D200" s="112" t="s">
        <v>10</v>
      </c>
      <c r="E200" s="8">
        <v>29400</v>
      </c>
      <c r="F200" s="8">
        <v>29300</v>
      </c>
      <c r="G200" s="110">
        <v>0</v>
      </c>
      <c r="H200" s="113">
        <f t="shared" ref="H200:H207" si="120">IF(D200="LONG",(F200-E200)*C200,(E200-F200)*C200)</f>
        <v>-10000</v>
      </c>
      <c r="I200" s="75">
        <v>0</v>
      </c>
      <c r="J200" s="113">
        <f t="shared" ref="J200:J207" si="121">(H200+I200)</f>
        <v>-10000</v>
      </c>
    </row>
    <row r="201" spans="1:10" x14ac:dyDescent="0.25">
      <c r="A201" s="61">
        <v>43068</v>
      </c>
      <c r="B201" s="112" t="s">
        <v>92</v>
      </c>
      <c r="C201" s="112">
        <v>5000</v>
      </c>
      <c r="D201" s="112" t="s">
        <v>10</v>
      </c>
      <c r="E201" s="8">
        <v>202.5</v>
      </c>
      <c r="F201" s="8">
        <v>203.5</v>
      </c>
      <c r="G201" s="110">
        <v>205</v>
      </c>
      <c r="H201" s="113">
        <f t="shared" si="120"/>
        <v>5000</v>
      </c>
      <c r="I201" s="75">
        <f t="shared" ref="I201" si="122">(G201-F201)*C201</f>
        <v>7500</v>
      </c>
      <c r="J201" s="113">
        <f t="shared" si="121"/>
        <v>12500</v>
      </c>
    </row>
    <row r="202" spans="1:10" x14ac:dyDescent="0.25">
      <c r="A202" s="61">
        <v>43067</v>
      </c>
      <c r="B202" s="112" t="s">
        <v>174</v>
      </c>
      <c r="C202" s="112">
        <v>100</v>
      </c>
      <c r="D202" s="112" t="s">
        <v>10</v>
      </c>
      <c r="E202" s="8">
        <v>29425</v>
      </c>
      <c r="F202" s="8">
        <v>29325</v>
      </c>
      <c r="G202" s="110">
        <v>0</v>
      </c>
      <c r="H202" s="113">
        <f t="shared" si="120"/>
        <v>-10000</v>
      </c>
      <c r="I202" s="75">
        <v>0</v>
      </c>
      <c r="J202" s="113">
        <f t="shared" si="121"/>
        <v>-10000</v>
      </c>
    </row>
    <row r="203" spans="1:10" x14ac:dyDescent="0.25">
      <c r="A203" s="61">
        <v>43067</v>
      </c>
      <c r="B203" s="109" t="s">
        <v>96</v>
      </c>
      <c r="C203" s="109">
        <v>5000</v>
      </c>
      <c r="D203" s="67" t="s">
        <v>11</v>
      </c>
      <c r="E203" s="46">
        <v>204.5</v>
      </c>
      <c r="F203" s="46">
        <v>203.5</v>
      </c>
      <c r="G203" s="110">
        <v>0</v>
      </c>
      <c r="H203" s="113">
        <f t="shared" si="120"/>
        <v>5000</v>
      </c>
      <c r="I203" s="75">
        <v>0</v>
      </c>
      <c r="J203" s="113">
        <f t="shared" si="121"/>
        <v>5000</v>
      </c>
    </row>
    <row r="204" spans="1:10" x14ac:dyDescent="0.25">
      <c r="A204" s="61">
        <v>43066</v>
      </c>
      <c r="B204" s="112" t="s">
        <v>96</v>
      </c>
      <c r="C204" s="112">
        <v>5000</v>
      </c>
      <c r="D204" s="112" t="s">
        <v>10</v>
      </c>
      <c r="E204" s="8">
        <v>207.6</v>
      </c>
      <c r="F204" s="8">
        <v>207.6</v>
      </c>
      <c r="G204" s="110">
        <v>0</v>
      </c>
      <c r="H204" s="113">
        <f t="shared" si="120"/>
        <v>0</v>
      </c>
      <c r="I204" s="75">
        <v>0</v>
      </c>
      <c r="J204" s="113">
        <f t="shared" si="121"/>
        <v>0</v>
      </c>
    </row>
    <row r="205" spans="1:10" x14ac:dyDescent="0.25">
      <c r="A205" s="61">
        <v>43062</v>
      </c>
      <c r="B205" s="109" t="s">
        <v>96</v>
      </c>
      <c r="C205" s="109">
        <v>5000</v>
      </c>
      <c r="D205" s="67" t="s">
        <v>11</v>
      </c>
      <c r="E205" s="46">
        <v>210.25</v>
      </c>
      <c r="F205" s="46">
        <v>211.5</v>
      </c>
      <c r="G205" s="110">
        <v>0</v>
      </c>
      <c r="H205" s="113">
        <f t="shared" si="120"/>
        <v>-6250</v>
      </c>
      <c r="I205" s="75">
        <v>0</v>
      </c>
      <c r="J205" s="113">
        <f t="shared" si="121"/>
        <v>-6250</v>
      </c>
    </row>
    <row r="206" spans="1:10" x14ac:dyDescent="0.25">
      <c r="A206" s="61">
        <v>43061</v>
      </c>
      <c r="B206" s="112" t="s">
        <v>174</v>
      </c>
      <c r="C206" s="112">
        <v>100</v>
      </c>
      <c r="D206" s="112" t="s">
        <v>10</v>
      </c>
      <c r="E206" s="8">
        <v>29400</v>
      </c>
      <c r="F206" s="8">
        <v>29500</v>
      </c>
      <c r="G206" s="110">
        <v>0</v>
      </c>
      <c r="H206" s="113">
        <f t="shared" si="120"/>
        <v>10000</v>
      </c>
      <c r="I206" s="75">
        <v>0</v>
      </c>
      <c r="J206" s="113">
        <f t="shared" si="121"/>
        <v>10000</v>
      </c>
    </row>
    <row r="207" spans="1:10" x14ac:dyDescent="0.25">
      <c r="A207" s="61">
        <v>43060</v>
      </c>
      <c r="B207" s="112" t="s">
        <v>93</v>
      </c>
      <c r="C207" s="112">
        <v>5000</v>
      </c>
      <c r="D207" s="112" t="s">
        <v>10</v>
      </c>
      <c r="E207" s="8">
        <v>160</v>
      </c>
      <c r="F207" s="8">
        <v>160.85</v>
      </c>
      <c r="G207" s="110">
        <v>0</v>
      </c>
      <c r="H207" s="113">
        <f t="shared" si="120"/>
        <v>4249.9999999999718</v>
      </c>
      <c r="I207" s="75">
        <v>0</v>
      </c>
      <c r="J207" s="113">
        <f t="shared" si="121"/>
        <v>4249.9999999999718</v>
      </c>
    </row>
    <row r="208" spans="1:10" x14ac:dyDescent="0.25">
      <c r="A208" s="61">
        <v>43059</v>
      </c>
      <c r="B208" s="109" t="s">
        <v>96</v>
      </c>
      <c r="C208" s="109">
        <v>5000</v>
      </c>
      <c r="D208" s="67" t="s">
        <v>11</v>
      </c>
      <c r="E208" s="46">
        <v>207.75</v>
      </c>
      <c r="F208" s="46">
        <v>206.75</v>
      </c>
      <c r="G208" s="110">
        <v>205.7</v>
      </c>
      <c r="H208" s="15">
        <f>(E208-F208)*C208</f>
        <v>5000</v>
      </c>
      <c r="I208" s="75">
        <f>(F208-G208)*C208</f>
        <v>5250.0000000000564</v>
      </c>
      <c r="J208" s="15">
        <f t="shared" ref="J208" si="123">+I208+H208</f>
        <v>10250.000000000056</v>
      </c>
    </row>
    <row r="209" spans="1:10" x14ac:dyDescent="0.25">
      <c r="A209" s="61">
        <v>43059</v>
      </c>
      <c r="B209" s="112" t="s">
        <v>95</v>
      </c>
      <c r="C209" s="112">
        <v>30</v>
      </c>
      <c r="D209" s="112" t="s">
        <v>10</v>
      </c>
      <c r="E209" s="8">
        <v>39900</v>
      </c>
      <c r="F209" s="8">
        <v>39700</v>
      </c>
      <c r="G209" s="110">
        <v>0</v>
      </c>
      <c r="H209" s="113">
        <f t="shared" ref="H209:H211" si="124">IF(D209="LONG",(F209-E209)*C209,(E209-F209)*C209)</f>
        <v>-6000</v>
      </c>
      <c r="I209" s="75">
        <v>0</v>
      </c>
      <c r="J209" s="113">
        <f t="shared" ref="J209:J211" si="125">(H209+I209)</f>
        <v>-6000</v>
      </c>
    </row>
    <row r="210" spans="1:10" x14ac:dyDescent="0.25">
      <c r="A210" s="61">
        <v>43056</v>
      </c>
      <c r="B210" s="112" t="s">
        <v>174</v>
      </c>
      <c r="C210" s="112">
        <v>100</v>
      </c>
      <c r="D210" s="112" t="s">
        <v>10</v>
      </c>
      <c r="E210" s="8">
        <v>29450</v>
      </c>
      <c r="F210" s="8">
        <v>29550</v>
      </c>
      <c r="G210" s="110">
        <v>0</v>
      </c>
      <c r="H210" s="113">
        <f t="shared" si="124"/>
        <v>10000</v>
      </c>
      <c r="I210" s="75">
        <v>0</v>
      </c>
      <c r="J210" s="113">
        <f t="shared" si="125"/>
        <v>10000</v>
      </c>
    </row>
    <row r="211" spans="1:10" x14ac:dyDescent="0.25">
      <c r="A211" s="61">
        <v>43055</v>
      </c>
      <c r="B211" s="112" t="s">
        <v>95</v>
      </c>
      <c r="C211" s="112">
        <v>30</v>
      </c>
      <c r="D211" s="112" t="s">
        <v>10</v>
      </c>
      <c r="E211" s="8">
        <v>39750</v>
      </c>
      <c r="F211" s="8">
        <v>39850</v>
      </c>
      <c r="G211" s="110">
        <v>0</v>
      </c>
      <c r="H211" s="113">
        <f t="shared" si="124"/>
        <v>3000</v>
      </c>
      <c r="I211" s="75">
        <v>0</v>
      </c>
      <c r="J211" s="113">
        <f t="shared" si="125"/>
        <v>3000</v>
      </c>
    </row>
    <row r="212" spans="1:10" x14ac:dyDescent="0.25">
      <c r="A212" s="61">
        <v>43055</v>
      </c>
      <c r="B212" s="109" t="s">
        <v>96</v>
      </c>
      <c r="C212" s="109">
        <v>5000</v>
      </c>
      <c r="D212" s="67" t="s">
        <v>11</v>
      </c>
      <c r="E212" s="46">
        <v>207</v>
      </c>
      <c r="F212" s="46">
        <v>208.5</v>
      </c>
      <c r="G212" s="110">
        <v>0</v>
      </c>
      <c r="H212" s="15">
        <f t="shared" ref="H212" si="126">(E212-F212)*C212</f>
        <v>-7500</v>
      </c>
      <c r="I212" s="75">
        <v>0</v>
      </c>
      <c r="J212" s="15">
        <f t="shared" ref="J212" si="127">+I212+H212</f>
        <v>-7500</v>
      </c>
    </row>
    <row r="213" spans="1:10" x14ac:dyDescent="0.25">
      <c r="A213" s="61">
        <v>43054</v>
      </c>
      <c r="B213" s="112" t="s">
        <v>96</v>
      </c>
      <c r="C213" s="112">
        <v>5000</v>
      </c>
      <c r="D213" s="112" t="s">
        <v>10</v>
      </c>
      <c r="E213" s="8">
        <v>205.5</v>
      </c>
      <c r="F213" s="8">
        <v>206.5</v>
      </c>
      <c r="G213" s="110">
        <v>208</v>
      </c>
      <c r="H213" s="113">
        <f t="shared" ref="H213:H223" si="128">IF(D213="LONG",(F213-E213)*C213,(E213-F213)*C213)</f>
        <v>5000</v>
      </c>
      <c r="I213" s="75">
        <f t="shared" ref="I213" si="129">(G213-F213)*C213</f>
        <v>7500</v>
      </c>
      <c r="J213" s="113">
        <f t="shared" ref="J213:J223" si="130">(H213+I213)</f>
        <v>12500</v>
      </c>
    </row>
    <row r="214" spans="1:10" x14ac:dyDescent="0.25">
      <c r="A214" s="61">
        <v>43053</v>
      </c>
      <c r="B214" s="112" t="s">
        <v>96</v>
      </c>
      <c r="C214" s="112">
        <v>5000</v>
      </c>
      <c r="D214" s="112" t="s">
        <v>10</v>
      </c>
      <c r="E214" s="8">
        <v>212.55</v>
      </c>
      <c r="F214" s="8">
        <v>211</v>
      </c>
      <c r="G214" s="110">
        <v>0</v>
      </c>
      <c r="H214" s="113">
        <f t="shared" si="128"/>
        <v>-7750.0000000000564</v>
      </c>
      <c r="I214" s="75">
        <v>0</v>
      </c>
      <c r="J214" s="113">
        <f t="shared" si="130"/>
        <v>-7750.0000000000564</v>
      </c>
    </row>
    <row r="215" spans="1:10" x14ac:dyDescent="0.25">
      <c r="A215" s="61">
        <v>43052</v>
      </c>
      <c r="B215" s="112" t="s">
        <v>96</v>
      </c>
      <c r="C215" s="112">
        <v>5000</v>
      </c>
      <c r="D215" s="112" t="s">
        <v>10</v>
      </c>
      <c r="E215" s="8">
        <v>212.75</v>
      </c>
      <c r="F215" s="8">
        <v>213.75</v>
      </c>
      <c r="G215" s="110">
        <v>214.35</v>
      </c>
      <c r="H215" s="113">
        <f t="shared" si="128"/>
        <v>5000</v>
      </c>
      <c r="I215" s="75">
        <f t="shared" ref="I215:I216" si="131">(G215-F215)*C215</f>
        <v>2999.9999999999718</v>
      </c>
      <c r="J215" s="113">
        <f t="shared" si="130"/>
        <v>7999.9999999999718</v>
      </c>
    </row>
    <row r="216" spans="1:10" x14ac:dyDescent="0.25">
      <c r="A216" s="61">
        <v>43048</v>
      </c>
      <c r="B216" s="112" t="s">
        <v>96</v>
      </c>
      <c r="C216" s="112">
        <v>5000</v>
      </c>
      <c r="D216" s="112" t="s">
        <v>10</v>
      </c>
      <c r="E216" s="8">
        <v>207.75</v>
      </c>
      <c r="F216" s="8">
        <v>208.75</v>
      </c>
      <c r="G216" s="110">
        <v>210</v>
      </c>
      <c r="H216" s="113">
        <f t="shared" si="128"/>
        <v>5000</v>
      </c>
      <c r="I216" s="75">
        <f t="shared" si="131"/>
        <v>6250</v>
      </c>
      <c r="J216" s="113">
        <f t="shared" si="130"/>
        <v>11250</v>
      </c>
    </row>
    <row r="217" spans="1:10" x14ac:dyDescent="0.25">
      <c r="A217" s="61">
        <v>43047</v>
      </c>
      <c r="B217" s="112" t="s">
        <v>96</v>
      </c>
      <c r="C217" s="112">
        <v>5000</v>
      </c>
      <c r="D217" s="112" t="s">
        <v>10</v>
      </c>
      <c r="E217" s="8">
        <v>208.4</v>
      </c>
      <c r="F217" s="8">
        <v>209.4</v>
      </c>
      <c r="G217" s="110">
        <v>210.9</v>
      </c>
      <c r="H217" s="113">
        <f t="shared" si="128"/>
        <v>5000</v>
      </c>
      <c r="I217" s="75">
        <v>0</v>
      </c>
      <c r="J217" s="113">
        <f t="shared" si="130"/>
        <v>5000</v>
      </c>
    </row>
    <row r="218" spans="1:10" x14ac:dyDescent="0.25">
      <c r="A218" s="61">
        <v>43046</v>
      </c>
      <c r="B218" s="112" t="s">
        <v>96</v>
      </c>
      <c r="C218" s="112">
        <v>5000</v>
      </c>
      <c r="D218" s="112" t="s">
        <v>10</v>
      </c>
      <c r="E218" s="8">
        <v>210</v>
      </c>
      <c r="F218" s="8">
        <v>211</v>
      </c>
      <c r="G218" s="110">
        <v>0</v>
      </c>
      <c r="H218" s="113">
        <f t="shared" si="128"/>
        <v>5000</v>
      </c>
      <c r="I218" s="75">
        <v>0</v>
      </c>
      <c r="J218" s="113">
        <f t="shared" si="130"/>
        <v>5000</v>
      </c>
    </row>
    <row r="219" spans="1:10" x14ac:dyDescent="0.25">
      <c r="A219" s="61">
        <v>43045</v>
      </c>
      <c r="B219" s="112" t="s">
        <v>173</v>
      </c>
      <c r="C219" s="112">
        <v>5000</v>
      </c>
      <c r="D219" s="112" t="s">
        <v>10</v>
      </c>
      <c r="E219" s="8">
        <v>160.6</v>
      </c>
      <c r="F219" s="8">
        <v>161.6</v>
      </c>
      <c r="G219" s="110">
        <v>0</v>
      </c>
      <c r="H219" s="113">
        <f t="shared" si="128"/>
        <v>5000</v>
      </c>
      <c r="I219" s="75">
        <v>0</v>
      </c>
      <c r="J219" s="113">
        <f t="shared" si="130"/>
        <v>5000</v>
      </c>
    </row>
    <row r="220" spans="1:10" x14ac:dyDescent="0.25">
      <c r="A220" s="61">
        <v>43042</v>
      </c>
      <c r="B220" s="112" t="s">
        <v>95</v>
      </c>
      <c r="C220" s="112">
        <v>30</v>
      </c>
      <c r="D220" s="112" t="s">
        <v>10</v>
      </c>
      <c r="E220" s="8">
        <v>39700</v>
      </c>
      <c r="F220" s="8">
        <v>39450</v>
      </c>
      <c r="G220" s="110">
        <v>0</v>
      </c>
      <c r="H220" s="113">
        <f t="shared" si="128"/>
        <v>-7500</v>
      </c>
      <c r="I220" s="75">
        <v>0</v>
      </c>
      <c r="J220" s="113">
        <f t="shared" si="130"/>
        <v>-7500</v>
      </c>
    </row>
    <row r="221" spans="1:10" x14ac:dyDescent="0.25">
      <c r="A221" s="61">
        <v>43042</v>
      </c>
      <c r="B221" s="112" t="s">
        <v>96</v>
      </c>
      <c r="C221" s="112">
        <v>5000</v>
      </c>
      <c r="D221" s="112" t="s">
        <v>10</v>
      </c>
      <c r="E221" s="8">
        <v>211.75</v>
      </c>
      <c r="F221" s="8">
        <v>210.25</v>
      </c>
      <c r="G221" s="110">
        <v>0</v>
      </c>
      <c r="H221" s="113">
        <f t="shared" si="128"/>
        <v>-7500</v>
      </c>
      <c r="I221" s="75">
        <v>0</v>
      </c>
      <c r="J221" s="113">
        <f t="shared" si="130"/>
        <v>-7500</v>
      </c>
    </row>
    <row r="222" spans="1:10" x14ac:dyDescent="0.25">
      <c r="A222" s="61">
        <v>43041</v>
      </c>
      <c r="B222" s="112" t="s">
        <v>95</v>
      </c>
      <c r="C222" s="112">
        <v>30</v>
      </c>
      <c r="D222" s="112" t="s">
        <v>10</v>
      </c>
      <c r="E222" s="8">
        <v>39700</v>
      </c>
      <c r="F222" s="8">
        <v>39900</v>
      </c>
      <c r="G222" s="110">
        <v>0</v>
      </c>
      <c r="H222" s="113">
        <f t="shared" si="128"/>
        <v>6000</v>
      </c>
      <c r="I222" s="75">
        <v>0</v>
      </c>
      <c r="J222" s="113">
        <f t="shared" si="130"/>
        <v>6000</v>
      </c>
    </row>
    <row r="223" spans="1:10" x14ac:dyDescent="0.25">
      <c r="A223" s="61">
        <v>43041</v>
      </c>
      <c r="B223" s="112" t="s">
        <v>96</v>
      </c>
      <c r="C223" s="112">
        <v>5000</v>
      </c>
      <c r="D223" s="112" t="s">
        <v>10</v>
      </c>
      <c r="E223" s="8">
        <v>212</v>
      </c>
      <c r="F223" s="8">
        <v>210.5</v>
      </c>
      <c r="G223" s="110">
        <v>0</v>
      </c>
      <c r="H223" s="113">
        <f t="shared" si="128"/>
        <v>-7500</v>
      </c>
      <c r="I223" s="75">
        <v>0</v>
      </c>
      <c r="J223" s="113">
        <f t="shared" si="130"/>
        <v>-7500</v>
      </c>
    </row>
    <row r="224" spans="1:10" x14ac:dyDescent="0.25">
      <c r="A224" s="61">
        <v>43040</v>
      </c>
      <c r="B224" s="109" t="s">
        <v>96</v>
      </c>
      <c r="C224" s="109">
        <v>5000</v>
      </c>
      <c r="D224" s="67" t="s">
        <v>11</v>
      </c>
      <c r="E224" s="46">
        <v>214.25</v>
      </c>
      <c r="F224" s="46">
        <v>213.25</v>
      </c>
      <c r="G224" s="110">
        <v>0</v>
      </c>
      <c r="H224" s="15">
        <f t="shared" ref="H224" si="132">(E224-F224)*C224</f>
        <v>5000</v>
      </c>
      <c r="I224" s="75">
        <v>0</v>
      </c>
      <c r="J224" s="15">
        <f t="shared" ref="J224" si="133">+I224+H224</f>
        <v>5000</v>
      </c>
    </row>
    <row r="225" spans="1:10" x14ac:dyDescent="0.25">
      <c r="A225" s="96"/>
      <c r="B225" s="96"/>
      <c r="C225" s="96"/>
      <c r="D225" s="96"/>
      <c r="E225" s="96"/>
      <c r="F225" s="96"/>
      <c r="G225" s="96"/>
      <c r="H225" s="96"/>
      <c r="I225" s="96"/>
      <c r="J225" s="111"/>
    </row>
    <row r="226" spans="1:10" x14ac:dyDescent="0.25">
      <c r="A226" s="61">
        <v>43039</v>
      </c>
      <c r="B226" s="109" t="s">
        <v>96</v>
      </c>
      <c r="C226" s="109">
        <v>5000</v>
      </c>
      <c r="D226" s="67" t="s">
        <v>11</v>
      </c>
      <c r="E226" s="46">
        <v>214.25</v>
      </c>
      <c r="F226" s="46">
        <v>215.75</v>
      </c>
      <c r="G226" s="110">
        <v>0</v>
      </c>
      <c r="H226" s="15">
        <f t="shared" ref="H226" si="134">(E226-F226)*C226</f>
        <v>-7500</v>
      </c>
      <c r="I226" s="75">
        <v>0</v>
      </c>
      <c r="J226" s="15">
        <f t="shared" ref="J226" si="135">+I226+H226</f>
        <v>-7500</v>
      </c>
    </row>
    <row r="227" spans="1:10" x14ac:dyDescent="0.25">
      <c r="A227" s="61">
        <v>43038</v>
      </c>
      <c r="B227" s="112" t="s">
        <v>96</v>
      </c>
      <c r="C227" s="112">
        <v>5000</v>
      </c>
      <c r="D227" s="112" t="s">
        <v>10</v>
      </c>
      <c r="E227" s="8">
        <v>211.5</v>
      </c>
      <c r="F227" s="8">
        <v>212.5</v>
      </c>
      <c r="G227" s="110">
        <v>0</v>
      </c>
      <c r="H227" s="113">
        <f t="shared" ref="H227" si="136">IF(D227="LONG",(F227-E227)*C227,(E227-F227)*C227)</f>
        <v>5000</v>
      </c>
      <c r="I227" s="75">
        <v>0</v>
      </c>
      <c r="J227" s="113">
        <f t="shared" ref="J227" si="137">(H227+I227)</f>
        <v>5000</v>
      </c>
    </row>
    <row r="228" spans="1:10" x14ac:dyDescent="0.25">
      <c r="A228" s="61">
        <v>43035</v>
      </c>
      <c r="B228" s="109" t="s">
        <v>96</v>
      </c>
      <c r="C228" s="109">
        <v>5000</v>
      </c>
      <c r="D228" s="67" t="s">
        <v>11</v>
      </c>
      <c r="E228" s="46">
        <v>211</v>
      </c>
      <c r="F228" s="46">
        <v>210</v>
      </c>
      <c r="G228" s="110">
        <v>208.5</v>
      </c>
      <c r="H228" s="15">
        <f>(E228-F228)*C228</f>
        <v>5000</v>
      </c>
      <c r="I228" s="75">
        <f>(F228-G228)*C228</f>
        <v>7500</v>
      </c>
      <c r="J228" s="15">
        <f t="shared" ref="J228" si="138">+I228+H228</f>
        <v>12500</v>
      </c>
    </row>
    <row r="229" spans="1:10" x14ac:dyDescent="0.25">
      <c r="A229" s="61">
        <v>43034</v>
      </c>
      <c r="B229" s="112" t="s">
        <v>93</v>
      </c>
      <c r="C229" s="112">
        <v>5000</v>
      </c>
      <c r="D229" s="112" t="s">
        <v>10</v>
      </c>
      <c r="E229" s="8">
        <v>161.6</v>
      </c>
      <c r="F229" s="8">
        <v>160.1</v>
      </c>
      <c r="G229" s="110">
        <v>0</v>
      </c>
      <c r="H229" s="113">
        <f t="shared" ref="H229" si="139">IF(D229="LONG",(F229-E229)*C229,(E229-F229)*C229)</f>
        <v>-7500</v>
      </c>
      <c r="I229" s="75">
        <v>0</v>
      </c>
      <c r="J229" s="113">
        <f t="shared" ref="J229" si="140">(H229+I229)</f>
        <v>-7500</v>
      </c>
    </row>
    <row r="230" spans="1:10" x14ac:dyDescent="0.25">
      <c r="A230" s="61">
        <v>43034</v>
      </c>
      <c r="B230" s="109" t="s">
        <v>95</v>
      </c>
      <c r="C230" s="109">
        <v>30</v>
      </c>
      <c r="D230" s="67" t="s">
        <v>11</v>
      </c>
      <c r="E230" s="46">
        <v>39550</v>
      </c>
      <c r="F230" s="46">
        <v>39350</v>
      </c>
      <c r="G230" s="110">
        <v>39260</v>
      </c>
      <c r="H230" s="15">
        <f t="shared" ref="H230" si="141">(E230-F230)*C230</f>
        <v>6000</v>
      </c>
      <c r="I230" s="75">
        <f>(F230-G230)*C230</f>
        <v>2700</v>
      </c>
      <c r="J230" s="15">
        <f t="shared" ref="J230" si="142">+I230+H230</f>
        <v>8700</v>
      </c>
    </row>
    <row r="231" spans="1:10" x14ac:dyDescent="0.25">
      <c r="A231" s="61">
        <v>43033</v>
      </c>
      <c r="B231" s="112" t="s">
        <v>93</v>
      </c>
      <c r="C231" s="112">
        <v>5000</v>
      </c>
      <c r="D231" s="112" t="s">
        <v>10</v>
      </c>
      <c r="E231" s="8">
        <v>160.25</v>
      </c>
      <c r="F231" s="8">
        <v>161.25</v>
      </c>
      <c r="G231" s="110">
        <v>0</v>
      </c>
      <c r="H231" s="113">
        <f t="shared" ref="H231:H234" si="143">IF(D231="LONG",(F231-E231)*C231,(E231-F231)*C231)</f>
        <v>5000</v>
      </c>
      <c r="I231" s="75">
        <v>0</v>
      </c>
      <c r="J231" s="113">
        <f t="shared" ref="J231:J234" si="144">(H231+I231)</f>
        <v>5000</v>
      </c>
    </row>
    <row r="232" spans="1:10" x14ac:dyDescent="0.25">
      <c r="A232" s="61">
        <v>43032</v>
      </c>
      <c r="B232" s="112" t="s">
        <v>93</v>
      </c>
      <c r="C232" s="112">
        <v>5000</v>
      </c>
      <c r="D232" s="112" t="s">
        <v>10</v>
      </c>
      <c r="E232" s="8">
        <v>162.25</v>
      </c>
      <c r="F232" s="8">
        <v>163.25</v>
      </c>
      <c r="G232" s="110">
        <v>0</v>
      </c>
      <c r="H232" s="113">
        <f t="shared" si="143"/>
        <v>5000</v>
      </c>
      <c r="I232" s="75">
        <v>0</v>
      </c>
      <c r="J232" s="113">
        <f t="shared" si="144"/>
        <v>5000</v>
      </c>
    </row>
    <row r="233" spans="1:10" x14ac:dyDescent="0.25">
      <c r="A233" s="61">
        <v>43031</v>
      </c>
      <c r="B233" s="112" t="s">
        <v>96</v>
      </c>
      <c r="C233" s="112">
        <v>5000</v>
      </c>
      <c r="D233" s="112" t="s">
        <v>10</v>
      </c>
      <c r="E233" s="8">
        <v>205.75</v>
      </c>
      <c r="F233" s="8">
        <v>206.75</v>
      </c>
      <c r="G233" s="110">
        <v>0</v>
      </c>
      <c r="H233" s="113">
        <f t="shared" si="143"/>
        <v>5000</v>
      </c>
      <c r="I233" s="75">
        <v>0</v>
      </c>
      <c r="J233" s="113">
        <f t="shared" si="144"/>
        <v>5000</v>
      </c>
    </row>
    <row r="234" spans="1:10" x14ac:dyDescent="0.25">
      <c r="A234" s="61">
        <v>43026</v>
      </c>
      <c r="B234" s="112" t="s">
        <v>96</v>
      </c>
      <c r="C234" s="112">
        <v>5000</v>
      </c>
      <c r="D234" s="112" t="s">
        <v>10</v>
      </c>
      <c r="E234" s="8">
        <v>202.25</v>
      </c>
      <c r="F234" s="8">
        <v>203.25</v>
      </c>
      <c r="G234" s="110">
        <v>0</v>
      </c>
      <c r="H234" s="113">
        <f t="shared" si="143"/>
        <v>5000</v>
      </c>
      <c r="I234" s="75">
        <v>0</v>
      </c>
      <c r="J234" s="113">
        <f t="shared" si="144"/>
        <v>5000</v>
      </c>
    </row>
    <row r="235" spans="1:10" x14ac:dyDescent="0.25">
      <c r="A235" s="61">
        <v>43025</v>
      </c>
      <c r="B235" s="109" t="s">
        <v>96</v>
      </c>
      <c r="C235" s="109">
        <v>5000</v>
      </c>
      <c r="D235" s="67" t="s">
        <v>11</v>
      </c>
      <c r="E235" s="46">
        <v>208.25</v>
      </c>
      <c r="F235" s="46">
        <v>207.25</v>
      </c>
      <c r="G235" s="110">
        <v>205.75</v>
      </c>
      <c r="H235" s="15">
        <f t="shared" ref="H235" si="145">(E235-F235)*C235</f>
        <v>5000</v>
      </c>
      <c r="I235" s="75">
        <f>(F235-G235)*C235</f>
        <v>7500</v>
      </c>
      <c r="J235" s="15">
        <f t="shared" ref="J235" si="146">+I235+H235</f>
        <v>12500</v>
      </c>
    </row>
    <row r="236" spans="1:10" x14ac:dyDescent="0.25">
      <c r="A236" s="61">
        <v>43024</v>
      </c>
      <c r="B236" s="112" t="s">
        <v>96</v>
      </c>
      <c r="C236" s="112">
        <v>5000</v>
      </c>
      <c r="D236" s="112" t="s">
        <v>10</v>
      </c>
      <c r="E236" s="8">
        <v>212.75</v>
      </c>
      <c r="F236" s="8">
        <v>213.75</v>
      </c>
      <c r="G236" s="110">
        <v>214.5</v>
      </c>
      <c r="H236" s="113">
        <f t="shared" ref="H236:H238" si="147">IF(D236="LONG",(F236-E236)*C236,(E236-F236)*C236)</f>
        <v>5000</v>
      </c>
      <c r="I236" s="75">
        <f t="shared" ref="I236" si="148">(G236-F236)*C236</f>
        <v>3750</v>
      </c>
      <c r="J236" s="113">
        <f t="shared" ref="J236:J238" si="149">(H236+I236)</f>
        <v>8750</v>
      </c>
    </row>
    <row r="237" spans="1:10" x14ac:dyDescent="0.25">
      <c r="A237" s="61">
        <v>43021</v>
      </c>
      <c r="B237" s="112" t="s">
        <v>96</v>
      </c>
      <c r="C237" s="112">
        <v>5000</v>
      </c>
      <c r="D237" s="112" t="s">
        <v>10</v>
      </c>
      <c r="E237" s="8">
        <v>214.9</v>
      </c>
      <c r="F237" s="8">
        <v>213.4</v>
      </c>
      <c r="G237" s="110">
        <v>0</v>
      </c>
      <c r="H237" s="113">
        <f t="shared" si="147"/>
        <v>-7500</v>
      </c>
      <c r="I237" s="75">
        <v>0</v>
      </c>
      <c r="J237" s="113">
        <f t="shared" si="149"/>
        <v>-7500</v>
      </c>
    </row>
    <row r="238" spans="1:10" x14ac:dyDescent="0.25">
      <c r="A238" s="61">
        <v>43020</v>
      </c>
      <c r="B238" s="112" t="s">
        <v>96</v>
      </c>
      <c r="C238" s="112">
        <v>5000</v>
      </c>
      <c r="D238" s="112" t="s">
        <v>10</v>
      </c>
      <c r="E238" s="8">
        <v>212</v>
      </c>
      <c r="F238" s="8">
        <v>213</v>
      </c>
      <c r="G238" s="110">
        <v>0</v>
      </c>
      <c r="H238" s="113">
        <f t="shared" si="147"/>
        <v>5000</v>
      </c>
      <c r="I238" s="75">
        <v>0</v>
      </c>
      <c r="J238" s="113">
        <f t="shared" si="149"/>
        <v>5000</v>
      </c>
    </row>
    <row r="239" spans="1:10" x14ac:dyDescent="0.25">
      <c r="A239" s="61">
        <v>43018</v>
      </c>
      <c r="B239" s="109" t="s">
        <v>95</v>
      </c>
      <c r="C239" s="109">
        <v>30</v>
      </c>
      <c r="D239" s="67" t="s">
        <v>11</v>
      </c>
      <c r="E239" s="46">
        <v>40250</v>
      </c>
      <c r="F239" s="46">
        <v>40100</v>
      </c>
      <c r="G239" s="110">
        <v>0</v>
      </c>
      <c r="H239" s="15">
        <f t="shared" ref="H239:H240" si="150">(E239-F239)*C239</f>
        <v>4500</v>
      </c>
      <c r="I239" s="75">
        <v>0</v>
      </c>
      <c r="J239" s="15">
        <f t="shared" ref="J239:J240" si="151">+I239+H239</f>
        <v>4500</v>
      </c>
    </row>
    <row r="240" spans="1:10" x14ac:dyDescent="0.25">
      <c r="A240" s="61">
        <v>43017</v>
      </c>
      <c r="B240" s="109" t="s">
        <v>93</v>
      </c>
      <c r="C240" s="109">
        <v>5000</v>
      </c>
      <c r="D240" s="67" t="s">
        <v>11</v>
      </c>
      <c r="E240" s="46">
        <v>163.5</v>
      </c>
      <c r="F240" s="46">
        <v>162.5</v>
      </c>
      <c r="G240" s="110">
        <v>0</v>
      </c>
      <c r="H240" s="15">
        <f t="shared" si="150"/>
        <v>5000</v>
      </c>
      <c r="I240" s="75">
        <v>0</v>
      </c>
      <c r="J240" s="15">
        <f t="shared" si="151"/>
        <v>5000</v>
      </c>
    </row>
    <row r="241" spans="1:10" x14ac:dyDescent="0.25">
      <c r="A241" s="61">
        <v>43014</v>
      </c>
      <c r="B241" s="112" t="s">
        <v>95</v>
      </c>
      <c r="C241" s="112">
        <v>30</v>
      </c>
      <c r="D241" s="112" t="s">
        <v>10</v>
      </c>
      <c r="E241" s="8">
        <v>39200</v>
      </c>
      <c r="F241" s="8">
        <v>39400</v>
      </c>
      <c r="G241" s="110">
        <v>0</v>
      </c>
      <c r="H241" s="113">
        <f t="shared" ref="H241:H245" si="152">IF(D241="LONG",(F241-E241)*C241,(E241-F241)*C241)</f>
        <v>6000</v>
      </c>
      <c r="I241" s="75">
        <v>0</v>
      </c>
      <c r="J241" s="113">
        <f t="shared" ref="J241:J245" si="153">(H241+I241)</f>
        <v>6000</v>
      </c>
    </row>
    <row r="242" spans="1:10" x14ac:dyDescent="0.25">
      <c r="A242" s="61">
        <v>43014</v>
      </c>
      <c r="B242" s="112" t="s">
        <v>93</v>
      </c>
      <c r="C242" s="112">
        <v>5000</v>
      </c>
      <c r="D242" s="112" t="s">
        <v>10</v>
      </c>
      <c r="E242" s="8">
        <v>168</v>
      </c>
      <c r="F242" s="8">
        <v>167</v>
      </c>
      <c r="G242" s="110">
        <v>0</v>
      </c>
      <c r="H242" s="113">
        <f t="shared" si="152"/>
        <v>-5000</v>
      </c>
      <c r="I242" s="75">
        <v>0</v>
      </c>
      <c r="J242" s="113">
        <f t="shared" si="153"/>
        <v>-5000</v>
      </c>
    </row>
    <row r="243" spans="1:10" x14ac:dyDescent="0.25">
      <c r="A243" s="61">
        <v>43013</v>
      </c>
      <c r="B243" s="112" t="s">
        <v>95</v>
      </c>
      <c r="C243" s="112">
        <v>30</v>
      </c>
      <c r="D243" s="112" t="s">
        <v>10</v>
      </c>
      <c r="E243" s="8">
        <v>39100</v>
      </c>
      <c r="F243" s="8">
        <v>39300</v>
      </c>
      <c r="G243" s="110">
        <v>0</v>
      </c>
      <c r="H243" s="113">
        <f t="shared" si="152"/>
        <v>6000</v>
      </c>
      <c r="I243" s="75">
        <v>0</v>
      </c>
      <c r="J243" s="113">
        <f t="shared" si="153"/>
        <v>6000</v>
      </c>
    </row>
    <row r="244" spans="1:10" x14ac:dyDescent="0.25">
      <c r="A244" s="61">
        <v>43012</v>
      </c>
      <c r="B244" s="112" t="s">
        <v>96</v>
      </c>
      <c r="C244" s="112">
        <v>5000</v>
      </c>
      <c r="D244" s="112" t="s">
        <v>10</v>
      </c>
      <c r="E244" s="8">
        <v>216</v>
      </c>
      <c r="F244" s="8">
        <v>217</v>
      </c>
      <c r="G244" s="110">
        <v>0</v>
      </c>
      <c r="H244" s="113">
        <f t="shared" si="152"/>
        <v>5000</v>
      </c>
      <c r="I244" s="75">
        <v>0</v>
      </c>
      <c r="J244" s="113">
        <f t="shared" si="153"/>
        <v>5000</v>
      </c>
    </row>
    <row r="245" spans="1:10" x14ac:dyDescent="0.25">
      <c r="A245" s="61">
        <v>43011</v>
      </c>
      <c r="B245" s="112" t="s">
        <v>96</v>
      </c>
      <c r="C245" s="112">
        <v>5000</v>
      </c>
      <c r="D245" s="112" t="s">
        <v>10</v>
      </c>
      <c r="E245" s="8">
        <v>214</v>
      </c>
      <c r="F245" s="8">
        <v>215</v>
      </c>
      <c r="G245" s="110">
        <v>216.5</v>
      </c>
      <c r="H245" s="113">
        <f t="shared" si="152"/>
        <v>5000</v>
      </c>
      <c r="I245" s="75">
        <f t="shared" ref="I245" si="154">(G245-F245)*C245</f>
        <v>7500</v>
      </c>
      <c r="J245" s="113">
        <f t="shared" si="153"/>
        <v>12500</v>
      </c>
    </row>
    <row r="246" spans="1:10" x14ac:dyDescent="0.25">
      <c r="A246" s="114"/>
      <c r="B246" s="115"/>
      <c r="C246" s="115"/>
      <c r="D246" s="115"/>
      <c r="E246" s="116"/>
      <c r="F246" s="116"/>
      <c r="G246" s="116"/>
      <c r="H246" s="117"/>
      <c r="I246" s="118"/>
      <c r="J246" s="119"/>
    </row>
    <row r="247" spans="1:10" x14ac:dyDescent="0.25">
      <c r="A247" s="61">
        <v>43007</v>
      </c>
      <c r="B247" s="109" t="s">
        <v>96</v>
      </c>
      <c r="C247" s="109">
        <v>5000</v>
      </c>
      <c r="D247" s="67" t="s">
        <v>11</v>
      </c>
      <c r="E247" s="46">
        <v>208.5</v>
      </c>
      <c r="F247" s="46">
        <v>210</v>
      </c>
      <c r="G247" s="110">
        <v>0</v>
      </c>
      <c r="H247" s="15">
        <f t="shared" ref="H247" si="155">(E247-F247)*C247</f>
        <v>-7500</v>
      </c>
      <c r="I247" s="75">
        <v>0</v>
      </c>
      <c r="J247" s="15">
        <f t="shared" ref="J247" si="156">+I247+H247</f>
        <v>-7500</v>
      </c>
    </row>
    <row r="248" spans="1:10" x14ac:dyDescent="0.25">
      <c r="A248" s="61">
        <v>43006</v>
      </c>
      <c r="B248" s="112" t="s">
        <v>96</v>
      </c>
      <c r="C248" s="112">
        <v>5000</v>
      </c>
      <c r="D248" s="112" t="s">
        <v>10</v>
      </c>
      <c r="E248" s="8">
        <v>206.5</v>
      </c>
      <c r="F248" s="8">
        <v>208</v>
      </c>
      <c r="G248" s="110">
        <v>0</v>
      </c>
      <c r="H248" s="113">
        <f t="shared" ref="H248:H249" si="157">IF(D248="LONG",(F248-E248)*C248,(E248-F248)*C248)</f>
        <v>7500</v>
      </c>
      <c r="I248" s="75">
        <v>0</v>
      </c>
      <c r="J248" s="113">
        <f t="shared" ref="J248:J249" si="158">(H248+I248)</f>
        <v>7500</v>
      </c>
    </row>
    <row r="249" spans="1:10" x14ac:dyDescent="0.25">
      <c r="A249" s="61">
        <v>43005</v>
      </c>
      <c r="B249" s="112" t="s">
        <v>96</v>
      </c>
      <c r="C249" s="112">
        <v>5000</v>
      </c>
      <c r="D249" s="112" t="s">
        <v>10</v>
      </c>
      <c r="E249" s="8">
        <v>207</v>
      </c>
      <c r="F249" s="8">
        <v>206</v>
      </c>
      <c r="G249" s="110">
        <v>0</v>
      </c>
      <c r="H249" s="113">
        <f t="shared" si="157"/>
        <v>-5000</v>
      </c>
      <c r="I249" s="75">
        <v>0</v>
      </c>
      <c r="J249" s="113">
        <f t="shared" si="158"/>
        <v>-5000</v>
      </c>
    </row>
    <row r="250" spans="1:10" x14ac:dyDescent="0.25">
      <c r="A250" s="61">
        <v>43005</v>
      </c>
      <c r="B250" s="109" t="s">
        <v>96</v>
      </c>
      <c r="C250" s="109">
        <v>5000</v>
      </c>
      <c r="D250" s="67" t="s">
        <v>11</v>
      </c>
      <c r="E250" s="46">
        <v>207</v>
      </c>
      <c r="F250" s="46">
        <v>208.5</v>
      </c>
      <c r="G250" s="110">
        <v>0</v>
      </c>
      <c r="H250" s="15">
        <f t="shared" ref="H250:H251" si="159">(E250-F250)*C250</f>
        <v>-7500</v>
      </c>
      <c r="I250" s="75">
        <v>0</v>
      </c>
      <c r="J250" s="15">
        <f t="shared" ref="J250:J251" si="160">+I250+H250</f>
        <v>-7500</v>
      </c>
    </row>
    <row r="251" spans="1:10" x14ac:dyDescent="0.25">
      <c r="A251" s="61">
        <v>43004</v>
      </c>
      <c r="B251" s="109" t="s">
        <v>96</v>
      </c>
      <c r="C251" s="109">
        <v>5000</v>
      </c>
      <c r="D251" s="67" t="s">
        <v>11</v>
      </c>
      <c r="E251" s="46">
        <v>208.25</v>
      </c>
      <c r="F251" s="46">
        <v>207.25</v>
      </c>
      <c r="G251" s="110">
        <v>205.75</v>
      </c>
      <c r="H251" s="15">
        <f t="shared" si="159"/>
        <v>5000</v>
      </c>
      <c r="I251" s="75">
        <f>(F251-G251)*C251</f>
        <v>7500</v>
      </c>
      <c r="J251" s="15">
        <f t="shared" si="160"/>
        <v>12500</v>
      </c>
    </row>
    <row r="252" spans="1:10" x14ac:dyDescent="0.25">
      <c r="A252" s="61">
        <v>43004</v>
      </c>
      <c r="B252" s="112" t="s">
        <v>94</v>
      </c>
      <c r="C252" s="112">
        <v>100</v>
      </c>
      <c r="D252" s="112" t="s">
        <v>10</v>
      </c>
      <c r="E252" s="8">
        <v>30040</v>
      </c>
      <c r="F252" s="8">
        <v>29940</v>
      </c>
      <c r="G252" s="110">
        <v>0</v>
      </c>
      <c r="H252" s="113">
        <f t="shared" ref="H252" si="161">IF(D252="LONG",(F252-E252)*C252,(E252-F252)*C252)</f>
        <v>-10000</v>
      </c>
      <c r="I252" s="75">
        <v>0</v>
      </c>
      <c r="J252" s="113">
        <f t="shared" ref="J252" si="162">(H252+I252)</f>
        <v>-10000</v>
      </c>
    </row>
    <row r="253" spans="1:10" x14ac:dyDescent="0.25">
      <c r="A253" s="61">
        <v>43003</v>
      </c>
      <c r="B253" s="109" t="s">
        <v>93</v>
      </c>
      <c r="C253" s="109">
        <v>5000</v>
      </c>
      <c r="D253" s="67" t="s">
        <v>11</v>
      </c>
      <c r="E253" s="46">
        <v>141.6</v>
      </c>
      <c r="F253" s="46">
        <v>140.6</v>
      </c>
      <c r="G253" s="110">
        <v>0</v>
      </c>
      <c r="H253" s="15">
        <f t="shared" ref="H253" si="163">(E253-F253)*C253</f>
        <v>5000</v>
      </c>
      <c r="I253" s="75">
        <v>0</v>
      </c>
      <c r="J253" s="15">
        <f t="shared" ref="J253" si="164">+I253+H253</f>
        <v>5000</v>
      </c>
    </row>
    <row r="254" spans="1:10" x14ac:dyDescent="0.25">
      <c r="A254" s="120">
        <v>43000</v>
      </c>
      <c r="B254" s="112" t="s">
        <v>95</v>
      </c>
      <c r="C254" s="112">
        <v>30</v>
      </c>
      <c r="D254" s="112" t="s">
        <v>10</v>
      </c>
      <c r="E254" s="8">
        <v>39900</v>
      </c>
      <c r="F254" s="8">
        <v>39700</v>
      </c>
      <c r="G254" s="110">
        <v>0</v>
      </c>
      <c r="H254" s="113">
        <f t="shared" ref="H254" si="165">IF(D254="LONG",(F254-E254)*C254,(E254-F254)*C254)</f>
        <v>-6000</v>
      </c>
      <c r="I254" s="75">
        <v>0</v>
      </c>
      <c r="J254" s="113">
        <f t="shared" ref="J254" si="166">(H254+I254)</f>
        <v>-6000</v>
      </c>
    </row>
    <row r="255" spans="1:10" x14ac:dyDescent="0.25">
      <c r="A255" s="61">
        <v>42999</v>
      </c>
      <c r="B255" s="109" t="s">
        <v>96</v>
      </c>
      <c r="C255" s="109">
        <v>5000</v>
      </c>
      <c r="D255" s="67" t="s">
        <v>11</v>
      </c>
      <c r="E255" s="46">
        <v>202.5</v>
      </c>
      <c r="F255" s="46">
        <v>201.5</v>
      </c>
      <c r="G255" s="110">
        <v>200</v>
      </c>
      <c r="H255" s="15">
        <f t="shared" ref="H255:H257" si="167">(E255-F255)*C255</f>
        <v>5000</v>
      </c>
      <c r="I255" s="75">
        <f>(F255-G255)*C255</f>
        <v>7500</v>
      </c>
      <c r="J255" s="15">
        <f t="shared" ref="J255:J257" si="168">+I255+H255</f>
        <v>12500</v>
      </c>
    </row>
    <row r="256" spans="1:10" x14ac:dyDescent="0.25">
      <c r="A256" s="61">
        <v>42998</v>
      </c>
      <c r="B256" s="109" t="s">
        <v>94</v>
      </c>
      <c r="C256" s="109">
        <v>100</v>
      </c>
      <c r="D256" s="67" t="s">
        <v>11</v>
      </c>
      <c r="E256" s="46">
        <v>29740</v>
      </c>
      <c r="F256" s="46">
        <v>29640</v>
      </c>
      <c r="G256" s="110">
        <v>29450</v>
      </c>
      <c r="H256" s="15">
        <f t="shared" si="167"/>
        <v>10000</v>
      </c>
      <c r="I256" s="75">
        <f>(F256-G256)*C256</f>
        <v>19000</v>
      </c>
      <c r="J256" s="15">
        <f t="shared" si="168"/>
        <v>29000</v>
      </c>
    </row>
    <row r="257" spans="1:10" x14ac:dyDescent="0.25">
      <c r="A257" s="61">
        <v>42998</v>
      </c>
      <c r="B257" s="109" t="s">
        <v>96</v>
      </c>
      <c r="C257" s="109">
        <v>5000</v>
      </c>
      <c r="D257" s="67" t="s">
        <v>11</v>
      </c>
      <c r="E257" s="46">
        <v>201.5</v>
      </c>
      <c r="F257" s="46">
        <v>203</v>
      </c>
      <c r="G257" s="110">
        <v>0</v>
      </c>
      <c r="H257" s="15">
        <f t="shared" si="167"/>
        <v>-7500</v>
      </c>
      <c r="I257" s="75">
        <v>0</v>
      </c>
      <c r="J257" s="15">
        <f t="shared" si="168"/>
        <v>-7500</v>
      </c>
    </row>
    <row r="258" spans="1:10" x14ac:dyDescent="0.25">
      <c r="A258" s="61">
        <v>42997</v>
      </c>
      <c r="B258" s="109" t="s">
        <v>94</v>
      </c>
      <c r="C258" s="109">
        <v>100</v>
      </c>
      <c r="D258" s="109" t="s">
        <v>10</v>
      </c>
      <c r="E258" s="121">
        <v>29600</v>
      </c>
      <c r="F258" s="121">
        <v>29675</v>
      </c>
      <c r="G258" s="121">
        <v>0</v>
      </c>
      <c r="H258" s="113">
        <f t="shared" ref="H258:H260" si="169">IF(D258="LONG",(F258-E258)*C258,(E258-F258)*C258)</f>
        <v>7500</v>
      </c>
      <c r="I258" s="75">
        <v>0</v>
      </c>
      <c r="J258" s="113">
        <f t="shared" ref="J258:J260" si="170">(H258+I258)</f>
        <v>7500</v>
      </c>
    </row>
    <row r="259" spans="1:10" x14ac:dyDescent="0.25">
      <c r="A259" s="61">
        <v>42997</v>
      </c>
      <c r="B259" s="109" t="s">
        <v>96</v>
      </c>
      <c r="C259" s="109">
        <v>5000</v>
      </c>
      <c r="D259" s="109" t="s">
        <v>10</v>
      </c>
      <c r="E259" s="121">
        <v>200</v>
      </c>
      <c r="F259" s="121">
        <v>198.5</v>
      </c>
      <c r="G259" s="121">
        <v>0</v>
      </c>
      <c r="H259" s="113">
        <f t="shared" si="169"/>
        <v>-7500</v>
      </c>
      <c r="I259" s="75">
        <v>0</v>
      </c>
      <c r="J259" s="113">
        <f t="shared" si="170"/>
        <v>-7500</v>
      </c>
    </row>
    <row r="260" spans="1:10" x14ac:dyDescent="0.25">
      <c r="A260" s="61">
        <v>42996</v>
      </c>
      <c r="B260" s="109" t="s">
        <v>96</v>
      </c>
      <c r="C260" s="109">
        <v>5000</v>
      </c>
      <c r="D260" s="109" t="s">
        <v>10</v>
      </c>
      <c r="E260" s="121">
        <v>197</v>
      </c>
      <c r="F260" s="121">
        <v>198</v>
      </c>
      <c r="G260" s="121">
        <v>0</v>
      </c>
      <c r="H260" s="113">
        <f t="shared" si="169"/>
        <v>5000</v>
      </c>
      <c r="I260" s="75">
        <v>0</v>
      </c>
      <c r="J260" s="113">
        <f t="shared" si="170"/>
        <v>5000</v>
      </c>
    </row>
    <row r="261" spans="1:10" x14ac:dyDescent="0.25">
      <c r="A261" s="61">
        <v>42993</v>
      </c>
      <c r="B261" s="109" t="s">
        <v>96</v>
      </c>
      <c r="C261" s="109">
        <v>5000</v>
      </c>
      <c r="D261" s="67" t="s">
        <v>11</v>
      </c>
      <c r="E261" s="46">
        <v>193.5</v>
      </c>
      <c r="F261" s="46">
        <v>195</v>
      </c>
      <c r="G261" s="110">
        <v>0</v>
      </c>
      <c r="H261" s="15">
        <f t="shared" ref="H261" si="171">(E261-F261)*C261</f>
        <v>-7500</v>
      </c>
      <c r="I261" s="75">
        <v>0</v>
      </c>
      <c r="J261" s="15">
        <f t="shared" ref="J261" si="172">+I261+H261</f>
        <v>-7500</v>
      </c>
    </row>
    <row r="262" spans="1:10" x14ac:dyDescent="0.25">
      <c r="A262" s="61">
        <v>42992</v>
      </c>
      <c r="B262" s="109" t="s">
        <v>96</v>
      </c>
      <c r="C262" s="109">
        <v>5000</v>
      </c>
      <c r="D262" s="109" t="s">
        <v>10</v>
      </c>
      <c r="E262" s="121">
        <v>192</v>
      </c>
      <c r="F262" s="121">
        <v>193</v>
      </c>
      <c r="G262" s="121">
        <v>0</v>
      </c>
      <c r="H262" s="113">
        <f t="shared" ref="H262:H265" si="173">IF(D262="LONG",(F262-E262)*C262,(E262-F262)*C262)</f>
        <v>5000</v>
      </c>
      <c r="I262" s="75">
        <v>0</v>
      </c>
      <c r="J262" s="113">
        <f t="shared" ref="J262:J265" si="174">(H262+I262)</f>
        <v>5000</v>
      </c>
    </row>
    <row r="263" spans="1:10" x14ac:dyDescent="0.25">
      <c r="A263" s="61">
        <v>42992</v>
      </c>
      <c r="B263" s="109" t="s">
        <v>95</v>
      </c>
      <c r="C263" s="109">
        <v>30</v>
      </c>
      <c r="D263" s="109" t="s">
        <v>10</v>
      </c>
      <c r="E263" s="121">
        <v>40950</v>
      </c>
      <c r="F263" s="121">
        <v>41150</v>
      </c>
      <c r="G263" s="121">
        <v>0</v>
      </c>
      <c r="H263" s="113">
        <f t="shared" si="173"/>
        <v>6000</v>
      </c>
      <c r="I263" s="75">
        <v>0</v>
      </c>
      <c r="J263" s="113">
        <f t="shared" si="174"/>
        <v>6000</v>
      </c>
    </row>
    <row r="264" spans="1:10" x14ac:dyDescent="0.25">
      <c r="A264" s="61">
        <v>42991</v>
      </c>
      <c r="B264" s="109" t="s">
        <v>96</v>
      </c>
      <c r="C264" s="109">
        <v>5000</v>
      </c>
      <c r="D264" s="109" t="s">
        <v>10</v>
      </c>
      <c r="E264" s="121">
        <v>195</v>
      </c>
      <c r="F264" s="121">
        <v>193.5</v>
      </c>
      <c r="G264" s="121">
        <v>0</v>
      </c>
      <c r="H264" s="113">
        <f t="shared" si="173"/>
        <v>-7500</v>
      </c>
      <c r="I264" s="75">
        <v>0</v>
      </c>
      <c r="J264" s="113">
        <f t="shared" si="174"/>
        <v>-7500</v>
      </c>
    </row>
    <row r="265" spans="1:10" x14ac:dyDescent="0.25">
      <c r="A265" s="61">
        <v>42990</v>
      </c>
      <c r="B265" s="109" t="s">
        <v>96</v>
      </c>
      <c r="C265" s="109">
        <v>5000</v>
      </c>
      <c r="D265" s="109" t="s">
        <v>10</v>
      </c>
      <c r="E265" s="121">
        <v>197.75</v>
      </c>
      <c r="F265" s="121">
        <v>195.85</v>
      </c>
      <c r="G265" s="121">
        <v>0</v>
      </c>
      <c r="H265" s="113">
        <f t="shared" si="173"/>
        <v>-9500.0000000000291</v>
      </c>
      <c r="I265" s="75">
        <v>0</v>
      </c>
      <c r="J265" s="113">
        <f t="shared" si="174"/>
        <v>-9500.0000000000291</v>
      </c>
    </row>
    <row r="266" spans="1:10" x14ac:dyDescent="0.25">
      <c r="A266" s="61">
        <v>42990</v>
      </c>
      <c r="B266" s="109" t="s">
        <v>94</v>
      </c>
      <c r="C266" s="109">
        <v>100</v>
      </c>
      <c r="D266" s="67" t="s">
        <v>11</v>
      </c>
      <c r="E266" s="46">
        <v>29860</v>
      </c>
      <c r="F266" s="46">
        <v>29960</v>
      </c>
      <c r="G266" s="110">
        <v>0</v>
      </c>
      <c r="H266" s="15">
        <f t="shared" ref="H266" si="175">(E266-F266)*C266</f>
        <v>-10000</v>
      </c>
      <c r="I266" s="75">
        <v>0</v>
      </c>
      <c r="J266" s="15">
        <f t="shared" ref="J266" si="176">+I266+H266</f>
        <v>-10000</v>
      </c>
    </row>
    <row r="267" spans="1:10" x14ac:dyDescent="0.25">
      <c r="A267" s="61">
        <v>42989</v>
      </c>
      <c r="B267" s="109" t="s">
        <v>96</v>
      </c>
      <c r="C267" s="109">
        <v>5000</v>
      </c>
      <c r="D267" s="109" t="s">
        <v>10</v>
      </c>
      <c r="E267" s="121">
        <v>195.75</v>
      </c>
      <c r="F267" s="121">
        <v>196.75</v>
      </c>
      <c r="G267" s="121">
        <v>0</v>
      </c>
      <c r="H267" s="113">
        <f t="shared" ref="H267:H268" si="177">IF(D267="LONG",(F267-E267)*C267,(E267-F267)*C267)</f>
        <v>5000</v>
      </c>
      <c r="I267" s="75">
        <v>0</v>
      </c>
      <c r="J267" s="113">
        <f t="shared" ref="J267:J268" si="178">(H267+I267)</f>
        <v>5000</v>
      </c>
    </row>
    <row r="268" spans="1:10" x14ac:dyDescent="0.25">
      <c r="A268" s="61">
        <v>42986</v>
      </c>
      <c r="B268" s="109" t="s">
        <v>96</v>
      </c>
      <c r="C268" s="109">
        <v>5000</v>
      </c>
      <c r="D268" s="109" t="s">
        <v>10</v>
      </c>
      <c r="E268" s="121">
        <v>196.75</v>
      </c>
      <c r="F268" s="121">
        <v>194.75</v>
      </c>
      <c r="G268" s="121">
        <v>0</v>
      </c>
      <c r="H268" s="113">
        <f t="shared" si="177"/>
        <v>-10000</v>
      </c>
      <c r="I268" s="75">
        <v>0</v>
      </c>
      <c r="J268" s="113">
        <f t="shared" si="178"/>
        <v>-10000</v>
      </c>
    </row>
    <row r="269" spans="1:10" x14ac:dyDescent="0.25">
      <c r="A269" s="61">
        <v>42985</v>
      </c>
      <c r="B269" s="109" t="s">
        <v>95</v>
      </c>
      <c r="C269" s="109">
        <v>30</v>
      </c>
      <c r="D269" s="67" t="s">
        <v>11</v>
      </c>
      <c r="E269" s="46">
        <v>41330</v>
      </c>
      <c r="F269" s="46">
        <v>41550</v>
      </c>
      <c r="G269" s="110">
        <v>0</v>
      </c>
      <c r="H269" s="15">
        <f t="shared" ref="H269" si="179">(E269-F269)*C269</f>
        <v>-6600</v>
      </c>
      <c r="I269" s="75">
        <v>0</v>
      </c>
      <c r="J269" s="15">
        <f t="shared" ref="J269" si="180">+I269+H269</f>
        <v>-6600</v>
      </c>
    </row>
    <row r="270" spans="1:10" x14ac:dyDescent="0.25">
      <c r="A270" s="61">
        <v>42985</v>
      </c>
      <c r="B270" s="109" t="s">
        <v>96</v>
      </c>
      <c r="C270" s="109">
        <v>5000</v>
      </c>
      <c r="D270" s="109" t="s">
        <v>10</v>
      </c>
      <c r="E270" s="121">
        <v>197.75</v>
      </c>
      <c r="F270" s="121">
        <v>199.75</v>
      </c>
      <c r="G270" s="121">
        <v>201</v>
      </c>
      <c r="H270" s="113">
        <f t="shared" ref="H270:H271" si="181">IF(D270="LONG",(F270-E270)*C270,(E270-F270)*C270)</f>
        <v>10000</v>
      </c>
      <c r="I270" s="75">
        <f t="shared" ref="I270" si="182">(G270-F270)*C270</f>
        <v>6250</v>
      </c>
      <c r="J270" s="113">
        <f t="shared" ref="J270:J271" si="183">(H270+I270)</f>
        <v>16250</v>
      </c>
    </row>
    <row r="271" spans="1:10" x14ac:dyDescent="0.25">
      <c r="A271" s="61">
        <v>42985</v>
      </c>
      <c r="B271" s="109" t="s">
        <v>93</v>
      </c>
      <c r="C271" s="109">
        <v>5000</v>
      </c>
      <c r="D271" s="109" t="s">
        <v>10</v>
      </c>
      <c r="E271" s="121">
        <v>149</v>
      </c>
      <c r="F271" s="121">
        <v>150</v>
      </c>
      <c r="G271" s="121">
        <v>0</v>
      </c>
      <c r="H271" s="113">
        <f t="shared" si="181"/>
        <v>5000</v>
      </c>
      <c r="I271" s="75">
        <v>0</v>
      </c>
      <c r="J271" s="113">
        <f t="shared" si="183"/>
        <v>5000</v>
      </c>
    </row>
    <row r="272" spans="1:10" x14ac:dyDescent="0.25">
      <c r="A272" s="61">
        <v>42984</v>
      </c>
      <c r="B272" s="109" t="s">
        <v>94</v>
      </c>
      <c r="C272" s="109">
        <v>100</v>
      </c>
      <c r="D272" s="67" t="s">
        <v>11</v>
      </c>
      <c r="E272" s="46">
        <v>30225</v>
      </c>
      <c r="F272" s="46">
        <v>30125</v>
      </c>
      <c r="G272" s="110">
        <v>29975</v>
      </c>
      <c r="H272" s="15">
        <f t="shared" ref="H272:H273" si="184">(E272-F272)*C272</f>
        <v>10000</v>
      </c>
      <c r="I272" s="75">
        <f>(F272-G272)*C272</f>
        <v>15000</v>
      </c>
      <c r="J272" s="15">
        <f t="shared" ref="J272:J273" si="185">+I272+H272</f>
        <v>25000</v>
      </c>
    </row>
    <row r="273" spans="1:10" x14ac:dyDescent="0.25">
      <c r="A273" s="61">
        <v>42984</v>
      </c>
      <c r="B273" s="109" t="s">
        <v>96</v>
      </c>
      <c r="C273" s="109">
        <v>5000</v>
      </c>
      <c r="D273" s="67" t="s">
        <v>11</v>
      </c>
      <c r="E273" s="46">
        <v>200.25</v>
      </c>
      <c r="F273" s="46">
        <v>199.25</v>
      </c>
      <c r="G273" s="110">
        <v>197.75</v>
      </c>
      <c r="H273" s="15">
        <f t="shared" si="184"/>
        <v>5000</v>
      </c>
      <c r="I273" s="75">
        <f>(F273-G273)*C273</f>
        <v>7500</v>
      </c>
      <c r="J273" s="15">
        <f t="shared" si="185"/>
        <v>12500</v>
      </c>
    </row>
    <row r="274" spans="1:10" x14ac:dyDescent="0.25">
      <c r="A274" s="61">
        <v>42983</v>
      </c>
      <c r="B274" s="109" t="s">
        <v>173</v>
      </c>
      <c r="C274" s="109">
        <v>5000</v>
      </c>
      <c r="D274" s="109" t="s">
        <v>10</v>
      </c>
      <c r="E274" s="121">
        <v>151.35</v>
      </c>
      <c r="F274" s="121">
        <v>149.85</v>
      </c>
      <c r="G274" s="121">
        <v>0</v>
      </c>
      <c r="H274" s="113">
        <f t="shared" ref="H274:H277" si="186">IF(D274="LONG",(F274-E274)*C274,(E274-F274)*C274)</f>
        <v>-7500</v>
      </c>
      <c r="I274" s="75">
        <v>0</v>
      </c>
      <c r="J274" s="113">
        <f t="shared" ref="J274:J277" si="187">(H274+I274)</f>
        <v>-7500</v>
      </c>
    </row>
    <row r="275" spans="1:10" x14ac:dyDescent="0.25">
      <c r="A275" s="61">
        <v>42983</v>
      </c>
      <c r="B275" s="109" t="s">
        <v>94</v>
      </c>
      <c r="C275" s="109">
        <v>100</v>
      </c>
      <c r="D275" s="109" t="s">
        <v>10</v>
      </c>
      <c r="E275" s="121">
        <v>30200</v>
      </c>
      <c r="F275" s="121">
        <v>30100</v>
      </c>
      <c r="G275" s="121">
        <v>0</v>
      </c>
      <c r="H275" s="113">
        <f t="shared" si="186"/>
        <v>-10000</v>
      </c>
      <c r="I275" s="75">
        <v>0</v>
      </c>
      <c r="J275" s="113">
        <f t="shared" si="187"/>
        <v>-10000</v>
      </c>
    </row>
    <row r="276" spans="1:10" x14ac:dyDescent="0.25">
      <c r="A276" s="61">
        <v>42982</v>
      </c>
      <c r="B276" s="109" t="s">
        <v>94</v>
      </c>
      <c r="C276" s="109">
        <v>100</v>
      </c>
      <c r="D276" s="109" t="s">
        <v>10</v>
      </c>
      <c r="E276" s="121">
        <v>30100</v>
      </c>
      <c r="F276" s="121">
        <v>30200</v>
      </c>
      <c r="G276" s="121">
        <v>0</v>
      </c>
      <c r="H276" s="113">
        <f t="shared" si="186"/>
        <v>10000</v>
      </c>
      <c r="I276" s="75">
        <v>0</v>
      </c>
      <c r="J276" s="113">
        <f t="shared" si="187"/>
        <v>10000</v>
      </c>
    </row>
    <row r="277" spans="1:10" x14ac:dyDescent="0.25">
      <c r="A277" s="61">
        <v>42979</v>
      </c>
      <c r="B277" s="109" t="s">
        <v>96</v>
      </c>
      <c r="C277" s="109">
        <v>5000</v>
      </c>
      <c r="D277" s="109" t="s">
        <v>10</v>
      </c>
      <c r="E277" s="121">
        <v>201.8</v>
      </c>
      <c r="F277" s="121">
        <v>202.8</v>
      </c>
      <c r="G277" s="121">
        <v>0</v>
      </c>
      <c r="H277" s="113">
        <f t="shared" si="186"/>
        <v>5000</v>
      </c>
      <c r="I277" s="75">
        <v>0</v>
      </c>
      <c r="J277" s="113">
        <f t="shared" si="187"/>
        <v>5000</v>
      </c>
    </row>
    <row r="278" spans="1:10" x14ac:dyDescent="0.25">
      <c r="A278" s="114"/>
      <c r="B278" s="115"/>
      <c r="C278" s="115"/>
      <c r="D278" s="115"/>
      <c r="E278" s="116"/>
      <c r="F278" s="116"/>
      <c r="G278" s="116"/>
      <c r="H278" s="117"/>
      <c r="I278" s="118"/>
      <c r="J278" s="119"/>
    </row>
    <row r="279" spans="1:10" x14ac:dyDescent="0.25">
      <c r="A279" s="61">
        <v>42978</v>
      </c>
      <c r="B279" s="109" t="s">
        <v>95</v>
      </c>
      <c r="C279" s="109">
        <v>30</v>
      </c>
      <c r="D279" s="109" t="s">
        <v>10</v>
      </c>
      <c r="E279" s="121">
        <v>39590</v>
      </c>
      <c r="F279" s="121">
        <v>39740</v>
      </c>
      <c r="G279" s="121">
        <v>39850</v>
      </c>
      <c r="H279" s="113">
        <f t="shared" ref="H279:H283" si="188">IF(D279="LONG",(F279-E279)*C279,(E279-F279)*C279)</f>
        <v>4500</v>
      </c>
      <c r="I279" s="75">
        <f t="shared" ref="I279" si="189">(G279-F279)*C279</f>
        <v>3300</v>
      </c>
      <c r="J279" s="113">
        <f t="shared" ref="J279:J283" si="190">(H279+I279)</f>
        <v>7800</v>
      </c>
    </row>
    <row r="280" spans="1:10" x14ac:dyDescent="0.25">
      <c r="A280" s="61">
        <v>42977</v>
      </c>
      <c r="B280" s="109" t="s">
        <v>94</v>
      </c>
      <c r="C280" s="109">
        <v>100</v>
      </c>
      <c r="D280" s="67" t="s">
        <v>11</v>
      </c>
      <c r="E280" s="46">
        <v>29590</v>
      </c>
      <c r="F280" s="46">
        <v>29490</v>
      </c>
      <c r="G280" s="110">
        <v>0</v>
      </c>
      <c r="H280" s="113">
        <f t="shared" si="188"/>
        <v>10000</v>
      </c>
      <c r="I280" s="75">
        <v>0</v>
      </c>
      <c r="J280" s="113">
        <f t="shared" si="190"/>
        <v>10000</v>
      </c>
    </row>
    <row r="281" spans="1:10" x14ac:dyDescent="0.25">
      <c r="A281" s="61">
        <v>42977</v>
      </c>
      <c r="B281" s="109" t="s">
        <v>96</v>
      </c>
      <c r="C281" s="109">
        <v>5000</v>
      </c>
      <c r="D281" s="67" t="s">
        <v>11</v>
      </c>
      <c r="E281" s="46">
        <v>201</v>
      </c>
      <c r="F281" s="46">
        <v>200</v>
      </c>
      <c r="G281" s="110">
        <v>0</v>
      </c>
      <c r="H281" s="113">
        <f t="shared" si="188"/>
        <v>5000</v>
      </c>
      <c r="I281" s="75">
        <v>0</v>
      </c>
      <c r="J281" s="113">
        <f t="shared" si="190"/>
        <v>5000</v>
      </c>
    </row>
    <row r="282" spans="1:10" x14ac:dyDescent="0.25">
      <c r="A282" s="61">
        <v>42976</v>
      </c>
      <c r="B282" s="109" t="s">
        <v>96</v>
      </c>
      <c r="C282" s="109">
        <v>5000</v>
      </c>
      <c r="D282" s="109" t="s">
        <v>10</v>
      </c>
      <c r="E282" s="121">
        <v>197.9</v>
      </c>
      <c r="F282" s="121">
        <v>198.9</v>
      </c>
      <c r="G282" s="121">
        <v>0</v>
      </c>
      <c r="H282" s="113">
        <f t="shared" si="188"/>
        <v>5000</v>
      </c>
      <c r="I282" s="75">
        <v>0</v>
      </c>
      <c r="J282" s="113">
        <f t="shared" si="190"/>
        <v>5000</v>
      </c>
    </row>
    <row r="283" spans="1:10" x14ac:dyDescent="0.25">
      <c r="A283" s="61">
        <v>42970</v>
      </c>
      <c r="B283" s="109" t="s">
        <v>96</v>
      </c>
      <c r="C283" s="109">
        <v>5000</v>
      </c>
      <c r="D283" s="109" t="s">
        <v>10</v>
      </c>
      <c r="E283" s="121">
        <v>199.6</v>
      </c>
      <c r="F283" s="121">
        <v>200.6</v>
      </c>
      <c r="G283" s="121">
        <v>201.2</v>
      </c>
      <c r="H283" s="113">
        <f t="shared" si="188"/>
        <v>5000</v>
      </c>
      <c r="I283" s="75">
        <f t="shared" ref="I283" si="191">(G283-F283)*C283</f>
        <v>2999.9999999999718</v>
      </c>
      <c r="J283" s="113">
        <f t="shared" si="190"/>
        <v>7999.9999999999718</v>
      </c>
    </row>
    <row r="284" spans="1:10" x14ac:dyDescent="0.25">
      <c r="A284" s="61">
        <v>42970</v>
      </c>
      <c r="B284" s="109" t="s">
        <v>94</v>
      </c>
      <c r="C284" s="109">
        <v>100</v>
      </c>
      <c r="D284" s="67" t="s">
        <v>11</v>
      </c>
      <c r="E284" s="46">
        <v>29110</v>
      </c>
      <c r="F284" s="46">
        <v>29010</v>
      </c>
      <c r="G284" s="110">
        <v>28880</v>
      </c>
      <c r="H284" s="15">
        <f t="shared" ref="H284" si="192">(E284-F284)*C284</f>
        <v>10000</v>
      </c>
      <c r="I284" s="75">
        <f>(F284-G284)*C284</f>
        <v>13000</v>
      </c>
      <c r="J284" s="15">
        <f t="shared" ref="J284" si="193">+I284+H284</f>
        <v>23000</v>
      </c>
    </row>
    <row r="285" spans="1:10" x14ac:dyDescent="0.25">
      <c r="A285" s="61">
        <v>42970</v>
      </c>
      <c r="B285" s="109" t="s">
        <v>173</v>
      </c>
      <c r="C285" s="109">
        <v>5000</v>
      </c>
      <c r="D285" s="109" t="s">
        <v>10</v>
      </c>
      <c r="E285" s="121">
        <v>153.6</v>
      </c>
      <c r="F285" s="121">
        <v>151.6</v>
      </c>
      <c r="G285" s="121">
        <v>0</v>
      </c>
      <c r="H285" s="113">
        <f t="shared" ref="H285:H287" si="194">IF(D285="LONG",(F285-E285)*C285,(E285-F285)*C285)</f>
        <v>-10000</v>
      </c>
      <c r="I285" s="75">
        <v>0</v>
      </c>
      <c r="J285" s="113">
        <f t="shared" ref="J285:J287" si="195">(H285+I285)</f>
        <v>-10000</v>
      </c>
    </row>
    <row r="286" spans="1:10" x14ac:dyDescent="0.25">
      <c r="A286" s="61">
        <v>42969</v>
      </c>
      <c r="B286" s="109" t="s">
        <v>96</v>
      </c>
      <c r="C286" s="109">
        <v>5000</v>
      </c>
      <c r="D286" s="109" t="s">
        <v>10</v>
      </c>
      <c r="E286" s="121">
        <v>199.7</v>
      </c>
      <c r="F286" s="121">
        <v>200.7</v>
      </c>
      <c r="G286" s="121">
        <v>201.5</v>
      </c>
      <c r="H286" s="113">
        <f t="shared" si="194"/>
        <v>5000</v>
      </c>
      <c r="I286" s="75">
        <f t="shared" ref="I286" si="196">(G286-F286)*C286</f>
        <v>4000.0000000000568</v>
      </c>
      <c r="J286" s="113">
        <f t="shared" si="195"/>
        <v>9000.0000000000564</v>
      </c>
    </row>
    <row r="287" spans="1:10" x14ac:dyDescent="0.25">
      <c r="A287" s="61">
        <v>42969</v>
      </c>
      <c r="B287" s="109" t="s">
        <v>94</v>
      </c>
      <c r="C287" s="109">
        <v>100</v>
      </c>
      <c r="D287" s="67" t="s">
        <v>11</v>
      </c>
      <c r="E287" s="46">
        <v>29200</v>
      </c>
      <c r="F287" s="46">
        <v>29100</v>
      </c>
      <c r="G287" s="110">
        <v>0</v>
      </c>
      <c r="H287" s="113">
        <f t="shared" si="194"/>
        <v>10000</v>
      </c>
      <c r="I287" s="75">
        <v>0</v>
      </c>
      <c r="J287" s="113">
        <f t="shared" si="195"/>
        <v>10000</v>
      </c>
    </row>
    <row r="288" spans="1:10" x14ac:dyDescent="0.25">
      <c r="A288" s="61">
        <v>42968</v>
      </c>
      <c r="B288" s="109" t="s">
        <v>96</v>
      </c>
      <c r="C288" s="109">
        <v>5000</v>
      </c>
      <c r="D288" s="109" t="s">
        <v>10</v>
      </c>
      <c r="E288" s="121">
        <v>201</v>
      </c>
      <c r="F288" s="121">
        <v>202</v>
      </c>
      <c r="G288" s="121">
        <v>0</v>
      </c>
      <c r="H288" s="113">
        <f>IF(D288="LONG",(F288-E288)*C288,(E288-F288)*C288)</f>
        <v>5000</v>
      </c>
      <c r="I288" s="75">
        <v>0</v>
      </c>
      <c r="J288" s="113">
        <f>(H288+I288)</f>
        <v>5000</v>
      </c>
    </row>
    <row r="289" spans="1:10" x14ac:dyDescent="0.25">
      <c r="A289" s="61">
        <v>42968</v>
      </c>
      <c r="B289" s="109" t="s">
        <v>175</v>
      </c>
      <c r="C289" s="109">
        <v>30</v>
      </c>
      <c r="D289" s="67" t="s">
        <v>11</v>
      </c>
      <c r="E289" s="46">
        <v>39020</v>
      </c>
      <c r="F289" s="46">
        <v>39245</v>
      </c>
      <c r="G289" s="110">
        <v>0</v>
      </c>
      <c r="H289" s="113">
        <f t="shared" ref="H289" si="197">IF(D289="LONG",(F289-E289)*C289,(E289-F289)*C289)</f>
        <v>-6750</v>
      </c>
      <c r="I289" s="75">
        <v>0</v>
      </c>
      <c r="J289" s="113">
        <f t="shared" ref="J289" si="198">(H289+I289)</f>
        <v>-6750</v>
      </c>
    </row>
    <row r="290" spans="1:10" x14ac:dyDescent="0.25">
      <c r="A290" s="61">
        <v>42964</v>
      </c>
      <c r="B290" s="109" t="s">
        <v>96</v>
      </c>
      <c r="C290" s="109">
        <v>5000</v>
      </c>
      <c r="D290" s="109" t="s">
        <v>10</v>
      </c>
      <c r="E290" s="121">
        <v>200.15</v>
      </c>
      <c r="F290" s="121">
        <v>201.15</v>
      </c>
      <c r="G290" s="121">
        <v>0</v>
      </c>
      <c r="H290" s="113">
        <f>IF(D290="LONG",(F290-E290)*C290,(E290-F290)*C290)</f>
        <v>5000</v>
      </c>
      <c r="I290" s="75">
        <v>0</v>
      </c>
      <c r="J290" s="113">
        <f>(H290+I290)</f>
        <v>5000</v>
      </c>
    </row>
    <row r="291" spans="1:10" x14ac:dyDescent="0.25">
      <c r="A291" s="61">
        <v>42964</v>
      </c>
      <c r="B291" s="109" t="s">
        <v>96</v>
      </c>
      <c r="C291" s="109">
        <v>5000</v>
      </c>
      <c r="D291" s="67" t="s">
        <v>11</v>
      </c>
      <c r="E291" s="46">
        <v>199.75</v>
      </c>
      <c r="F291" s="46">
        <v>198.75</v>
      </c>
      <c r="G291" s="110">
        <v>197.75</v>
      </c>
      <c r="H291" s="15">
        <f t="shared" ref="H291" si="199">(E291-F291)*C291</f>
        <v>5000</v>
      </c>
      <c r="I291" s="75">
        <f>(F291-G291)*C291</f>
        <v>5000</v>
      </c>
      <c r="J291" s="15">
        <f t="shared" ref="J291" si="200">+I291+H291</f>
        <v>10000</v>
      </c>
    </row>
    <row r="292" spans="1:10" x14ac:dyDescent="0.25">
      <c r="A292" s="61">
        <v>42964</v>
      </c>
      <c r="B292" s="109" t="s">
        <v>96</v>
      </c>
      <c r="C292" s="109">
        <v>5000</v>
      </c>
      <c r="D292" s="109" t="s">
        <v>10</v>
      </c>
      <c r="E292" s="121">
        <v>198</v>
      </c>
      <c r="F292" s="121">
        <v>198.9</v>
      </c>
      <c r="G292" s="121">
        <v>0</v>
      </c>
      <c r="H292" s="113">
        <f>IF(D292="LONG",(F292-E292)*C292,(E292-F292)*C292)</f>
        <v>4500.0000000000282</v>
      </c>
      <c r="I292" s="75">
        <v>0</v>
      </c>
      <c r="J292" s="113">
        <f>(H292+I292)</f>
        <v>4500.0000000000282</v>
      </c>
    </row>
    <row r="293" spans="1:10" x14ac:dyDescent="0.25">
      <c r="A293" s="61">
        <v>42963</v>
      </c>
      <c r="B293" s="109" t="s">
        <v>93</v>
      </c>
      <c r="C293" s="109">
        <v>5000</v>
      </c>
      <c r="D293" s="67" t="s">
        <v>11</v>
      </c>
      <c r="E293" s="46">
        <v>155</v>
      </c>
      <c r="F293" s="46">
        <v>156.5</v>
      </c>
      <c r="G293" s="110">
        <v>0</v>
      </c>
      <c r="H293" s="15">
        <f t="shared" ref="H293" si="201">(E293-F293)*C293</f>
        <v>-7500</v>
      </c>
      <c r="I293" s="113">
        <v>0</v>
      </c>
      <c r="J293" s="15">
        <f t="shared" ref="J293" si="202">+I293+H293</f>
        <v>-7500</v>
      </c>
    </row>
    <row r="294" spans="1:10" x14ac:dyDescent="0.25">
      <c r="A294" s="61">
        <v>42961</v>
      </c>
      <c r="B294" s="109" t="s">
        <v>96</v>
      </c>
      <c r="C294" s="109">
        <v>5000</v>
      </c>
      <c r="D294" s="109" t="s">
        <v>10</v>
      </c>
      <c r="E294" s="121">
        <v>186</v>
      </c>
      <c r="F294" s="121">
        <v>187</v>
      </c>
      <c r="G294" s="121">
        <v>188.5</v>
      </c>
      <c r="H294" s="113">
        <f t="shared" ref="H294:H296" si="203">IF(D294="LONG",(F294-E294)*C294,(E294-F294)*C294)</f>
        <v>5000</v>
      </c>
      <c r="I294" s="75">
        <f t="shared" ref="I294" si="204">(G294-F294)*C294</f>
        <v>7500</v>
      </c>
      <c r="J294" s="113">
        <f t="shared" ref="J294:J296" si="205">(H294+I294)</f>
        <v>12500</v>
      </c>
    </row>
    <row r="295" spans="1:10" x14ac:dyDescent="0.25">
      <c r="A295" s="61">
        <v>42958</v>
      </c>
      <c r="B295" s="109" t="s">
        <v>96</v>
      </c>
      <c r="C295" s="109">
        <v>5000</v>
      </c>
      <c r="D295" s="109" t="s">
        <v>10</v>
      </c>
      <c r="E295" s="121">
        <v>187</v>
      </c>
      <c r="F295" s="121">
        <v>185.5</v>
      </c>
      <c r="G295" s="121">
        <v>0</v>
      </c>
      <c r="H295" s="113">
        <f t="shared" si="203"/>
        <v>-7500</v>
      </c>
      <c r="I295" s="75">
        <v>0</v>
      </c>
      <c r="J295" s="113">
        <f t="shared" si="205"/>
        <v>-7500</v>
      </c>
    </row>
    <row r="296" spans="1:10" x14ac:dyDescent="0.25">
      <c r="A296" s="61">
        <v>42957</v>
      </c>
      <c r="B296" s="109" t="s">
        <v>96</v>
      </c>
      <c r="C296" s="109">
        <v>5000</v>
      </c>
      <c r="D296" s="109" t="s">
        <v>10</v>
      </c>
      <c r="E296" s="121">
        <v>188.75</v>
      </c>
      <c r="F296" s="121">
        <v>187.25</v>
      </c>
      <c r="G296" s="121">
        <v>0</v>
      </c>
      <c r="H296" s="113">
        <f t="shared" si="203"/>
        <v>-7500</v>
      </c>
      <c r="I296" s="75">
        <v>0</v>
      </c>
      <c r="J296" s="113">
        <f t="shared" si="205"/>
        <v>-7500</v>
      </c>
    </row>
    <row r="297" spans="1:10" x14ac:dyDescent="0.25">
      <c r="A297" s="61">
        <v>42956</v>
      </c>
      <c r="B297" s="109" t="s">
        <v>93</v>
      </c>
      <c r="C297" s="109">
        <v>5000</v>
      </c>
      <c r="D297" s="109" t="s">
        <v>10</v>
      </c>
      <c r="E297" s="121">
        <v>152.25</v>
      </c>
      <c r="F297" s="121">
        <v>153.25</v>
      </c>
      <c r="G297" s="121">
        <v>0</v>
      </c>
      <c r="H297" s="113">
        <f>IF(D297="LONG",(F297-E297)*C297,(E297-F297)*C297)</f>
        <v>5000</v>
      </c>
      <c r="I297" s="75">
        <v>0</v>
      </c>
      <c r="J297" s="113">
        <f>(H297+I297)</f>
        <v>5000</v>
      </c>
    </row>
    <row r="298" spans="1:10" x14ac:dyDescent="0.25">
      <c r="A298" s="61">
        <v>42955</v>
      </c>
      <c r="B298" s="109" t="s">
        <v>93</v>
      </c>
      <c r="C298" s="109">
        <v>5000</v>
      </c>
      <c r="D298" s="67" t="s">
        <v>11</v>
      </c>
      <c r="E298" s="46">
        <v>150.5</v>
      </c>
      <c r="F298" s="46">
        <v>149.5</v>
      </c>
      <c r="G298" s="110">
        <v>0</v>
      </c>
      <c r="H298" s="15">
        <f>(E298-F298)*C298</f>
        <v>5000</v>
      </c>
      <c r="I298" s="75">
        <v>0</v>
      </c>
      <c r="J298" s="15">
        <f>+I298+H298</f>
        <v>5000</v>
      </c>
    </row>
    <row r="299" spans="1:10" x14ac:dyDescent="0.25">
      <c r="A299" s="61">
        <v>42954</v>
      </c>
      <c r="B299" s="109" t="s">
        <v>93</v>
      </c>
      <c r="C299" s="109">
        <v>5000</v>
      </c>
      <c r="D299" s="67" t="s">
        <v>11</v>
      </c>
      <c r="E299" s="46">
        <v>150.6</v>
      </c>
      <c r="F299" s="46">
        <v>149.5</v>
      </c>
      <c r="G299" s="110">
        <v>0</v>
      </c>
      <c r="H299" s="15">
        <f>(E299-F299)*C299</f>
        <v>5499.9999999999718</v>
      </c>
      <c r="I299" s="75">
        <v>0</v>
      </c>
      <c r="J299" s="15">
        <f>+I299+H299</f>
        <v>5499.9999999999718</v>
      </c>
    </row>
    <row r="300" spans="1:10" x14ac:dyDescent="0.25">
      <c r="A300" s="61">
        <v>42951</v>
      </c>
      <c r="B300" s="109" t="s">
        <v>96</v>
      </c>
      <c r="C300" s="109">
        <v>5000</v>
      </c>
      <c r="D300" s="67" t="s">
        <v>11</v>
      </c>
      <c r="E300" s="46">
        <v>179.5</v>
      </c>
      <c r="F300" s="46">
        <v>178.5</v>
      </c>
      <c r="G300" s="110">
        <v>0</v>
      </c>
      <c r="H300" s="15">
        <f>(E300-F300)*C300</f>
        <v>5000</v>
      </c>
      <c r="I300" s="75">
        <v>0</v>
      </c>
      <c r="J300" s="15">
        <f>+I300+H300</f>
        <v>5000</v>
      </c>
    </row>
    <row r="301" spans="1:10" x14ac:dyDescent="0.25">
      <c r="A301" s="61">
        <v>42950</v>
      </c>
      <c r="B301" s="109" t="s">
        <v>93</v>
      </c>
      <c r="C301" s="109">
        <v>5000</v>
      </c>
      <c r="D301" s="109" t="s">
        <v>10</v>
      </c>
      <c r="E301" s="121">
        <v>150.15</v>
      </c>
      <c r="F301" s="121">
        <v>150.75</v>
      </c>
      <c r="G301" s="121">
        <v>0</v>
      </c>
      <c r="H301" s="113">
        <f>IF(D301="LONG",(F301-E301)*C301,(E301-F301)*C301)</f>
        <v>2999.9999999999718</v>
      </c>
      <c r="I301" s="75">
        <v>0</v>
      </c>
      <c r="J301" s="113">
        <f>(H301+I301)</f>
        <v>2999.9999999999718</v>
      </c>
    </row>
    <row r="302" spans="1:10" x14ac:dyDescent="0.25">
      <c r="A302" s="61">
        <v>42949</v>
      </c>
      <c r="B302" s="109" t="s">
        <v>96</v>
      </c>
      <c r="C302" s="109">
        <v>5000</v>
      </c>
      <c r="D302" s="109" t="s">
        <v>10</v>
      </c>
      <c r="E302" s="121">
        <v>176.25</v>
      </c>
      <c r="F302" s="121">
        <v>177.25</v>
      </c>
      <c r="G302" s="121">
        <v>0</v>
      </c>
      <c r="H302" s="113">
        <f>IF(D302="LONG",(F302-E302)*C302,(E302-F302)*C302)</f>
        <v>5000</v>
      </c>
      <c r="I302" s="75">
        <v>0</v>
      </c>
      <c r="J302" s="113">
        <f>(H302+I302)</f>
        <v>5000</v>
      </c>
    </row>
    <row r="303" spans="1:10" x14ac:dyDescent="0.25">
      <c r="A303" s="61">
        <v>42948</v>
      </c>
      <c r="B303" s="109" t="s">
        <v>173</v>
      </c>
      <c r="C303" s="109">
        <v>5000</v>
      </c>
      <c r="D303" s="109" t="s">
        <v>10</v>
      </c>
      <c r="E303" s="121">
        <v>148</v>
      </c>
      <c r="F303" s="121">
        <v>149</v>
      </c>
      <c r="G303" s="121">
        <v>0</v>
      </c>
      <c r="H303" s="113">
        <f>IF(D303="LONG",(F303-E303)*C303,(E303-F303)*C303)</f>
        <v>5000</v>
      </c>
      <c r="I303" s="75">
        <v>0</v>
      </c>
      <c r="J303" s="113">
        <f>(H303+I303)</f>
        <v>5000</v>
      </c>
    </row>
    <row r="304" spans="1:10" x14ac:dyDescent="0.25">
      <c r="A304" s="114"/>
      <c r="B304" s="115"/>
      <c r="C304" s="115"/>
      <c r="D304" s="115"/>
      <c r="E304" s="116"/>
      <c r="F304" s="116"/>
      <c r="G304" s="116"/>
      <c r="H304" s="117"/>
      <c r="I304" s="118"/>
      <c r="J304" s="119"/>
    </row>
    <row r="305" spans="1:10" x14ac:dyDescent="0.25">
      <c r="A305" s="61">
        <v>42944</v>
      </c>
      <c r="B305" s="109" t="s">
        <v>173</v>
      </c>
      <c r="C305" s="109">
        <v>5000</v>
      </c>
      <c r="D305" s="109" t="s">
        <v>10</v>
      </c>
      <c r="E305" s="121">
        <v>146</v>
      </c>
      <c r="F305" s="121">
        <v>147</v>
      </c>
      <c r="G305" s="121">
        <v>0</v>
      </c>
      <c r="H305" s="113">
        <f>IF(D305="LONG",(F305-E305)*C305,(E305-F305)*C305)</f>
        <v>5000</v>
      </c>
      <c r="I305" s="75">
        <v>0</v>
      </c>
      <c r="J305" s="113">
        <f>(H305+I305)</f>
        <v>5000</v>
      </c>
    </row>
    <row r="306" spans="1:10" x14ac:dyDescent="0.25">
      <c r="A306" s="61">
        <v>42943</v>
      </c>
      <c r="B306" s="109" t="s">
        <v>173</v>
      </c>
      <c r="C306" s="109">
        <v>5000</v>
      </c>
      <c r="D306" s="109" t="s">
        <v>10</v>
      </c>
      <c r="E306" s="121">
        <v>147.9</v>
      </c>
      <c r="F306" s="121">
        <v>148.9</v>
      </c>
      <c r="G306" s="121">
        <v>0</v>
      </c>
      <c r="H306" s="113">
        <f>IF(D306="LONG",(F306-E306)*C306,(E306-F306)*C306)</f>
        <v>5000</v>
      </c>
      <c r="I306" s="75">
        <v>0</v>
      </c>
      <c r="J306" s="113">
        <f>(H306+I306)</f>
        <v>5000</v>
      </c>
    </row>
    <row r="307" spans="1:10" x14ac:dyDescent="0.25">
      <c r="A307" s="61">
        <v>42942</v>
      </c>
      <c r="B307" s="109" t="s">
        <v>173</v>
      </c>
      <c r="C307" s="109">
        <v>5000</v>
      </c>
      <c r="D307" s="109" t="s">
        <v>10</v>
      </c>
      <c r="E307" s="121">
        <v>149</v>
      </c>
      <c r="F307" s="121">
        <v>147.5</v>
      </c>
      <c r="G307" s="121">
        <v>0</v>
      </c>
      <c r="H307" s="113">
        <f t="shared" ref="H307:H313" si="206">IF(D307="LONG",(F307-E307)*C307,(E307-F307)*C307)</f>
        <v>-7500</v>
      </c>
      <c r="I307" s="75">
        <v>0</v>
      </c>
      <c r="J307" s="113">
        <f t="shared" ref="J307:J313" si="207">(H307+I307)</f>
        <v>-7500</v>
      </c>
    </row>
    <row r="308" spans="1:10" x14ac:dyDescent="0.25">
      <c r="A308" s="61">
        <v>42940</v>
      </c>
      <c r="B308" s="109" t="s">
        <v>96</v>
      </c>
      <c r="C308" s="109">
        <v>5000</v>
      </c>
      <c r="D308" s="109" t="s">
        <v>10</v>
      </c>
      <c r="E308" s="121">
        <v>179</v>
      </c>
      <c r="F308" s="121">
        <v>180</v>
      </c>
      <c r="G308" s="121">
        <v>0</v>
      </c>
      <c r="H308" s="113">
        <f t="shared" si="206"/>
        <v>5000</v>
      </c>
      <c r="I308" s="75">
        <v>0</v>
      </c>
      <c r="J308" s="113">
        <f t="shared" si="207"/>
        <v>5000</v>
      </c>
    </row>
    <row r="309" spans="1:10" x14ac:dyDescent="0.25">
      <c r="A309" s="61">
        <v>42937</v>
      </c>
      <c r="B309" s="109" t="s">
        <v>96</v>
      </c>
      <c r="C309" s="109">
        <v>5000</v>
      </c>
      <c r="D309" s="109" t="s">
        <v>10</v>
      </c>
      <c r="E309" s="121">
        <v>176.5</v>
      </c>
      <c r="F309" s="121">
        <v>177.5</v>
      </c>
      <c r="G309" s="121">
        <v>0</v>
      </c>
      <c r="H309" s="113">
        <f t="shared" si="206"/>
        <v>5000</v>
      </c>
      <c r="I309" s="75">
        <v>0</v>
      </c>
      <c r="J309" s="113">
        <f t="shared" si="207"/>
        <v>5000</v>
      </c>
    </row>
    <row r="310" spans="1:10" x14ac:dyDescent="0.25">
      <c r="A310" s="61">
        <v>42936</v>
      </c>
      <c r="B310" s="109" t="s">
        <v>93</v>
      </c>
      <c r="C310" s="109">
        <v>5000</v>
      </c>
      <c r="D310" s="109" t="s">
        <v>10</v>
      </c>
      <c r="E310" s="121">
        <v>142</v>
      </c>
      <c r="F310" s="121">
        <v>143</v>
      </c>
      <c r="G310" s="121">
        <v>0</v>
      </c>
      <c r="H310" s="113">
        <f t="shared" si="206"/>
        <v>5000</v>
      </c>
      <c r="I310" s="75">
        <v>0</v>
      </c>
      <c r="J310" s="113">
        <f t="shared" si="207"/>
        <v>5000</v>
      </c>
    </row>
    <row r="311" spans="1:10" x14ac:dyDescent="0.25">
      <c r="A311" s="61">
        <v>42935</v>
      </c>
      <c r="B311" s="109" t="s">
        <v>96</v>
      </c>
      <c r="C311" s="109">
        <v>5000</v>
      </c>
      <c r="D311" s="109" t="s">
        <v>10</v>
      </c>
      <c r="E311" s="121">
        <v>178.75</v>
      </c>
      <c r="F311" s="121">
        <v>177.25</v>
      </c>
      <c r="G311" s="121">
        <v>148.4</v>
      </c>
      <c r="H311" s="113">
        <f t="shared" si="206"/>
        <v>-7500</v>
      </c>
      <c r="I311" s="75">
        <v>0</v>
      </c>
      <c r="J311" s="113">
        <f t="shared" si="207"/>
        <v>-7500</v>
      </c>
    </row>
    <row r="312" spans="1:10" x14ac:dyDescent="0.25">
      <c r="A312" s="61">
        <v>42934</v>
      </c>
      <c r="B312" s="109" t="s">
        <v>96</v>
      </c>
      <c r="C312" s="109">
        <v>5000</v>
      </c>
      <c r="D312" s="109" t="s">
        <v>10</v>
      </c>
      <c r="E312" s="121">
        <v>178.65</v>
      </c>
      <c r="F312" s="121">
        <v>179.6</v>
      </c>
      <c r="G312" s="121">
        <v>0</v>
      </c>
      <c r="H312" s="113">
        <f t="shared" si="206"/>
        <v>4749.9999999999436</v>
      </c>
      <c r="I312" s="75">
        <v>0</v>
      </c>
      <c r="J312" s="113">
        <f t="shared" si="207"/>
        <v>4749.9999999999436</v>
      </c>
    </row>
    <row r="313" spans="1:10" x14ac:dyDescent="0.25">
      <c r="A313" s="61">
        <v>42934</v>
      </c>
      <c r="B313" s="109" t="s">
        <v>92</v>
      </c>
      <c r="C313" s="109">
        <v>5000</v>
      </c>
      <c r="D313" s="109" t="s">
        <v>10</v>
      </c>
      <c r="E313" s="121">
        <v>179.75</v>
      </c>
      <c r="F313" s="121">
        <v>178.25</v>
      </c>
      <c r="G313" s="121">
        <v>148.4</v>
      </c>
      <c r="H313" s="113">
        <f t="shared" si="206"/>
        <v>-7500</v>
      </c>
      <c r="I313" s="75">
        <v>0</v>
      </c>
      <c r="J313" s="113">
        <f t="shared" si="207"/>
        <v>-7500</v>
      </c>
    </row>
    <row r="314" spans="1:10" x14ac:dyDescent="0.25">
      <c r="A314" s="61">
        <v>42933</v>
      </c>
      <c r="B314" s="109" t="s">
        <v>96</v>
      </c>
      <c r="C314" s="109">
        <v>5000</v>
      </c>
      <c r="D314" s="67" t="s">
        <v>11</v>
      </c>
      <c r="E314" s="46">
        <v>183</v>
      </c>
      <c r="F314" s="46">
        <v>181.75</v>
      </c>
      <c r="G314" s="110">
        <v>0</v>
      </c>
      <c r="H314" s="15">
        <f t="shared" ref="H314" si="208">(E314-F314)*C314</f>
        <v>6250</v>
      </c>
      <c r="I314" s="75">
        <v>0</v>
      </c>
      <c r="J314" s="15">
        <f t="shared" ref="J314" si="209">+I314+H314</f>
        <v>6250</v>
      </c>
    </row>
    <row r="315" spans="1:10" x14ac:dyDescent="0.25">
      <c r="A315" s="61">
        <v>42930</v>
      </c>
      <c r="B315" s="109" t="s">
        <v>173</v>
      </c>
      <c r="C315" s="109">
        <v>5000</v>
      </c>
      <c r="D315" s="109" t="s">
        <v>10</v>
      </c>
      <c r="E315" s="121">
        <v>146</v>
      </c>
      <c r="F315" s="121">
        <v>147</v>
      </c>
      <c r="G315" s="121">
        <v>148.4</v>
      </c>
      <c r="H315" s="113">
        <f t="shared" ref="H315:H321" si="210">IF(D315="LONG",(F315-E315)*C315,(E315-F315)*C315)</f>
        <v>5000</v>
      </c>
      <c r="I315" s="75">
        <f t="shared" ref="I315" si="211">(G315-F315)*C315</f>
        <v>7000.0000000000282</v>
      </c>
      <c r="J315" s="113">
        <f t="shared" ref="J315:J321" si="212">(H315+I315)</f>
        <v>12000.000000000029</v>
      </c>
    </row>
    <row r="316" spans="1:10" x14ac:dyDescent="0.25">
      <c r="A316" s="61">
        <v>42929</v>
      </c>
      <c r="B316" s="109" t="s">
        <v>173</v>
      </c>
      <c r="C316" s="109">
        <v>5000</v>
      </c>
      <c r="D316" s="109" t="s">
        <v>10</v>
      </c>
      <c r="E316" s="121">
        <v>149</v>
      </c>
      <c r="F316" s="121">
        <v>147.5</v>
      </c>
      <c r="G316" s="121">
        <v>0</v>
      </c>
      <c r="H316" s="113">
        <f t="shared" si="210"/>
        <v>-7500</v>
      </c>
      <c r="I316" s="75">
        <v>0</v>
      </c>
      <c r="J316" s="113">
        <f t="shared" si="212"/>
        <v>-7500</v>
      </c>
    </row>
    <row r="317" spans="1:10" x14ac:dyDescent="0.25">
      <c r="A317" s="61">
        <v>42928</v>
      </c>
      <c r="B317" s="109" t="s">
        <v>96</v>
      </c>
      <c r="C317" s="109">
        <v>5000</v>
      </c>
      <c r="D317" s="109" t="s">
        <v>10</v>
      </c>
      <c r="E317" s="121">
        <v>183.9</v>
      </c>
      <c r="F317" s="121">
        <v>182.4</v>
      </c>
      <c r="G317" s="121">
        <v>0</v>
      </c>
      <c r="H317" s="113">
        <f t="shared" si="210"/>
        <v>-7500</v>
      </c>
      <c r="I317" s="75">
        <v>0</v>
      </c>
      <c r="J317" s="113">
        <f t="shared" si="212"/>
        <v>-7500</v>
      </c>
    </row>
    <row r="318" spans="1:10" x14ac:dyDescent="0.25">
      <c r="A318" s="61">
        <v>42927</v>
      </c>
      <c r="B318" s="109" t="s">
        <v>173</v>
      </c>
      <c r="C318" s="109">
        <v>5000</v>
      </c>
      <c r="D318" s="109" t="s">
        <v>10</v>
      </c>
      <c r="E318" s="121">
        <v>148.9</v>
      </c>
      <c r="F318" s="121">
        <v>149.9</v>
      </c>
      <c r="G318" s="121">
        <v>0</v>
      </c>
      <c r="H318" s="113">
        <f t="shared" si="210"/>
        <v>5000</v>
      </c>
      <c r="I318" s="75">
        <v>0</v>
      </c>
      <c r="J318" s="113">
        <f t="shared" si="212"/>
        <v>5000</v>
      </c>
    </row>
    <row r="319" spans="1:10" x14ac:dyDescent="0.25">
      <c r="A319" s="61">
        <v>42923</v>
      </c>
      <c r="B319" s="109" t="s">
        <v>173</v>
      </c>
      <c r="C319" s="109">
        <v>5000</v>
      </c>
      <c r="D319" s="109" t="s">
        <v>10</v>
      </c>
      <c r="E319" s="121">
        <v>147.55000000000001</v>
      </c>
      <c r="F319" s="121">
        <v>148.55000000000001</v>
      </c>
      <c r="G319" s="121">
        <v>0</v>
      </c>
      <c r="H319" s="113">
        <f t="shared" si="210"/>
        <v>5000</v>
      </c>
      <c r="I319" s="75">
        <v>0</v>
      </c>
      <c r="J319" s="113">
        <f t="shared" si="212"/>
        <v>5000</v>
      </c>
    </row>
    <row r="320" spans="1:10" x14ac:dyDescent="0.25">
      <c r="A320" s="61">
        <v>42922</v>
      </c>
      <c r="B320" s="109" t="s">
        <v>96</v>
      </c>
      <c r="C320" s="109">
        <v>5000</v>
      </c>
      <c r="D320" s="109" t="s">
        <v>10</v>
      </c>
      <c r="E320" s="121">
        <v>178.5</v>
      </c>
      <c r="F320" s="121">
        <v>179.5</v>
      </c>
      <c r="G320" s="121">
        <v>181</v>
      </c>
      <c r="H320" s="113">
        <f t="shared" si="210"/>
        <v>5000</v>
      </c>
      <c r="I320" s="75">
        <f t="shared" ref="I320" si="213">(G320-F320)*C320</f>
        <v>7500</v>
      </c>
      <c r="J320" s="113">
        <f t="shared" si="212"/>
        <v>12500</v>
      </c>
    </row>
    <row r="321" spans="1:10" x14ac:dyDescent="0.25">
      <c r="A321" s="61">
        <v>42921</v>
      </c>
      <c r="B321" s="109" t="s">
        <v>93</v>
      </c>
      <c r="C321" s="109">
        <v>5000</v>
      </c>
      <c r="D321" s="109" t="s">
        <v>10</v>
      </c>
      <c r="E321" s="121">
        <v>147</v>
      </c>
      <c r="F321" s="121">
        <v>145.5</v>
      </c>
      <c r="G321" s="121">
        <v>0</v>
      </c>
      <c r="H321" s="113">
        <f t="shared" si="210"/>
        <v>-7500</v>
      </c>
      <c r="I321" s="75">
        <v>0</v>
      </c>
      <c r="J321" s="113">
        <f t="shared" si="212"/>
        <v>-7500</v>
      </c>
    </row>
    <row r="322" spans="1:10" x14ac:dyDescent="0.25">
      <c r="A322" s="61">
        <v>42920</v>
      </c>
      <c r="B322" s="109" t="s">
        <v>93</v>
      </c>
      <c r="C322" s="109">
        <v>5000</v>
      </c>
      <c r="D322" s="67" t="s">
        <v>11</v>
      </c>
      <c r="E322" s="46">
        <v>150</v>
      </c>
      <c r="F322" s="46">
        <v>149</v>
      </c>
      <c r="G322" s="110">
        <v>147.9</v>
      </c>
      <c r="H322" s="15">
        <f t="shared" ref="H322" si="214">(E322-F322)*C322</f>
        <v>5000</v>
      </c>
      <c r="I322" s="75">
        <f>(F322-G322)*C322</f>
        <v>5499.9999999999718</v>
      </c>
      <c r="J322" s="15">
        <f t="shared" ref="J322" si="215">+I322+H322</f>
        <v>10499.999999999971</v>
      </c>
    </row>
    <row r="323" spans="1:10" x14ac:dyDescent="0.25">
      <c r="A323" s="61">
        <v>42919</v>
      </c>
      <c r="B323" s="109" t="s">
        <v>93</v>
      </c>
      <c r="C323" s="109">
        <v>5000</v>
      </c>
      <c r="D323" s="109" t="s">
        <v>10</v>
      </c>
      <c r="E323" s="121">
        <v>149.15</v>
      </c>
      <c r="F323" s="121">
        <v>150.15</v>
      </c>
      <c r="G323" s="121">
        <v>151.6</v>
      </c>
      <c r="H323" s="113">
        <f t="shared" ref="H323" si="216">IF(D323="LONG",(F323-E323)*C323,(E323-F323)*C323)</f>
        <v>5000</v>
      </c>
      <c r="I323" s="75">
        <f t="shared" ref="I323" si="217">(G323-F323)*C323</f>
        <v>7249.9999999999436</v>
      </c>
      <c r="J323" s="113">
        <f t="shared" ref="J323" si="218">(H323+I323)</f>
        <v>12249.999999999944</v>
      </c>
    </row>
    <row r="324" spans="1:10" x14ac:dyDescent="0.25">
      <c r="A324" s="114"/>
      <c r="B324" s="115"/>
      <c r="C324" s="115"/>
      <c r="D324" s="115"/>
      <c r="E324" s="116"/>
      <c r="F324" s="116"/>
      <c r="G324" s="116"/>
      <c r="H324" s="117"/>
      <c r="I324" s="118"/>
      <c r="J324" s="119"/>
    </row>
    <row r="325" spans="1:10" x14ac:dyDescent="0.25">
      <c r="A325" s="61">
        <v>42916</v>
      </c>
      <c r="B325" s="109" t="s">
        <v>96</v>
      </c>
      <c r="C325" s="109">
        <v>5000</v>
      </c>
      <c r="D325" s="67" t="s">
        <v>11</v>
      </c>
      <c r="E325" s="46">
        <v>177.8</v>
      </c>
      <c r="F325" s="46">
        <v>177.05</v>
      </c>
      <c r="G325" s="110">
        <v>0</v>
      </c>
      <c r="H325" s="15">
        <f t="shared" ref="H325:H326" si="219">(E325-F325)*C325</f>
        <v>3750</v>
      </c>
      <c r="I325" s="75">
        <v>0</v>
      </c>
      <c r="J325" s="15">
        <f t="shared" ref="J325:J326" si="220">+I325+H325</f>
        <v>3750</v>
      </c>
    </row>
    <row r="326" spans="1:10" x14ac:dyDescent="0.25">
      <c r="A326" s="61">
        <v>42915</v>
      </c>
      <c r="B326" s="109" t="s">
        <v>93</v>
      </c>
      <c r="C326" s="109">
        <v>5000</v>
      </c>
      <c r="D326" s="67" t="s">
        <v>11</v>
      </c>
      <c r="E326" s="46">
        <v>148.25</v>
      </c>
      <c r="F326" s="46">
        <v>147.15</v>
      </c>
      <c r="G326" s="110">
        <v>0</v>
      </c>
      <c r="H326" s="15">
        <f t="shared" si="219"/>
        <v>5499.9999999999718</v>
      </c>
      <c r="I326" s="75">
        <v>0</v>
      </c>
      <c r="J326" s="15">
        <f t="shared" si="220"/>
        <v>5499.9999999999718</v>
      </c>
    </row>
    <row r="327" spans="1:10" x14ac:dyDescent="0.25">
      <c r="A327" s="61">
        <v>42914</v>
      </c>
      <c r="B327" s="109" t="s">
        <v>93</v>
      </c>
      <c r="C327" s="109">
        <v>5000</v>
      </c>
      <c r="D327" s="109" t="s">
        <v>10</v>
      </c>
      <c r="E327" s="121">
        <v>146.85</v>
      </c>
      <c r="F327" s="121">
        <v>147.85</v>
      </c>
      <c r="G327" s="121">
        <v>0</v>
      </c>
      <c r="H327" s="113">
        <f t="shared" ref="H327:H329" si="221">IF(D327="LONG",(F327-E327)*C327,(E327-F327)*C327)</f>
        <v>5000</v>
      </c>
      <c r="I327" s="75">
        <v>0</v>
      </c>
      <c r="J327" s="113">
        <f t="shared" ref="J327:J329" si="222">(H327+I327)</f>
        <v>5000</v>
      </c>
    </row>
    <row r="328" spans="1:10" x14ac:dyDescent="0.25">
      <c r="A328" s="61">
        <v>42913</v>
      </c>
      <c r="B328" s="109" t="s">
        <v>93</v>
      </c>
      <c r="C328" s="109">
        <v>5000</v>
      </c>
      <c r="D328" s="109" t="s">
        <v>10</v>
      </c>
      <c r="E328" s="121">
        <v>145.25</v>
      </c>
      <c r="F328" s="121">
        <v>146.25</v>
      </c>
      <c r="G328" s="121">
        <v>146.75</v>
      </c>
      <c r="H328" s="113">
        <f t="shared" si="221"/>
        <v>5000</v>
      </c>
      <c r="I328" s="75">
        <f t="shared" ref="I328:I329" si="223">(G328-F328)*C328</f>
        <v>2500</v>
      </c>
      <c r="J328" s="113">
        <f t="shared" si="222"/>
        <v>7500</v>
      </c>
    </row>
    <row r="329" spans="1:10" x14ac:dyDescent="0.25">
      <c r="A329" s="61">
        <v>42909</v>
      </c>
      <c r="B329" s="109" t="s">
        <v>93</v>
      </c>
      <c r="C329" s="109">
        <v>5000</v>
      </c>
      <c r="D329" s="109" t="s">
        <v>10</v>
      </c>
      <c r="E329" s="121">
        <v>140.75</v>
      </c>
      <c r="F329" s="121">
        <v>141.75</v>
      </c>
      <c r="G329" s="121">
        <v>142.9</v>
      </c>
      <c r="H329" s="113">
        <f t="shared" si="221"/>
        <v>5000</v>
      </c>
      <c r="I329" s="75">
        <f t="shared" si="223"/>
        <v>5750.0000000000282</v>
      </c>
      <c r="J329" s="113">
        <f t="shared" si="222"/>
        <v>10750.000000000029</v>
      </c>
    </row>
    <row r="330" spans="1:10" x14ac:dyDescent="0.25">
      <c r="A330" s="61">
        <v>42908</v>
      </c>
      <c r="B330" s="109" t="s">
        <v>93</v>
      </c>
      <c r="C330" s="109">
        <v>5000</v>
      </c>
      <c r="D330" s="67" t="s">
        <v>11</v>
      </c>
      <c r="E330" s="46">
        <v>139.75</v>
      </c>
      <c r="F330" s="46">
        <v>141.25</v>
      </c>
      <c r="G330" s="110">
        <v>0</v>
      </c>
      <c r="H330" s="15">
        <f t="shared" ref="H330" si="224">(E330-F330)*C330</f>
        <v>-7500</v>
      </c>
      <c r="I330" s="75">
        <v>0</v>
      </c>
      <c r="J330" s="15">
        <f t="shared" ref="J330" si="225">+I330+H330</f>
        <v>-7500</v>
      </c>
    </row>
    <row r="331" spans="1:10" x14ac:dyDescent="0.25">
      <c r="A331" s="61">
        <v>42906</v>
      </c>
      <c r="B331" s="109" t="s">
        <v>96</v>
      </c>
      <c r="C331" s="109">
        <v>5000</v>
      </c>
      <c r="D331" s="109" t="s">
        <v>10</v>
      </c>
      <c r="E331" s="121">
        <v>164.25</v>
      </c>
      <c r="F331" s="121">
        <v>165.25</v>
      </c>
      <c r="G331" s="121">
        <v>165.9</v>
      </c>
      <c r="H331" s="113">
        <f t="shared" ref="H331:H333" si="226">IF(D331="LONG",(F331-E331)*C331,(E331-F331)*C331)</f>
        <v>5000</v>
      </c>
      <c r="I331" s="75">
        <f t="shared" ref="I331" si="227">(G331-F331)*C331</f>
        <v>3250.0000000000282</v>
      </c>
      <c r="J331" s="113">
        <f t="shared" ref="J331:J333" si="228">(H331+I331)</f>
        <v>8250.0000000000291</v>
      </c>
    </row>
    <row r="332" spans="1:10" x14ac:dyDescent="0.25">
      <c r="A332" s="61">
        <v>42905</v>
      </c>
      <c r="B332" s="109" t="s">
        <v>96</v>
      </c>
      <c r="C332" s="109">
        <v>5000</v>
      </c>
      <c r="D332" s="109" t="s">
        <v>10</v>
      </c>
      <c r="E332" s="121">
        <v>163.5</v>
      </c>
      <c r="F332" s="121">
        <v>164.5</v>
      </c>
      <c r="G332" s="121">
        <v>0</v>
      </c>
      <c r="H332" s="113">
        <f t="shared" si="226"/>
        <v>5000</v>
      </c>
      <c r="I332" s="75">
        <v>0</v>
      </c>
      <c r="J332" s="113">
        <f t="shared" si="228"/>
        <v>5000</v>
      </c>
    </row>
    <row r="333" spans="1:10" x14ac:dyDescent="0.25">
      <c r="A333" s="61">
        <v>42900</v>
      </c>
      <c r="B333" s="109" t="s">
        <v>96</v>
      </c>
      <c r="C333" s="109">
        <v>5000</v>
      </c>
      <c r="D333" s="109" t="s">
        <v>10</v>
      </c>
      <c r="E333" s="121">
        <v>159.5</v>
      </c>
      <c r="F333" s="121">
        <v>160.5</v>
      </c>
      <c r="G333" s="121">
        <v>0</v>
      </c>
      <c r="H333" s="113">
        <f t="shared" si="226"/>
        <v>5000</v>
      </c>
      <c r="I333" s="75">
        <v>0</v>
      </c>
      <c r="J333" s="113">
        <f t="shared" si="228"/>
        <v>5000</v>
      </c>
    </row>
    <row r="334" spans="1:10" x14ac:dyDescent="0.25">
      <c r="A334" s="61">
        <v>42899</v>
      </c>
      <c r="B334" s="109" t="s">
        <v>96</v>
      </c>
      <c r="C334" s="109">
        <v>5000</v>
      </c>
      <c r="D334" s="67" t="s">
        <v>11</v>
      </c>
      <c r="E334" s="46">
        <v>157.5</v>
      </c>
      <c r="F334" s="46">
        <v>159</v>
      </c>
      <c r="G334" s="110">
        <v>0</v>
      </c>
      <c r="H334" s="15">
        <f t="shared" ref="H334" si="229">(E334-F334)*C334</f>
        <v>-7500</v>
      </c>
      <c r="I334" s="75">
        <v>0</v>
      </c>
      <c r="J334" s="15">
        <f t="shared" ref="J334" si="230">+I334+H334</f>
        <v>-7500</v>
      </c>
    </row>
    <row r="335" spans="1:10" x14ac:dyDescent="0.25">
      <c r="A335" s="61">
        <v>42895</v>
      </c>
      <c r="B335" s="109" t="s">
        <v>96</v>
      </c>
      <c r="C335" s="109">
        <v>5000</v>
      </c>
      <c r="D335" s="109" t="s">
        <v>10</v>
      </c>
      <c r="E335" s="121">
        <v>159.25</v>
      </c>
      <c r="F335" s="121">
        <v>160.25</v>
      </c>
      <c r="G335" s="121">
        <v>0</v>
      </c>
      <c r="H335" s="113">
        <f t="shared" ref="H335:H340" si="231">IF(D335="LONG",(F335-E335)*C335,(E335-F335)*C335)</f>
        <v>5000</v>
      </c>
      <c r="I335" s="75">
        <v>0</v>
      </c>
      <c r="J335" s="113">
        <f t="shared" ref="J335:J340" si="232">(H335+I335)</f>
        <v>5000</v>
      </c>
    </row>
    <row r="336" spans="1:10" x14ac:dyDescent="0.25">
      <c r="A336" s="61">
        <v>42894</v>
      </c>
      <c r="B336" s="109" t="s">
        <v>93</v>
      </c>
      <c r="C336" s="109">
        <v>5000</v>
      </c>
      <c r="D336" s="109" t="s">
        <v>10</v>
      </c>
      <c r="E336" s="121">
        <v>133.9</v>
      </c>
      <c r="F336" s="121">
        <v>134.9</v>
      </c>
      <c r="G336" s="121">
        <v>0</v>
      </c>
      <c r="H336" s="113">
        <f t="shared" si="231"/>
        <v>5000</v>
      </c>
      <c r="I336" s="75">
        <v>0</v>
      </c>
      <c r="J336" s="113">
        <f t="shared" si="232"/>
        <v>5000</v>
      </c>
    </row>
    <row r="337" spans="1:10" x14ac:dyDescent="0.25">
      <c r="A337" s="61">
        <v>42893</v>
      </c>
      <c r="B337" s="109" t="s">
        <v>96</v>
      </c>
      <c r="C337" s="109">
        <v>5000</v>
      </c>
      <c r="D337" s="109" t="s">
        <v>10</v>
      </c>
      <c r="E337" s="121">
        <v>159</v>
      </c>
      <c r="F337" s="121">
        <v>157</v>
      </c>
      <c r="G337" s="121">
        <v>0</v>
      </c>
      <c r="H337" s="113">
        <f t="shared" si="231"/>
        <v>-10000</v>
      </c>
      <c r="I337" s="75">
        <v>0</v>
      </c>
      <c r="J337" s="113">
        <f t="shared" si="232"/>
        <v>-10000</v>
      </c>
    </row>
    <row r="338" spans="1:10" x14ac:dyDescent="0.25">
      <c r="A338" s="61">
        <v>42892</v>
      </c>
      <c r="B338" s="109" t="s">
        <v>93</v>
      </c>
      <c r="C338" s="109">
        <v>5000</v>
      </c>
      <c r="D338" s="109" t="s">
        <v>10</v>
      </c>
      <c r="E338" s="121">
        <v>135.30000000000001</v>
      </c>
      <c r="F338" s="121">
        <v>133.80000000000001</v>
      </c>
      <c r="G338" s="121">
        <v>0</v>
      </c>
      <c r="H338" s="113">
        <f t="shared" si="231"/>
        <v>-7500</v>
      </c>
      <c r="I338" s="75">
        <v>0</v>
      </c>
      <c r="J338" s="113">
        <f t="shared" si="232"/>
        <v>-7500</v>
      </c>
    </row>
    <row r="339" spans="1:10" x14ac:dyDescent="0.25">
      <c r="A339" s="61">
        <v>42892</v>
      </c>
      <c r="B339" s="109" t="s">
        <v>96</v>
      </c>
      <c r="C339" s="109">
        <v>5000</v>
      </c>
      <c r="D339" s="109" t="s">
        <v>10</v>
      </c>
      <c r="E339" s="121">
        <v>160.80000000000001</v>
      </c>
      <c r="F339" s="121">
        <v>159.30000000000001</v>
      </c>
      <c r="G339" s="121">
        <v>0</v>
      </c>
      <c r="H339" s="113">
        <f t="shared" si="231"/>
        <v>-7500</v>
      </c>
      <c r="I339" s="75">
        <v>0</v>
      </c>
      <c r="J339" s="113">
        <f t="shared" si="232"/>
        <v>-7500</v>
      </c>
    </row>
    <row r="340" spans="1:10" x14ac:dyDescent="0.25">
      <c r="A340" s="61">
        <v>42891</v>
      </c>
      <c r="B340" s="109" t="s">
        <v>93</v>
      </c>
      <c r="C340" s="109">
        <v>5000</v>
      </c>
      <c r="D340" s="109" t="s">
        <v>10</v>
      </c>
      <c r="E340" s="121">
        <v>134.5</v>
      </c>
      <c r="F340" s="121">
        <v>135.5</v>
      </c>
      <c r="G340" s="121">
        <v>0</v>
      </c>
      <c r="H340" s="113">
        <f t="shared" si="231"/>
        <v>5000</v>
      </c>
      <c r="I340" s="75">
        <v>0</v>
      </c>
      <c r="J340" s="113">
        <f t="shared" si="232"/>
        <v>5000</v>
      </c>
    </row>
    <row r="341" spans="1:10" x14ac:dyDescent="0.25">
      <c r="A341" s="61">
        <v>42888</v>
      </c>
      <c r="B341" s="109" t="s">
        <v>96</v>
      </c>
      <c r="C341" s="109">
        <v>5000</v>
      </c>
      <c r="D341" s="67" t="s">
        <v>11</v>
      </c>
      <c r="E341" s="46">
        <v>165.25</v>
      </c>
      <c r="F341" s="46">
        <v>164.25</v>
      </c>
      <c r="G341" s="110">
        <v>162.75</v>
      </c>
      <c r="H341" s="15">
        <f t="shared" ref="H341" si="233">(E341-F341)*C341</f>
        <v>5000</v>
      </c>
      <c r="I341" s="75">
        <f>(F341-G341)*C341</f>
        <v>7500</v>
      </c>
      <c r="J341" s="15">
        <f t="shared" ref="J341" si="234">+I341+H341</f>
        <v>12500</v>
      </c>
    </row>
    <row r="342" spans="1:10" x14ac:dyDescent="0.25">
      <c r="A342" s="61">
        <v>42887</v>
      </c>
      <c r="B342" s="109" t="s">
        <v>93</v>
      </c>
      <c r="C342" s="109">
        <v>5000</v>
      </c>
      <c r="D342" s="109" t="s">
        <v>10</v>
      </c>
      <c r="E342" s="121">
        <v>135.9</v>
      </c>
      <c r="F342" s="121">
        <v>136.9</v>
      </c>
      <c r="G342" s="121">
        <v>0</v>
      </c>
      <c r="H342" s="113">
        <f t="shared" ref="H342" si="235">IF(D342="LONG",(F342-E342)*C342,(E342-F342)*C342)</f>
        <v>5000</v>
      </c>
      <c r="I342" s="75">
        <v>0</v>
      </c>
      <c r="J342" s="113">
        <f t="shared" ref="J342" si="236">(H342+I342)</f>
        <v>5000</v>
      </c>
    </row>
    <row r="343" spans="1:10" x14ac:dyDescent="0.25">
      <c r="A343" s="114"/>
      <c r="B343" s="115"/>
      <c r="C343" s="115"/>
      <c r="D343" s="115"/>
      <c r="E343" s="116"/>
      <c r="F343" s="116"/>
      <c r="G343" s="116"/>
      <c r="H343" s="117"/>
      <c r="I343" s="118"/>
      <c r="J343" s="119"/>
    </row>
    <row r="344" spans="1:10" x14ac:dyDescent="0.25">
      <c r="A344" s="61">
        <v>42886</v>
      </c>
      <c r="B344" s="109" t="s">
        <v>96</v>
      </c>
      <c r="C344" s="109">
        <v>5000</v>
      </c>
      <c r="D344" s="109" t="s">
        <v>10</v>
      </c>
      <c r="E344" s="121">
        <v>165.9</v>
      </c>
      <c r="F344" s="121">
        <v>166.5</v>
      </c>
      <c r="G344" s="121">
        <v>0</v>
      </c>
      <c r="H344" s="113">
        <f t="shared" ref="H344" si="237">IF(D344="LONG",(F344-E344)*C344,(E344-F344)*C344)</f>
        <v>2999.9999999999718</v>
      </c>
      <c r="I344" s="75">
        <v>0</v>
      </c>
      <c r="J344" s="113">
        <f t="shared" ref="J344" si="238">(H344+I344)</f>
        <v>2999.9999999999718</v>
      </c>
    </row>
    <row r="345" spans="1:10" x14ac:dyDescent="0.25">
      <c r="A345" s="61">
        <v>42885</v>
      </c>
      <c r="B345" s="109" t="s">
        <v>173</v>
      </c>
      <c r="C345" s="109">
        <v>5000</v>
      </c>
      <c r="D345" s="67" t="s">
        <v>11</v>
      </c>
      <c r="E345" s="46">
        <v>135.75</v>
      </c>
      <c r="F345" s="46">
        <v>134.75</v>
      </c>
      <c r="G345" s="110">
        <v>133.9</v>
      </c>
      <c r="H345" s="15">
        <f t="shared" ref="H345" si="239">(E345-F345)*C345</f>
        <v>5000</v>
      </c>
      <c r="I345" s="75">
        <f>(F345-G345)*C345</f>
        <v>4249.9999999999718</v>
      </c>
      <c r="J345" s="15">
        <f t="shared" ref="J345" si="240">+I345+H345</f>
        <v>9249.9999999999709</v>
      </c>
    </row>
    <row r="346" spans="1:10" x14ac:dyDescent="0.25">
      <c r="A346" s="61">
        <v>42884</v>
      </c>
      <c r="B346" s="109" t="s">
        <v>96</v>
      </c>
      <c r="C346" s="109">
        <v>5000</v>
      </c>
      <c r="D346" s="109" t="s">
        <v>10</v>
      </c>
      <c r="E346" s="121">
        <v>169.9</v>
      </c>
      <c r="F346" s="121">
        <v>170.25</v>
      </c>
      <c r="G346" s="121">
        <v>0</v>
      </c>
      <c r="H346" s="113">
        <f t="shared" ref="H346:H347" si="241">IF(D346="LONG",(F346-E346)*C346,(E346-F346)*C346)</f>
        <v>1749.9999999999716</v>
      </c>
      <c r="I346" s="75">
        <v>0</v>
      </c>
      <c r="J346" s="113">
        <f t="shared" ref="J346:J347" si="242">(H346+I346)</f>
        <v>1749.9999999999716</v>
      </c>
    </row>
    <row r="347" spans="1:10" x14ac:dyDescent="0.25">
      <c r="A347" s="61">
        <v>42881</v>
      </c>
      <c r="B347" s="109" t="s">
        <v>93</v>
      </c>
      <c r="C347" s="109">
        <v>5000</v>
      </c>
      <c r="D347" s="109" t="s">
        <v>10</v>
      </c>
      <c r="E347" s="121">
        <v>135.30000000000001</v>
      </c>
      <c r="F347" s="121">
        <v>136.30000000000001</v>
      </c>
      <c r="G347" s="121">
        <v>0</v>
      </c>
      <c r="H347" s="113">
        <f t="shared" si="241"/>
        <v>5000</v>
      </c>
      <c r="I347" s="75">
        <v>0</v>
      </c>
      <c r="J347" s="113">
        <f t="shared" si="242"/>
        <v>5000</v>
      </c>
    </row>
    <row r="348" spans="1:10" x14ac:dyDescent="0.25">
      <c r="A348" s="61">
        <v>42881</v>
      </c>
      <c r="B348" s="109" t="s">
        <v>95</v>
      </c>
      <c r="C348" s="109">
        <v>30</v>
      </c>
      <c r="D348" s="67" t="s">
        <v>11</v>
      </c>
      <c r="E348" s="46">
        <v>39950</v>
      </c>
      <c r="F348" s="46">
        <v>40175</v>
      </c>
      <c r="G348" s="110">
        <v>0</v>
      </c>
      <c r="H348" s="15">
        <f t="shared" ref="H348:H349" si="243">(E348-F348)*C348</f>
        <v>-6750</v>
      </c>
      <c r="I348" s="75">
        <v>0</v>
      </c>
      <c r="J348" s="15">
        <f t="shared" ref="J348:J349" si="244">+I348+H348</f>
        <v>-6750</v>
      </c>
    </row>
    <row r="349" spans="1:10" x14ac:dyDescent="0.25">
      <c r="A349" s="61">
        <v>42880</v>
      </c>
      <c r="B349" s="109" t="s">
        <v>96</v>
      </c>
      <c r="C349" s="109">
        <v>5000</v>
      </c>
      <c r="D349" s="67" t="s">
        <v>11</v>
      </c>
      <c r="E349" s="46">
        <v>170</v>
      </c>
      <c r="F349" s="46">
        <v>169</v>
      </c>
      <c r="G349" s="110">
        <v>0</v>
      </c>
      <c r="H349" s="15">
        <f t="shared" si="243"/>
        <v>5000</v>
      </c>
      <c r="I349" s="75">
        <v>0</v>
      </c>
      <c r="J349" s="15">
        <f t="shared" si="244"/>
        <v>5000</v>
      </c>
    </row>
    <row r="350" spans="1:10" x14ac:dyDescent="0.25">
      <c r="A350" s="61">
        <v>42880</v>
      </c>
      <c r="B350" s="109" t="s">
        <v>93</v>
      </c>
      <c r="C350" s="109">
        <v>5000</v>
      </c>
      <c r="D350" s="109" t="s">
        <v>10</v>
      </c>
      <c r="E350" s="121">
        <v>133</v>
      </c>
      <c r="F350" s="121">
        <v>134</v>
      </c>
      <c r="G350" s="121">
        <v>134.75</v>
      </c>
      <c r="H350" s="113">
        <f t="shared" ref="H350" si="245">IF(D350="LONG",(F350-E350)*C350,(E350-F350)*C350)</f>
        <v>5000</v>
      </c>
      <c r="I350" s="75">
        <f t="shared" ref="I350" si="246">(G350-F350)*C350</f>
        <v>3750</v>
      </c>
      <c r="J350" s="113">
        <f t="shared" ref="J350" si="247">(H350+I350)</f>
        <v>8750</v>
      </c>
    </row>
    <row r="351" spans="1:10" x14ac:dyDescent="0.25">
      <c r="A351" s="61">
        <v>42879</v>
      </c>
      <c r="B351" s="109" t="s">
        <v>93</v>
      </c>
      <c r="C351" s="109">
        <v>5000</v>
      </c>
      <c r="D351" s="67" t="s">
        <v>11</v>
      </c>
      <c r="E351" s="46">
        <v>134.75</v>
      </c>
      <c r="F351" s="46">
        <v>133.9</v>
      </c>
      <c r="G351" s="110">
        <v>0</v>
      </c>
      <c r="H351" s="15">
        <f t="shared" ref="H351" si="248">(E351-F351)*C351</f>
        <v>4249.9999999999718</v>
      </c>
      <c r="I351" s="75">
        <v>0</v>
      </c>
      <c r="J351" s="15">
        <f t="shared" ref="J351" si="249">+I351+H351</f>
        <v>4249.9999999999718</v>
      </c>
    </row>
    <row r="352" spans="1:10" x14ac:dyDescent="0.25">
      <c r="A352" s="61">
        <v>42879</v>
      </c>
      <c r="B352" s="109" t="s">
        <v>96</v>
      </c>
      <c r="C352" s="109">
        <v>5000</v>
      </c>
      <c r="D352" s="109" t="s">
        <v>10</v>
      </c>
      <c r="E352" s="121">
        <v>170.75</v>
      </c>
      <c r="F352" s="121">
        <v>171.5</v>
      </c>
      <c r="G352" s="121">
        <v>0</v>
      </c>
      <c r="H352" s="113">
        <f t="shared" ref="H352" si="250">IF(D352="LONG",(F352-E352)*C352,(E352-F352)*C352)</f>
        <v>3750</v>
      </c>
      <c r="I352" s="75">
        <v>0</v>
      </c>
      <c r="J352" s="113">
        <f t="shared" ref="J352" si="251">(H352+I352)</f>
        <v>3750</v>
      </c>
    </row>
    <row r="353" spans="1:10" x14ac:dyDescent="0.25">
      <c r="A353" s="61">
        <v>42878</v>
      </c>
      <c r="B353" s="109" t="s">
        <v>174</v>
      </c>
      <c r="C353" s="109">
        <v>100</v>
      </c>
      <c r="D353" s="67" t="s">
        <v>11</v>
      </c>
      <c r="E353" s="46">
        <v>28870</v>
      </c>
      <c r="F353" s="46">
        <v>28770</v>
      </c>
      <c r="G353" s="110">
        <v>0</v>
      </c>
      <c r="H353" s="15">
        <f t="shared" ref="H353" si="252">(E353-F353)*C353</f>
        <v>10000</v>
      </c>
      <c r="I353" s="75">
        <v>0</v>
      </c>
      <c r="J353" s="15">
        <f t="shared" ref="J353" si="253">+I353+H353</f>
        <v>10000</v>
      </c>
    </row>
    <row r="354" spans="1:10" x14ac:dyDescent="0.25">
      <c r="A354" s="61">
        <v>42878</v>
      </c>
      <c r="B354" s="109" t="s">
        <v>96</v>
      </c>
      <c r="C354" s="109">
        <v>5000</v>
      </c>
      <c r="D354" s="109" t="s">
        <v>10</v>
      </c>
      <c r="E354" s="121">
        <v>171</v>
      </c>
      <c r="F354" s="121">
        <v>172</v>
      </c>
      <c r="G354" s="121">
        <v>0</v>
      </c>
      <c r="H354" s="113">
        <f t="shared" ref="H354" si="254">IF(D354="LONG",(F354-E354)*C354,(E354-F354)*C354)</f>
        <v>5000</v>
      </c>
      <c r="I354" s="75">
        <v>0</v>
      </c>
      <c r="J354" s="113">
        <f t="shared" ref="J354" si="255">(H354+I354)</f>
        <v>5000</v>
      </c>
    </row>
    <row r="355" spans="1:10" x14ac:dyDescent="0.25">
      <c r="A355" s="61">
        <v>42877</v>
      </c>
      <c r="B355" s="106" t="s">
        <v>96</v>
      </c>
      <c r="C355" s="67">
        <v>5000</v>
      </c>
      <c r="D355" s="67" t="s">
        <v>11</v>
      </c>
      <c r="E355" s="46">
        <v>169.25</v>
      </c>
      <c r="F355" s="46">
        <v>170.75</v>
      </c>
      <c r="G355" s="110">
        <v>0</v>
      </c>
      <c r="H355" s="15">
        <f t="shared" ref="H355" si="256">(E355-F355)*C355</f>
        <v>-7500</v>
      </c>
      <c r="I355" s="75">
        <v>0</v>
      </c>
      <c r="J355" s="15">
        <f t="shared" ref="J355" si="257">+I355+H355</f>
        <v>-7500</v>
      </c>
    </row>
    <row r="356" spans="1:10" x14ac:dyDescent="0.25">
      <c r="A356" s="61">
        <v>42874</v>
      </c>
      <c r="B356" s="109" t="s">
        <v>174</v>
      </c>
      <c r="C356" s="109">
        <v>100</v>
      </c>
      <c r="D356" s="109" t="s">
        <v>10</v>
      </c>
      <c r="E356" s="121">
        <v>28680</v>
      </c>
      <c r="F356" s="121">
        <v>28580</v>
      </c>
      <c r="G356" s="121">
        <v>0</v>
      </c>
      <c r="H356" s="113">
        <f t="shared" ref="H356" si="258">IF(D356="LONG",(F356-E356)*C356,(E356-F356)*C356)</f>
        <v>-10000</v>
      </c>
      <c r="I356" s="75">
        <v>0</v>
      </c>
      <c r="J356" s="113">
        <f t="shared" ref="J356" si="259">(H356+I356)</f>
        <v>-10000</v>
      </c>
    </row>
    <row r="357" spans="1:10" x14ac:dyDescent="0.25">
      <c r="A357" s="61">
        <v>42874</v>
      </c>
      <c r="B357" s="122" t="s">
        <v>96</v>
      </c>
      <c r="C357" s="122">
        <v>5000</v>
      </c>
      <c r="D357" s="67" t="s">
        <v>11</v>
      </c>
      <c r="E357" s="46">
        <v>164.25</v>
      </c>
      <c r="F357" s="46">
        <v>165.5</v>
      </c>
      <c r="G357" s="110">
        <v>0</v>
      </c>
      <c r="H357" s="15">
        <f t="shared" ref="H357" si="260">(E357-F357)*C357</f>
        <v>-6250</v>
      </c>
      <c r="I357" s="75">
        <v>0</v>
      </c>
      <c r="J357" s="15">
        <f t="shared" ref="J357" si="261">+I357+H357</f>
        <v>-6250</v>
      </c>
    </row>
    <row r="358" spans="1:10" x14ac:dyDescent="0.25">
      <c r="A358" s="61">
        <v>42873</v>
      </c>
      <c r="B358" s="109" t="s">
        <v>96</v>
      </c>
      <c r="C358" s="109">
        <v>5000</v>
      </c>
      <c r="D358" s="109" t="s">
        <v>10</v>
      </c>
      <c r="E358" s="121">
        <v>163.75</v>
      </c>
      <c r="F358" s="121">
        <v>162.25</v>
      </c>
      <c r="G358" s="121">
        <v>0</v>
      </c>
      <c r="H358" s="113">
        <f t="shared" ref="H358" si="262">IF(D358="LONG",(F358-E358)*C358,(E358-F358)*C358)</f>
        <v>-7500</v>
      </c>
      <c r="I358" s="75">
        <v>0</v>
      </c>
      <c r="J358" s="113">
        <f t="shared" ref="J358" si="263">(H358+I358)</f>
        <v>-7500</v>
      </c>
    </row>
    <row r="359" spans="1:10" x14ac:dyDescent="0.25">
      <c r="A359" s="61">
        <v>42873</v>
      </c>
      <c r="B359" s="122" t="s">
        <v>96</v>
      </c>
      <c r="C359" s="122">
        <v>5000</v>
      </c>
      <c r="D359" s="67" t="s">
        <v>11</v>
      </c>
      <c r="E359" s="46">
        <v>165.65</v>
      </c>
      <c r="F359" s="46">
        <v>167.15</v>
      </c>
      <c r="G359" s="110">
        <v>0</v>
      </c>
      <c r="H359" s="15">
        <f t="shared" ref="H359" si="264">(E359-F359)*C359</f>
        <v>-7500</v>
      </c>
      <c r="I359" s="75">
        <v>0</v>
      </c>
      <c r="J359" s="15">
        <f t="shared" ref="J359" si="265">+I359+H359</f>
        <v>-7500</v>
      </c>
    </row>
    <row r="360" spans="1:10" x14ac:dyDescent="0.25">
      <c r="A360" s="61">
        <v>42872</v>
      </c>
      <c r="B360" s="109" t="s">
        <v>93</v>
      </c>
      <c r="C360" s="109">
        <v>5000</v>
      </c>
      <c r="D360" s="109" t="s">
        <v>10</v>
      </c>
      <c r="E360" s="121">
        <v>134</v>
      </c>
      <c r="F360" s="121">
        <v>135</v>
      </c>
      <c r="G360" s="121">
        <v>135.9</v>
      </c>
      <c r="H360" s="113">
        <f t="shared" ref="H360:H364" si="266">IF(D360="LONG",(F360-E360)*C360,(E360-F360)*C360)</f>
        <v>5000</v>
      </c>
      <c r="I360" s="75">
        <f t="shared" ref="I360" si="267">(G360-F360)*C360</f>
        <v>4500.0000000000282</v>
      </c>
      <c r="J360" s="113">
        <f t="shared" ref="J360:J364" si="268">(H360+I360)</f>
        <v>9500.0000000000291</v>
      </c>
    </row>
    <row r="361" spans="1:10" x14ac:dyDescent="0.25">
      <c r="A361" s="61">
        <v>42871</v>
      </c>
      <c r="B361" s="109" t="s">
        <v>96</v>
      </c>
      <c r="C361" s="109">
        <v>5000</v>
      </c>
      <c r="D361" s="109" t="s">
        <v>10</v>
      </c>
      <c r="E361" s="121">
        <v>162.6</v>
      </c>
      <c r="F361" s="121">
        <v>163.4</v>
      </c>
      <c r="G361" s="121">
        <v>0</v>
      </c>
      <c r="H361" s="113">
        <f t="shared" si="266"/>
        <v>4000.0000000000568</v>
      </c>
      <c r="I361" s="75">
        <v>0</v>
      </c>
      <c r="J361" s="113">
        <f t="shared" si="268"/>
        <v>4000.0000000000568</v>
      </c>
    </row>
    <row r="362" spans="1:10" x14ac:dyDescent="0.25">
      <c r="A362" s="61">
        <v>42870</v>
      </c>
      <c r="B362" s="109" t="s">
        <v>96</v>
      </c>
      <c r="C362" s="109">
        <v>5000</v>
      </c>
      <c r="D362" s="109" t="s">
        <v>10</v>
      </c>
      <c r="E362" s="121">
        <v>164.75</v>
      </c>
      <c r="F362" s="121">
        <v>165.75</v>
      </c>
      <c r="G362" s="121">
        <v>0</v>
      </c>
      <c r="H362" s="113">
        <f t="shared" si="266"/>
        <v>5000</v>
      </c>
      <c r="I362" s="75">
        <v>0</v>
      </c>
      <c r="J362" s="113">
        <f t="shared" si="268"/>
        <v>5000</v>
      </c>
    </row>
    <row r="363" spans="1:10" x14ac:dyDescent="0.25">
      <c r="A363" s="61">
        <v>42867</v>
      </c>
      <c r="B363" s="109" t="s">
        <v>96</v>
      </c>
      <c r="C363" s="109">
        <v>5000</v>
      </c>
      <c r="D363" s="109" t="s">
        <v>10</v>
      </c>
      <c r="E363" s="121">
        <v>166.15</v>
      </c>
      <c r="F363" s="121">
        <v>167.15</v>
      </c>
      <c r="G363" s="121">
        <v>0</v>
      </c>
      <c r="H363" s="113">
        <f t="shared" si="266"/>
        <v>5000</v>
      </c>
      <c r="I363" s="75">
        <v>0</v>
      </c>
      <c r="J363" s="113">
        <f t="shared" si="268"/>
        <v>5000</v>
      </c>
    </row>
    <row r="364" spans="1:10" x14ac:dyDescent="0.25">
      <c r="A364" s="61">
        <v>42866</v>
      </c>
      <c r="B364" s="109" t="s">
        <v>96</v>
      </c>
      <c r="C364" s="109">
        <v>5000</v>
      </c>
      <c r="D364" s="109" t="s">
        <v>10</v>
      </c>
      <c r="E364" s="121">
        <v>168.25</v>
      </c>
      <c r="F364" s="121">
        <v>169.25</v>
      </c>
      <c r="G364" s="121">
        <v>170</v>
      </c>
      <c r="H364" s="113">
        <f t="shared" si="266"/>
        <v>5000</v>
      </c>
      <c r="I364" s="75">
        <f t="shared" ref="I364" si="269">(G364-F364)*C364</f>
        <v>3750</v>
      </c>
      <c r="J364" s="113">
        <f t="shared" si="268"/>
        <v>8750</v>
      </c>
    </row>
    <row r="365" spans="1:10" x14ac:dyDescent="0.25">
      <c r="A365" s="61">
        <v>42865</v>
      </c>
      <c r="B365" s="122" t="s">
        <v>96</v>
      </c>
      <c r="C365" s="122">
        <v>5000</v>
      </c>
      <c r="D365" s="67" t="s">
        <v>11</v>
      </c>
      <c r="E365" s="46">
        <v>169</v>
      </c>
      <c r="F365" s="46">
        <v>168</v>
      </c>
      <c r="G365" s="110">
        <v>167.1</v>
      </c>
      <c r="H365" s="15">
        <f t="shared" ref="H365" si="270">(E365-F365)*C365</f>
        <v>5000</v>
      </c>
      <c r="I365" s="75">
        <f>(F365-G365)*C365</f>
        <v>4500.0000000000282</v>
      </c>
      <c r="J365" s="15">
        <f t="shared" ref="J365" si="271">+I365+H365</f>
        <v>9500.0000000000291</v>
      </c>
    </row>
    <row r="366" spans="1:10" x14ac:dyDescent="0.25">
      <c r="A366" s="61">
        <v>42864</v>
      </c>
      <c r="B366" s="109" t="s">
        <v>96</v>
      </c>
      <c r="C366" s="109">
        <v>5000</v>
      </c>
      <c r="D366" s="109" t="s">
        <v>10</v>
      </c>
      <c r="E366" s="121">
        <v>166.9</v>
      </c>
      <c r="F366" s="121">
        <v>167.9</v>
      </c>
      <c r="G366" s="121">
        <v>169.4</v>
      </c>
      <c r="H366" s="113">
        <f t="shared" ref="H366:H371" si="272">IF(D366="LONG",(F366-E366)*C366,(E366-F366)*C366)</f>
        <v>5000</v>
      </c>
      <c r="I366" s="75">
        <f t="shared" ref="I366:I367" si="273">(G366-F366)*C366</f>
        <v>7500</v>
      </c>
      <c r="J366" s="113">
        <f t="shared" ref="J366:J371" si="274">(H366+I366)</f>
        <v>12500</v>
      </c>
    </row>
    <row r="367" spans="1:10" x14ac:dyDescent="0.25">
      <c r="A367" s="61">
        <v>42863</v>
      </c>
      <c r="B367" s="109" t="s">
        <v>96</v>
      </c>
      <c r="C367" s="109">
        <v>5000</v>
      </c>
      <c r="D367" s="109" t="s">
        <v>10</v>
      </c>
      <c r="E367" s="121">
        <v>164.15</v>
      </c>
      <c r="F367" s="121">
        <v>165.15</v>
      </c>
      <c r="G367" s="121">
        <v>166.3</v>
      </c>
      <c r="H367" s="113">
        <f t="shared" si="272"/>
        <v>5000</v>
      </c>
      <c r="I367" s="75">
        <f t="shared" si="273"/>
        <v>5750.0000000000282</v>
      </c>
      <c r="J367" s="113">
        <f t="shared" si="274"/>
        <v>10750.000000000029</v>
      </c>
    </row>
    <row r="368" spans="1:10" x14ac:dyDescent="0.25">
      <c r="A368" s="61">
        <v>42860</v>
      </c>
      <c r="B368" s="109" t="s">
        <v>96</v>
      </c>
      <c r="C368" s="109">
        <v>5000</v>
      </c>
      <c r="D368" s="109" t="s">
        <v>10</v>
      </c>
      <c r="E368" s="121">
        <v>164.6</v>
      </c>
      <c r="F368" s="121">
        <v>165.6</v>
      </c>
      <c r="G368" s="121">
        <v>0</v>
      </c>
      <c r="H368" s="113">
        <f t="shared" si="272"/>
        <v>5000</v>
      </c>
      <c r="I368" s="75">
        <v>0</v>
      </c>
      <c r="J368" s="113">
        <f t="shared" si="274"/>
        <v>5000</v>
      </c>
    </row>
    <row r="369" spans="1:10" x14ac:dyDescent="0.25">
      <c r="A369" s="61">
        <v>42859</v>
      </c>
      <c r="B369" s="109" t="s">
        <v>93</v>
      </c>
      <c r="C369" s="109">
        <v>5000</v>
      </c>
      <c r="D369" s="109" t="s">
        <v>10</v>
      </c>
      <c r="E369" s="121">
        <v>139.5</v>
      </c>
      <c r="F369" s="121">
        <v>140.5</v>
      </c>
      <c r="G369" s="121">
        <v>0</v>
      </c>
      <c r="H369" s="113">
        <f t="shared" si="272"/>
        <v>5000</v>
      </c>
      <c r="I369" s="75">
        <v>0</v>
      </c>
      <c r="J369" s="113">
        <f t="shared" si="274"/>
        <v>5000</v>
      </c>
    </row>
    <row r="370" spans="1:10" x14ac:dyDescent="0.25">
      <c r="A370" s="61">
        <v>42858</v>
      </c>
      <c r="B370" s="109" t="s">
        <v>93</v>
      </c>
      <c r="C370" s="109">
        <v>5000</v>
      </c>
      <c r="D370" s="109" t="s">
        <v>10</v>
      </c>
      <c r="E370" s="121">
        <v>141.5</v>
      </c>
      <c r="F370" s="121">
        <v>142.19999999999999</v>
      </c>
      <c r="G370" s="121">
        <v>0</v>
      </c>
      <c r="H370" s="113">
        <f t="shared" si="272"/>
        <v>3499.9999999999432</v>
      </c>
      <c r="I370" s="75">
        <v>0</v>
      </c>
      <c r="J370" s="113">
        <f t="shared" si="274"/>
        <v>3499.9999999999432</v>
      </c>
    </row>
    <row r="371" spans="1:10" x14ac:dyDescent="0.25">
      <c r="A371" s="61">
        <v>42857</v>
      </c>
      <c r="B371" s="109" t="s">
        <v>93</v>
      </c>
      <c r="C371" s="109">
        <v>5000</v>
      </c>
      <c r="D371" s="109" t="s">
        <v>10</v>
      </c>
      <c r="E371" s="121">
        <v>144.6</v>
      </c>
      <c r="F371" s="121">
        <v>145.25</v>
      </c>
      <c r="G371" s="121">
        <v>0</v>
      </c>
      <c r="H371" s="113">
        <f t="shared" si="272"/>
        <v>3250.0000000000282</v>
      </c>
      <c r="I371" s="75">
        <v>0</v>
      </c>
      <c r="J371" s="113">
        <f t="shared" si="274"/>
        <v>3250.0000000000282</v>
      </c>
    </row>
    <row r="372" spans="1:10" x14ac:dyDescent="0.25">
      <c r="A372" s="55"/>
      <c r="B372" s="55"/>
      <c r="C372" s="55"/>
      <c r="D372" s="55"/>
      <c r="E372" s="55"/>
      <c r="F372" s="55"/>
      <c r="G372" s="55"/>
      <c r="H372" s="55"/>
      <c r="I372" s="55"/>
      <c r="J372" s="123"/>
    </row>
    <row r="373" spans="1:10" x14ac:dyDescent="0.25">
      <c r="A373" s="61">
        <v>42853</v>
      </c>
      <c r="B373" s="109" t="s">
        <v>96</v>
      </c>
      <c r="C373" s="109">
        <v>5000</v>
      </c>
      <c r="D373" s="109" t="s">
        <v>10</v>
      </c>
      <c r="E373" s="121">
        <v>168.6</v>
      </c>
      <c r="F373" s="121">
        <v>169.75</v>
      </c>
      <c r="G373" s="121">
        <v>0</v>
      </c>
      <c r="H373" s="113">
        <f t="shared" ref="H373:H374" si="275">IF(D373="LONG",(F373-E373)*C373,(E373-F373)*C373)</f>
        <v>5750.0000000000282</v>
      </c>
      <c r="I373" s="75">
        <v>0</v>
      </c>
      <c r="J373" s="113">
        <f t="shared" ref="J373:J374" si="276">(H373+I373)</f>
        <v>5750.0000000000282</v>
      </c>
    </row>
    <row r="374" spans="1:10" x14ac:dyDescent="0.25">
      <c r="A374" s="61">
        <v>42852</v>
      </c>
      <c r="B374" s="109" t="s">
        <v>96</v>
      </c>
      <c r="C374" s="109">
        <v>5000</v>
      </c>
      <c r="D374" s="109" t="s">
        <v>10</v>
      </c>
      <c r="E374" s="121">
        <v>167.9</v>
      </c>
      <c r="F374" s="121">
        <v>166.4</v>
      </c>
      <c r="G374" s="121">
        <v>0</v>
      </c>
      <c r="H374" s="113">
        <f t="shared" si="275"/>
        <v>-7500</v>
      </c>
      <c r="I374" s="75">
        <v>0</v>
      </c>
      <c r="J374" s="113">
        <f t="shared" si="276"/>
        <v>-7500</v>
      </c>
    </row>
    <row r="375" spans="1:10" x14ac:dyDescent="0.25">
      <c r="A375" s="61">
        <v>42851</v>
      </c>
      <c r="B375" s="122" t="s">
        <v>93</v>
      </c>
      <c r="C375" s="122">
        <v>5000</v>
      </c>
      <c r="D375" s="67" t="s">
        <v>11</v>
      </c>
      <c r="E375" s="46">
        <v>139.6</v>
      </c>
      <c r="F375" s="46">
        <v>138.6</v>
      </c>
      <c r="G375" s="110">
        <v>0</v>
      </c>
      <c r="H375" s="15">
        <f t="shared" ref="H375" si="277">(E375-F375)*C375</f>
        <v>5000</v>
      </c>
      <c r="I375" s="75">
        <v>0</v>
      </c>
      <c r="J375" s="15">
        <f t="shared" ref="J375" si="278">+I375+H375</f>
        <v>5000</v>
      </c>
    </row>
    <row r="376" spans="1:10" x14ac:dyDescent="0.25">
      <c r="A376" s="61">
        <v>42850</v>
      </c>
      <c r="B376" s="109" t="s">
        <v>96</v>
      </c>
      <c r="C376" s="109">
        <v>5000</v>
      </c>
      <c r="D376" s="109" t="s">
        <v>10</v>
      </c>
      <c r="E376" s="121">
        <v>167.25</v>
      </c>
      <c r="F376" s="121">
        <v>168.05</v>
      </c>
      <c r="G376" s="121">
        <v>0</v>
      </c>
      <c r="H376" s="113">
        <f t="shared" ref="H376:H379" si="279">IF(D376="LONG",(F376-E376)*C376,(E376-F376)*C376)</f>
        <v>4000.0000000000568</v>
      </c>
      <c r="I376" s="75">
        <v>0</v>
      </c>
      <c r="J376" s="113">
        <f t="shared" ref="J376:J379" si="280">(H376+I376)</f>
        <v>4000.0000000000568</v>
      </c>
    </row>
    <row r="377" spans="1:10" x14ac:dyDescent="0.25">
      <c r="A377" s="61">
        <v>42849</v>
      </c>
      <c r="B377" s="109" t="s">
        <v>93</v>
      </c>
      <c r="C377" s="109">
        <v>5000</v>
      </c>
      <c r="D377" s="109" t="s">
        <v>10</v>
      </c>
      <c r="E377" s="121">
        <v>139</v>
      </c>
      <c r="F377" s="121">
        <v>140</v>
      </c>
      <c r="G377" s="121">
        <v>0</v>
      </c>
      <c r="H377" s="113">
        <f t="shared" si="279"/>
        <v>5000</v>
      </c>
      <c r="I377" s="75">
        <v>0</v>
      </c>
      <c r="J377" s="113">
        <f t="shared" si="280"/>
        <v>5000</v>
      </c>
    </row>
    <row r="378" spans="1:10" x14ac:dyDescent="0.25">
      <c r="A378" s="61">
        <v>42846</v>
      </c>
      <c r="B378" s="109" t="s">
        <v>93</v>
      </c>
      <c r="C378" s="109">
        <v>5000</v>
      </c>
      <c r="D378" s="109" t="s">
        <v>10</v>
      </c>
      <c r="E378" s="121">
        <v>138.6</v>
      </c>
      <c r="F378" s="121">
        <v>139.6</v>
      </c>
      <c r="G378" s="121">
        <v>0</v>
      </c>
      <c r="H378" s="113">
        <f t="shared" si="279"/>
        <v>5000</v>
      </c>
      <c r="I378" s="75">
        <v>0</v>
      </c>
      <c r="J378" s="113">
        <f t="shared" si="280"/>
        <v>5000</v>
      </c>
    </row>
    <row r="379" spans="1:10" x14ac:dyDescent="0.25">
      <c r="A379" s="61">
        <v>42845</v>
      </c>
      <c r="B379" s="109" t="s">
        <v>93</v>
      </c>
      <c r="C379" s="109">
        <v>5000</v>
      </c>
      <c r="D379" s="109" t="s">
        <v>10</v>
      </c>
      <c r="E379" s="121">
        <v>138.4</v>
      </c>
      <c r="F379" s="121">
        <v>139.4</v>
      </c>
      <c r="G379" s="121">
        <v>140.9</v>
      </c>
      <c r="H379" s="113">
        <f t="shared" si="279"/>
        <v>5000</v>
      </c>
      <c r="I379" s="75">
        <f t="shared" ref="I379" si="281">(G379-F379)*C379</f>
        <v>7500</v>
      </c>
      <c r="J379" s="113">
        <f t="shared" si="280"/>
        <v>12500</v>
      </c>
    </row>
    <row r="380" spans="1:10" x14ac:dyDescent="0.25">
      <c r="A380" s="61">
        <v>42844</v>
      </c>
      <c r="B380" s="122" t="s">
        <v>96</v>
      </c>
      <c r="C380" s="122">
        <v>5000</v>
      </c>
      <c r="D380" s="67" t="s">
        <v>11</v>
      </c>
      <c r="E380" s="46">
        <v>164.75</v>
      </c>
      <c r="F380" s="46">
        <v>163.75</v>
      </c>
      <c r="G380" s="110">
        <v>0</v>
      </c>
      <c r="H380" s="15">
        <f t="shared" ref="H380" si="282">(E380-F380)*C380</f>
        <v>5000</v>
      </c>
      <c r="I380" s="75">
        <v>0</v>
      </c>
      <c r="J380" s="15">
        <f t="shared" ref="J380" si="283">+I380+H380</f>
        <v>5000</v>
      </c>
    </row>
    <row r="381" spans="1:10" x14ac:dyDescent="0.25">
      <c r="A381" s="61">
        <v>42838</v>
      </c>
      <c r="B381" s="109" t="s">
        <v>96</v>
      </c>
      <c r="C381" s="109">
        <v>5000</v>
      </c>
      <c r="D381" s="109" t="s">
        <v>10</v>
      </c>
      <c r="E381" s="121">
        <v>167.75</v>
      </c>
      <c r="F381" s="121">
        <v>166.75</v>
      </c>
      <c r="G381" s="121">
        <v>0</v>
      </c>
      <c r="H381" s="113">
        <f t="shared" ref="H381" si="284">IF(D381="LONG",(F381-E381)*C381,(E381-F381)*C381)</f>
        <v>-5000</v>
      </c>
      <c r="I381" s="75">
        <v>0</v>
      </c>
      <c r="J381" s="113">
        <f t="shared" ref="J381" si="285">(H381+I381)</f>
        <v>-5000</v>
      </c>
    </row>
    <row r="382" spans="1:10" x14ac:dyDescent="0.25">
      <c r="A382" s="61">
        <v>42837</v>
      </c>
      <c r="B382" s="122" t="s">
        <v>96</v>
      </c>
      <c r="C382" s="122">
        <v>5000</v>
      </c>
      <c r="D382" s="67" t="s">
        <v>11</v>
      </c>
      <c r="E382" s="46">
        <v>166.4</v>
      </c>
      <c r="F382" s="46">
        <v>165.4</v>
      </c>
      <c r="G382" s="110">
        <v>0</v>
      </c>
      <c r="H382" s="15">
        <f t="shared" ref="H382:H383" si="286">(E382-F382)*C382</f>
        <v>5000</v>
      </c>
      <c r="I382" s="75">
        <v>0</v>
      </c>
      <c r="J382" s="15">
        <f t="shared" ref="J382:J383" si="287">+I382+H382</f>
        <v>5000</v>
      </c>
    </row>
    <row r="383" spans="1:10" x14ac:dyDescent="0.25">
      <c r="A383" s="61">
        <v>42836</v>
      </c>
      <c r="B383" s="122" t="s">
        <v>93</v>
      </c>
      <c r="C383" s="122">
        <v>5000</v>
      </c>
      <c r="D383" s="67" t="s">
        <v>11</v>
      </c>
      <c r="E383" s="46">
        <v>146.15</v>
      </c>
      <c r="F383" s="46">
        <v>145.15</v>
      </c>
      <c r="G383" s="110">
        <v>143.65</v>
      </c>
      <c r="H383" s="15">
        <f t="shared" si="286"/>
        <v>5000</v>
      </c>
      <c r="I383" s="75">
        <f>(F383-G383)*C383</f>
        <v>7500</v>
      </c>
      <c r="J383" s="15">
        <f t="shared" si="287"/>
        <v>12500</v>
      </c>
    </row>
    <row r="384" spans="1:10" x14ac:dyDescent="0.25">
      <c r="A384" s="61">
        <v>42835</v>
      </c>
      <c r="B384" s="109" t="s">
        <v>96</v>
      </c>
      <c r="C384" s="109">
        <v>5000</v>
      </c>
      <c r="D384" s="109" t="s">
        <v>10</v>
      </c>
      <c r="E384" s="121">
        <v>171.75</v>
      </c>
      <c r="F384" s="121">
        <v>172.7</v>
      </c>
      <c r="G384" s="121">
        <v>0</v>
      </c>
      <c r="H384" s="113">
        <f t="shared" ref="H384:H385" si="288">IF(D384="LONG",(F384-E384)*C384,(E384-F384)*C384)</f>
        <v>4749.9999999999436</v>
      </c>
      <c r="I384" s="75">
        <v>0</v>
      </c>
      <c r="J384" s="113">
        <f t="shared" ref="J384:J385" si="289">(H384+I384)</f>
        <v>4749.9999999999436</v>
      </c>
    </row>
    <row r="385" spans="1:10" x14ac:dyDescent="0.25">
      <c r="A385" s="61">
        <v>42830</v>
      </c>
      <c r="B385" s="109" t="s">
        <v>96</v>
      </c>
      <c r="C385" s="109">
        <v>5000</v>
      </c>
      <c r="D385" s="109" t="s">
        <v>10</v>
      </c>
      <c r="E385" s="121">
        <v>180.75</v>
      </c>
      <c r="F385" s="121">
        <v>181.75</v>
      </c>
      <c r="G385" s="121">
        <v>0</v>
      </c>
      <c r="H385" s="113">
        <f t="shared" si="288"/>
        <v>5000</v>
      </c>
      <c r="I385" s="75">
        <v>0</v>
      </c>
      <c r="J385" s="113">
        <f t="shared" si="289"/>
        <v>5000</v>
      </c>
    </row>
    <row r="386" spans="1:10" x14ac:dyDescent="0.25">
      <c r="A386" s="55"/>
      <c r="B386" s="55"/>
      <c r="C386" s="55"/>
      <c r="D386" s="55"/>
      <c r="E386" s="55"/>
      <c r="F386" s="55"/>
      <c r="G386" s="55"/>
      <c r="H386" s="55"/>
      <c r="I386" s="55"/>
      <c r="J386" s="123"/>
    </row>
    <row r="387" spans="1:10" x14ac:dyDescent="0.25">
      <c r="A387" s="61">
        <v>42825</v>
      </c>
      <c r="B387" s="122" t="s">
        <v>96</v>
      </c>
      <c r="C387" s="122">
        <v>5000</v>
      </c>
      <c r="D387" s="67" t="s">
        <v>11</v>
      </c>
      <c r="E387" s="46">
        <v>182.75</v>
      </c>
      <c r="F387" s="46">
        <v>181.75</v>
      </c>
      <c r="G387" s="110">
        <v>0</v>
      </c>
      <c r="H387" s="15">
        <f t="shared" ref="H387" si="290">(E387-F387)*C387</f>
        <v>5000</v>
      </c>
      <c r="I387" s="75">
        <v>0</v>
      </c>
      <c r="J387" s="15">
        <f t="shared" ref="J387" si="291">+I387+H387</f>
        <v>5000</v>
      </c>
    </row>
    <row r="388" spans="1:10" x14ac:dyDescent="0.25">
      <c r="A388" s="61">
        <v>42824</v>
      </c>
      <c r="B388" s="109" t="s">
        <v>94</v>
      </c>
      <c r="C388" s="109">
        <v>100</v>
      </c>
      <c r="D388" s="109" t="s">
        <v>10</v>
      </c>
      <c r="E388" s="121">
        <v>28700</v>
      </c>
      <c r="F388" s="121">
        <v>28600</v>
      </c>
      <c r="G388" s="121">
        <v>0</v>
      </c>
      <c r="H388" s="124">
        <f t="shared" ref="H388" si="292">IF(D388="LONG",(F388-E388)*C388,(E388-F388)*C388)</f>
        <v>-10000</v>
      </c>
      <c r="I388" s="75">
        <v>0</v>
      </c>
      <c r="J388" s="113">
        <f t="shared" ref="J388" si="293">(H388+I388)</f>
        <v>-10000</v>
      </c>
    </row>
    <row r="389" spans="1:10" x14ac:dyDescent="0.25">
      <c r="A389" s="61">
        <v>42824</v>
      </c>
      <c r="B389" s="122" t="s">
        <v>93</v>
      </c>
      <c r="C389" s="122">
        <v>5000</v>
      </c>
      <c r="D389" s="67" t="s">
        <v>11</v>
      </c>
      <c r="E389" s="46">
        <v>150.80000000000001</v>
      </c>
      <c r="F389" s="46">
        <v>150.25</v>
      </c>
      <c r="G389" s="110">
        <v>0</v>
      </c>
      <c r="H389" s="15">
        <f t="shared" ref="H389" si="294">(E389-F389)*C389</f>
        <v>2750.0000000000568</v>
      </c>
      <c r="I389" s="75">
        <v>0</v>
      </c>
      <c r="J389" s="15">
        <f t="shared" ref="J389" si="295">+I389+H389</f>
        <v>2750.0000000000568</v>
      </c>
    </row>
    <row r="390" spans="1:10" x14ac:dyDescent="0.25">
      <c r="A390" s="61">
        <v>42823</v>
      </c>
      <c r="B390" s="109" t="s">
        <v>93</v>
      </c>
      <c r="C390" s="109">
        <v>5000</v>
      </c>
      <c r="D390" s="109" t="s">
        <v>10</v>
      </c>
      <c r="E390" s="121">
        <v>149.5</v>
      </c>
      <c r="F390" s="121">
        <v>150.5</v>
      </c>
      <c r="G390" s="121">
        <v>152</v>
      </c>
      <c r="H390" s="113">
        <f t="shared" ref="H390" si="296">IF(D390="LONG",(F390-E390)*C390,(E390-F390)*C390)</f>
        <v>5000</v>
      </c>
      <c r="I390" s="75">
        <f t="shared" ref="I390" si="297">(G390-F390)*C390</f>
        <v>7500</v>
      </c>
      <c r="J390" s="113">
        <f t="shared" ref="J390" si="298">(H390+I390)</f>
        <v>12500</v>
      </c>
    </row>
    <row r="391" spans="1:10" x14ac:dyDescent="0.25">
      <c r="A391" s="61">
        <v>42822</v>
      </c>
      <c r="B391" s="122" t="s">
        <v>92</v>
      </c>
      <c r="C391" s="122">
        <v>5000</v>
      </c>
      <c r="D391" s="67" t="s">
        <v>11</v>
      </c>
      <c r="E391" s="46">
        <v>179.2</v>
      </c>
      <c r="F391" s="46">
        <v>178.25</v>
      </c>
      <c r="G391" s="110">
        <v>0</v>
      </c>
      <c r="H391" s="15">
        <f t="shared" ref="H391" si="299">(E391-F391)*C391</f>
        <v>4749.9999999999436</v>
      </c>
      <c r="I391" s="75">
        <v>0</v>
      </c>
      <c r="J391" s="15">
        <f t="shared" ref="J391" si="300">+I391+H391</f>
        <v>4749.9999999999436</v>
      </c>
    </row>
    <row r="392" spans="1:10" x14ac:dyDescent="0.25">
      <c r="A392" s="61">
        <v>42817</v>
      </c>
      <c r="B392" s="122" t="s">
        <v>96</v>
      </c>
      <c r="C392" s="122">
        <v>5000</v>
      </c>
      <c r="D392" s="125" t="s">
        <v>10</v>
      </c>
      <c r="E392" s="8">
        <v>154.9</v>
      </c>
      <c r="F392" s="8">
        <v>153.9</v>
      </c>
      <c r="G392" s="110">
        <v>0</v>
      </c>
      <c r="H392" s="124">
        <f t="shared" ref="H392:H393" si="301">IF(D392="LONG",(F392-E392)*C392,(E392-F392)*C392)</f>
        <v>-5000</v>
      </c>
      <c r="I392" s="75">
        <v>0</v>
      </c>
      <c r="J392" s="113">
        <f t="shared" ref="J392:J393" si="302">(H392+I392)</f>
        <v>-5000</v>
      </c>
    </row>
    <row r="393" spans="1:10" x14ac:dyDescent="0.25">
      <c r="A393" s="61">
        <v>42816</v>
      </c>
      <c r="B393" s="109" t="s">
        <v>94</v>
      </c>
      <c r="C393" s="109">
        <v>100</v>
      </c>
      <c r="D393" s="109" t="s">
        <v>10</v>
      </c>
      <c r="E393" s="109">
        <v>28820</v>
      </c>
      <c r="F393" s="109">
        <v>28920</v>
      </c>
      <c r="G393" s="121">
        <v>0</v>
      </c>
      <c r="H393" s="113">
        <f t="shared" si="301"/>
        <v>10000</v>
      </c>
      <c r="I393" s="75">
        <v>0</v>
      </c>
      <c r="J393" s="113">
        <f t="shared" si="302"/>
        <v>10000</v>
      </c>
    </row>
    <row r="394" spans="1:10" x14ac:dyDescent="0.25">
      <c r="A394" s="55"/>
      <c r="B394" s="55"/>
      <c r="C394" s="55"/>
      <c r="D394" s="55"/>
      <c r="E394" s="55"/>
      <c r="F394" s="55"/>
      <c r="G394" s="55"/>
      <c r="H394" s="55"/>
      <c r="I394" s="55"/>
      <c r="J394" s="123"/>
    </row>
    <row r="395" spans="1:10" x14ac:dyDescent="0.25">
      <c r="A395" s="126">
        <v>42717</v>
      </c>
      <c r="B395" s="127" t="s">
        <v>93</v>
      </c>
      <c r="C395" s="128">
        <v>5000</v>
      </c>
      <c r="D395" s="128" t="s">
        <v>11</v>
      </c>
      <c r="E395" s="110">
        <v>160.25</v>
      </c>
      <c r="F395" s="110">
        <v>159.25</v>
      </c>
      <c r="G395" s="110">
        <v>157.25</v>
      </c>
      <c r="H395" s="129">
        <f t="shared" ref="H395:H405" si="303">IF(D395="LONG",(F395-E395)*C395,(E395-F395)*C395)</f>
        <v>5000</v>
      </c>
      <c r="I395" s="129">
        <f>(IF(D395="SHORT",IF(G395="",0,F395-G395),IF(D395="LONG",IF(G395="",0,G395-F395))))*C395</f>
        <v>10000</v>
      </c>
      <c r="J395" s="130">
        <f t="shared" ref="J395:J405" si="304">(H395+I395)</f>
        <v>15000</v>
      </c>
    </row>
    <row r="396" spans="1:10" x14ac:dyDescent="0.25">
      <c r="A396" s="126">
        <v>42713</v>
      </c>
      <c r="B396" s="127" t="s">
        <v>92</v>
      </c>
      <c r="C396" s="128">
        <v>5000</v>
      </c>
      <c r="D396" s="128" t="s">
        <v>11</v>
      </c>
      <c r="E396" s="110">
        <v>182.75</v>
      </c>
      <c r="F396" s="110">
        <v>181.75</v>
      </c>
      <c r="G396" s="110">
        <v>0</v>
      </c>
      <c r="H396" s="129">
        <f t="shared" si="303"/>
        <v>5000</v>
      </c>
      <c r="I396" s="129">
        <v>0</v>
      </c>
      <c r="J396" s="130">
        <f t="shared" si="304"/>
        <v>5000</v>
      </c>
    </row>
    <row r="397" spans="1:10" x14ac:dyDescent="0.25">
      <c r="A397" s="126">
        <v>42712</v>
      </c>
      <c r="B397" s="127" t="s">
        <v>174</v>
      </c>
      <c r="C397" s="128">
        <v>100</v>
      </c>
      <c r="D397" s="128" t="s">
        <v>10</v>
      </c>
      <c r="E397" s="110">
        <v>27875</v>
      </c>
      <c r="F397" s="110">
        <v>27775</v>
      </c>
      <c r="G397" s="110">
        <v>0</v>
      </c>
      <c r="H397" s="129">
        <f t="shared" si="303"/>
        <v>-10000</v>
      </c>
      <c r="I397" s="129">
        <v>0</v>
      </c>
      <c r="J397" s="130">
        <f t="shared" si="304"/>
        <v>-10000</v>
      </c>
    </row>
    <row r="398" spans="1:10" x14ac:dyDescent="0.25">
      <c r="A398" s="126">
        <v>42712</v>
      </c>
      <c r="B398" s="127" t="s">
        <v>92</v>
      </c>
      <c r="C398" s="128">
        <v>5000</v>
      </c>
      <c r="D398" s="128" t="s">
        <v>10</v>
      </c>
      <c r="E398" s="110">
        <v>183.5</v>
      </c>
      <c r="F398" s="110">
        <v>184.5</v>
      </c>
      <c r="G398" s="110">
        <v>0</v>
      </c>
      <c r="H398" s="129">
        <f t="shared" si="303"/>
        <v>5000</v>
      </c>
      <c r="I398" s="129">
        <v>0</v>
      </c>
      <c r="J398" s="130">
        <f t="shared" si="304"/>
        <v>5000</v>
      </c>
    </row>
    <row r="399" spans="1:10" x14ac:dyDescent="0.25">
      <c r="A399" s="126">
        <v>42711</v>
      </c>
      <c r="B399" s="127" t="s">
        <v>174</v>
      </c>
      <c r="C399" s="128">
        <v>100</v>
      </c>
      <c r="D399" s="128" t="s">
        <v>11</v>
      </c>
      <c r="E399" s="110">
        <v>27945</v>
      </c>
      <c r="F399" s="110">
        <v>27865</v>
      </c>
      <c r="G399" s="110">
        <v>0</v>
      </c>
      <c r="H399" s="129">
        <f t="shared" si="303"/>
        <v>8000</v>
      </c>
      <c r="I399" s="129">
        <v>0</v>
      </c>
      <c r="J399" s="130">
        <f t="shared" si="304"/>
        <v>8000</v>
      </c>
    </row>
    <row r="400" spans="1:10" x14ac:dyDescent="0.25">
      <c r="A400" s="126">
        <v>42710</v>
      </c>
      <c r="B400" s="127" t="s">
        <v>96</v>
      </c>
      <c r="C400" s="128">
        <v>5000</v>
      </c>
      <c r="D400" s="128" t="s">
        <v>10</v>
      </c>
      <c r="E400" s="110">
        <v>185.55</v>
      </c>
      <c r="F400" s="110">
        <v>186.55</v>
      </c>
      <c r="G400" s="110">
        <v>0</v>
      </c>
      <c r="H400" s="129">
        <f t="shared" si="303"/>
        <v>5000</v>
      </c>
      <c r="I400" s="129">
        <v>0</v>
      </c>
      <c r="J400" s="130">
        <f t="shared" si="304"/>
        <v>5000</v>
      </c>
    </row>
    <row r="401" spans="1:10" x14ac:dyDescent="0.25">
      <c r="A401" s="126">
        <v>42709</v>
      </c>
      <c r="B401" s="127" t="s">
        <v>93</v>
      </c>
      <c r="C401" s="128">
        <v>5000</v>
      </c>
      <c r="D401" s="128" t="s">
        <v>10</v>
      </c>
      <c r="E401" s="110">
        <v>156.75</v>
      </c>
      <c r="F401" s="110">
        <v>155.75</v>
      </c>
      <c r="G401" s="110">
        <v>0</v>
      </c>
      <c r="H401" s="129">
        <f t="shared" si="303"/>
        <v>-5000</v>
      </c>
      <c r="I401" s="129">
        <v>0</v>
      </c>
      <c r="J401" s="130">
        <f t="shared" si="304"/>
        <v>-5000</v>
      </c>
    </row>
    <row r="402" spans="1:10" x14ac:dyDescent="0.25">
      <c r="A402" s="126">
        <v>42706</v>
      </c>
      <c r="B402" s="127" t="s">
        <v>96</v>
      </c>
      <c r="C402" s="128">
        <v>5000</v>
      </c>
      <c r="D402" s="128" t="s">
        <v>10</v>
      </c>
      <c r="E402" s="110">
        <v>182.5</v>
      </c>
      <c r="F402" s="110">
        <v>183.5</v>
      </c>
      <c r="G402" s="110">
        <v>0</v>
      </c>
      <c r="H402" s="129">
        <f t="shared" si="303"/>
        <v>5000</v>
      </c>
      <c r="I402" s="129">
        <v>0</v>
      </c>
      <c r="J402" s="130">
        <f t="shared" si="304"/>
        <v>5000</v>
      </c>
    </row>
    <row r="403" spans="1:10" x14ac:dyDescent="0.25">
      <c r="A403" s="126">
        <v>42706</v>
      </c>
      <c r="B403" s="127" t="s">
        <v>173</v>
      </c>
      <c r="C403" s="128">
        <v>5000</v>
      </c>
      <c r="D403" s="128" t="s">
        <v>10</v>
      </c>
      <c r="E403" s="110">
        <v>157.5</v>
      </c>
      <c r="F403" s="110">
        <v>158.4</v>
      </c>
      <c r="G403" s="110">
        <v>0</v>
      </c>
      <c r="H403" s="129">
        <f t="shared" si="303"/>
        <v>4500.0000000000282</v>
      </c>
      <c r="I403" s="129">
        <v>0</v>
      </c>
      <c r="J403" s="130">
        <f t="shared" si="304"/>
        <v>4500.0000000000282</v>
      </c>
    </row>
    <row r="404" spans="1:10" x14ac:dyDescent="0.25">
      <c r="A404" s="126">
        <v>42705</v>
      </c>
      <c r="B404" s="127" t="s">
        <v>174</v>
      </c>
      <c r="C404" s="128">
        <v>100</v>
      </c>
      <c r="D404" s="128" t="s">
        <v>11</v>
      </c>
      <c r="E404" s="110">
        <v>28300</v>
      </c>
      <c r="F404" s="110">
        <v>28200</v>
      </c>
      <c r="G404" s="110">
        <v>0</v>
      </c>
      <c r="H404" s="129">
        <f t="shared" si="303"/>
        <v>10000</v>
      </c>
      <c r="I404" s="129">
        <v>0</v>
      </c>
      <c r="J404" s="130">
        <f t="shared" si="304"/>
        <v>10000</v>
      </c>
    </row>
    <row r="405" spans="1:10" x14ac:dyDescent="0.25">
      <c r="A405" s="126">
        <v>42705</v>
      </c>
      <c r="B405" s="127" t="s">
        <v>96</v>
      </c>
      <c r="C405" s="128">
        <v>5000</v>
      </c>
      <c r="D405" s="128" t="s">
        <v>10</v>
      </c>
      <c r="E405" s="110">
        <v>186.3</v>
      </c>
      <c r="F405" s="110">
        <v>187.3</v>
      </c>
      <c r="G405" s="110">
        <v>0</v>
      </c>
      <c r="H405" s="129">
        <f t="shared" si="303"/>
        <v>5000</v>
      </c>
      <c r="I405" s="129">
        <v>0</v>
      </c>
      <c r="J405" s="130">
        <f t="shared" si="304"/>
        <v>5000</v>
      </c>
    </row>
    <row r="406" spans="1:10" x14ac:dyDescent="0.25">
      <c r="A406" s="131"/>
      <c r="B406" s="131"/>
      <c r="C406" s="132"/>
      <c r="D406" s="131"/>
      <c r="E406" s="133"/>
      <c r="F406" s="133"/>
      <c r="G406" s="133"/>
      <c r="H406" s="133"/>
      <c r="I406" s="133"/>
      <c r="J406" s="133"/>
    </row>
    <row r="407" spans="1:10" x14ac:dyDescent="0.25">
      <c r="A407" s="126">
        <v>42704</v>
      </c>
      <c r="B407" s="127" t="s">
        <v>173</v>
      </c>
      <c r="C407" s="128">
        <v>5000</v>
      </c>
      <c r="D407" s="128" t="s">
        <v>11</v>
      </c>
      <c r="E407" s="110">
        <v>161.5</v>
      </c>
      <c r="F407" s="110">
        <v>160.5</v>
      </c>
      <c r="G407" s="110">
        <v>159</v>
      </c>
      <c r="H407" s="129">
        <f t="shared" ref="H407:H418" si="305">IF(D407="LONG",(F407-E407)*C407,(E407-F407)*C407)</f>
        <v>5000</v>
      </c>
      <c r="I407" s="129">
        <f>(IF(D407="SHORT",IF(G407="",0,F407-G407),IF(D407="LONG",IF(G407="",0,G407-F407))))*C407</f>
        <v>7500</v>
      </c>
      <c r="J407" s="130">
        <f t="shared" ref="J407:J418" si="306">(H407+I407)</f>
        <v>12500</v>
      </c>
    </row>
    <row r="408" spans="1:10" x14ac:dyDescent="0.25">
      <c r="A408" s="126">
        <v>42703</v>
      </c>
      <c r="B408" s="127" t="s">
        <v>174</v>
      </c>
      <c r="C408" s="128">
        <v>100</v>
      </c>
      <c r="D408" s="128" t="s">
        <v>10</v>
      </c>
      <c r="E408" s="110">
        <v>28660</v>
      </c>
      <c r="F408" s="110">
        <v>28760</v>
      </c>
      <c r="G408" s="110">
        <v>0</v>
      </c>
      <c r="H408" s="129">
        <f t="shared" si="305"/>
        <v>10000</v>
      </c>
      <c r="I408" s="129">
        <v>0</v>
      </c>
      <c r="J408" s="130">
        <f t="shared" si="306"/>
        <v>10000</v>
      </c>
    </row>
    <row r="409" spans="1:10" x14ac:dyDescent="0.25">
      <c r="A409" s="126">
        <v>42702</v>
      </c>
      <c r="B409" s="127" t="s">
        <v>93</v>
      </c>
      <c r="C409" s="128">
        <v>5000</v>
      </c>
      <c r="D409" s="128" t="s">
        <v>10</v>
      </c>
      <c r="E409" s="110">
        <v>166.75</v>
      </c>
      <c r="F409" s="110">
        <v>167.75</v>
      </c>
      <c r="G409" s="110">
        <v>0</v>
      </c>
      <c r="H409" s="129">
        <f t="shared" si="305"/>
        <v>5000</v>
      </c>
      <c r="I409" s="129">
        <v>0</v>
      </c>
      <c r="J409" s="130">
        <f t="shared" si="306"/>
        <v>5000</v>
      </c>
    </row>
    <row r="410" spans="1:10" x14ac:dyDescent="0.25">
      <c r="A410" s="126">
        <v>42699</v>
      </c>
      <c r="B410" s="127" t="s">
        <v>174</v>
      </c>
      <c r="C410" s="128">
        <v>100</v>
      </c>
      <c r="D410" s="128" t="s">
        <v>10</v>
      </c>
      <c r="E410" s="110">
        <v>28600</v>
      </c>
      <c r="F410" s="110">
        <v>28700</v>
      </c>
      <c r="G410" s="110">
        <v>0</v>
      </c>
      <c r="H410" s="129">
        <f t="shared" si="305"/>
        <v>10000</v>
      </c>
      <c r="I410" s="129">
        <v>0</v>
      </c>
      <c r="J410" s="130">
        <f t="shared" si="306"/>
        <v>10000</v>
      </c>
    </row>
    <row r="411" spans="1:10" x14ac:dyDescent="0.25">
      <c r="A411" s="126">
        <v>42698</v>
      </c>
      <c r="B411" s="127" t="s">
        <v>173</v>
      </c>
      <c r="C411" s="128">
        <v>5000</v>
      </c>
      <c r="D411" s="128" t="s">
        <v>10</v>
      </c>
      <c r="E411" s="110">
        <v>149.5</v>
      </c>
      <c r="F411" s="110">
        <v>150.5</v>
      </c>
      <c r="G411" s="110">
        <v>0</v>
      </c>
      <c r="H411" s="129">
        <f t="shared" si="305"/>
        <v>5000</v>
      </c>
      <c r="I411" s="129">
        <v>0</v>
      </c>
      <c r="J411" s="130">
        <f t="shared" si="306"/>
        <v>5000</v>
      </c>
    </row>
    <row r="412" spans="1:10" x14ac:dyDescent="0.25">
      <c r="A412" s="126">
        <v>42692</v>
      </c>
      <c r="B412" s="127" t="s">
        <v>93</v>
      </c>
      <c r="C412" s="128">
        <v>5000</v>
      </c>
      <c r="D412" s="128" t="s">
        <v>10</v>
      </c>
      <c r="E412" s="110">
        <v>149.4</v>
      </c>
      <c r="F412" s="110">
        <v>150.4</v>
      </c>
      <c r="G412" s="110">
        <v>0</v>
      </c>
      <c r="H412" s="129">
        <f t="shared" si="305"/>
        <v>5000</v>
      </c>
      <c r="I412" s="129">
        <v>0</v>
      </c>
      <c r="J412" s="130">
        <f t="shared" si="306"/>
        <v>5000</v>
      </c>
    </row>
    <row r="413" spans="1:10" x14ac:dyDescent="0.25">
      <c r="A413" s="126">
        <v>42692</v>
      </c>
      <c r="B413" s="127" t="s">
        <v>174</v>
      </c>
      <c r="C413" s="128">
        <v>100</v>
      </c>
      <c r="D413" s="128" t="s">
        <v>10</v>
      </c>
      <c r="E413" s="110">
        <v>28950</v>
      </c>
      <c r="F413" s="110">
        <v>29050</v>
      </c>
      <c r="G413" s="110">
        <v>0</v>
      </c>
      <c r="H413" s="129">
        <f t="shared" si="305"/>
        <v>10000</v>
      </c>
      <c r="I413" s="129">
        <v>0</v>
      </c>
      <c r="J413" s="130">
        <f t="shared" si="306"/>
        <v>10000</v>
      </c>
    </row>
    <row r="414" spans="1:10" x14ac:dyDescent="0.25">
      <c r="A414" s="126">
        <v>42691</v>
      </c>
      <c r="B414" s="127" t="s">
        <v>173</v>
      </c>
      <c r="C414" s="128">
        <v>5000</v>
      </c>
      <c r="D414" s="128" t="s">
        <v>11</v>
      </c>
      <c r="E414" s="110">
        <v>145.5</v>
      </c>
      <c r="F414" s="110">
        <v>144.5</v>
      </c>
      <c r="G414" s="110">
        <v>0</v>
      </c>
      <c r="H414" s="129">
        <f t="shared" si="305"/>
        <v>5000</v>
      </c>
      <c r="I414" s="129">
        <v>0</v>
      </c>
      <c r="J414" s="130">
        <f t="shared" si="306"/>
        <v>5000</v>
      </c>
    </row>
    <row r="415" spans="1:10" x14ac:dyDescent="0.25">
      <c r="A415" s="126">
        <v>42690</v>
      </c>
      <c r="B415" s="127" t="s">
        <v>96</v>
      </c>
      <c r="C415" s="128">
        <v>5000</v>
      </c>
      <c r="D415" s="128" t="s">
        <v>10</v>
      </c>
      <c r="E415" s="110">
        <v>174</v>
      </c>
      <c r="F415" s="110">
        <v>175</v>
      </c>
      <c r="G415" s="110">
        <v>0</v>
      </c>
      <c r="H415" s="129">
        <f t="shared" si="305"/>
        <v>5000</v>
      </c>
      <c r="I415" s="129">
        <v>0</v>
      </c>
      <c r="J415" s="130">
        <f t="shared" si="306"/>
        <v>5000</v>
      </c>
    </row>
    <row r="416" spans="1:10" x14ac:dyDescent="0.25">
      <c r="A416" s="126">
        <v>42689</v>
      </c>
      <c r="B416" s="127" t="s">
        <v>173</v>
      </c>
      <c r="C416" s="128">
        <v>5000</v>
      </c>
      <c r="D416" s="128" t="s">
        <v>10</v>
      </c>
      <c r="E416" s="110">
        <v>146.75</v>
      </c>
      <c r="F416" s="110">
        <v>147.75</v>
      </c>
      <c r="G416" s="110">
        <v>0</v>
      </c>
      <c r="H416" s="129">
        <f t="shared" si="305"/>
        <v>5000</v>
      </c>
      <c r="I416" s="129">
        <v>0</v>
      </c>
      <c r="J416" s="130">
        <f t="shared" si="306"/>
        <v>5000</v>
      </c>
    </row>
    <row r="417" spans="1:10" x14ac:dyDescent="0.25">
      <c r="A417" s="126">
        <v>42684</v>
      </c>
      <c r="B417" s="127" t="s">
        <v>96</v>
      </c>
      <c r="C417" s="128">
        <v>5000</v>
      </c>
      <c r="D417" s="128" t="s">
        <v>11</v>
      </c>
      <c r="E417" s="110">
        <v>168.4</v>
      </c>
      <c r="F417" s="110">
        <v>167.4</v>
      </c>
      <c r="G417" s="110">
        <v>0</v>
      </c>
      <c r="H417" s="129">
        <f t="shared" si="305"/>
        <v>5000</v>
      </c>
      <c r="I417" s="129">
        <v>0</v>
      </c>
      <c r="J417" s="130">
        <f t="shared" si="306"/>
        <v>5000</v>
      </c>
    </row>
    <row r="418" spans="1:10" x14ac:dyDescent="0.25">
      <c r="A418" s="126">
        <v>42682</v>
      </c>
      <c r="B418" s="127" t="s">
        <v>93</v>
      </c>
      <c r="C418" s="128">
        <v>5000</v>
      </c>
      <c r="D418" s="128" t="s">
        <v>11</v>
      </c>
      <c r="E418" s="110">
        <v>138.69999999999999</v>
      </c>
      <c r="F418" s="110">
        <v>137.69999999999999</v>
      </c>
      <c r="G418" s="110">
        <v>0</v>
      </c>
      <c r="H418" s="129">
        <f t="shared" si="305"/>
        <v>5000</v>
      </c>
      <c r="I418" s="129">
        <v>0</v>
      </c>
      <c r="J418" s="130">
        <f t="shared" si="306"/>
        <v>5000</v>
      </c>
    </row>
    <row r="419" spans="1:10" x14ac:dyDescent="0.25">
      <c r="A419" s="131"/>
      <c r="B419" s="131"/>
      <c r="C419" s="132"/>
      <c r="D419" s="131"/>
      <c r="E419" s="133"/>
      <c r="F419" s="133"/>
      <c r="G419" s="133"/>
      <c r="H419" s="133"/>
      <c r="I419" s="133"/>
      <c r="J419" s="133"/>
    </row>
    <row r="420" spans="1:10" x14ac:dyDescent="0.25">
      <c r="A420" s="126">
        <v>42598</v>
      </c>
      <c r="B420" s="127" t="s">
        <v>94</v>
      </c>
      <c r="C420" s="128">
        <v>100</v>
      </c>
      <c r="D420" s="128" t="s">
        <v>11</v>
      </c>
      <c r="E420" s="110">
        <v>31450</v>
      </c>
      <c r="F420" s="110">
        <v>31350</v>
      </c>
      <c r="G420" s="110">
        <v>0</v>
      </c>
      <c r="H420" s="129">
        <f t="shared" ref="H420:H440" si="307">IF(D420="LONG",(F420-E420)*C420,(E420-F420)*C420)</f>
        <v>10000</v>
      </c>
      <c r="I420" s="129">
        <v>0</v>
      </c>
      <c r="J420" s="130">
        <f t="shared" ref="J420:J440" si="308">(H420+I420)</f>
        <v>10000</v>
      </c>
    </row>
    <row r="421" spans="1:10" x14ac:dyDescent="0.25">
      <c r="A421" s="126">
        <v>42593</v>
      </c>
      <c r="B421" s="127" t="s">
        <v>94</v>
      </c>
      <c r="C421" s="128">
        <v>100</v>
      </c>
      <c r="D421" s="128" t="s">
        <v>10</v>
      </c>
      <c r="E421" s="110">
        <v>31375</v>
      </c>
      <c r="F421" s="110">
        <v>31475</v>
      </c>
      <c r="G421" s="110">
        <v>0</v>
      </c>
      <c r="H421" s="129">
        <f t="shared" si="307"/>
        <v>10000</v>
      </c>
      <c r="I421" s="129">
        <v>0</v>
      </c>
      <c r="J421" s="130">
        <f t="shared" si="308"/>
        <v>10000</v>
      </c>
    </row>
    <row r="422" spans="1:10" x14ac:dyDescent="0.25">
      <c r="A422" s="126">
        <v>42587</v>
      </c>
      <c r="B422" s="127" t="s">
        <v>94</v>
      </c>
      <c r="C422" s="128">
        <v>100</v>
      </c>
      <c r="D422" s="128" t="s">
        <v>10</v>
      </c>
      <c r="E422" s="110">
        <v>31725</v>
      </c>
      <c r="F422" s="110">
        <v>31600</v>
      </c>
      <c r="G422" s="110">
        <v>0</v>
      </c>
      <c r="H422" s="129">
        <f t="shared" si="307"/>
        <v>-12500</v>
      </c>
      <c r="I422" s="129">
        <v>0</v>
      </c>
      <c r="J422" s="130">
        <f t="shared" si="308"/>
        <v>-12500</v>
      </c>
    </row>
    <row r="423" spans="1:10" x14ac:dyDescent="0.25">
      <c r="A423" s="126">
        <v>42586</v>
      </c>
      <c r="B423" s="127" t="s">
        <v>96</v>
      </c>
      <c r="C423" s="128">
        <v>5000</v>
      </c>
      <c r="D423" s="128" t="s">
        <v>10</v>
      </c>
      <c r="E423" s="110">
        <v>151.35</v>
      </c>
      <c r="F423" s="110">
        <v>152.35</v>
      </c>
      <c r="G423" s="110">
        <v>0</v>
      </c>
      <c r="H423" s="129">
        <f t="shared" si="307"/>
        <v>5000</v>
      </c>
      <c r="I423" s="129">
        <v>0</v>
      </c>
      <c r="J423" s="130">
        <f t="shared" si="308"/>
        <v>5000</v>
      </c>
    </row>
    <row r="424" spans="1:10" x14ac:dyDescent="0.25">
      <c r="A424" s="126">
        <v>42585</v>
      </c>
      <c r="B424" s="127" t="s">
        <v>96</v>
      </c>
      <c r="C424" s="128">
        <v>5000</v>
      </c>
      <c r="D424" s="128" t="s">
        <v>10</v>
      </c>
      <c r="E424" s="110">
        <v>151.5</v>
      </c>
      <c r="F424" s="110">
        <v>152.5</v>
      </c>
      <c r="G424" s="110">
        <v>0</v>
      </c>
      <c r="H424" s="129">
        <f t="shared" si="307"/>
        <v>5000</v>
      </c>
      <c r="I424" s="129">
        <v>0</v>
      </c>
      <c r="J424" s="130">
        <f t="shared" si="308"/>
        <v>5000</v>
      </c>
    </row>
    <row r="425" spans="1:10" x14ac:dyDescent="0.25">
      <c r="A425" s="126">
        <v>42584</v>
      </c>
      <c r="B425" s="127" t="s">
        <v>93</v>
      </c>
      <c r="C425" s="128">
        <v>5000</v>
      </c>
      <c r="D425" s="128" t="s">
        <v>10</v>
      </c>
      <c r="E425" s="110">
        <v>121.9</v>
      </c>
      <c r="F425" s="110">
        <v>122.9</v>
      </c>
      <c r="G425" s="110">
        <v>0</v>
      </c>
      <c r="H425" s="129">
        <f t="shared" si="307"/>
        <v>5000</v>
      </c>
      <c r="I425" s="129">
        <v>0</v>
      </c>
      <c r="J425" s="130">
        <f t="shared" si="308"/>
        <v>5000</v>
      </c>
    </row>
    <row r="426" spans="1:10" x14ac:dyDescent="0.25">
      <c r="A426" s="126">
        <v>42578</v>
      </c>
      <c r="B426" s="127" t="s">
        <v>93</v>
      </c>
      <c r="C426" s="128">
        <v>5000</v>
      </c>
      <c r="D426" s="128" t="s">
        <v>10</v>
      </c>
      <c r="E426" s="110">
        <v>120.5</v>
      </c>
      <c r="F426" s="110">
        <v>121.5</v>
      </c>
      <c r="G426" s="110">
        <v>0</v>
      </c>
      <c r="H426" s="129">
        <f t="shared" si="307"/>
        <v>5000</v>
      </c>
      <c r="I426" s="129">
        <v>0</v>
      </c>
      <c r="J426" s="130">
        <f t="shared" si="308"/>
        <v>5000</v>
      </c>
    </row>
    <row r="427" spans="1:10" x14ac:dyDescent="0.25">
      <c r="A427" s="126">
        <v>42577</v>
      </c>
      <c r="B427" s="127" t="s">
        <v>92</v>
      </c>
      <c r="C427" s="128">
        <v>5000</v>
      </c>
      <c r="D427" s="128" t="s">
        <v>10</v>
      </c>
      <c r="E427" s="110">
        <v>149.5</v>
      </c>
      <c r="F427" s="110">
        <v>150.4</v>
      </c>
      <c r="G427" s="110">
        <v>0</v>
      </c>
      <c r="H427" s="129">
        <f t="shared" si="307"/>
        <v>4500.0000000000282</v>
      </c>
      <c r="I427" s="129">
        <v>0</v>
      </c>
      <c r="J427" s="130">
        <f t="shared" si="308"/>
        <v>4500.0000000000282</v>
      </c>
    </row>
    <row r="428" spans="1:10" x14ac:dyDescent="0.25">
      <c r="A428" s="126">
        <v>42576</v>
      </c>
      <c r="B428" s="127" t="s">
        <v>174</v>
      </c>
      <c r="C428" s="128">
        <v>100</v>
      </c>
      <c r="D428" s="128" t="s">
        <v>10</v>
      </c>
      <c r="E428" s="110">
        <v>30751</v>
      </c>
      <c r="F428" s="110">
        <v>30851</v>
      </c>
      <c r="G428" s="110">
        <v>0</v>
      </c>
      <c r="H428" s="129">
        <f t="shared" si="307"/>
        <v>10000</v>
      </c>
      <c r="I428" s="129">
        <v>0</v>
      </c>
      <c r="J428" s="130">
        <f t="shared" si="308"/>
        <v>10000</v>
      </c>
    </row>
    <row r="429" spans="1:10" x14ac:dyDescent="0.25">
      <c r="A429" s="126">
        <v>42573</v>
      </c>
      <c r="B429" s="127" t="s">
        <v>94</v>
      </c>
      <c r="C429" s="128">
        <v>100</v>
      </c>
      <c r="D429" s="128" t="s">
        <v>10</v>
      </c>
      <c r="E429" s="110">
        <v>30850</v>
      </c>
      <c r="F429" s="110">
        <v>30900</v>
      </c>
      <c r="G429" s="110">
        <v>0</v>
      </c>
      <c r="H429" s="129">
        <f t="shared" si="307"/>
        <v>5000</v>
      </c>
      <c r="I429" s="129">
        <v>0</v>
      </c>
      <c r="J429" s="130">
        <f t="shared" si="308"/>
        <v>5000</v>
      </c>
    </row>
    <row r="430" spans="1:10" x14ac:dyDescent="0.25">
      <c r="A430" s="126">
        <v>42573</v>
      </c>
      <c r="B430" s="127" t="s">
        <v>173</v>
      </c>
      <c r="C430" s="128">
        <v>5000</v>
      </c>
      <c r="D430" s="128" t="s">
        <v>10</v>
      </c>
      <c r="E430" s="110">
        <v>124.4</v>
      </c>
      <c r="F430" s="110">
        <v>123.4</v>
      </c>
      <c r="G430" s="110">
        <v>0</v>
      </c>
      <c r="H430" s="129">
        <f t="shared" si="307"/>
        <v>-5000</v>
      </c>
      <c r="I430" s="129">
        <v>0</v>
      </c>
      <c r="J430" s="130">
        <f t="shared" si="308"/>
        <v>-5000</v>
      </c>
    </row>
    <row r="431" spans="1:10" x14ac:dyDescent="0.25">
      <c r="A431" s="126">
        <v>42570</v>
      </c>
      <c r="B431" s="127" t="s">
        <v>94</v>
      </c>
      <c r="C431" s="128">
        <v>100</v>
      </c>
      <c r="D431" s="128" t="s">
        <v>10</v>
      </c>
      <c r="E431" s="110">
        <v>31050</v>
      </c>
      <c r="F431" s="110">
        <v>31150</v>
      </c>
      <c r="G431" s="110">
        <v>0</v>
      </c>
      <c r="H431" s="129">
        <f t="shared" si="307"/>
        <v>10000</v>
      </c>
      <c r="I431" s="129">
        <v>0</v>
      </c>
      <c r="J431" s="130">
        <f t="shared" si="308"/>
        <v>10000</v>
      </c>
    </row>
    <row r="432" spans="1:10" x14ac:dyDescent="0.25">
      <c r="A432" s="126">
        <v>42569</v>
      </c>
      <c r="B432" s="127" t="s">
        <v>94</v>
      </c>
      <c r="C432" s="128">
        <v>100</v>
      </c>
      <c r="D432" s="128" t="s">
        <v>10</v>
      </c>
      <c r="E432" s="110">
        <v>30950</v>
      </c>
      <c r="F432" s="110">
        <v>31050</v>
      </c>
      <c r="G432" s="110">
        <v>0</v>
      </c>
      <c r="H432" s="129">
        <f t="shared" si="307"/>
        <v>10000</v>
      </c>
      <c r="I432" s="129">
        <v>0</v>
      </c>
      <c r="J432" s="130">
        <f t="shared" si="308"/>
        <v>10000</v>
      </c>
    </row>
    <row r="433" spans="1:10" x14ac:dyDescent="0.25">
      <c r="A433" s="126">
        <v>42564</v>
      </c>
      <c r="B433" s="127" t="s">
        <v>94</v>
      </c>
      <c r="C433" s="128">
        <v>100</v>
      </c>
      <c r="D433" s="128" t="s">
        <v>10</v>
      </c>
      <c r="E433" s="110">
        <v>31225</v>
      </c>
      <c r="F433" s="110">
        <v>31325</v>
      </c>
      <c r="G433" s="110">
        <v>0</v>
      </c>
      <c r="H433" s="129">
        <f t="shared" si="307"/>
        <v>10000</v>
      </c>
      <c r="I433" s="129">
        <v>0</v>
      </c>
      <c r="J433" s="130">
        <f t="shared" si="308"/>
        <v>10000</v>
      </c>
    </row>
    <row r="434" spans="1:10" x14ac:dyDescent="0.25">
      <c r="A434" s="126">
        <v>42563</v>
      </c>
      <c r="B434" s="127" t="s">
        <v>94</v>
      </c>
      <c r="C434" s="128">
        <v>100</v>
      </c>
      <c r="D434" s="128" t="s">
        <v>10</v>
      </c>
      <c r="E434" s="110">
        <v>31400</v>
      </c>
      <c r="F434" s="110">
        <v>31450</v>
      </c>
      <c r="G434" s="110">
        <v>0</v>
      </c>
      <c r="H434" s="129">
        <f t="shared" si="307"/>
        <v>5000</v>
      </c>
      <c r="I434" s="129">
        <v>0</v>
      </c>
      <c r="J434" s="130">
        <f t="shared" si="308"/>
        <v>5000</v>
      </c>
    </row>
    <row r="435" spans="1:10" x14ac:dyDescent="0.25">
      <c r="A435" s="126">
        <v>42562</v>
      </c>
      <c r="B435" s="127" t="s">
        <v>94</v>
      </c>
      <c r="C435" s="128">
        <v>100</v>
      </c>
      <c r="D435" s="128" t="s">
        <v>10</v>
      </c>
      <c r="E435" s="110">
        <v>31690</v>
      </c>
      <c r="F435" s="110">
        <v>31590</v>
      </c>
      <c r="G435" s="110">
        <v>0</v>
      </c>
      <c r="H435" s="129">
        <f t="shared" si="307"/>
        <v>-10000</v>
      </c>
      <c r="I435" s="129">
        <v>0</v>
      </c>
      <c r="J435" s="130">
        <f t="shared" si="308"/>
        <v>-10000</v>
      </c>
    </row>
    <row r="436" spans="1:10" x14ac:dyDescent="0.25">
      <c r="A436" s="126">
        <v>42562</v>
      </c>
      <c r="B436" s="127" t="s">
        <v>96</v>
      </c>
      <c r="C436" s="128">
        <v>5000</v>
      </c>
      <c r="D436" s="128" t="s">
        <v>11</v>
      </c>
      <c r="E436" s="110">
        <v>144.5</v>
      </c>
      <c r="F436" s="110">
        <v>143.5</v>
      </c>
      <c r="G436" s="110">
        <v>142.9</v>
      </c>
      <c r="H436" s="129">
        <f t="shared" si="307"/>
        <v>5000</v>
      </c>
      <c r="I436" s="129">
        <f>(IF(D436="SHORT",IF(G436="",0,F436-G436),IF(D436="LONG",IF(G436="",0,G436-F436))))*C436</f>
        <v>2999.9999999999718</v>
      </c>
      <c r="J436" s="130">
        <f t="shared" si="308"/>
        <v>7999.9999999999718</v>
      </c>
    </row>
    <row r="437" spans="1:10" x14ac:dyDescent="0.25">
      <c r="A437" s="126">
        <v>42559</v>
      </c>
      <c r="B437" s="127" t="s">
        <v>94</v>
      </c>
      <c r="C437" s="128">
        <v>100</v>
      </c>
      <c r="D437" s="128" t="s">
        <v>10</v>
      </c>
      <c r="E437" s="110">
        <v>31726</v>
      </c>
      <c r="F437" s="110">
        <v>31826</v>
      </c>
      <c r="G437" s="110">
        <v>0</v>
      </c>
      <c r="H437" s="129">
        <f t="shared" si="307"/>
        <v>10000</v>
      </c>
      <c r="I437" s="129">
        <v>0</v>
      </c>
      <c r="J437" s="130">
        <f t="shared" si="308"/>
        <v>10000</v>
      </c>
    </row>
    <row r="438" spans="1:10" x14ac:dyDescent="0.25">
      <c r="A438" s="126">
        <v>42555</v>
      </c>
      <c r="B438" s="127" t="s">
        <v>94</v>
      </c>
      <c r="C438" s="128">
        <v>100</v>
      </c>
      <c r="D438" s="128" t="s">
        <v>11</v>
      </c>
      <c r="E438" s="110">
        <v>31815</v>
      </c>
      <c r="F438" s="110">
        <v>31715</v>
      </c>
      <c r="G438" s="110">
        <v>0</v>
      </c>
      <c r="H438" s="129">
        <f t="shared" si="307"/>
        <v>10000</v>
      </c>
      <c r="I438" s="129">
        <v>0</v>
      </c>
      <c r="J438" s="130">
        <f t="shared" si="308"/>
        <v>10000</v>
      </c>
    </row>
    <row r="439" spans="1:10" x14ac:dyDescent="0.25">
      <c r="A439" s="126">
        <v>42555</v>
      </c>
      <c r="B439" s="127" t="s">
        <v>93</v>
      </c>
      <c r="C439" s="128">
        <v>5000</v>
      </c>
      <c r="D439" s="128" t="s">
        <v>11</v>
      </c>
      <c r="E439" s="110">
        <v>126.5</v>
      </c>
      <c r="F439" s="110">
        <v>125.5</v>
      </c>
      <c r="G439" s="110">
        <v>0</v>
      </c>
      <c r="H439" s="129">
        <f t="shared" si="307"/>
        <v>5000</v>
      </c>
      <c r="I439" s="129">
        <v>0</v>
      </c>
      <c r="J439" s="130">
        <f t="shared" si="308"/>
        <v>5000</v>
      </c>
    </row>
    <row r="440" spans="1:10" x14ac:dyDescent="0.25">
      <c r="A440" s="126">
        <v>42552</v>
      </c>
      <c r="B440" s="127" t="s">
        <v>94</v>
      </c>
      <c r="C440" s="128">
        <v>100</v>
      </c>
      <c r="D440" s="128" t="s">
        <v>11</v>
      </c>
      <c r="E440" s="110">
        <v>31480</v>
      </c>
      <c r="F440" s="110">
        <v>31380</v>
      </c>
      <c r="G440" s="110">
        <v>0</v>
      </c>
      <c r="H440" s="129">
        <f t="shared" si="307"/>
        <v>10000</v>
      </c>
      <c r="I440" s="129">
        <v>0</v>
      </c>
      <c r="J440" s="130">
        <f t="shared" si="308"/>
        <v>10000</v>
      </c>
    </row>
    <row r="441" spans="1:10" x14ac:dyDescent="0.25">
      <c r="A441" s="131"/>
      <c r="B441" s="131"/>
      <c r="C441" s="132"/>
      <c r="D441" s="131"/>
      <c r="E441" s="133"/>
      <c r="F441" s="133"/>
      <c r="G441" s="133"/>
      <c r="H441" s="133"/>
      <c r="I441" s="133"/>
      <c r="J441" s="133"/>
    </row>
    <row r="442" spans="1:10" x14ac:dyDescent="0.25">
      <c r="A442" s="126">
        <v>42551</v>
      </c>
      <c r="B442" s="127" t="s">
        <v>94</v>
      </c>
      <c r="C442" s="128">
        <v>100</v>
      </c>
      <c r="D442" s="128" t="s">
        <v>10</v>
      </c>
      <c r="E442" s="110">
        <v>31195</v>
      </c>
      <c r="F442" s="110">
        <v>31290</v>
      </c>
      <c r="G442" s="110">
        <v>0</v>
      </c>
      <c r="H442" s="129">
        <f t="shared" ref="H442:H470" si="309">IF(D442="LONG",(F442-E442)*C442,(E442-F442)*C442)</f>
        <v>9500</v>
      </c>
      <c r="I442" s="129">
        <v>0</v>
      </c>
      <c r="J442" s="130">
        <f t="shared" ref="J442:J484" si="310">(H442+I442)</f>
        <v>9500</v>
      </c>
    </row>
    <row r="443" spans="1:10" x14ac:dyDescent="0.25">
      <c r="A443" s="126">
        <v>42550</v>
      </c>
      <c r="B443" s="127" t="s">
        <v>94</v>
      </c>
      <c r="C443" s="128">
        <v>100</v>
      </c>
      <c r="D443" s="128" t="s">
        <v>10</v>
      </c>
      <c r="E443" s="110">
        <v>31320</v>
      </c>
      <c r="F443" s="110">
        <v>31420</v>
      </c>
      <c r="G443" s="110">
        <v>0</v>
      </c>
      <c r="H443" s="129">
        <f t="shared" si="309"/>
        <v>10000</v>
      </c>
      <c r="I443" s="129">
        <v>0</v>
      </c>
      <c r="J443" s="130">
        <f t="shared" si="310"/>
        <v>10000</v>
      </c>
    </row>
    <row r="444" spans="1:10" x14ac:dyDescent="0.25">
      <c r="A444" s="126">
        <v>42550</v>
      </c>
      <c r="B444" s="127" t="s">
        <v>96</v>
      </c>
      <c r="C444" s="128">
        <v>5000</v>
      </c>
      <c r="D444" s="128" t="s">
        <v>10</v>
      </c>
      <c r="E444" s="110">
        <v>139.5</v>
      </c>
      <c r="F444" s="110">
        <v>140.5</v>
      </c>
      <c r="G444" s="110">
        <v>0</v>
      </c>
      <c r="H444" s="129">
        <f t="shared" si="309"/>
        <v>5000</v>
      </c>
      <c r="I444" s="129">
        <v>0</v>
      </c>
      <c r="J444" s="130">
        <f t="shared" si="310"/>
        <v>5000</v>
      </c>
    </row>
    <row r="445" spans="1:10" x14ac:dyDescent="0.25">
      <c r="A445" s="126">
        <v>42549</v>
      </c>
      <c r="B445" s="127" t="s">
        <v>94</v>
      </c>
      <c r="C445" s="128">
        <v>100</v>
      </c>
      <c r="D445" s="128" t="s">
        <v>11</v>
      </c>
      <c r="E445" s="110">
        <v>31370</v>
      </c>
      <c r="F445" s="110">
        <v>31270</v>
      </c>
      <c r="G445" s="110">
        <v>0</v>
      </c>
      <c r="H445" s="129">
        <f t="shared" si="309"/>
        <v>10000</v>
      </c>
      <c r="I445" s="129">
        <v>0</v>
      </c>
      <c r="J445" s="130">
        <f t="shared" si="310"/>
        <v>10000</v>
      </c>
    </row>
    <row r="446" spans="1:10" x14ac:dyDescent="0.25">
      <c r="A446" s="126">
        <v>42549</v>
      </c>
      <c r="B446" s="127" t="s">
        <v>173</v>
      </c>
      <c r="C446" s="128">
        <v>5000</v>
      </c>
      <c r="D446" s="128" t="s">
        <v>11</v>
      </c>
      <c r="E446" s="110">
        <v>116.85</v>
      </c>
      <c r="F446" s="110">
        <v>116.45</v>
      </c>
      <c r="G446" s="110">
        <v>0</v>
      </c>
      <c r="H446" s="129">
        <f t="shared" si="309"/>
        <v>1999.9999999999573</v>
      </c>
      <c r="I446" s="129">
        <v>0</v>
      </c>
      <c r="J446" s="130">
        <f t="shared" si="310"/>
        <v>1999.9999999999573</v>
      </c>
    </row>
    <row r="447" spans="1:10" x14ac:dyDescent="0.25">
      <c r="A447" s="126">
        <v>42548</v>
      </c>
      <c r="B447" s="127" t="s">
        <v>94</v>
      </c>
      <c r="C447" s="128">
        <v>100</v>
      </c>
      <c r="D447" s="128" t="s">
        <v>10</v>
      </c>
      <c r="E447" s="110">
        <v>31600</v>
      </c>
      <c r="F447" s="110">
        <v>31700</v>
      </c>
      <c r="G447" s="110">
        <v>0</v>
      </c>
      <c r="H447" s="129">
        <f t="shared" si="309"/>
        <v>10000</v>
      </c>
      <c r="I447" s="129">
        <v>0</v>
      </c>
      <c r="J447" s="130">
        <f t="shared" si="310"/>
        <v>10000</v>
      </c>
    </row>
    <row r="448" spans="1:10" x14ac:dyDescent="0.25">
      <c r="A448" s="126">
        <v>42548</v>
      </c>
      <c r="B448" s="127" t="s">
        <v>92</v>
      </c>
      <c r="C448" s="128">
        <v>5000</v>
      </c>
      <c r="D448" s="128" t="s">
        <v>11</v>
      </c>
      <c r="E448" s="110">
        <v>136.25</v>
      </c>
      <c r="F448" s="110">
        <v>135.5</v>
      </c>
      <c r="G448" s="110">
        <v>0</v>
      </c>
      <c r="H448" s="129">
        <f t="shared" si="309"/>
        <v>3750</v>
      </c>
      <c r="I448" s="129">
        <v>0</v>
      </c>
      <c r="J448" s="130">
        <f t="shared" si="310"/>
        <v>3750</v>
      </c>
    </row>
    <row r="449" spans="1:10" x14ac:dyDescent="0.25">
      <c r="A449" s="126">
        <v>42545</v>
      </c>
      <c r="B449" s="127" t="s">
        <v>94</v>
      </c>
      <c r="C449" s="128">
        <v>100</v>
      </c>
      <c r="D449" s="128" t="s">
        <v>10</v>
      </c>
      <c r="E449" s="110">
        <v>30521</v>
      </c>
      <c r="F449" s="110">
        <v>30621</v>
      </c>
      <c r="G449" s="110">
        <v>30650</v>
      </c>
      <c r="H449" s="129">
        <f t="shared" si="309"/>
        <v>10000</v>
      </c>
      <c r="I449" s="129">
        <f t="shared" ref="I449" si="311">(IF(D449="SHORT",IF(G449="",0,F449-G449),IF(D449="LONG",IF(G449="",0,G449-F449))))*C449</f>
        <v>2900</v>
      </c>
      <c r="J449" s="130">
        <f t="shared" si="310"/>
        <v>12900</v>
      </c>
    </row>
    <row r="450" spans="1:10" x14ac:dyDescent="0.25">
      <c r="A450" s="126">
        <v>42545</v>
      </c>
      <c r="B450" s="127" t="s">
        <v>176</v>
      </c>
      <c r="C450" s="128">
        <v>100</v>
      </c>
      <c r="D450" s="128" t="s">
        <v>11</v>
      </c>
      <c r="E450" s="110">
        <v>3283</v>
      </c>
      <c r="F450" s="110">
        <v>3260</v>
      </c>
      <c r="G450" s="110">
        <v>3240</v>
      </c>
      <c r="H450" s="129">
        <f t="shared" si="309"/>
        <v>2300</v>
      </c>
      <c r="I450" s="129">
        <f>(IF(D450="SHORT",IF(G450="",0,F450-G450),IF(D450="LONG",IF(G450="",0,G450-F450))))*C450</f>
        <v>2000</v>
      </c>
      <c r="J450" s="130">
        <f t="shared" si="310"/>
        <v>4300</v>
      </c>
    </row>
    <row r="451" spans="1:10" x14ac:dyDescent="0.25">
      <c r="A451" s="126">
        <v>42544</v>
      </c>
      <c r="B451" s="127" t="s">
        <v>94</v>
      </c>
      <c r="C451" s="128">
        <v>100</v>
      </c>
      <c r="D451" s="128" t="s">
        <v>10</v>
      </c>
      <c r="E451" s="110">
        <v>30300</v>
      </c>
      <c r="F451" s="110">
        <v>30400</v>
      </c>
      <c r="G451" s="110">
        <v>0</v>
      </c>
      <c r="H451" s="129">
        <f t="shared" si="309"/>
        <v>10000</v>
      </c>
      <c r="I451" s="129">
        <v>0</v>
      </c>
      <c r="J451" s="130">
        <f t="shared" si="310"/>
        <v>10000</v>
      </c>
    </row>
    <row r="452" spans="1:10" x14ac:dyDescent="0.25">
      <c r="A452" s="126">
        <v>42543</v>
      </c>
      <c r="B452" s="127" t="s">
        <v>92</v>
      </c>
      <c r="C452" s="128">
        <v>5000</v>
      </c>
      <c r="D452" s="128" t="s">
        <v>11</v>
      </c>
      <c r="E452" s="110">
        <v>138.4</v>
      </c>
      <c r="F452" s="110">
        <v>137.25</v>
      </c>
      <c r="G452" s="110">
        <v>0</v>
      </c>
      <c r="H452" s="129">
        <f t="shared" si="309"/>
        <v>5750.0000000000282</v>
      </c>
      <c r="I452" s="129">
        <v>0</v>
      </c>
      <c r="J452" s="130">
        <f t="shared" si="310"/>
        <v>5750.0000000000282</v>
      </c>
    </row>
    <row r="453" spans="1:10" x14ac:dyDescent="0.25">
      <c r="A453" s="126">
        <v>42542</v>
      </c>
      <c r="B453" s="127" t="s">
        <v>94</v>
      </c>
      <c r="C453" s="128">
        <v>100</v>
      </c>
      <c r="D453" s="128" t="s">
        <v>10</v>
      </c>
      <c r="E453" s="110">
        <v>30300</v>
      </c>
      <c r="F453" s="110">
        <v>30400</v>
      </c>
      <c r="G453" s="110">
        <v>0</v>
      </c>
      <c r="H453" s="129">
        <f t="shared" si="309"/>
        <v>10000</v>
      </c>
      <c r="I453" s="129">
        <v>0</v>
      </c>
      <c r="J453" s="130">
        <f t="shared" si="310"/>
        <v>10000</v>
      </c>
    </row>
    <row r="454" spans="1:10" x14ac:dyDescent="0.25">
      <c r="A454" s="126">
        <v>42542</v>
      </c>
      <c r="B454" s="127" t="s">
        <v>173</v>
      </c>
      <c r="C454" s="128">
        <v>5000</v>
      </c>
      <c r="D454" s="128" t="s">
        <v>10</v>
      </c>
      <c r="E454" s="110">
        <v>115.55</v>
      </c>
      <c r="F454" s="110">
        <v>116.55</v>
      </c>
      <c r="G454" s="110">
        <v>0</v>
      </c>
      <c r="H454" s="129">
        <f t="shared" si="309"/>
        <v>5000</v>
      </c>
      <c r="I454" s="129">
        <v>0</v>
      </c>
      <c r="J454" s="130">
        <f t="shared" si="310"/>
        <v>5000</v>
      </c>
    </row>
    <row r="455" spans="1:10" x14ac:dyDescent="0.25">
      <c r="A455" s="126">
        <v>42541</v>
      </c>
      <c r="B455" s="127" t="s">
        <v>174</v>
      </c>
      <c r="C455" s="128">
        <v>100</v>
      </c>
      <c r="D455" s="128" t="s">
        <v>10</v>
      </c>
      <c r="E455" s="110">
        <v>30510</v>
      </c>
      <c r="F455" s="110">
        <v>30610</v>
      </c>
      <c r="G455" s="110">
        <v>0</v>
      </c>
      <c r="H455" s="129">
        <f t="shared" si="309"/>
        <v>10000</v>
      </c>
      <c r="I455" s="129">
        <v>0</v>
      </c>
      <c r="J455" s="130">
        <f t="shared" si="310"/>
        <v>10000</v>
      </c>
    </row>
    <row r="456" spans="1:10" x14ac:dyDescent="0.25">
      <c r="A456" s="126">
        <v>42541</v>
      </c>
      <c r="B456" s="127" t="s">
        <v>92</v>
      </c>
      <c r="C456" s="128">
        <v>5000</v>
      </c>
      <c r="D456" s="128" t="s">
        <v>11</v>
      </c>
      <c r="E456" s="110">
        <v>134.75</v>
      </c>
      <c r="F456" s="110">
        <v>133.85</v>
      </c>
      <c r="G456" s="110">
        <v>0</v>
      </c>
      <c r="H456" s="129">
        <f t="shared" si="309"/>
        <v>4500.0000000000282</v>
      </c>
      <c r="I456" s="129">
        <v>0</v>
      </c>
      <c r="J456" s="130">
        <f t="shared" si="310"/>
        <v>4500.0000000000282</v>
      </c>
    </row>
    <row r="457" spans="1:10" x14ac:dyDescent="0.25">
      <c r="A457" s="126">
        <v>42538</v>
      </c>
      <c r="B457" s="127" t="s">
        <v>174</v>
      </c>
      <c r="C457" s="128">
        <v>100</v>
      </c>
      <c r="D457" s="128" t="s">
        <v>10</v>
      </c>
      <c r="E457" s="110">
        <v>30415</v>
      </c>
      <c r="F457" s="110">
        <v>30515</v>
      </c>
      <c r="G457" s="110">
        <v>0</v>
      </c>
      <c r="H457" s="129">
        <f t="shared" si="309"/>
        <v>10000</v>
      </c>
      <c r="I457" s="129">
        <v>0</v>
      </c>
      <c r="J457" s="130">
        <f t="shared" si="310"/>
        <v>10000</v>
      </c>
    </row>
    <row r="458" spans="1:10" x14ac:dyDescent="0.25">
      <c r="A458" s="126">
        <v>42538</v>
      </c>
      <c r="B458" s="127" t="s">
        <v>96</v>
      </c>
      <c r="C458" s="128">
        <v>5000</v>
      </c>
      <c r="D458" s="128" t="s">
        <v>10</v>
      </c>
      <c r="E458" s="110">
        <v>133.30000000000001</v>
      </c>
      <c r="F458" s="110">
        <v>134.15</v>
      </c>
      <c r="G458" s="110">
        <v>0</v>
      </c>
      <c r="H458" s="129">
        <f t="shared" si="309"/>
        <v>4249.9999999999718</v>
      </c>
      <c r="I458" s="129">
        <v>0</v>
      </c>
      <c r="J458" s="130">
        <f t="shared" si="310"/>
        <v>4249.9999999999718</v>
      </c>
    </row>
    <row r="459" spans="1:10" x14ac:dyDescent="0.25">
      <c r="A459" s="126">
        <v>42538</v>
      </c>
      <c r="B459" s="127" t="s">
        <v>174</v>
      </c>
      <c r="C459" s="128">
        <v>100</v>
      </c>
      <c r="D459" s="128" t="s">
        <v>11</v>
      </c>
      <c r="E459" s="110">
        <v>30450</v>
      </c>
      <c r="F459" s="110">
        <v>30390</v>
      </c>
      <c r="G459" s="110">
        <v>0</v>
      </c>
      <c r="H459" s="129">
        <f t="shared" si="309"/>
        <v>6000</v>
      </c>
      <c r="I459" s="129">
        <v>0</v>
      </c>
      <c r="J459" s="130">
        <f t="shared" si="310"/>
        <v>6000</v>
      </c>
    </row>
    <row r="460" spans="1:10" x14ac:dyDescent="0.25">
      <c r="A460" s="126">
        <v>42537</v>
      </c>
      <c r="B460" s="127" t="s">
        <v>174</v>
      </c>
      <c r="C460" s="128">
        <v>100</v>
      </c>
      <c r="D460" s="128" t="s">
        <v>11</v>
      </c>
      <c r="E460" s="110">
        <v>31100</v>
      </c>
      <c r="F460" s="110">
        <v>31000</v>
      </c>
      <c r="G460" s="110">
        <v>30850</v>
      </c>
      <c r="H460" s="129">
        <f t="shared" si="309"/>
        <v>10000</v>
      </c>
      <c r="I460" s="129">
        <f>(IF(D460="SHORT",IF(G460="",0,F460-G460),IF(D460="LONG",IF(G460="",0,G460-F460))))*C460</f>
        <v>15000</v>
      </c>
      <c r="J460" s="130">
        <f t="shared" si="310"/>
        <v>25000</v>
      </c>
    </row>
    <row r="461" spans="1:10" x14ac:dyDescent="0.25">
      <c r="A461" s="126">
        <v>42537</v>
      </c>
      <c r="B461" s="127" t="s">
        <v>96</v>
      </c>
      <c r="C461" s="128">
        <v>5000</v>
      </c>
      <c r="D461" s="128" t="s">
        <v>10</v>
      </c>
      <c r="E461" s="110">
        <v>134.75</v>
      </c>
      <c r="F461" s="110">
        <v>133.75</v>
      </c>
      <c r="G461" s="110">
        <v>0</v>
      </c>
      <c r="H461" s="129">
        <f t="shared" si="309"/>
        <v>-5000</v>
      </c>
      <c r="I461" s="129">
        <v>0</v>
      </c>
      <c r="J461" s="130">
        <f t="shared" si="310"/>
        <v>-5000</v>
      </c>
    </row>
    <row r="462" spans="1:10" x14ac:dyDescent="0.25">
      <c r="A462" s="126">
        <v>42537</v>
      </c>
      <c r="B462" s="127" t="s">
        <v>95</v>
      </c>
      <c r="C462" s="128">
        <v>30</v>
      </c>
      <c r="D462" s="128" t="s">
        <v>10</v>
      </c>
      <c r="E462" s="110">
        <v>42180</v>
      </c>
      <c r="F462" s="110">
        <v>42380</v>
      </c>
      <c r="G462" s="110">
        <v>0</v>
      </c>
      <c r="H462" s="129">
        <f t="shared" si="309"/>
        <v>6000</v>
      </c>
      <c r="I462" s="129">
        <v>0</v>
      </c>
      <c r="J462" s="130">
        <f t="shared" si="310"/>
        <v>6000</v>
      </c>
    </row>
    <row r="463" spans="1:10" x14ac:dyDescent="0.25">
      <c r="A463" s="126">
        <v>42537</v>
      </c>
      <c r="B463" s="127" t="s">
        <v>174</v>
      </c>
      <c r="C463" s="128">
        <v>100</v>
      </c>
      <c r="D463" s="128" t="s">
        <v>10</v>
      </c>
      <c r="E463" s="110">
        <v>31000</v>
      </c>
      <c r="F463" s="110">
        <v>30900</v>
      </c>
      <c r="G463" s="110">
        <v>0</v>
      </c>
      <c r="H463" s="129">
        <f t="shared" si="309"/>
        <v>-10000</v>
      </c>
      <c r="I463" s="129">
        <v>0</v>
      </c>
      <c r="J463" s="130">
        <f t="shared" si="310"/>
        <v>-10000</v>
      </c>
    </row>
    <row r="464" spans="1:10" x14ac:dyDescent="0.25">
      <c r="A464" s="126">
        <v>42536</v>
      </c>
      <c r="B464" s="127" t="s">
        <v>96</v>
      </c>
      <c r="C464" s="128">
        <v>5000</v>
      </c>
      <c r="D464" s="128" t="s">
        <v>10</v>
      </c>
      <c r="E464" s="110">
        <v>134.75</v>
      </c>
      <c r="F464" s="110">
        <v>135.75</v>
      </c>
      <c r="G464" s="110">
        <v>137.25</v>
      </c>
      <c r="H464" s="129">
        <f t="shared" si="309"/>
        <v>5000</v>
      </c>
      <c r="I464" s="129">
        <f t="shared" ref="I464" si="312">(IF(D464="SHORT",IF(G464="",0,F464-G464),IF(D464="LONG",IF(G464="",0,G464-F464))))*C464</f>
        <v>7500</v>
      </c>
      <c r="J464" s="130">
        <f t="shared" si="310"/>
        <v>12500</v>
      </c>
    </row>
    <row r="465" spans="1:10" x14ac:dyDescent="0.25">
      <c r="A465" s="126">
        <v>42536</v>
      </c>
      <c r="B465" s="127" t="s">
        <v>174</v>
      </c>
      <c r="C465" s="128">
        <v>100</v>
      </c>
      <c r="D465" s="128" t="s">
        <v>11</v>
      </c>
      <c r="E465" s="110">
        <v>30350</v>
      </c>
      <c r="F465" s="110">
        <v>30305</v>
      </c>
      <c r="G465" s="110">
        <v>0</v>
      </c>
      <c r="H465" s="129">
        <f t="shared" si="309"/>
        <v>4500</v>
      </c>
      <c r="I465" s="129">
        <v>0</v>
      </c>
      <c r="J465" s="130">
        <f t="shared" si="310"/>
        <v>4500</v>
      </c>
    </row>
    <row r="466" spans="1:10" x14ac:dyDescent="0.25">
      <c r="A466" s="126">
        <v>42535</v>
      </c>
      <c r="B466" s="127" t="s">
        <v>174</v>
      </c>
      <c r="C466" s="128">
        <v>100</v>
      </c>
      <c r="D466" s="128" t="s">
        <v>11</v>
      </c>
      <c r="E466" s="110">
        <v>30350</v>
      </c>
      <c r="F466" s="110">
        <v>30500</v>
      </c>
      <c r="G466" s="110">
        <v>0</v>
      </c>
      <c r="H466" s="129">
        <f t="shared" si="309"/>
        <v>-15000</v>
      </c>
      <c r="I466" s="129">
        <v>0</v>
      </c>
      <c r="J466" s="130">
        <f t="shared" si="310"/>
        <v>-15000</v>
      </c>
    </row>
    <row r="467" spans="1:10" x14ac:dyDescent="0.25">
      <c r="A467" s="126">
        <v>42535</v>
      </c>
      <c r="B467" s="127" t="s">
        <v>92</v>
      </c>
      <c r="C467" s="128">
        <v>5000</v>
      </c>
      <c r="D467" s="128" t="s">
        <v>10</v>
      </c>
      <c r="E467" s="110">
        <v>136.94999999999999</v>
      </c>
      <c r="F467" s="110">
        <v>135.9</v>
      </c>
      <c r="G467" s="110">
        <v>0</v>
      </c>
      <c r="H467" s="129">
        <f t="shared" si="309"/>
        <v>-5249.9999999999145</v>
      </c>
      <c r="I467" s="129">
        <v>0</v>
      </c>
      <c r="J467" s="130">
        <f t="shared" si="310"/>
        <v>-5249.9999999999145</v>
      </c>
    </row>
    <row r="468" spans="1:10" x14ac:dyDescent="0.25">
      <c r="A468" s="126">
        <v>42534</v>
      </c>
      <c r="B468" s="127" t="s">
        <v>174</v>
      </c>
      <c r="C468" s="128">
        <v>100</v>
      </c>
      <c r="D468" s="128" t="s">
        <v>11</v>
      </c>
      <c r="E468" s="110">
        <v>30420</v>
      </c>
      <c r="F468" s="110">
        <v>30320</v>
      </c>
      <c r="G468" s="110">
        <v>0</v>
      </c>
      <c r="H468" s="129">
        <f t="shared" si="309"/>
        <v>10000</v>
      </c>
      <c r="I468" s="129">
        <v>0</v>
      </c>
      <c r="J468" s="130">
        <f t="shared" si="310"/>
        <v>10000</v>
      </c>
    </row>
    <row r="469" spans="1:10" x14ac:dyDescent="0.25">
      <c r="A469" s="126">
        <v>42531</v>
      </c>
      <c r="B469" s="127" t="s">
        <v>174</v>
      </c>
      <c r="C469" s="128">
        <v>100</v>
      </c>
      <c r="D469" s="128" t="s">
        <v>11</v>
      </c>
      <c r="E469" s="110">
        <v>29875</v>
      </c>
      <c r="F469" s="110">
        <v>30025</v>
      </c>
      <c r="G469" s="110">
        <v>0</v>
      </c>
      <c r="H469" s="129">
        <f t="shared" si="309"/>
        <v>-15000</v>
      </c>
      <c r="I469" s="129">
        <v>0</v>
      </c>
      <c r="J469" s="130">
        <f t="shared" si="310"/>
        <v>-15000</v>
      </c>
    </row>
    <row r="470" spans="1:10" x14ac:dyDescent="0.25">
      <c r="A470" s="126">
        <v>42531</v>
      </c>
      <c r="B470" s="127" t="s">
        <v>96</v>
      </c>
      <c r="C470" s="128">
        <v>5000</v>
      </c>
      <c r="D470" s="128" t="s">
        <v>11</v>
      </c>
      <c r="E470" s="110">
        <v>138.25</v>
      </c>
      <c r="F470" s="110">
        <v>137.25</v>
      </c>
      <c r="G470" s="110">
        <v>0</v>
      </c>
      <c r="H470" s="129">
        <f t="shared" si="309"/>
        <v>5000</v>
      </c>
      <c r="I470" s="129">
        <v>0</v>
      </c>
      <c r="J470" s="130">
        <f t="shared" si="310"/>
        <v>5000</v>
      </c>
    </row>
    <row r="471" spans="1:10" x14ac:dyDescent="0.25">
      <c r="A471" s="126">
        <v>42530</v>
      </c>
      <c r="B471" s="127" t="s">
        <v>174</v>
      </c>
      <c r="C471" s="128">
        <v>100</v>
      </c>
      <c r="D471" s="128" t="s">
        <v>10</v>
      </c>
      <c r="E471" s="110">
        <v>29700</v>
      </c>
      <c r="F471" s="110">
        <v>29800</v>
      </c>
      <c r="G471" s="110">
        <v>0</v>
      </c>
      <c r="H471" s="134">
        <f t="shared" ref="H471:H473" si="313">(F471-E471)*C471</f>
        <v>10000</v>
      </c>
      <c r="I471" s="134">
        <v>0</v>
      </c>
      <c r="J471" s="135">
        <f t="shared" si="310"/>
        <v>10000</v>
      </c>
    </row>
    <row r="472" spans="1:10" x14ac:dyDescent="0.25">
      <c r="A472" s="126">
        <v>42530</v>
      </c>
      <c r="B472" s="127" t="s">
        <v>93</v>
      </c>
      <c r="C472" s="128">
        <v>5000</v>
      </c>
      <c r="D472" s="128" t="s">
        <v>10</v>
      </c>
      <c r="E472" s="110">
        <v>114.5</v>
      </c>
      <c r="F472" s="110">
        <v>115.5</v>
      </c>
      <c r="G472" s="110">
        <v>0</v>
      </c>
      <c r="H472" s="134">
        <f t="shared" si="313"/>
        <v>5000</v>
      </c>
      <c r="I472" s="134">
        <v>0</v>
      </c>
      <c r="J472" s="135">
        <f t="shared" si="310"/>
        <v>5000</v>
      </c>
    </row>
    <row r="473" spans="1:10" x14ac:dyDescent="0.25">
      <c r="A473" s="126">
        <v>42530</v>
      </c>
      <c r="B473" s="127" t="s">
        <v>93</v>
      </c>
      <c r="C473" s="128">
        <v>5000</v>
      </c>
      <c r="D473" s="128" t="s">
        <v>10</v>
      </c>
      <c r="E473" s="110">
        <v>116.65</v>
      </c>
      <c r="F473" s="110">
        <v>115.65</v>
      </c>
      <c r="G473" s="110">
        <v>0</v>
      </c>
      <c r="H473" s="134">
        <f t="shared" si="313"/>
        <v>-5000</v>
      </c>
      <c r="I473" s="134">
        <v>0</v>
      </c>
      <c r="J473" s="135">
        <f t="shared" si="310"/>
        <v>-5000</v>
      </c>
    </row>
    <row r="474" spans="1:10" x14ac:dyDescent="0.25">
      <c r="A474" s="126">
        <v>42529</v>
      </c>
      <c r="B474" s="127" t="s">
        <v>174</v>
      </c>
      <c r="C474" s="128">
        <v>100</v>
      </c>
      <c r="D474" s="128" t="s">
        <v>11</v>
      </c>
      <c r="E474" s="110">
        <v>29500</v>
      </c>
      <c r="F474" s="110">
        <v>29600</v>
      </c>
      <c r="G474" s="110">
        <v>0</v>
      </c>
      <c r="H474" s="129">
        <f t="shared" ref="H474" si="314">IF(D474="LONG",(F474-E474)*C474,(E474-F474)*C474)</f>
        <v>-10000</v>
      </c>
      <c r="I474" s="129">
        <v>0</v>
      </c>
      <c r="J474" s="130">
        <f t="shared" si="310"/>
        <v>-10000</v>
      </c>
    </row>
    <row r="475" spans="1:10" x14ac:dyDescent="0.25">
      <c r="A475" s="126">
        <v>42528</v>
      </c>
      <c r="B475" s="127" t="s">
        <v>174</v>
      </c>
      <c r="C475" s="128">
        <v>100</v>
      </c>
      <c r="D475" s="128" t="s">
        <v>10</v>
      </c>
      <c r="E475" s="110">
        <v>29200</v>
      </c>
      <c r="F475" s="110">
        <v>29300</v>
      </c>
      <c r="G475" s="110">
        <v>0</v>
      </c>
      <c r="H475" s="134">
        <f t="shared" ref="H475:H477" si="315">(F475-E475)*C475</f>
        <v>10000</v>
      </c>
      <c r="I475" s="134">
        <v>0</v>
      </c>
      <c r="J475" s="135">
        <f t="shared" si="310"/>
        <v>10000</v>
      </c>
    </row>
    <row r="476" spans="1:10" x14ac:dyDescent="0.25">
      <c r="A476" s="126">
        <v>42528</v>
      </c>
      <c r="B476" s="127" t="s">
        <v>174</v>
      </c>
      <c r="C476" s="128">
        <v>100</v>
      </c>
      <c r="D476" s="128" t="s">
        <v>10</v>
      </c>
      <c r="E476" s="110">
        <v>29305</v>
      </c>
      <c r="F476" s="110">
        <v>29200</v>
      </c>
      <c r="G476" s="110">
        <v>0</v>
      </c>
      <c r="H476" s="134">
        <f t="shared" si="315"/>
        <v>-10500</v>
      </c>
      <c r="I476" s="134">
        <v>0</v>
      </c>
      <c r="J476" s="135">
        <f t="shared" si="310"/>
        <v>-10500</v>
      </c>
    </row>
    <row r="477" spans="1:10" x14ac:dyDescent="0.25">
      <c r="A477" s="126">
        <v>42527</v>
      </c>
      <c r="B477" s="127" t="s">
        <v>174</v>
      </c>
      <c r="C477" s="128">
        <v>100</v>
      </c>
      <c r="D477" s="128" t="s">
        <v>10</v>
      </c>
      <c r="E477" s="110">
        <v>29410</v>
      </c>
      <c r="F477" s="110">
        <v>29480</v>
      </c>
      <c r="G477" s="110">
        <v>0</v>
      </c>
      <c r="H477" s="134">
        <f t="shared" si="315"/>
        <v>7000</v>
      </c>
      <c r="I477" s="134">
        <v>0</v>
      </c>
      <c r="J477" s="135">
        <f t="shared" si="310"/>
        <v>7000</v>
      </c>
    </row>
    <row r="478" spans="1:10" x14ac:dyDescent="0.25">
      <c r="A478" s="126">
        <v>42524</v>
      </c>
      <c r="B478" s="127" t="s">
        <v>174</v>
      </c>
      <c r="C478" s="128">
        <v>100</v>
      </c>
      <c r="D478" s="128" t="s">
        <v>10</v>
      </c>
      <c r="E478" s="110">
        <v>28850</v>
      </c>
      <c r="F478" s="110">
        <v>28950</v>
      </c>
      <c r="G478" s="110">
        <v>29100</v>
      </c>
      <c r="H478" s="129">
        <f t="shared" ref="H478:H484" si="316">IF(D478="LONG",(F478-E478)*C478,(E478-F478)*C478)</f>
        <v>10000</v>
      </c>
      <c r="I478" s="129">
        <f t="shared" ref="I478" si="317">(IF(D478="SHORT",IF(G478="",0,F478-G478),IF(D478="LONG",IF(G478="",0,G478-F478))))*C478</f>
        <v>15000</v>
      </c>
      <c r="J478" s="130">
        <f t="shared" si="310"/>
        <v>25000</v>
      </c>
    </row>
    <row r="479" spans="1:10" x14ac:dyDescent="0.25">
      <c r="A479" s="126">
        <v>42524</v>
      </c>
      <c r="B479" s="127" t="s">
        <v>93</v>
      </c>
      <c r="C479" s="128">
        <v>5000</v>
      </c>
      <c r="D479" s="128" t="s">
        <v>11</v>
      </c>
      <c r="E479" s="110">
        <v>117.4</v>
      </c>
      <c r="F479" s="110">
        <v>116.35</v>
      </c>
      <c r="G479" s="110">
        <v>0</v>
      </c>
      <c r="H479" s="129">
        <f t="shared" si="316"/>
        <v>5250.0000000000564</v>
      </c>
      <c r="I479" s="129">
        <v>0</v>
      </c>
      <c r="J479" s="130">
        <f t="shared" si="310"/>
        <v>5250.0000000000564</v>
      </c>
    </row>
    <row r="480" spans="1:10" x14ac:dyDescent="0.25">
      <c r="A480" s="126">
        <v>42523</v>
      </c>
      <c r="B480" s="127" t="s">
        <v>174</v>
      </c>
      <c r="C480" s="128">
        <v>100</v>
      </c>
      <c r="D480" s="128" t="s">
        <v>11</v>
      </c>
      <c r="E480" s="110">
        <v>28970</v>
      </c>
      <c r="F480" s="110">
        <v>28870</v>
      </c>
      <c r="G480" s="110">
        <v>0</v>
      </c>
      <c r="H480" s="129">
        <f t="shared" si="316"/>
        <v>10000</v>
      </c>
      <c r="I480" s="129">
        <v>0</v>
      </c>
      <c r="J480" s="130">
        <f t="shared" si="310"/>
        <v>10000</v>
      </c>
    </row>
    <row r="481" spans="1:10" x14ac:dyDescent="0.25">
      <c r="A481" s="126">
        <v>42523</v>
      </c>
      <c r="B481" s="127" t="s">
        <v>93</v>
      </c>
      <c r="C481" s="128">
        <v>5000</v>
      </c>
      <c r="D481" s="128" t="s">
        <v>11</v>
      </c>
      <c r="E481" s="110">
        <v>117.3</v>
      </c>
      <c r="F481" s="110">
        <v>116.25</v>
      </c>
      <c r="G481" s="110">
        <v>0</v>
      </c>
      <c r="H481" s="129">
        <f t="shared" si="316"/>
        <v>5249.9999999999854</v>
      </c>
      <c r="I481" s="129">
        <v>0</v>
      </c>
      <c r="J481" s="130">
        <f t="shared" si="310"/>
        <v>5249.9999999999854</v>
      </c>
    </row>
    <row r="482" spans="1:10" x14ac:dyDescent="0.25">
      <c r="A482" s="126">
        <v>42523</v>
      </c>
      <c r="B482" s="127" t="s">
        <v>174</v>
      </c>
      <c r="C482" s="128">
        <v>100</v>
      </c>
      <c r="D482" s="128" t="s">
        <v>10</v>
      </c>
      <c r="E482" s="110">
        <v>28950</v>
      </c>
      <c r="F482" s="110">
        <v>29010</v>
      </c>
      <c r="G482" s="110">
        <v>0</v>
      </c>
      <c r="H482" s="129">
        <f t="shared" si="316"/>
        <v>6000</v>
      </c>
      <c r="I482" s="129">
        <v>0</v>
      </c>
      <c r="J482" s="130">
        <f t="shared" si="310"/>
        <v>6000</v>
      </c>
    </row>
    <row r="483" spans="1:10" x14ac:dyDescent="0.25">
      <c r="A483" s="126">
        <v>42522</v>
      </c>
      <c r="B483" s="127" t="s">
        <v>176</v>
      </c>
      <c r="C483" s="128">
        <v>100</v>
      </c>
      <c r="D483" s="128" t="s">
        <v>10</v>
      </c>
      <c r="E483" s="110">
        <v>3245</v>
      </c>
      <c r="F483" s="110">
        <v>3290</v>
      </c>
      <c r="G483" s="110">
        <v>0</v>
      </c>
      <c r="H483" s="129">
        <f t="shared" si="316"/>
        <v>4500</v>
      </c>
      <c r="I483" s="129">
        <v>0</v>
      </c>
      <c r="J483" s="130">
        <f t="shared" si="310"/>
        <v>4500</v>
      </c>
    </row>
    <row r="484" spans="1:10" x14ac:dyDescent="0.25">
      <c r="A484" s="126">
        <v>42522</v>
      </c>
      <c r="B484" s="127" t="s">
        <v>174</v>
      </c>
      <c r="C484" s="128">
        <v>100</v>
      </c>
      <c r="D484" s="128" t="s">
        <v>10</v>
      </c>
      <c r="E484" s="110">
        <v>29060</v>
      </c>
      <c r="F484" s="110">
        <v>29145</v>
      </c>
      <c r="G484" s="110">
        <v>0</v>
      </c>
      <c r="H484" s="129">
        <f t="shared" si="316"/>
        <v>8500</v>
      </c>
      <c r="I484" s="129">
        <v>0</v>
      </c>
      <c r="J484" s="130">
        <f t="shared" si="310"/>
        <v>8500</v>
      </c>
    </row>
    <row r="485" spans="1:10" x14ac:dyDescent="0.25">
      <c r="A485" s="131"/>
      <c r="B485" s="131"/>
      <c r="C485" s="132"/>
      <c r="D485" s="131"/>
      <c r="E485" s="133"/>
      <c r="F485" s="133"/>
      <c r="G485" s="133"/>
      <c r="H485" s="133"/>
      <c r="I485" s="133"/>
      <c r="J485" s="133"/>
    </row>
    <row r="486" spans="1:10" x14ac:dyDescent="0.25">
      <c r="A486" s="126">
        <v>42516</v>
      </c>
      <c r="B486" s="127" t="s">
        <v>174</v>
      </c>
      <c r="C486" s="128">
        <v>100</v>
      </c>
      <c r="D486" s="128" t="s">
        <v>10</v>
      </c>
      <c r="E486" s="110">
        <v>28875</v>
      </c>
      <c r="F486" s="110">
        <v>28990</v>
      </c>
      <c r="G486" s="110">
        <v>0</v>
      </c>
      <c r="H486" s="129">
        <f t="shared" ref="H486:H502" si="318">IF(D486="LONG",(F486-E486)*C486,(E486-F486)*C486)</f>
        <v>11500</v>
      </c>
      <c r="I486" s="129">
        <v>0</v>
      </c>
      <c r="J486" s="130">
        <f t="shared" ref="J486:J502" si="319">(H486+I486)</f>
        <v>11500</v>
      </c>
    </row>
    <row r="487" spans="1:10" x14ac:dyDescent="0.25">
      <c r="A487" s="126">
        <v>42515</v>
      </c>
      <c r="B487" s="127" t="s">
        <v>174</v>
      </c>
      <c r="C487" s="128">
        <v>100</v>
      </c>
      <c r="D487" s="128" t="s">
        <v>10</v>
      </c>
      <c r="E487" s="110">
        <v>28980</v>
      </c>
      <c r="F487" s="110">
        <v>29080</v>
      </c>
      <c r="G487" s="110">
        <v>0</v>
      </c>
      <c r="H487" s="129">
        <f t="shared" si="318"/>
        <v>10000</v>
      </c>
      <c r="I487" s="129">
        <v>0</v>
      </c>
      <c r="J487" s="130">
        <f t="shared" si="319"/>
        <v>10000</v>
      </c>
    </row>
    <row r="488" spans="1:10" x14ac:dyDescent="0.25">
      <c r="A488" s="126">
        <v>42514</v>
      </c>
      <c r="B488" s="127" t="s">
        <v>174</v>
      </c>
      <c r="C488" s="128">
        <v>100</v>
      </c>
      <c r="D488" s="128" t="s">
        <v>10</v>
      </c>
      <c r="E488" s="110">
        <v>29645</v>
      </c>
      <c r="F488" s="110">
        <v>29545</v>
      </c>
      <c r="G488" s="110">
        <v>0</v>
      </c>
      <c r="H488" s="129">
        <f t="shared" si="318"/>
        <v>-10000</v>
      </c>
      <c r="I488" s="129">
        <v>0</v>
      </c>
      <c r="J488" s="130">
        <f t="shared" si="319"/>
        <v>-10000</v>
      </c>
    </row>
    <row r="489" spans="1:10" x14ac:dyDescent="0.25">
      <c r="A489" s="126">
        <v>42514</v>
      </c>
      <c r="B489" s="127" t="s">
        <v>96</v>
      </c>
      <c r="C489" s="128">
        <v>5000</v>
      </c>
      <c r="D489" s="128" t="s">
        <v>11</v>
      </c>
      <c r="E489" s="110">
        <v>123.1</v>
      </c>
      <c r="F489" s="110">
        <v>124.1</v>
      </c>
      <c r="G489" s="110">
        <v>0</v>
      </c>
      <c r="H489" s="129">
        <f t="shared" si="318"/>
        <v>-5000</v>
      </c>
      <c r="I489" s="129">
        <v>0</v>
      </c>
      <c r="J489" s="130">
        <f t="shared" si="319"/>
        <v>-5000</v>
      </c>
    </row>
    <row r="490" spans="1:10" x14ac:dyDescent="0.25">
      <c r="A490" s="126">
        <v>42513</v>
      </c>
      <c r="B490" s="127" t="s">
        <v>174</v>
      </c>
      <c r="C490" s="128">
        <v>100</v>
      </c>
      <c r="D490" s="128" t="s">
        <v>10</v>
      </c>
      <c r="E490" s="110">
        <v>29645</v>
      </c>
      <c r="F490" s="110">
        <v>29730</v>
      </c>
      <c r="G490" s="110">
        <v>0</v>
      </c>
      <c r="H490" s="129">
        <f t="shared" si="318"/>
        <v>8500</v>
      </c>
      <c r="I490" s="129">
        <v>0</v>
      </c>
      <c r="J490" s="130">
        <f t="shared" si="319"/>
        <v>8500</v>
      </c>
    </row>
    <row r="491" spans="1:10" x14ac:dyDescent="0.25">
      <c r="A491" s="126">
        <v>42510</v>
      </c>
      <c r="B491" s="127" t="s">
        <v>95</v>
      </c>
      <c r="C491" s="128">
        <v>30</v>
      </c>
      <c r="D491" s="128" t="s">
        <v>10</v>
      </c>
      <c r="E491" s="110">
        <v>40000</v>
      </c>
      <c r="F491" s="110">
        <v>40150</v>
      </c>
      <c r="G491" s="110">
        <v>0</v>
      </c>
      <c r="H491" s="129">
        <f t="shared" si="318"/>
        <v>4500</v>
      </c>
      <c r="I491" s="129">
        <v>0</v>
      </c>
      <c r="J491" s="130">
        <f t="shared" si="319"/>
        <v>4500</v>
      </c>
    </row>
    <row r="492" spans="1:10" x14ac:dyDescent="0.25">
      <c r="A492" s="126">
        <v>42510</v>
      </c>
      <c r="B492" s="127" t="s">
        <v>96</v>
      </c>
      <c r="C492" s="128">
        <v>5000</v>
      </c>
      <c r="D492" s="128" t="s">
        <v>11</v>
      </c>
      <c r="E492" s="110">
        <v>127</v>
      </c>
      <c r="F492" s="110">
        <v>125.75</v>
      </c>
      <c r="G492" s="110">
        <v>0</v>
      </c>
      <c r="H492" s="129">
        <f t="shared" si="318"/>
        <v>6250</v>
      </c>
      <c r="I492" s="129">
        <v>0</v>
      </c>
      <c r="J492" s="130">
        <f t="shared" si="319"/>
        <v>6250</v>
      </c>
    </row>
    <row r="493" spans="1:10" x14ac:dyDescent="0.25">
      <c r="A493" s="126">
        <v>42509</v>
      </c>
      <c r="B493" s="127" t="s">
        <v>94</v>
      </c>
      <c r="C493" s="128">
        <v>100</v>
      </c>
      <c r="D493" s="128" t="s">
        <v>10</v>
      </c>
      <c r="E493" s="110">
        <v>29655</v>
      </c>
      <c r="F493" s="110">
        <v>29760</v>
      </c>
      <c r="G493" s="110">
        <v>0</v>
      </c>
      <c r="H493" s="129">
        <f t="shared" si="318"/>
        <v>10500</v>
      </c>
      <c r="I493" s="129">
        <v>0</v>
      </c>
      <c r="J493" s="130">
        <f t="shared" si="319"/>
        <v>10500</v>
      </c>
    </row>
    <row r="494" spans="1:10" x14ac:dyDescent="0.25">
      <c r="A494" s="126">
        <v>42509</v>
      </c>
      <c r="B494" s="127" t="s">
        <v>93</v>
      </c>
      <c r="C494" s="128">
        <v>5000</v>
      </c>
      <c r="D494" s="128" t="s">
        <v>10</v>
      </c>
      <c r="E494" s="110">
        <v>114.5</v>
      </c>
      <c r="F494" s="110">
        <v>115.5</v>
      </c>
      <c r="G494" s="110">
        <v>0</v>
      </c>
      <c r="H494" s="129">
        <f t="shared" si="318"/>
        <v>5000</v>
      </c>
      <c r="I494" s="129">
        <v>0</v>
      </c>
      <c r="J494" s="130">
        <f t="shared" si="319"/>
        <v>5000</v>
      </c>
    </row>
    <row r="495" spans="1:10" x14ac:dyDescent="0.25">
      <c r="A495" s="126">
        <v>42508</v>
      </c>
      <c r="B495" s="127" t="s">
        <v>94</v>
      </c>
      <c r="C495" s="128">
        <v>100</v>
      </c>
      <c r="D495" s="128" t="s">
        <v>10</v>
      </c>
      <c r="E495" s="110">
        <v>29990</v>
      </c>
      <c r="F495" s="110">
        <v>30085</v>
      </c>
      <c r="G495" s="110">
        <v>0</v>
      </c>
      <c r="H495" s="129">
        <f t="shared" si="318"/>
        <v>9500</v>
      </c>
      <c r="I495" s="129">
        <v>0</v>
      </c>
      <c r="J495" s="130">
        <f t="shared" si="319"/>
        <v>9500</v>
      </c>
    </row>
    <row r="496" spans="1:10" x14ac:dyDescent="0.25">
      <c r="A496" s="126">
        <v>42507</v>
      </c>
      <c r="B496" s="127" t="s">
        <v>96</v>
      </c>
      <c r="C496" s="128">
        <v>5000</v>
      </c>
      <c r="D496" s="128" t="s">
        <v>10</v>
      </c>
      <c r="E496" s="110">
        <v>125.9</v>
      </c>
      <c r="F496" s="110">
        <v>126.8</v>
      </c>
      <c r="G496" s="110">
        <v>0</v>
      </c>
      <c r="H496" s="129">
        <f t="shared" si="318"/>
        <v>4499.9999999999573</v>
      </c>
      <c r="I496" s="129">
        <v>0</v>
      </c>
      <c r="J496" s="130">
        <f t="shared" si="319"/>
        <v>4499.9999999999573</v>
      </c>
    </row>
    <row r="497" spans="1:10" x14ac:dyDescent="0.25">
      <c r="A497" s="126">
        <v>42506</v>
      </c>
      <c r="B497" s="127" t="s">
        <v>174</v>
      </c>
      <c r="C497" s="128">
        <v>100</v>
      </c>
      <c r="D497" s="128" t="s">
        <v>11</v>
      </c>
      <c r="E497" s="110">
        <v>30129</v>
      </c>
      <c r="F497" s="110">
        <v>30229</v>
      </c>
      <c r="G497" s="110">
        <v>0</v>
      </c>
      <c r="H497" s="129">
        <f t="shared" si="318"/>
        <v>-10000</v>
      </c>
      <c r="I497" s="129">
        <v>0</v>
      </c>
      <c r="J497" s="130">
        <f t="shared" si="319"/>
        <v>-10000</v>
      </c>
    </row>
    <row r="498" spans="1:10" x14ac:dyDescent="0.25">
      <c r="A498" s="126">
        <v>42503</v>
      </c>
      <c r="B498" s="127" t="s">
        <v>174</v>
      </c>
      <c r="C498" s="128">
        <v>100</v>
      </c>
      <c r="D498" s="128" t="s">
        <v>11</v>
      </c>
      <c r="E498" s="110">
        <v>29980</v>
      </c>
      <c r="F498" s="110">
        <v>29900</v>
      </c>
      <c r="G498" s="110">
        <v>29805</v>
      </c>
      <c r="H498" s="129">
        <f t="shared" si="318"/>
        <v>8000</v>
      </c>
      <c r="I498" s="129">
        <f>(IF(D498="SHORT",IF(G498="",0,F498-G498),IF(D498="LONG",IF(G498="",0,G498-F498))))*C498</f>
        <v>9500</v>
      </c>
      <c r="J498" s="130">
        <f t="shared" si="319"/>
        <v>17500</v>
      </c>
    </row>
    <row r="499" spans="1:10" x14ac:dyDescent="0.25">
      <c r="A499" s="126">
        <v>42503</v>
      </c>
      <c r="B499" s="127" t="s">
        <v>177</v>
      </c>
      <c r="C499" s="128">
        <v>1250</v>
      </c>
      <c r="D499" s="128" t="s">
        <v>10</v>
      </c>
      <c r="E499" s="110">
        <v>140</v>
      </c>
      <c r="F499" s="110">
        <v>141.5</v>
      </c>
      <c r="G499" s="110">
        <v>0</v>
      </c>
      <c r="H499" s="129">
        <f t="shared" si="318"/>
        <v>1875</v>
      </c>
      <c r="I499" s="129">
        <v>0</v>
      </c>
      <c r="J499" s="130">
        <f t="shared" si="319"/>
        <v>1875</v>
      </c>
    </row>
    <row r="500" spans="1:10" x14ac:dyDescent="0.25">
      <c r="A500" s="126">
        <v>42503</v>
      </c>
      <c r="B500" s="127" t="s">
        <v>93</v>
      </c>
      <c r="C500" s="128">
        <v>5000</v>
      </c>
      <c r="D500" s="128" t="s">
        <v>11</v>
      </c>
      <c r="E500" s="110">
        <v>114.8</v>
      </c>
      <c r="F500" s="110">
        <v>113.75</v>
      </c>
      <c r="G500" s="110">
        <v>0</v>
      </c>
      <c r="H500" s="129">
        <f t="shared" si="318"/>
        <v>5249.9999999999854</v>
      </c>
      <c r="I500" s="129">
        <v>0</v>
      </c>
      <c r="J500" s="130">
        <f t="shared" si="319"/>
        <v>5249.9999999999854</v>
      </c>
    </row>
    <row r="501" spans="1:10" x14ac:dyDescent="0.25">
      <c r="A501" s="126">
        <v>42502</v>
      </c>
      <c r="B501" s="127" t="s">
        <v>174</v>
      </c>
      <c r="C501" s="128">
        <v>100</v>
      </c>
      <c r="D501" s="128" t="s">
        <v>10</v>
      </c>
      <c r="E501" s="110">
        <v>29820</v>
      </c>
      <c r="F501" s="110">
        <v>29880</v>
      </c>
      <c r="G501" s="110">
        <v>0</v>
      </c>
      <c r="H501" s="129">
        <f t="shared" si="318"/>
        <v>6000</v>
      </c>
      <c r="I501" s="129">
        <v>0</v>
      </c>
      <c r="J501" s="130">
        <f t="shared" si="319"/>
        <v>6000</v>
      </c>
    </row>
    <row r="502" spans="1:10" x14ac:dyDescent="0.25">
      <c r="A502" s="126">
        <v>42502</v>
      </c>
      <c r="B502" s="127" t="s">
        <v>177</v>
      </c>
      <c r="C502" s="128">
        <v>1250</v>
      </c>
      <c r="D502" s="128" t="s">
        <v>10</v>
      </c>
      <c r="E502" s="110">
        <v>145</v>
      </c>
      <c r="F502" s="110">
        <v>142</v>
      </c>
      <c r="G502" s="110">
        <v>0</v>
      </c>
      <c r="H502" s="129">
        <f t="shared" si="318"/>
        <v>-3750</v>
      </c>
      <c r="I502" s="129">
        <v>0</v>
      </c>
      <c r="J502" s="130">
        <f t="shared" si="319"/>
        <v>-3750</v>
      </c>
    </row>
    <row r="503" spans="1:10" x14ac:dyDescent="0.25">
      <c r="A503" s="126">
        <v>42502</v>
      </c>
      <c r="B503" s="127" t="s">
        <v>96</v>
      </c>
      <c r="C503" s="128">
        <v>5000</v>
      </c>
      <c r="D503" s="128" t="s">
        <v>11</v>
      </c>
      <c r="E503" s="110">
        <v>127.35</v>
      </c>
      <c r="F503" s="110">
        <v>126.25</v>
      </c>
      <c r="G503" s="110">
        <v>0</v>
      </c>
      <c r="H503" s="129">
        <f>IF(D503="LONG",(F503-E503)*C503,(E503-F503)*C503)</f>
        <v>5499.9999999999718</v>
      </c>
      <c r="I503" s="129">
        <v>0</v>
      </c>
      <c r="J503" s="130">
        <f>(H503+I503)</f>
        <v>5499.9999999999718</v>
      </c>
    </row>
    <row r="504" spans="1:10" x14ac:dyDescent="0.25">
      <c r="A504" s="126">
        <v>42501</v>
      </c>
      <c r="B504" s="127" t="s">
        <v>94</v>
      </c>
      <c r="C504" s="128">
        <v>100</v>
      </c>
      <c r="D504" s="128" t="s">
        <v>11</v>
      </c>
      <c r="E504" s="110">
        <v>30065</v>
      </c>
      <c r="F504" s="110">
        <v>29960</v>
      </c>
      <c r="G504" s="110">
        <v>0</v>
      </c>
      <c r="H504" s="129">
        <f>IF(D504="LONG",(F504-E504)*C504,(E504-F504)*C504)</f>
        <v>10500</v>
      </c>
      <c r="I504" s="129">
        <v>0</v>
      </c>
      <c r="J504" s="130">
        <f>(H504+I504)</f>
        <v>10500</v>
      </c>
    </row>
    <row r="505" spans="1:10" x14ac:dyDescent="0.25">
      <c r="A505" s="126">
        <v>42501</v>
      </c>
      <c r="B505" s="127" t="s">
        <v>95</v>
      </c>
      <c r="C505" s="128">
        <v>30</v>
      </c>
      <c r="D505" s="128" t="s">
        <v>11</v>
      </c>
      <c r="E505" s="110">
        <v>41825</v>
      </c>
      <c r="F505" s="110">
        <v>41600</v>
      </c>
      <c r="G505" s="110">
        <v>0</v>
      </c>
      <c r="H505" s="129">
        <f>IF(D505="LONG",(F505-E505)*C505,(E505-F505)*C505)</f>
        <v>6750</v>
      </c>
      <c r="I505" s="129">
        <v>0</v>
      </c>
      <c r="J505" s="130">
        <f>(H505+I505)</f>
        <v>6750</v>
      </c>
    </row>
    <row r="506" spans="1:10" x14ac:dyDescent="0.25">
      <c r="A506" s="126">
        <v>42501</v>
      </c>
      <c r="B506" s="127" t="s">
        <v>93</v>
      </c>
      <c r="C506" s="128">
        <v>5000</v>
      </c>
      <c r="D506" s="128" t="s">
        <v>11</v>
      </c>
      <c r="E506" s="110">
        <v>118.9</v>
      </c>
      <c r="F506" s="110">
        <v>117.9</v>
      </c>
      <c r="G506" s="110">
        <v>0</v>
      </c>
      <c r="H506" s="129">
        <f>IF(D506="LONG",(F506-E506)*C506,(E506-F506)*C506)</f>
        <v>5000</v>
      </c>
      <c r="I506" s="129">
        <v>0</v>
      </c>
      <c r="J506" s="130">
        <f>(H506+I506)</f>
        <v>5000</v>
      </c>
    </row>
    <row r="507" spans="1:10" x14ac:dyDescent="0.25">
      <c r="A507" s="126">
        <v>42500</v>
      </c>
      <c r="B507" s="127" t="s">
        <v>174</v>
      </c>
      <c r="C507" s="128">
        <v>100</v>
      </c>
      <c r="D507" s="128" t="s">
        <v>10</v>
      </c>
      <c r="E507" s="110">
        <v>29815</v>
      </c>
      <c r="F507" s="110">
        <v>29905</v>
      </c>
      <c r="G507" s="110">
        <v>0</v>
      </c>
      <c r="H507" s="129">
        <f t="shared" ref="H507:H515" si="320">IF(D507="LONG",(F507-E507)*C507,(E507-F507)*C507)</f>
        <v>9000</v>
      </c>
      <c r="I507" s="129">
        <v>0</v>
      </c>
      <c r="J507" s="130">
        <f t="shared" ref="J507:J515" si="321">(H507+I507)</f>
        <v>9000</v>
      </c>
    </row>
    <row r="508" spans="1:10" x14ac:dyDescent="0.25">
      <c r="A508" s="126">
        <v>42500</v>
      </c>
      <c r="B508" s="127" t="s">
        <v>92</v>
      </c>
      <c r="C508" s="128">
        <v>5000</v>
      </c>
      <c r="D508" s="128" t="s">
        <v>10</v>
      </c>
      <c r="E508" s="110">
        <v>123.4</v>
      </c>
      <c r="F508" s="110">
        <v>124.4</v>
      </c>
      <c r="G508" s="110">
        <v>0</v>
      </c>
      <c r="H508" s="129">
        <f t="shared" si="320"/>
        <v>5000</v>
      </c>
      <c r="I508" s="129">
        <v>0</v>
      </c>
      <c r="J508" s="130">
        <f t="shared" si="321"/>
        <v>5000</v>
      </c>
    </row>
    <row r="509" spans="1:10" x14ac:dyDescent="0.25">
      <c r="A509" s="126">
        <v>42499</v>
      </c>
      <c r="B509" s="127" t="s">
        <v>174</v>
      </c>
      <c r="C509" s="128">
        <v>100</v>
      </c>
      <c r="D509" s="128" t="s">
        <v>10</v>
      </c>
      <c r="E509" s="110">
        <v>29975</v>
      </c>
      <c r="F509" s="110">
        <v>29915</v>
      </c>
      <c r="G509" s="110">
        <v>0</v>
      </c>
      <c r="H509" s="129">
        <f t="shared" si="320"/>
        <v>-6000</v>
      </c>
      <c r="I509" s="129">
        <v>0</v>
      </c>
      <c r="J509" s="130">
        <f t="shared" si="321"/>
        <v>-6000</v>
      </c>
    </row>
    <row r="510" spans="1:10" x14ac:dyDescent="0.25">
      <c r="A510" s="126">
        <v>42496</v>
      </c>
      <c r="B510" s="127" t="s">
        <v>174</v>
      </c>
      <c r="C510" s="128">
        <v>100</v>
      </c>
      <c r="D510" s="128" t="s">
        <v>10</v>
      </c>
      <c r="E510" s="110">
        <v>30110</v>
      </c>
      <c r="F510" s="110">
        <v>30190</v>
      </c>
      <c r="G510" s="110">
        <v>30280</v>
      </c>
      <c r="H510" s="129">
        <f t="shared" si="320"/>
        <v>8000</v>
      </c>
      <c r="I510" s="129">
        <f t="shared" ref="I510:I511" si="322">(IF(D510="SHORT",IF(G510="",0,F510-G510),IF(D510="LONG",IF(G510="",0,G510-F510))))*C510</f>
        <v>9000</v>
      </c>
      <c r="J510" s="130">
        <f t="shared" si="321"/>
        <v>17000</v>
      </c>
    </row>
    <row r="511" spans="1:10" x14ac:dyDescent="0.25">
      <c r="A511" s="126">
        <v>42495</v>
      </c>
      <c r="B511" s="127" t="s">
        <v>174</v>
      </c>
      <c r="C511" s="128">
        <v>100</v>
      </c>
      <c r="D511" s="128" t="s">
        <v>10</v>
      </c>
      <c r="E511" s="110">
        <v>30010</v>
      </c>
      <c r="F511" s="110">
        <v>30090</v>
      </c>
      <c r="G511" s="110">
        <v>30180</v>
      </c>
      <c r="H511" s="129">
        <f t="shared" si="320"/>
        <v>8000</v>
      </c>
      <c r="I511" s="129">
        <f t="shared" si="322"/>
        <v>9000</v>
      </c>
      <c r="J511" s="130">
        <f t="shared" si="321"/>
        <v>17000</v>
      </c>
    </row>
    <row r="512" spans="1:10" x14ac:dyDescent="0.25">
      <c r="A512" s="126">
        <v>42495</v>
      </c>
      <c r="B512" s="127" t="s">
        <v>93</v>
      </c>
      <c r="C512" s="128">
        <v>5000</v>
      </c>
      <c r="D512" s="128" t="s">
        <v>10</v>
      </c>
      <c r="E512" s="110">
        <v>115.6</v>
      </c>
      <c r="F512" s="110">
        <v>116.75</v>
      </c>
      <c r="G512" s="110">
        <v>0</v>
      </c>
      <c r="H512" s="129">
        <f t="shared" si="320"/>
        <v>5750.0000000000282</v>
      </c>
      <c r="I512" s="129">
        <v>0</v>
      </c>
      <c r="J512" s="130">
        <f t="shared" si="321"/>
        <v>5750.0000000000282</v>
      </c>
    </row>
    <row r="513" spans="1:10" x14ac:dyDescent="0.25">
      <c r="A513" s="126">
        <v>42495</v>
      </c>
      <c r="B513" s="127" t="s">
        <v>176</v>
      </c>
      <c r="C513" s="128">
        <v>100</v>
      </c>
      <c r="D513" s="128" t="s">
        <v>11</v>
      </c>
      <c r="E513" s="110">
        <v>3055</v>
      </c>
      <c r="F513" s="110">
        <v>3025</v>
      </c>
      <c r="G513" s="110">
        <v>0</v>
      </c>
      <c r="H513" s="129">
        <f t="shared" si="320"/>
        <v>3000</v>
      </c>
      <c r="I513" s="129">
        <v>0</v>
      </c>
      <c r="J513" s="130">
        <f t="shared" si="321"/>
        <v>3000</v>
      </c>
    </row>
    <row r="514" spans="1:10" x14ac:dyDescent="0.25">
      <c r="A514" s="126">
        <v>42494</v>
      </c>
      <c r="B514" s="127" t="s">
        <v>95</v>
      </c>
      <c r="C514" s="128">
        <v>30</v>
      </c>
      <c r="D514" s="128" t="s">
        <v>10</v>
      </c>
      <c r="E514" s="110">
        <v>41080</v>
      </c>
      <c r="F514" s="110">
        <v>41300</v>
      </c>
      <c r="G514" s="110">
        <v>41555</v>
      </c>
      <c r="H514" s="129">
        <f t="shared" si="320"/>
        <v>6600</v>
      </c>
      <c r="I514" s="129">
        <f t="shared" ref="I514" si="323">(IF(D514="SHORT",IF(G514="",0,F514-G514),IF(D514="LONG",IF(G514="",0,G514-F514))))*C514</f>
        <v>7650</v>
      </c>
      <c r="J514" s="130">
        <f t="shared" si="321"/>
        <v>14250</v>
      </c>
    </row>
    <row r="515" spans="1:10" x14ac:dyDescent="0.25">
      <c r="A515" s="126">
        <v>42494</v>
      </c>
      <c r="B515" s="127" t="s">
        <v>93</v>
      </c>
      <c r="C515" s="128">
        <v>5000</v>
      </c>
      <c r="D515" s="128" t="s">
        <v>10</v>
      </c>
      <c r="E515" s="110">
        <v>117</v>
      </c>
      <c r="F515" s="110">
        <v>118.1</v>
      </c>
      <c r="G515" s="110">
        <v>0</v>
      </c>
      <c r="H515" s="129">
        <f t="shared" si="320"/>
        <v>5499.9999999999718</v>
      </c>
      <c r="I515" s="129">
        <v>0</v>
      </c>
      <c r="J515" s="130">
        <f t="shared" si="321"/>
        <v>5499.9999999999718</v>
      </c>
    </row>
    <row r="516" spans="1:10" x14ac:dyDescent="0.25">
      <c r="A516" s="126">
        <v>42493</v>
      </c>
      <c r="B516" s="127" t="s">
        <v>94</v>
      </c>
      <c r="C516" s="128">
        <v>100</v>
      </c>
      <c r="D516" s="128" t="s">
        <v>11</v>
      </c>
      <c r="E516" s="110">
        <v>30445</v>
      </c>
      <c r="F516" s="110">
        <v>30360</v>
      </c>
      <c r="G516" s="110">
        <v>30320</v>
      </c>
      <c r="H516" s="129">
        <f>IF(D516="LONG",(F516-E516)*C516,(E516-F516)*C516)</f>
        <v>8500</v>
      </c>
      <c r="I516" s="129">
        <f>(IF(D516="SHORT",IF(G516="",0,F516-G516),IF(D516="LONG",IF(G516="",0,G516-F516))))*C516</f>
        <v>4000</v>
      </c>
      <c r="J516" s="130">
        <f>(H516+I516)</f>
        <v>12500</v>
      </c>
    </row>
    <row r="517" spans="1:10" x14ac:dyDescent="0.25">
      <c r="A517" s="126">
        <v>42493</v>
      </c>
      <c r="B517" s="127" t="s">
        <v>95</v>
      </c>
      <c r="C517" s="128">
        <v>30</v>
      </c>
      <c r="D517" s="128" t="s">
        <v>10</v>
      </c>
      <c r="E517" s="110">
        <v>41705</v>
      </c>
      <c r="F517" s="110">
        <v>41500</v>
      </c>
      <c r="G517" s="110">
        <v>0</v>
      </c>
      <c r="H517" s="129">
        <f t="shared" ref="H517" si="324">IF(D517="LONG",(F517-E517)*C517,(E517-F517)*C517)</f>
        <v>-6150</v>
      </c>
      <c r="I517" s="129">
        <v>0</v>
      </c>
      <c r="J517" s="130">
        <f t="shared" ref="J517" si="325">(H517+I517)</f>
        <v>-6150</v>
      </c>
    </row>
    <row r="518" spans="1:10" x14ac:dyDescent="0.25">
      <c r="A518" s="126">
        <v>42492</v>
      </c>
      <c r="B518" s="127" t="s">
        <v>94</v>
      </c>
      <c r="C518" s="128">
        <v>100</v>
      </c>
      <c r="D518" s="128" t="s">
        <v>11</v>
      </c>
      <c r="E518" s="110">
        <v>30495</v>
      </c>
      <c r="F518" s="110">
        <v>30390</v>
      </c>
      <c r="G518" s="110">
        <v>0</v>
      </c>
      <c r="H518" s="129">
        <f>IF(D518="LONG",(F518-E518)*C518,(E518-F518)*C518)</f>
        <v>10500</v>
      </c>
      <c r="I518" s="129">
        <v>0</v>
      </c>
      <c r="J518" s="130">
        <f>(H518+I518)</f>
        <v>10500</v>
      </c>
    </row>
    <row r="519" spans="1:10" x14ac:dyDescent="0.25">
      <c r="A519" s="126">
        <v>42492</v>
      </c>
      <c r="B519" s="127" t="s">
        <v>95</v>
      </c>
      <c r="C519" s="128">
        <v>30</v>
      </c>
      <c r="D519" s="128" t="s">
        <v>11</v>
      </c>
      <c r="E519" s="110">
        <v>41875</v>
      </c>
      <c r="F519" s="110">
        <v>41675</v>
      </c>
      <c r="G519" s="110">
        <v>0</v>
      </c>
      <c r="H519" s="129">
        <f t="shared" ref="H519:H520" si="326">IF(D519="LONG",(F519-E519)*C519,(E519-F519)*C519)</f>
        <v>6000</v>
      </c>
      <c r="I519" s="129">
        <v>0</v>
      </c>
      <c r="J519" s="130">
        <f t="shared" ref="J519:J520" si="327">(H519+I519)</f>
        <v>6000</v>
      </c>
    </row>
    <row r="520" spans="1:10" x14ac:dyDescent="0.25">
      <c r="A520" s="126">
        <v>42492</v>
      </c>
      <c r="B520" s="127" t="s">
        <v>94</v>
      </c>
      <c r="C520" s="128">
        <v>100</v>
      </c>
      <c r="D520" s="128" t="s">
        <v>11</v>
      </c>
      <c r="E520" s="110">
        <v>30310</v>
      </c>
      <c r="F520" s="110">
        <v>30400</v>
      </c>
      <c r="G520" s="110">
        <v>0</v>
      </c>
      <c r="H520" s="129">
        <f t="shared" si="326"/>
        <v>-9000</v>
      </c>
      <c r="I520" s="129">
        <v>0</v>
      </c>
      <c r="J520" s="130">
        <f t="shared" si="327"/>
        <v>-9000</v>
      </c>
    </row>
    <row r="521" spans="1:10" x14ac:dyDescent="0.25">
      <c r="A521" s="131"/>
      <c r="B521" s="131"/>
      <c r="C521" s="132"/>
      <c r="D521" s="131"/>
      <c r="E521" s="133"/>
      <c r="F521" s="133"/>
      <c r="G521" s="133"/>
      <c r="H521" s="133"/>
      <c r="I521" s="133"/>
      <c r="J521" s="133"/>
    </row>
    <row r="522" spans="1:10" x14ac:dyDescent="0.25">
      <c r="A522" s="126">
        <v>42489</v>
      </c>
      <c r="B522" s="127" t="s">
        <v>94</v>
      </c>
      <c r="C522" s="128">
        <v>100</v>
      </c>
      <c r="D522" s="128" t="s">
        <v>11</v>
      </c>
      <c r="E522" s="110">
        <v>30045</v>
      </c>
      <c r="F522" s="110">
        <v>29950</v>
      </c>
      <c r="G522" s="110">
        <v>29875</v>
      </c>
      <c r="H522" s="129">
        <f>IF(D522="LONG",(F522-E522)*C522,(E522-F522)*C522)</f>
        <v>9500</v>
      </c>
      <c r="I522" s="129">
        <f>(IF(D522="SHORT",IF(G522="",0,F522-G522),IF(D522="LONG",IF(G522="",0,G522-F522))))*C522</f>
        <v>7500</v>
      </c>
      <c r="J522" s="130">
        <f>(H522+I522)</f>
        <v>17000</v>
      </c>
    </row>
    <row r="523" spans="1:10" x14ac:dyDescent="0.25">
      <c r="A523" s="126">
        <v>42488</v>
      </c>
      <c r="B523" s="127" t="s">
        <v>94</v>
      </c>
      <c r="C523" s="128">
        <v>100</v>
      </c>
      <c r="D523" s="128" t="s">
        <v>11</v>
      </c>
      <c r="E523" s="110">
        <v>29550</v>
      </c>
      <c r="F523" s="110">
        <v>29480</v>
      </c>
      <c r="G523" s="110">
        <v>0</v>
      </c>
      <c r="H523" s="129">
        <f t="shared" ref="H523:H533" si="328">IF(D523="LONG",(F523-E523)*C523,(E523-F523)*C523)</f>
        <v>7000</v>
      </c>
      <c r="I523" s="129">
        <v>0</v>
      </c>
      <c r="J523" s="130">
        <f t="shared" ref="J523:J533" si="329">(H523+I523)</f>
        <v>7000</v>
      </c>
    </row>
    <row r="524" spans="1:10" x14ac:dyDescent="0.25">
      <c r="A524" s="126">
        <v>42488</v>
      </c>
      <c r="B524" s="127" t="s">
        <v>94</v>
      </c>
      <c r="C524" s="128">
        <v>100</v>
      </c>
      <c r="D524" s="128" t="s">
        <v>11</v>
      </c>
      <c r="E524" s="110">
        <v>29470</v>
      </c>
      <c r="F524" s="110">
        <v>29550</v>
      </c>
      <c r="G524" s="110">
        <v>0</v>
      </c>
      <c r="H524" s="129">
        <f t="shared" si="328"/>
        <v>-8000</v>
      </c>
      <c r="I524" s="129">
        <v>0</v>
      </c>
      <c r="J524" s="130">
        <f t="shared" si="329"/>
        <v>-8000</v>
      </c>
    </row>
    <row r="525" spans="1:10" x14ac:dyDescent="0.25">
      <c r="A525" s="126">
        <v>42487</v>
      </c>
      <c r="B525" s="127" t="s">
        <v>174</v>
      </c>
      <c r="C525" s="128">
        <v>100</v>
      </c>
      <c r="D525" s="128" t="s">
        <v>10</v>
      </c>
      <c r="E525" s="110">
        <v>29275</v>
      </c>
      <c r="F525" s="110">
        <v>29370</v>
      </c>
      <c r="G525" s="110">
        <v>0</v>
      </c>
      <c r="H525" s="129">
        <f t="shared" si="328"/>
        <v>9500</v>
      </c>
      <c r="I525" s="129">
        <v>0</v>
      </c>
      <c r="J525" s="130">
        <f t="shared" si="329"/>
        <v>9500</v>
      </c>
    </row>
    <row r="526" spans="1:10" x14ac:dyDescent="0.25">
      <c r="A526" s="126">
        <v>42486</v>
      </c>
      <c r="B526" s="127" t="s">
        <v>174</v>
      </c>
      <c r="C526" s="128">
        <v>100</v>
      </c>
      <c r="D526" s="128" t="s">
        <v>10</v>
      </c>
      <c r="E526" s="110">
        <v>29100</v>
      </c>
      <c r="F526" s="110">
        <v>29190</v>
      </c>
      <c r="G526" s="110">
        <v>0</v>
      </c>
      <c r="H526" s="129">
        <f t="shared" si="328"/>
        <v>9000</v>
      </c>
      <c r="I526" s="129">
        <v>0</v>
      </c>
      <c r="J526" s="130">
        <f t="shared" si="329"/>
        <v>9000</v>
      </c>
    </row>
    <row r="527" spans="1:10" x14ac:dyDescent="0.25">
      <c r="A527" s="126">
        <v>42486</v>
      </c>
      <c r="B527" s="127" t="s">
        <v>92</v>
      </c>
      <c r="C527" s="128">
        <v>5000</v>
      </c>
      <c r="D527" s="128" t="s">
        <v>10</v>
      </c>
      <c r="E527" s="110">
        <v>124.3</v>
      </c>
      <c r="F527" s="110">
        <v>125.25</v>
      </c>
      <c r="G527" s="110">
        <v>0</v>
      </c>
      <c r="H527" s="129">
        <f t="shared" si="328"/>
        <v>4750.0000000000146</v>
      </c>
      <c r="I527" s="129">
        <v>0</v>
      </c>
      <c r="J527" s="130">
        <f t="shared" si="329"/>
        <v>4750.0000000000146</v>
      </c>
    </row>
    <row r="528" spans="1:10" x14ac:dyDescent="0.25">
      <c r="A528" s="126">
        <v>42485</v>
      </c>
      <c r="B528" s="127" t="s">
        <v>174</v>
      </c>
      <c r="C528" s="128">
        <v>100</v>
      </c>
      <c r="D528" s="128" t="s">
        <v>10</v>
      </c>
      <c r="E528" s="110">
        <v>29095</v>
      </c>
      <c r="F528" s="110">
        <v>29175</v>
      </c>
      <c r="G528" s="110">
        <v>0</v>
      </c>
      <c r="H528" s="129">
        <f t="shared" si="328"/>
        <v>8000</v>
      </c>
      <c r="I528" s="129">
        <v>0</v>
      </c>
      <c r="J528" s="130">
        <f t="shared" si="329"/>
        <v>8000</v>
      </c>
    </row>
    <row r="529" spans="1:10" x14ac:dyDescent="0.25">
      <c r="A529" s="126">
        <v>42485</v>
      </c>
      <c r="B529" s="127" t="s">
        <v>96</v>
      </c>
      <c r="C529" s="128">
        <v>5000</v>
      </c>
      <c r="D529" s="128" t="s">
        <v>10</v>
      </c>
      <c r="E529" s="110">
        <v>118</v>
      </c>
      <c r="F529" s="110">
        <v>117</v>
      </c>
      <c r="G529" s="110">
        <v>0</v>
      </c>
      <c r="H529" s="129">
        <f t="shared" si="328"/>
        <v>-5000</v>
      </c>
      <c r="I529" s="129">
        <v>0</v>
      </c>
      <c r="J529" s="130">
        <f t="shared" si="329"/>
        <v>-5000</v>
      </c>
    </row>
    <row r="530" spans="1:10" x14ac:dyDescent="0.25">
      <c r="A530" s="126">
        <v>42485</v>
      </c>
      <c r="B530" s="127" t="s">
        <v>94</v>
      </c>
      <c r="C530" s="128">
        <v>100</v>
      </c>
      <c r="D530" s="128" t="s">
        <v>11</v>
      </c>
      <c r="E530" s="110">
        <v>29150</v>
      </c>
      <c r="F530" s="110">
        <v>29075</v>
      </c>
      <c r="G530" s="110">
        <v>0</v>
      </c>
      <c r="H530" s="129">
        <f t="shared" si="328"/>
        <v>7500</v>
      </c>
      <c r="I530" s="129">
        <v>0</v>
      </c>
      <c r="J530" s="130">
        <f t="shared" si="329"/>
        <v>7500</v>
      </c>
    </row>
    <row r="531" spans="1:10" x14ac:dyDescent="0.25">
      <c r="A531" s="126">
        <v>42482</v>
      </c>
      <c r="B531" s="127" t="s">
        <v>96</v>
      </c>
      <c r="C531" s="128">
        <v>5000</v>
      </c>
      <c r="D531" s="128" t="s">
        <v>10</v>
      </c>
      <c r="E531" s="110">
        <v>126.35</v>
      </c>
      <c r="F531" s="110">
        <v>127.1</v>
      </c>
      <c r="G531" s="110">
        <v>0</v>
      </c>
      <c r="H531" s="129">
        <f t="shared" si="328"/>
        <v>3750</v>
      </c>
      <c r="I531" s="129">
        <v>0</v>
      </c>
      <c r="J531" s="130">
        <f t="shared" si="329"/>
        <v>3750</v>
      </c>
    </row>
    <row r="532" spans="1:10" x14ac:dyDescent="0.25">
      <c r="A532" s="126">
        <v>42481</v>
      </c>
      <c r="B532" s="127" t="s">
        <v>92</v>
      </c>
      <c r="C532" s="128">
        <v>5000</v>
      </c>
      <c r="D532" s="128" t="s">
        <v>11</v>
      </c>
      <c r="E532" s="110">
        <v>128.55000000000001</v>
      </c>
      <c r="F532" s="110">
        <v>127.5</v>
      </c>
      <c r="G532" s="110">
        <v>0</v>
      </c>
      <c r="H532" s="129">
        <f t="shared" si="328"/>
        <v>5250.0000000000564</v>
      </c>
      <c r="I532" s="129">
        <v>0</v>
      </c>
      <c r="J532" s="130">
        <f t="shared" si="329"/>
        <v>5250.0000000000564</v>
      </c>
    </row>
    <row r="533" spans="1:10" x14ac:dyDescent="0.25">
      <c r="A533" s="126">
        <v>42475</v>
      </c>
      <c r="B533" s="127" t="s">
        <v>94</v>
      </c>
      <c r="C533" s="128">
        <v>100</v>
      </c>
      <c r="D533" s="128" t="s">
        <v>10</v>
      </c>
      <c r="E533" s="110">
        <v>28855</v>
      </c>
      <c r="F533" s="110">
        <v>28930</v>
      </c>
      <c r="G533" s="110">
        <v>28993</v>
      </c>
      <c r="H533" s="129">
        <f t="shared" si="328"/>
        <v>7500</v>
      </c>
      <c r="I533" s="129">
        <f t="shared" ref="I533" si="330">(IF(D533="SHORT",IF(G533="",0,F533-G533),IF(D533="LONG",IF(G533="",0,G533-F533))))*C533</f>
        <v>6300</v>
      </c>
      <c r="J533" s="130">
        <f t="shared" si="329"/>
        <v>13800</v>
      </c>
    </row>
    <row r="534" spans="1:10" x14ac:dyDescent="0.25">
      <c r="A534" s="126">
        <v>42475</v>
      </c>
      <c r="B534" s="127" t="s">
        <v>94</v>
      </c>
      <c r="C534" s="128">
        <v>100</v>
      </c>
      <c r="D534" s="128" t="s">
        <v>10</v>
      </c>
      <c r="E534" s="110">
        <v>28875</v>
      </c>
      <c r="F534" s="110">
        <v>28930</v>
      </c>
      <c r="G534" s="110">
        <v>0</v>
      </c>
      <c r="H534" s="129">
        <f>IF(D534="LONG",(F534-E534)*C534,(E534-F534)*C534)</f>
        <v>5500</v>
      </c>
      <c r="I534" s="129">
        <v>0</v>
      </c>
      <c r="J534" s="130">
        <f>(H534+I534)</f>
        <v>5500</v>
      </c>
    </row>
    <row r="535" spans="1:10" x14ac:dyDescent="0.25">
      <c r="A535" s="126">
        <v>42475</v>
      </c>
      <c r="B535" s="127" t="s">
        <v>95</v>
      </c>
      <c r="C535" s="128">
        <v>30</v>
      </c>
      <c r="D535" s="128" t="s">
        <v>10</v>
      </c>
      <c r="E535" s="110">
        <v>38250</v>
      </c>
      <c r="F535" s="110">
        <v>38400</v>
      </c>
      <c r="G535" s="110">
        <v>0</v>
      </c>
      <c r="H535" s="129">
        <f>IF(D535="LONG",(F535-E535)*C535,(E535-F535)*C535)</f>
        <v>4500</v>
      </c>
      <c r="I535" s="129">
        <v>0</v>
      </c>
      <c r="J535" s="130">
        <f>(H535+I535)</f>
        <v>4500</v>
      </c>
    </row>
    <row r="536" spans="1:10" x14ac:dyDescent="0.25">
      <c r="A536" s="126">
        <v>42475</v>
      </c>
      <c r="B536" s="127" t="s">
        <v>96</v>
      </c>
      <c r="C536" s="128">
        <v>5000</v>
      </c>
      <c r="D536" s="128" t="s">
        <v>11</v>
      </c>
      <c r="E536" s="110">
        <v>124.5</v>
      </c>
      <c r="F536" s="110">
        <v>123.25</v>
      </c>
      <c r="G536" s="110">
        <v>0</v>
      </c>
      <c r="H536" s="129">
        <f t="shared" ref="H536:H537" si="331">IF(D536="LONG",(F536-E536)*C536,(E536-F536)*C536)</f>
        <v>6250</v>
      </c>
      <c r="I536" s="129">
        <v>0</v>
      </c>
      <c r="J536" s="130">
        <f t="shared" ref="J536:J537" si="332">(H536+I536)</f>
        <v>6250</v>
      </c>
    </row>
    <row r="537" spans="1:10" x14ac:dyDescent="0.25">
      <c r="A537" s="126">
        <v>42475</v>
      </c>
      <c r="B537" s="127" t="s">
        <v>93</v>
      </c>
      <c r="C537" s="128">
        <v>5000</v>
      </c>
      <c r="D537" s="128" t="s">
        <v>11</v>
      </c>
      <c r="E537" s="110">
        <v>114</v>
      </c>
      <c r="F537" s="110">
        <v>113.6</v>
      </c>
      <c r="G537" s="110">
        <v>0</v>
      </c>
      <c r="H537" s="129">
        <f t="shared" si="331"/>
        <v>2000.0000000000284</v>
      </c>
      <c r="I537" s="129">
        <v>0</v>
      </c>
      <c r="J537" s="130">
        <f t="shared" si="332"/>
        <v>2000.0000000000284</v>
      </c>
    </row>
    <row r="538" spans="1:10" x14ac:dyDescent="0.25">
      <c r="A538" s="126">
        <v>42474</v>
      </c>
      <c r="B538" s="127" t="s">
        <v>176</v>
      </c>
      <c r="C538" s="128">
        <v>100</v>
      </c>
      <c r="D538" s="128" t="s">
        <v>10</v>
      </c>
      <c r="E538" s="110">
        <v>2780</v>
      </c>
      <c r="F538" s="110">
        <v>2800</v>
      </c>
      <c r="G538" s="110">
        <v>0</v>
      </c>
      <c r="H538" s="129">
        <f>IF(D538="LONG",(F538-E538)*C538,(E538-F538)*C538)</f>
        <v>2000</v>
      </c>
      <c r="I538" s="129">
        <v>0</v>
      </c>
      <c r="J538" s="130">
        <f>(H538+I538)</f>
        <v>2000</v>
      </c>
    </row>
    <row r="539" spans="1:10" x14ac:dyDescent="0.25">
      <c r="A539" s="126">
        <v>42474</v>
      </c>
      <c r="B539" s="127" t="s">
        <v>174</v>
      </c>
      <c r="C539" s="128">
        <v>100</v>
      </c>
      <c r="D539" s="128" t="s">
        <v>10</v>
      </c>
      <c r="E539" s="110">
        <v>28955</v>
      </c>
      <c r="F539" s="110">
        <v>28855</v>
      </c>
      <c r="G539" s="110">
        <v>0</v>
      </c>
      <c r="H539" s="129">
        <f t="shared" ref="H539:H540" si="333">IF(D539="LONG",(F539-E539)*C539,(E539-F539)*C539)</f>
        <v>-10000</v>
      </c>
      <c r="I539" s="129">
        <v>0</v>
      </c>
      <c r="J539" s="130">
        <f t="shared" ref="J539:J540" si="334">(H539+I539)</f>
        <v>-10000</v>
      </c>
    </row>
    <row r="540" spans="1:10" x14ac:dyDescent="0.25">
      <c r="A540" s="126">
        <v>42474</v>
      </c>
      <c r="B540" s="127" t="s">
        <v>96</v>
      </c>
      <c r="C540" s="128">
        <v>5000</v>
      </c>
      <c r="D540" s="128" t="s">
        <v>10</v>
      </c>
      <c r="E540" s="110">
        <v>124.75</v>
      </c>
      <c r="F540" s="110">
        <v>123.75</v>
      </c>
      <c r="G540" s="110">
        <v>0</v>
      </c>
      <c r="H540" s="129">
        <f t="shared" si="333"/>
        <v>-5000</v>
      </c>
      <c r="I540" s="129">
        <v>0</v>
      </c>
      <c r="J540" s="130">
        <f t="shared" si="334"/>
        <v>-5000</v>
      </c>
    </row>
    <row r="541" spans="1:10" x14ac:dyDescent="0.25">
      <c r="A541" s="126">
        <v>42473</v>
      </c>
      <c r="B541" s="127" t="s">
        <v>94</v>
      </c>
      <c r="C541" s="128">
        <v>100</v>
      </c>
      <c r="D541" s="128" t="s">
        <v>10</v>
      </c>
      <c r="E541" s="110">
        <v>29090</v>
      </c>
      <c r="F541" s="110">
        <v>29140</v>
      </c>
      <c r="G541" s="110">
        <v>0</v>
      </c>
      <c r="H541" s="129">
        <f>IF(D541="LONG",(F541-E541)*C541,(E541-F541)*C541)</f>
        <v>5000</v>
      </c>
      <c r="I541" s="129">
        <v>0</v>
      </c>
      <c r="J541" s="130">
        <f>(H541+I541)</f>
        <v>5000</v>
      </c>
    </row>
    <row r="542" spans="1:10" x14ac:dyDescent="0.25">
      <c r="A542" s="126">
        <v>42473</v>
      </c>
      <c r="B542" s="127" t="s">
        <v>92</v>
      </c>
      <c r="C542" s="128">
        <v>5000</v>
      </c>
      <c r="D542" s="128" t="s">
        <v>11</v>
      </c>
      <c r="E542" s="110">
        <v>123.55</v>
      </c>
      <c r="F542" s="110">
        <v>124.5</v>
      </c>
      <c r="G542" s="110">
        <v>0</v>
      </c>
      <c r="H542" s="129">
        <f t="shared" ref="H542:H559" si="335">IF(D542="LONG",(F542-E542)*C542,(E542-F542)*C542)</f>
        <v>-4750.0000000000146</v>
      </c>
      <c r="I542" s="129">
        <v>0</v>
      </c>
      <c r="J542" s="130">
        <f t="shared" ref="J542:J559" si="336">(H542+I542)</f>
        <v>-4750.0000000000146</v>
      </c>
    </row>
    <row r="543" spans="1:10" x14ac:dyDescent="0.25">
      <c r="A543" s="126">
        <v>42473</v>
      </c>
      <c r="B543" s="127" t="s">
        <v>94</v>
      </c>
      <c r="C543" s="128">
        <v>100</v>
      </c>
      <c r="D543" s="128" t="s">
        <v>10</v>
      </c>
      <c r="E543" s="110">
        <v>29200</v>
      </c>
      <c r="F543" s="110">
        <v>29100</v>
      </c>
      <c r="G543" s="110">
        <v>0</v>
      </c>
      <c r="H543" s="129">
        <f t="shared" si="335"/>
        <v>-10000</v>
      </c>
      <c r="I543" s="129">
        <v>0</v>
      </c>
      <c r="J543" s="130">
        <f t="shared" si="336"/>
        <v>-10000</v>
      </c>
    </row>
    <row r="544" spans="1:10" x14ac:dyDescent="0.25">
      <c r="A544" s="126">
        <v>42472</v>
      </c>
      <c r="B544" s="127" t="s">
        <v>94</v>
      </c>
      <c r="C544" s="128">
        <v>100</v>
      </c>
      <c r="D544" s="128" t="s">
        <v>10</v>
      </c>
      <c r="E544" s="110">
        <v>29420</v>
      </c>
      <c r="F544" s="110">
        <v>29320</v>
      </c>
      <c r="G544" s="110">
        <v>0</v>
      </c>
      <c r="H544" s="129">
        <f t="shared" si="335"/>
        <v>-10000</v>
      </c>
      <c r="I544" s="129">
        <v>0</v>
      </c>
      <c r="J544" s="130">
        <f t="shared" si="336"/>
        <v>-10000</v>
      </c>
    </row>
    <row r="545" spans="1:10" x14ac:dyDescent="0.25">
      <c r="A545" s="126">
        <v>42472</v>
      </c>
      <c r="B545" s="127" t="s">
        <v>92</v>
      </c>
      <c r="C545" s="128">
        <v>5000</v>
      </c>
      <c r="D545" s="128" t="s">
        <v>10</v>
      </c>
      <c r="E545" s="110">
        <v>118.5</v>
      </c>
      <c r="F545" s="110">
        <v>119.25</v>
      </c>
      <c r="G545" s="110">
        <v>119.6</v>
      </c>
      <c r="H545" s="129">
        <f t="shared" si="335"/>
        <v>3750</v>
      </c>
      <c r="I545" s="129">
        <f t="shared" ref="I545" si="337">(IF(D545="SHORT",IF(G545="",0,F545-G545),IF(D545="LONG",IF(G545="",0,G545-F545))))*C545</f>
        <v>1749.9999999999716</v>
      </c>
      <c r="J545" s="130">
        <f t="shared" si="336"/>
        <v>5499.9999999999718</v>
      </c>
    </row>
    <row r="546" spans="1:10" x14ac:dyDescent="0.25">
      <c r="A546" s="126">
        <v>42472</v>
      </c>
      <c r="B546" s="127" t="s">
        <v>94</v>
      </c>
      <c r="C546" s="128">
        <v>100</v>
      </c>
      <c r="D546" s="128" t="s">
        <v>11</v>
      </c>
      <c r="E546" s="110">
        <v>29335</v>
      </c>
      <c r="F546" s="110">
        <v>29430</v>
      </c>
      <c r="G546" s="110">
        <v>0</v>
      </c>
      <c r="H546" s="129">
        <f t="shared" si="335"/>
        <v>-9500</v>
      </c>
      <c r="I546" s="129">
        <v>0</v>
      </c>
      <c r="J546" s="130">
        <f t="shared" si="336"/>
        <v>-9500</v>
      </c>
    </row>
    <row r="547" spans="1:10" x14ac:dyDescent="0.25">
      <c r="A547" s="126">
        <v>42471</v>
      </c>
      <c r="B547" s="127" t="s">
        <v>94</v>
      </c>
      <c r="C547" s="128">
        <v>100</v>
      </c>
      <c r="D547" s="128" t="s">
        <v>10</v>
      </c>
      <c r="E547" s="110">
        <v>29210</v>
      </c>
      <c r="F547" s="110">
        <v>29290</v>
      </c>
      <c r="G547" s="110">
        <v>0</v>
      </c>
      <c r="H547" s="129">
        <f t="shared" si="335"/>
        <v>8000</v>
      </c>
      <c r="I547" s="129">
        <v>0</v>
      </c>
      <c r="J547" s="130">
        <f t="shared" si="336"/>
        <v>8000</v>
      </c>
    </row>
    <row r="548" spans="1:10" x14ac:dyDescent="0.25">
      <c r="A548" s="126">
        <v>42471</v>
      </c>
      <c r="B548" s="127" t="s">
        <v>92</v>
      </c>
      <c r="C548" s="128">
        <v>5000</v>
      </c>
      <c r="D548" s="128" t="s">
        <v>10</v>
      </c>
      <c r="E548" s="110">
        <v>116.35</v>
      </c>
      <c r="F548" s="110">
        <v>117</v>
      </c>
      <c r="G548" s="110">
        <v>0</v>
      </c>
      <c r="H548" s="129">
        <f t="shared" si="335"/>
        <v>3250.0000000000282</v>
      </c>
      <c r="I548" s="129">
        <v>0</v>
      </c>
      <c r="J548" s="130">
        <f t="shared" si="336"/>
        <v>3250.0000000000282</v>
      </c>
    </row>
    <row r="549" spans="1:10" x14ac:dyDescent="0.25">
      <c r="A549" s="126">
        <v>42471</v>
      </c>
      <c r="B549" s="127" t="s">
        <v>92</v>
      </c>
      <c r="C549" s="128">
        <v>5000</v>
      </c>
      <c r="D549" s="128" t="s">
        <v>10</v>
      </c>
      <c r="E549" s="110">
        <v>116.65</v>
      </c>
      <c r="F549" s="110">
        <v>117.65</v>
      </c>
      <c r="G549" s="110">
        <v>118.65</v>
      </c>
      <c r="H549" s="129">
        <f t="shared" si="335"/>
        <v>5000</v>
      </c>
      <c r="I549" s="129">
        <f t="shared" ref="I549" si="338">(IF(D549="SHORT",IF(G549="",0,F549-G549),IF(D549="LONG",IF(G549="",0,G549-F549))))*C549</f>
        <v>5000</v>
      </c>
      <c r="J549" s="130">
        <f t="shared" si="336"/>
        <v>10000</v>
      </c>
    </row>
    <row r="550" spans="1:10" x14ac:dyDescent="0.25">
      <c r="A550" s="126">
        <v>42468</v>
      </c>
      <c r="B550" s="127" t="s">
        <v>178</v>
      </c>
      <c r="C550" s="128">
        <v>1000</v>
      </c>
      <c r="D550" s="128" t="s">
        <v>10</v>
      </c>
      <c r="E550" s="110">
        <v>307.10000000000002</v>
      </c>
      <c r="F550" s="110">
        <v>309</v>
      </c>
      <c r="G550" s="110">
        <v>0</v>
      </c>
      <c r="H550" s="129">
        <f t="shared" si="335"/>
        <v>1899.9999999999773</v>
      </c>
      <c r="I550" s="129">
        <v>0</v>
      </c>
      <c r="J550" s="130">
        <f t="shared" si="336"/>
        <v>1899.9999999999773</v>
      </c>
    </row>
    <row r="551" spans="1:10" x14ac:dyDescent="0.25">
      <c r="A551" s="126">
        <v>42468</v>
      </c>
      <c r="B551" s="127" t="s">
        <v>174</v>
      </c>
      <c r="C551" s="128">
        <v>100</v>
      </c>
      <c r="D551" s="128" t="s">
        <v>10</v>
      </c>
      <c r="E551" s="110">
        <v>28975</v>
      </c>
      <c r="F551" s="110">
        <v>28875</v>
      </c>
      <c r="G551" s="110">
        <v>0</v>
      </c>
      <c r="H551" s="129">
        <f t="shared" si="335"/>
        <v>-10000</v>
      </c>
      <c r="I551" s="129">
        <v>0</v>
      </c>
      <c r="J551" s="130">
        <f t="shared" si="336"/>
        <v>-10000</v>
      </c>
    </row>
    <row r="552" spans="1:10" x14ac:dyDescent="0.25">
      <c r="A552" s="126">
        <v>42467</v>
      </c>
      <c r="B552" s="127" t="s">
        <v>93</v>
      </c>
      <c r="C552" s="128">
        <v>5000</v>
      </c>
      <c r="D552" s="128" t="s">
        <v>10</v>
      </c>
      <c r="E552" s="110">
        <v>113.3</v>
      </c>
      <c r="F552" s="110">
        <v>114.3</v>
      </c>
      <c r="G552" s="110">
        <v>0</v>
      </c>
      <c r="H552" s="129">
        <f t="shared" si="335"/>
        <v>5000</v>
      </c>
      <c r="I552" s="129">
        <v>0</v>
      </c>
      <c r="J552" s="130">
        <f t="shared" si="336"/>
        <v>5000</v>
      </c>
    </row>
    <row r="553" spans="1:10" x14ac:dyDescent="0.25">
      <c r="A553" s="126">
        <v>42467</v>
      </c>
      <c r="B553" s="127" t="s">
        <v>94</v>
      </c>
      <c r="C553" s="128">
        <v>100</v>
      </c>
      <c r="D553" s="128" t="s">
        <v>10</v>
      </c>
      <c r="E553" s="110">
        <v>28635</v>
      </c>
      <c r="F553" s="110">
        <v>28715</v>
      </c>
      <c r="G553" s="110">
        <v>0</v>
      </c>
      <c r="H553" s="129">
        <f t="shared" si="335"/>
        <v>8000</v>
      </c>
      <c r="I553" s="129">
        <v>0</v>
      </c>
      <c r="J553" s="130">
        <f t="shared" si="336"/>
        <v>8000</v>
      </c>
    </row>
    <row r="554" spans="1:10" x14ac:dyDescent="0.25">
      <c r="A554" s="126">
        <v>42466</v>
      </c>
      <c r="B554" s="127" t="s">
        <v>94</v>
      </c>
      <c r="C554" s="128">
        <v>100</v>
      </c>
      <c r="D554" s="128" t="s">
        <v>10</v>
      </c>
      <c r="E554" s="110">
        <v>28635</v>
      </c>
      <c r="F554" s="110">
        <v>28715</v>
      </c>
      <c r="G554" s="110">
        <v>0</v>
      </c>
      <c r="H554" s="129">
        <f t="shared" si="335"/>
        <v>8000</v>
      </c>
      <c r="I554" s="129">
        <v>0</v>
      </c>
      <c r="J554" s="130">
        <f t="shared" si="336"/>
        <v>8000</v>
      </c>
    </row>
    <row r="555" spans="1:10" x14ac:dyDescent="0.25">
      <c r="A555" s="126">
        <v>42466</v>
      </c>
      <c r="B555" s="127" t="s">
        <v>94</v>
      </c>
      <c r="C555" s="128">
        <v>100</v>
      </c>
      <c r="D555" s="128" t="s">
        <v>10</v>
      </c>
      <c r="E555" s="110">
        <v>28750</v>
      </c>
      <c r="F555" s="110">
        <v>28650</v>
      </c>
      <c r="G555" s="110">
        <v>0</v>
      </c>
      <c r="H555" s="129">
        <f t="shared" si="335"/>
        <v>-10000</v>
      </c>
      <c r="I555" s="129">
        <v>0</v>
      </c>
      <c r="J555" s="130">
        <f t="shared" si="336"/>
        <v>-10000</v>
      </c>
    </row>
    <row r="556" spans="1:10" x14ac:dyDescent="0.25">
      <c r="A556" s="126">
        <v>42465</v>
      </c>
      <c r="B556" s="127" t="s">
        <v>96</v>
      </c>
      <c r="C556" s="128">
        <v>5000</v>
      </c>
      <c r="D556" s="128" t="s">
        <v>10</v>
      </c>
      <c r="E556" s="110">
        <v>120.65</v>
      </c>
      <c r="F556" s="110">
        <v>119.65</v>
      </c>
      <c r="G556" s="110">
        <v>0</v>
      </c>
      <c r="H556" s="129">
        <f t="shared" si="335"/>
        <v>-5000</v>
      </c>
      <c r="I556" s="129">
        <v>0</v>
      </c>
      <c r="J556" s="130">
        <f t="shared" si="336"/>
        <v>-5000</v>
      </c>
    </row>
    <row r="557" spans="1:10" x14ac:dyDescent="0.25">
      <c r="A557" s="126">
        <v>42465</v>
      </c>
      <c r="B557" s="127" t="s">
        <v>94</v>
      </c>
      <c r="C557" s="128">
        <v>100</v>
      </c>
      <c r="D557" s="128" t="s">
        <v>11</v>
      </c>
      <c r="E557" s="110">
        <v>28550</v>
      </c>
      <c r="F557" s="110">
        <v>28650</v>
      </c>
      <c r="G557" s="110">
        <v>0</v>
      </c>
      <c r="H557" s="129">
        <f t="shared" si="335"/>
        <v>-10000</v>
      </c>
      <c r="I557" s="129">
        <v>0</v>
      </c>
      <c r="J557" s="130">
        <f t="shared" si="336"/>
        <v>-10000</v>
      </c>
    </row>
    <row r="558" spans="1:10" x14ac:dyDescent="0.25">
      <c r="A558" s="126">
        <v>42464</v>
      </c>
      <c r="B558" s="127" t="s">
        <v>96</v>
      </c>
      <c r="C558" s="128">
        <v>5000</v>
      </c>
      <c r="D558" s="128" t="s">
        <v>10</v>
      </c>
      <c r="E558" s="110">
        <v>122.75</v>
      </c>
      <c r="F558" s="110">
        <v>123.3</v>
      </c>
      <c r="G558" s="110">
        <v>0</v>
      </c>
      <c r="H558" s="129">
        <f t="shared" si="335"/>
        <v>2749.9999999999859</v>
      </c>
      <c r="I558" s="129">
        <v>0</v>
      </c>
      <c r="J558" s="130">
        <f t="shared" si="336"/>
        <v>2749.9999999999859</v>
      </c>
    </row>
    <row r="559" spans="1:10" x14ac:dyDescent="0.25">
      <c r="A559" s="126">
        <v>42461</v>
      </c>
      <c r="B559" s="127" t="s">
        <v>93</v>
      </c>
      <c r="C559" s="128">
        <v>100</v>
      </c>
      <c r="D559" s="128" t="s">
        <v>10</v>
      </c>
      <c r="E559" s="110">
        <v>28775</v>
      </c>
      <c r="F559" s="110">
        <v>28685</v>
      </c>
      <c r="G559" s="110">
        <v>0</v>
      </c>
      <c r="H559" s="129">
        <f t="shared" si="335"/>
        <v>-9000</v>
      </c>
      <c r="I559" s="129">
        <v>0</v>
      </c>
      <c r="J559" s="130">
        <f t="shared" si="336"/>
        <v>-9000</v>
      </c>
    </row>
    <row r="560" spans="1:10" x14ac:dyDescent="0.25">
      <c r="A560" s="136"/>
      <c r="B560" s="136"/>
      <c r="C560" s="136"/>
      <c r="D560" s="136"/>
      <c r="E560" s="136"/>
      <c r="F560" s="136"/>
      <c r="G560" s="136"/>
      <c r="H560" s="136"/>
      <c r="I560" s="136"/>
      <c r="J560" s="137"/>
    </row>
    <row r="561" spans="1:10" x14ac:dyDescent="0.25">
      <c r="A561" s="126">
        <v>42459</v>
      </c>
      <c r="B561" s="127" t="s">
        <v>93</v>
      </c>
      <c r="C561" s="128">
        <v>5000</v>
      </c>
      <c r="D561" s="128" t="s">
        <v>10</v>
      </c>
      <c r="E561" s="110">
        <v>114.75</v>
      </c>
      <c r="F561" s="110">
        <v>115.4</v>
      </c>
      <c r="G561" s="110">
        <v>0</v>
      </c>
      <c r="H561" s="129">
        <f t="shared" ref="H561:H567" si="339">IF(D561="LONG",(F561-E561)*C561,(E561-F561)*C561)</f>
        <v>3250.0000000000282</v>
      </c>
      <c r="I561" s="129">
        <v>0</v>
      </c>
      <c r="J561" s="130">
        <f t="shared" ref="J561:J567" si="340">(H561+I561)</f>
        <v>3250.0000000000282</v>
      </c>
    </row>
    <row r="562" spans="1:10" x14ac:dyDescent="0.25">
      <c r="A562" s="126">
        <v>42458</v>
      </c>
      <c r="B562" s="127" t="s">
        <v>96</v>
      </c>
      <c r="C562" s="128">
        <v>5000</v>
      </c>
      <c r="D562" s="128" t="s">
        <v>10</v>
      </c>
      <c r="E562" s="110">
        <v>117.95</v>
      </c>
      <c r="F562" s="110">
        <v>118.9</v>
      </c>
      <c r="G562" s="110">
        <v>0</v>
      </c>
      <c r="H562" s="129">
        <f t="shared" si="339"/>
        <v>4750.0000000000146</v>
      </c>
      <c r="I562" s="129">
        <v>0</v>
      </c>
      <c r="J562" s="130">
        <f t="shared" si="340"/>
        <v>4750.0000000000146</v>
      </c>
    </row>
    <row r="563" spans="1:10" x14ac:dyDescent="0.25">
      <c r="A563" s="126">
        <v>42450</v>
      </c>
      <c r="B563" s="127" t="s">
        <v>94</v>
      </c>
      <c r="C563" s="128">
        <v>100</v>
      </c>
      <c r="D563" s="128" t="s">
        <v>10</v>
      </c>
      <c r="E563" s="110">
        <v>28895</v>
      </c>
      <c r="F563" s="110">
        <v>28970</v>
      </c>
      <c r="G563" s="110">
        <v>0</v>
      </c>
      <c r="H563" s="129">
        <f t="shared" si="339"/>
        <v>7500</v>
      </c>
      <c r="I563" s="129">
        <v>0</v>
      </c>
      <c r="J563" s="130">
        <f t="shared" si="340"/>
        <v>7500</v>
      </c>
    </row>
    <row r="564" spans="1:10" x14ac:dyDescent="0.25">
      <c r="A564" s="126">
        <v>42447</v>
      </c>
      <c r="B564" s="127" t="s">
        <v>94</v>
      </c>
      <c r="C564" s="128">
        <v>100</v>
      </c>
      <c r="D564" s="128" t="s">
        <v>10</v>
      </c>
      <c r="E564" s="110">
        <v>29100</v>
      </c>
      <c r="F564" s="110">
        <v>29200</v>
      </c>
      <c r="G564" s="110">
        <v>0</v>
      </c>
      <c r="H564" s="129">
        <f t="shared" si="339"/>
        <v>10000</v>
      </c>
      <c r="I564" s="129">
        <v>0</v>
      </c>
      <c r="J564" s="130">
        <f t="shared" si="340"/>
        <v>10000</v>
      </c>
    </row>
    <row r="565" spans="1:10" x14ac:dyDescent="0.25">
      <c r="A565" s="126">
        <v>42446</v>
      </c>
      <c r="B565" s="127" t="s">
        <v>94</v>
      </c>
      <c r="C565" s="128">
        <v>100</v>
      </c>
      <c r="D565" s="128" t="s">
        <v>11</v>
      </c>
      <c r="E565" s="110">
        <v>29550</v>
      </c>
      <c r="F565" s="110">
        <v>29470</v>
      </c>
      <c r="G565" s="110">
        <v>0</v>
      </c>
      <c r="H565" s="129">
        <f t="shared" si="339"/>
        <v>8000</v>
      </c>
      <c r="I565" s="129">
        <v>0</v>
      </c>
      <c r="J565" s="130">
        <f t="shared" si="340"/>
        <v>8000</v>
      </c>
    </row>
    <row r="566" spans="1:10" x14ac:dyDescent="0.25">
      <c r="A566" s="126">
        <v>42445</v>
      </c>
      <c r="B566" s="127" t="s">
        <v>94</v>
      </c>
      <c r="C566" s="128">
        <v>100</v>
      </c>
      <c r="D566" s="128" t="s">
        <v>10</v>
      </c>
      <c r="E566" s="110">
        <v>29066</v>
      </c>
      <c r="F566" s="110">
        <v>28976</v>
      </c>
      <c r="G566" s="110">
        <v>0</v>
      </c>
      <c r="H566" s="129">
        <f t="shared" si="339"/>
        <v>-9000</v>
      </c>
      <c r="I566" s="129">
        <v>0</v>
      </c>
      <c r="J566" s="130">
        <f t="shared" si="340"/>
        <v>-9000</v>
      </c>
    </row>
    <row r="567" spans="1:10" x14ac:dyDescent="0.25">
      <c r="A567" s="126">
        <v>42444</v>
      </c>
      <c r="B567" s="127" t="s">
        <v>93</v>
      </c>
      <c r="C567" s="128">
        <v>5000</v>
      </c>
      <c r="D567" s="128" t="s">
        <v>10</v>
      </c>
      <c r="E567" s="110">
        <v>122.3</v>
      </c>
      <c r="F567" s="110">
        <v>121.4</v>
      </c>
      <c r="G567" s="110">
        <v>0</v>
      </c>
      <c r="H567" s="129">
        <f t="shared" si="339"/>
        <v>-4499.9999999999573</v>
      </c>
      <c r="I567" s="129">
        <v>0</v>
      </c>
      <c r="J567" s="130">
        <f t="shared" si="340"/>
        <v>-4499.9999999999573</v>
      </c>
    </row>
    <row r="568" spans="1:10" x14ac:dyDescent="0.25">
      <c r="A568" s="126">
        <v>42443</v>
      </c>
      <c r="B568" s="127" t="s">
        <v>94</v>
      </c>
      <c r="C568" s="128">
        <v>100</v>
      </c>
      <c r="D568" s="128" t="s">
        <v>11</v>
      </c>
      <c r="E568" s="110">
        <v>29525</v>
      </c>
      <c r="F568" s="110">
        <v>29425</v>
      </c>
      <c r="G568" s="110">
        <v>29325</v>
      </c>
      <c r="H568" s="129">
        <f>IF(D568="LONG",(F568-E568)*C568,(E568-F568)*C568)</f>
        <v>10000</v>
      </c>
      <c r="I568" s="129">
        <f>(IF(D568="SHORT",IF(G568="",0,F568-G568),IF(D568="LONG",IF(G568="",0,G568-F568))))*C568</f>
        <v>10000</v>
      </c>
      <c r="J568" s="130">
        <f>(H568+I568)</f>
        <v>20000</v>
      </c>
    </row>
    <row r="569" spans="1:10" x14ac:dyDescent="0.25">
      <c r="A569" s="126">
        <v>42440</v>
      </c>
      <c r="B569" s="127" t="s">
        <v>94</v>
      </c>
      <c r="C569" s="128">
        <v>100</v>
      </c>
      <c r="D569" s="128" t="s">
        <v>10</v>
      </c>
      <c r="E569" s="110">
        <v>29730</v>
      </c>
      <c r="F569" s="110">
        <v>29630</v>
      </c>
      <c r="G569" s="110">
        <v>0</v>
      </c>
      <c r="H569" s="129">
        <f t="shared" ref="H569:H577" si="341">IF(D569="LONG",(F569-E569)*C569,(E569-F569)*C569)</f>
        <v>-10000</v>
      </c>
      <c r="I569" s="129">
        <v>0</v>
      </c>
      <c r="J569" s="130">
        <f t="shared" ref="J569:J577" si="342">(H569+I569)</f>
        <v>-10000</v>
      </c>
    </row>
    <row r="570" spans="1:10" x14ac:dyDescent="0.25">
      <c r="A570" s="126">
        <v>42439</v>
      </c>
      <c r="B570" s="127" t="s">
        <v>94</v>
      </c>
      <c r="C570" s="128">
        <v>100</v>
      </c>
      <c r="D570" s="128" t="s">
        <v>10</v>
      </c>
      <c r="E570" s="110">
        <v>29150</v>
      </c>
      <c r="F570" s="110">
        <v>29250</v>
      </c>
      <c r="G570" s="110">
        <v>0</v>
      </c>
      <c r="H570" s="129">
        <f t="shared" si="341"/>
        <v>10000</v>
      </c>
      <c r="I570" s="129">
        <v>0</v>
      </c>
      <c r="J570" s="130">
        <f t="shared" si="342"/>
        <v>10000</v>
      </c>
    </row>
    <row r="571" spans="1:10" x14ac:dyDescent="0.25">
      <c r="A571" s="126">
        <v>42438</v>
      </c>
      <c r="B571" s="127" t="s">
        <v>175</v>
      </c>
      <c r="C571" s="128">
        <v>30</v>
      </c>
      <c r="D571" s="128" t="s">
        <v>10</v>
      </c>
      <c r="E571" s="110">
        <v>37070</v>
      </c>
      <c r="F571" s="110">
        <v>37270</v>
      </c>
      <c r="G571" s="110">
        <v>0</v>
      </c>
      <c r="H571" s="129">
        <f t="shared" si="341"/>
        <v>6000</v>
      </c>
      <c r="I571" s="129">
        <v>0</v>
      </c>
      <c r="J571" s="130">
        <f t="shared" si="342"/>
        <v>6000</v>
      </c>
    </row>
    <row r="572" spans="1:10" x14ac:dyDescent="0.25">
      <c r="A572" s="126">
        <v>42437</v>
      </c>
      <c r="B572" s="127" t="s">
        <v>94</v>
      </c>
      <c r="C572" s="128">
        <v>100</v>
      </c>
      <c r="D572" s="128" t="s">
        <v>11</v>
      </c>
      <c r="E572" s="110">
        <v>30120</v>
      </c>
      <c r="F572" s="110">
        <v>30030</v>
      </c>
      <c r="G572" s="110">
        <v>29930</v>
      </c>
      <c r="H572" s="129">
        <f t="shared" si="341"/>
        <v>9000</v>
      </c>
      <c r="I572" s="129">
        <f t="shared" ref="I572" si="343">(IF(D572="SHORT",IF(G572="",0,F572-G572),IF(D572="LONG",IF(G572="",0,G572-F572))))*C572</f>
        <v>10000</v>
      </c>
      <c r="J572" s="130">
        <f t="shared" si="342"/>
        <v>19000</v>
      </c>
    </row>
    <row r="573" spans="1:10" x14ac:dyDescent="0.25">
      <c r="A573" s="126">
        <v>42433</v>
      </c>
      <c r="B573" s="127" t="s">
        <v>96</v>
      </c>
      <c r="C573" s="128">
        <v>5000</v>
      </c>
      <c r="D573" s="128" t="s">
        <v>10</v>
      </c>
      <c r="E573" s="110">
        <v>123.6</v>
      </c>
      <c r="F573" s="110">
        <v>124.6</v>
      </c>
      <c r="G573" s="110">
        <v>0</v>
      </c>
      <c r="H573" s="129">
        <f t="shared" si="341"/>
        <v>5000</v>
      </c>
      <c r="I573" s="129">
        <v>0</v>
      </c>
      <c r="J573" s="130">
        <f t="shared" si="342"/>
        <v>5000</v>
      </c>
    </row>
    <row r="574" spans="1:10" x14ac:dyDescent="0.25">
      <c r="A574" s="126">
        <v>42432</v>
      </c>
      <c r="B574" s="127" t="s">
        <v>96</v>
      </c>
      <c r="C574" s="128">
        <v>5000</v>
      </c>
      <c r="D574" s="128" t="s">
        <v>11</v>
      </c>
      <c r="E574" s="110">
        <v>123.6</v>
      </c>
      <c r="F574" s="110">
        <v>122.9</v>
      </c>
      <c r="G574" s="110">
        <v>0</v>
      </c>
      <c r="H574" s="129">
        <f t="shared" si="341"/>
        <v>3499.9999999999432</v>
      </c>
      <c r="I574" s="129">
        <v>0</v>
      </c>
      <c r="J574" s="130">
        <f t="shared" si="342"/>
        <v>3499.9999999999432</v>
      </c>
    </row>
    <row r="575" spans="1:10" x14ac:dyDescent="0.25">
      <c r="A575" s="126">
        <v>42431</v>
      </c>
      <c r="B575" s="127" t="s">
        <v>106</v>
      </c>
      <c r="C575" s="128">
        <v>100</v>
      </c>
      <c r="D575" s="128" t="s">
        <v>10</v>
      </c>
      <c r="E575" s="110">
        <v>2290</v>
      </c>
      <c r="F575" s="110">
        <v>2345</v>
      </c>
      <c r="G575" s="110">
        <v>0</v>
      </c>
      <c r="H575" s="129">
        <f t="shared" si="341"/>
        <v>5500</v>
      </c>
      <c r="I575" s="129">
        <v>0</v>
      </c>
      <c r="J575" s="130">
        <f t="shared" si="342"/>
        <v>5500</v>
      </c>
    </row>
    <row r="576" spans="1:10" x14ac:dyDescent="0.25">
      <c r="A576" s="126">
        <v>42430</v>
      </c>
      <c r="B576" s="127" t="s">
        <v>93</v>
      </c>
      <c r="C576" s="128">
        <v>5000</v>
      </c>
      <c r="D576" s="128" t="s">
        <v>10</v>
      </c>
      <c r="E576" s="110">
        <v>120.2</v>
      </c>
      <c r="F576" s="110">
        <v>121.2</v>
      </c>
      <c r="G576" s="110">
        <v>0</v>
      </c>
      <c r="H576" s="129">
        <f t="shared" si="341"/>
        <v>5000</v>
      </c>
      <c r="I576" s="129">
        <v>0</v>
      </c>
      <c r="J576" s="130">
        <f t="shared" si="342"/>
        <v>5000</v>
      </c>
    </row>
    <row r="577" spans="1:10" x14ac:dyDescent="0.25">
      <c r="A577" s="126">
        <v>42430</v>
      </c>
      <c r="B577" s="127" t="s">
        <v>175</v>
      </c>
      <c r="C577" s="128">
        <v>30</v>
      </c>
      <c r="D577" s="128" t="s">
        <v>10</v>
      </c>
      <c r="E577" s="110">
        <v>36075</v>
      </c>
      <c r="F577" s="110">
        <v>36275</v>
      </c>
      <c r="G577" s="110">
        <v>0</v>
      </c>
      <c r="H577" s="129">
        <f t="shared" si="341"/>
        <v>6000</v>
      </c>
      <c r="I577" s="129">
        <v>0</v>
      </c>
      <c r="J577" s="130">
        <f t="shared" si="342"/>
        <v>6000</v>
      </c>
    </row>
    <row r="578" spans="1:10" x14ac:dyDescent="0.25">
      <c r="A578" s="136"/>
      <c r="B578" s="136"/>
      <c r="C578" s="136"/>
      <c r="D578" s="136"/>
      <c r="E578" s="136"/>
      <c r="F578" s="136"/>
      <c r="G578" s="136"/>
      <c r="H578" s="136"/>
      <c r="I578" s="136"/>
      <c r="J578" s="137"/>
    </row>
    <row r="579" spans="1:10" x14ac:dyDescent="0.25">
      <c r="A579" s="126">
        <v>42429</v>
      </c>
      <c r="B579" s="127" t="s">
        <v>94</v>
      </c>
      <c r="C579" s="128">
        <v>100</v>
      </c>
      <c r="D579" s="128" t="s">
        <v>10</v>
      </c>
      <c r="E579" s="110">
        <v>29575</v>
      </c>
      <c r="F579" s="110">
        <v>29660</v>
      </c>
      <c r="G579" s="110">
        <v>0</v>
      </c>
      <c r="H579" s="129">
        <f t="shared" ref="H579:H589" si="344">IF(D579="LONG",(F579-E579)*C579,(E579-F579)*C579)</f>
        <v>8500</v>
      </c>
      <c r="I579" s="129">
        <v>0</v>
      </c>
      <c r="J579" s="130">
        <f t="shared" ref="J579:J589" si="345">(H579+I579)</f>
        <v>8500</v>
      </c>
    </row>
    <row r="580" spans="1:10" x14ac:dyDescent="0.25">
      <c r="A580" s="126">
        <v>42426</v>
      </c>
      <c r="B580" s="127" t="s">
        <v>94</v>
      </c>
      <c r="C580" s="128">
        <v>100</v>
      </c>
      <c r="D580" s="128" t="s">
        <v>10</v>
      </c>
      <c r="E580" s="110">
        <v>29500</v>
      </c>
      <c r="F580" s="110">
        <v>29580</v>
      </c>
      <c r="G580" s="110">
        <v>29680</v>
      </c>
      <c r="H580" s="129">
        <f t="shared" si="344"/>
        <v>8000</v>
      </c>
      <c r="I580" s="129">
        <v>0</v>
      </c>
      <c r="J580" s="130">
        <f t="shared" si="345"/>
        <v>8000</v>
      </c>
    </row>
    <row r="581" spans="1:10" x14ac:dyDescent="0.25">
      <c r="A581" s="126">
        <v>42425</v>
      </c>
      <c r="B581" s="127" t="s">
        <v>94</v>
      </c>
      <c r="C581" s="128">
        <v>100</v>
      </c>
      <c r="D581" s="128" t="s">
        <v>11</v>
      </c>
      <c r="E581" s="110">
        <v>29700</v>
      </c>
      <c r="F581" s="110">
        <v>29595</v>
      </c>
      <c r="G581" s="110">
        <v>0</v>
      </c>
      <c r="H581" s="129">
        <f t="shared" si="344"/>
        <v>10500</v>
      </c>
      <c r="I581" s="129">
        <v>0</v>
      </c>
      <c r="J581" s="130">
        <f t="shared" si="345"/>
        <v>10500</v>
      </c>
    </row>
    <row r="582" spans="1:10" x14ac:dyDescent="0.25">
      <c r="A582" s="126">
        <v>42424</v>
      </c>
      <c r="B582" s="127" t="s">
        <v>175</v>
      </c>
      <c r="C582" s="128">
        <v>30</v>
      </c>
      <c r="D582" s="128" t="s">
        <v>11</v>
      </c>
      <c r="E582" s="110">
        <v>37440</v>
      </c>
      <c r="F582" s="110">
        <v>37680</v>
      </c>
      <c r="G582" s="110">
        <v>0</v>
      </c>
      <c r="H582" s="129">
        <f t="shared" si="344"/>
        <v>-7200</v>
      </c>
      <c r="I582" s="129">
        <v>0</v>
      </c>
      <c r="J582" s="130">
        <f t="shared" si="345"/>
        <v>-7200</v>
      </c>
    </row>
    <row r="583" spans="1:10" x14ac:dyDescent="0.25">
      <c r="A583" s="126">
        <v>42423</v>
      </c>
      <c r="B583" s="127" t="s">
        <v>94</v>
      </c>
      <c r="C583" s="128">
        <v>100</v>
      </c>
      <c r="D583" s="128" t="s">
        <v>10</v>
      </c>
      <c r="E583" s="110">
        <v>29170</v>
      </c>
      <c r="F583" s="110">
        <v>29250</v>
      </c>
      <c r="G583" s="110">
        <v>0</v>
      </c>
      <c r="H583" s="129">
        <f t="shared" si="344"/>
        <v>8000</v>
      </c>
      <c r="I583" s="129">
        <v>0</v>
      </c>
      <c r="J583" s="130">
        <f t="shared" si="345"/>
        <v>8000</v>
      </c>
    </row>
    <row r="584" spans="1:10" x14ac:dyDescent="0.25">
      <c r="A584" s="126">
        <v>42423</v>
      </c>
      <c r="B584" s="127" t="s">
        <v>175</v>
      </c>
      <c r="C584" s="128">
        <v>30</v>
      </c>
      <c r="D584" s="128" t="s">
        <v>10</v>
      </c>
      <c r="E584" s="110">
        <v>37110</v>
      </c>
      <c r="F584" s="110">
        <v>37310</v>
      </c>
      <c r="G584" s="110">
        <v>0</v>
      </c>
      <c r="H584" s="129">
        <f t="shared" si="344"/>
        <v>6000</v>
      </c>
      <c r="I584" s="129">
        <v>0</v>
      </c>
      <c r="J584" s="130">
        <f t="shared" si="345"/>
        <v>6000</v>
      </c>
    </row>
    <row r="585" spans="1:10" x14ac:dyDescent="0.25">
      <c r="A585" s="126">
        <v>42422</v>
      </c>
      <c r="B585" s="127" t="s">
        <v>94</v>
      </c>
      <c r="C585" s="128">
        <v>100</v>
      </c>
      <c r="D585" s="128" t="s">
        <v>10</v>
      </c>
      <c r="E585" s="110">
        <v>28810</v>
      </c>
      <c r="F585" s="110">
        <v>28900</v>
      </c>
      <c r="G585" s="110">
        <v>28985</v>
      </c>
      <c r="H585" s="129">
        <f t="shared" si="344"/>
        <v>9000</v>
      </c>
      <c r="I585" s="129">
        <f t="shared" ref="I585:I586" si="346">(IF(D585="SHORT",IF(G585="",0,F585-G585),IF(D585="LONG",IF(G585="",0,G585-F585))))*C585</f>
        <v>8500</v>
      </c>
      <c r="J585" s="130">
        <f t="shared" si="345"/>
        <v>17500</v>
      </c>
    </row>
    <row r="586" spans="1:10" x14ac:dyDescent="0.25">
      <c r="A586" s="126">
        <v>42419</v>
      </c>
      <c r="B586" s="127" t="s">
        <v>94</v>
      </c>
      <c r="C586" s="128">
        <v>100</v>
      </c>
      <c r="D586" s="128" t="s">
        <v>11</v>
      </c>
      <c r="E586" s="110">
        <v>29395</v>
      </c>
      <c r="F586" s="110">
        <v>29315</v>
      </c>
      <c r="G586" s="110">
        <v>29291</v>
      </c>
      <c r="H586" s="129">
        <f t="shared" si="344"/>
        <v>8000</v>
      </c>
      <c r="I586" s="129">
        <f t="shared" si="346"/>
        <v>2400</v>
      </c>
      <c r="J586" s="130">
        <f t="shared" si="345"/>
        <v>10400</v>
      </c>
    </row>
    <row r="587" spans="1:10" x14ac:dyDescent="0.25">
      <c r="A587" s="126">
        <v>42419</v>
      </c>
      <c r="B587" s="127" t="s">
        <v>175</v>
      </c>
      <c r="C587" s="128">
        <v>30</v>
      </c>
      <c r="D587" s="128" t="s">
        <v>11</v>
      </c>
      <c r="E587" s="110">
        <v>37700</v>
      </c>
      <c r="F587" s="110">
        <v>37470</v>
      </c>
      <c r="G587" s="110">
        <v>0</v>
      </c>
      <c r="H587" s="129">
        <f t="shared" si="344"/>
        <v>6900</v>
      </c>
      <c r="I587" s="129">
        <v>0</v>
      </c>
      <c r="J587" s="130">
        <f t="shared" si="345"/>
        <v>6900</v>
      </c>
    </row>
    <row r="588" spans="1:10" x14ac:dyDescent="0.25">
      <c r="A588" s="126">
        <v>42418</v>
      </c>
      <c r="B588" s="127" t="s">
        <v>96</v>
      </c>
      <c r="C588" s="128">
        <v>5000</v>
      </c>
      <c r="D588" s="128" t="s">
        <v>10</v>
      </c>
      <c r="E588" s="110">
        <v>113.65</v>
      </c>
      <c r="F588" s="110">
        <v>114.65</v>
      </c>
      <c r="G588" s="110">
        <v>115.65</v>
      </c>
      <c r="H588" s="129">
        <f t="shared" si="344"/>
        <v>5000</v>
      </c>
      <c r="I588" s="129">
        <f t="shared" ref="I588" si="347">(IF(D588="SHORT",IF(G588="",0,F588-G588),IF(D588="LONG",IF(G588="",0,G588-F588))))*C588</f>
        <v>5000</v>
      </c>
      <c r="J588" s="130">
        <f t="shared" si="345"/>
        <v>10000</v>
      </c>
    </row>
    <row r="589" spans="1:10" x14ac:dyDescent="0.25">
      <c r="A589" s="126">
        <v>42418</v>
      </c>
      <c r="B589" s="127" t="s">
        <v>94</v>
      </c>
      <c r="C589" s="128">
        <v>100</v>
      </c>
      <c r="D589" s="128" t="s">
        <v>10</v>
      </c>
      <c r="E589" s="110">
        <v>28840</v>
      </c>
      <c r="F589" s="110">
        <v>28740</v>
      </c>
      <c r="G589" s="110">
        <v>0</v>
      </c>
      <c r="H589" s="129">
        <f t="shared" si="344"/>
        <v>-10000</v>
      </c>
      <c r="I589" s="129">
        <v>0</v>
      </c>
      <c r="J589" s="130">
        <f t="shared" si="345"/>
        <v>-10000</v>
      </c>
    </row>
    <row r="590" spans="1:10" x14ac:dyDescent="0.25">
      <c r="A590" s="126">
        <v>42417</v>
      </c>
      <c r="B590" s="127" t="s">
        <v>175</v>
      </c>
      <c r="C590" s="128">
        <v>30</v>
      </c>
      <c r="D590" s="128" t="s">
        <v>10</v>
      </c>
      <c r="E590" s="110">
        <v>37030</v>
      </c>
      <c r="F590" s="110">
        <v>37230</v>
      </c>
      <c r="G590" s="110">
        <v>37480</v>
      </c>
      <c r="H590" s="129">
        <f>IF(D590="LONG",(F590-E590)*C590,(E590-F590)*C590)</f>
        <v>6000</v>
      </c>
      <c r="I590" s="129">
        <v>0</v>
      </c>
      <c r="J590" s="130">
        <f>(H590+I590)</f>
        <v>6000</v>
      </c>
    </row>
    <row r="591" spans="1:10" x14ac:dyDescent="0.25">
      <c r="A591" s="126">
        <v>42417</v>
      </c>
      <c r="B591" s="127" t="s">
        <v>94</v>
      </c>
      <c r="C591" s="128">
        <v>100</v>
      </c>
      <c r="D591" s="128" t="s">
        <v>11</v>
      </c>
      <c r="E591" s="110">
        <v>28860</v>
      </c>
      <c r="F591" s="110">
        <v>28790</v>
      </c>
      <c r="G591" s="110">
        <v>28731</v>
      </c>
      <c r="H591" s="129">
        <f>IF(D591="LONG",(F591-E591)*C591,(E591-F591)*C591)</f>
        <v>7000</v>
      </c>
      <c r="I591" s="129">
        <f t="shared" ref="I591:I592" si="348">(IF(D591="SHORT",IF(G591="",0,F591-G591),IF(D591="LONG",IF(G591="",0,G591-F591))))*C591</f>
        <v>5900</v>
      </c>
      <c r="J591" s="130">
        <f>(H591+I591)</f>
        <v>12900</v>
      </c>
    </row>
    <row r="592" spans="1:10" x14ac:dyDescent="0.25">
      <c r="A592" s="126">
        <v>42416</v>
      </c>
      <c r="B592" s="127" t="s">
        <v>94</v>
      </c>
      <c r="C592" s="128">
        <v>100</v>
      </c>
      <c r="D592" s="128" t="s">
        <v>11</v>
      </c>
      <c r="E592" s="110">
        <v>29000</v>
      </c>
      <c r="F592" s="110">
        <v>28895</v>
      </c>
      <c r="G592" s="110">
        <v>28795</v>
      </c>
      <c r="H592" s="129">
        <f>IF(D592="LONG",(F592-E592)*C592,(E592-F592)*C592)</f>
        <v>10500</v>
      </c>
      <c r="I592" s="129">
        <f t="shared" si="348"/>
        <v>10000</v>
      </c>
      <c r="J592" s="130">
        <f>(H592+I592)</f>
        <v>20500</v>
      </c>
    </row>
    <row r="593" spans="1:10" x14ac:dyDescent="0.25">
      <c r="A593" s="126">
        <v>42416</v>
      </c>
      <c r="B593" s="127" t="s">
        <v>106</v>
      </c>
      <c r="C593" s="128">
        <v>100</v>
      </c>
      <c r="D593" s="128" t="s">
        <v>10</v>
      </c>
      <c r="E593" s="110">
        <v>2035</v>
      </c>
      <c r="F593" s="110">
        <v>2070</v>
      </c>
      <c r="G593" s="110">
        <v>0</v>
      </c>
      <c r="H593" s="129">
        <f t="shared" ref="H593:H594" si="349">IF(D593="LONG",(F593-E593)*C593,(E593-F593)*C593)</f>
        <v>3500</v>
      </c>
      <c r="I593" s="129">
        <v>0</v>
      </c>
      <c r="J593" s="130">
        <f t="shared" ref="J593:J594" si="350">(H593+I593)</f>
        <v>3500</v>
      </c>
    </row>
    <row r="594" spans="1:10" x14ac:dyDescent="0.25">
      <c r="A594" s="126">
        <v>42416</v>
      </c>
      <c r="B594" s="127" t="s">
        <v>96</v>
      </c>
      <c r="C594" s="128">
        <v>5000</v>
      </c>
      <c r="D594" s="128" t="s">
        <v>10</v>
      </c>
      <c r="E594" s="110">
        <v>114.75</v>
      </c>
      <c r="F594" s="110">
        <v>115.85</v>
      </c>
      <c r="G594" s="110">
        <v>116</v>
      </c>
      <c r="H594" s="129">
        <f t="shared" si="349"/>
        <v>5499.9999999999718</v>
      </c>
      <c r="I594" s="129">
        <f t="shared" ref="I594:I596" si="351">(IF(D594="SHORT",IF(G594="",0,F594-G594),IF(D594="LONG",IF(G594="",0,G594-F594))))*C594</f>
        <v>750.00000000002842</v>
      </c>
      <c r="J594" s="130">
        <f t="shared" si="350"/>
        <v>6250</v>
      </c>
    </row>
    <row r="595" spans="1:10" x14ac:dyDescent="0.25">
      <c r="A595" s="126">
        <v>42412</v>
      </c>
      <c r="B595" s="127" t="s">
        <v>94</v>
      </c>
      <c r="C595" s="128">
        <v>100</v>
      </c>
      <c r="D595" s="128" t="s">
        <v>10</v>
      </c>
      <c r="E595" s="110">
        <v>29500</v>
      </c>
      <c r="F595" s="110">
        <v>29580</v>
      </c>
      <c r="G595" s="110">
        <v>29680</v>
      </c>
      <c r="H595" s="129">
        <f>IF(D595="LONG",(F595-E595)*C595,(E595-F595)*C595)</f>
        <v>8000</v>
      </c>
      <c r="I595" s="129">
        <f t="shared" si="351"/>
        <v>10000</v>
      </c>
      <c r="J595" s="130">
        <f>(H595+I595)</f>
        <v>18000</v>
      </c>
    </row>
    <row r="596" spans="1:10" x14ac:dyDescent="0.25">
      <c r="A596" s="126">
        <v>42411</v>
      </c>
      <c r="B596" s="127" t="s">
        <v>94</v>
      </c>
      <c r="C596" s="128">
        <v>100</v>
      </c>
      <c r="D596" s="128" t="s">
        <v>11</v>
      </c>
      <c r="E596" s="110">
        <v>29575</v>
      </c>
      <c r="F596" s="110">
        <v>29495</v>
      </c>
      <c r="G596" s="110">
        <v>29440</v>
      </c>
      <c r="H596" s="129">
        <f>IF(D596="LONG",(F596-E596)*C596,(E596-F596)*C596)</f>
        <v>8000</v>
      </c>
      <c r="I596" s="129">
        <f t="shared" si="351"/>
        <v>5500</v>
      </c>
      <c r="J596" s="130">
        <f>(H596+I596)</f>
        <v>13500</v>
      </c>
    </row>
    <row r="597" spans="1:10" x14ac:dyDescent="0.25">
      <c r="A597" s="126">
        <v>42411</v>
      </c>
      <c r="B597" s="127" t="s">
        <v>96</v>
      </c>
      <c r="C597" s="128">
        <v>5000</v>
      </c>
      <c r="D597" s="128" t="s">
        <v>11</v>
      </c>
      <c r="E597" s="110">
        <v>118.1</v>
      </c>
      <c r="F597" s="110">
        <v>117.1</v>
      </c>
      <c r="G597" s="110">
        <v>0</v>
      </c>
      <c r="H597" s="129">
        <f t="shared" ref="H597" si="352">IF(D597="LONG",(F597-E597)*C597,(E597-F597)*C597)</f>
        <v>5000</v>
      </c>
      <c r="I597" s="129">
        <v>0</v>
      </c>
      <c r="J597" s="130">
        <f t="shared" ref="J597" si="353">(H597+I597)</f>
        <v>5000</v>
      </c>
    </row>
    <row r="598" spans="1:10" x14ac:dyDescent="0.25">
      <c r="A598" s="126">
        <v>42410</v>
      </c>
      <c r="B598" s="127" t="s">
        <v>94</v>
      </c>
      <c r="C598" s="128">
        <v>100</v>
      </c>
      <c r="D598" s="128" t="s">
        <v>10</v>
      </c>
      <c r="E598" s="110">
        <v>28090</v>
      </c>
      <c r="F598" s="110">
        <v>28170</v>
      </c>
      <c r="G598" s="110">
        <v>28249</v>
      </c>
      <c r="H598" s="129">
        <f>IF(D598="LONG",(F598-E598)*C598,(E598-F598)*C598)</f>
        <v>8000</v>
      </c>
      <c r="I598" s="129">
        <f t="shared" ref="I598:I599" si="354">(IF(D598="SHORT",IF(G598="",0,F598-G598),IF(D598="LONG",IF(G598="",0,G598-F598))))*C598</f>
        <v>7900</v>
      </c>
      <c r="J598" s="129">
        <f>(H598+I598)</f>
        <v>15900</v>
      </c>
    </row>
    <row r="599" spans="1:10" x14ac:dyDescent="0.25">
      <c r="A599" s="126">
        <v>42409</v>
      </c>
      <c r="B599" s="127" t="s">
        <v>94</v>
      </c>
      <c r="C599" s="128">
        <v>100</v>
      </c>
      <c r="D599" s="128" t="s">
        <v>10</v>
      </c>
      <c r="E599" s="110">
        <v>28250</v>
      </c>
      <c r="F599" s="110">
        <v>28310</v>
      </c>
      <c r="G599" s="110">
        <v>28380</v>
      </c>
      <c r="H599" s="129">
        <f>IF(D599="LONG",(F599-E599)*C599,(E599-F599)*C599)</f>
        <v>6000</v>
      </c>
      <c r="I599" s="129">
        <f t="shared" si="354"/>
        <v>7000</v>
      </c>
      <c r="J599" s="129">
        <f>(H599+I599)</f>
        <v>13000</v>
      </c>
    </row>
    <row r="600" spans="1:10" x14ac:dyDescent="0.25">
      <c r="A600" s="126">
        <v>42409</v>
      </c>
      <c r="B600" s="127" t="s">
        <v>94</v>
      </c>
      <c r="C600" s="128">
        <v>100</v>
      </c>
      <c r="D600" s="128" t="s">
        <v>11</v>
      </c>
      <c r="E600" s="110">
        <v>28300</v>
      </c>
      <c r="F600" s="110">
        <v>28250</v>
      </c>
      <c r="G600" s="110">
        <v>0</v>
      </c>
      <c r="H600" s="129">
        <f t="shared" ref="H600:H609" si="355">IF(D600="LONG",(F600-E600)*C600,(E600-F600)*C600)</f>
        <v>5000</v>
      </c>
      <c r="I600" s="129">
        <v>0</v>
      </c>
      <c r="J600" s="129">
        <f t="shared" ref="J600:J609" si="356">(H600+I600)</f>
        <v>5000</v>
      </c>
    </row>
    <row r="601" spans="1:10" x14ac:dyDescent="0.25">
      <c r="A601" s="126">
        <v>42408</v>
      </c>
      <c r="B601" s="127" t="s">
        <v>173</v>
      </c>
      <c r="C601" s="128">
        <v>5000</v>
      </c>
      <c r="D601" s="128" t="s">
        <v>10</v>
      </c>
      <c r="E601" s="110">
        <v>121</v>
      </c>
      <c r="F601" s="110">
        <v>122</v>
      </c>
      <c r="G601" s="110">
        <v>124</v>
      </c>
      <c r="H601" s="129">
        <f t="shared" si="355"/>
        <v>5000</v>
      </c>
      <c r="I601" s="129">
        <f t="shared" ref="I601" si="357">(IF(D601="SHORT",IF(G601="",0,F601-G601),IF(D601="LONG",IF(G601="",0,G601-F601))))*C601</f>
        <v>10000</v>
      </c>
      <c r="J601" s="129">
        <f t="shared" si="356"/>
        <v>15000</v>
      </c>
    </row>
    <row r="602" spans="1:10" x14ac:dyDescent="0.25">
      <c r="A602" s="126">
        <v>42408</v>
      </c>
      <c r="B602" s="127" t="s">
        <v>106</v>
      </c>
      <c r="C602" s="128">
        <v>100</v>
      </c>
      <c r="D602" s="128" t="s">
        <v>10</v>
      </c>
      <c r="E602" s="110">
        <v>2070</v>
      </c>
      <c r="F602" s="110">
        <v>2020</v>
      </c>
      <c r="G602" s="110">
        <v>0</v>
      </c>
      <c r="H602" s="129">
        <f t="shared" si="355"/>
        <v>-5000</v>
      </c>
      <c r="I602" s="129">
        <v>0</v>
      </c>
      <c r="J602" s="129">
        <f t="shared" si="356"/>
        <v>-5000</v>
      </c>
    </row>
    <row r="603" spans="1:10" x14ac:dyDescent="0.25">
      <c r="A603" s="126">
        <v>42405</v>
      </c>
      <c r="B603" s="127" t="s">
        <v>173</v>
      </c>
      <c r="C603" s="128">
        <v>5000</v>
      </c>
      <c r="D603" s="128" t="s">
        <v>10</v>
      </c>
      <c r="E603" s="110">
        <v>121.15</v>
      </c>
      <c r="F603" s="110">
        <v>120</v>
      </c>
      <c r="G603" s="110">
        <v>0</v>
      </c>
      <c r="H603" s="129">
        <f t="shared" si="355"/>
        <v>-5750.0000000000282</v>
      </c>
      <c r="I603" s="129">
        <v>0</v>
      </c>
      <c r="J603" s="129">
        <f t="shared" si="356"/>
        <v>-5750.0000000000282</v>
      </c>
    </row>
    <row r="604" spans="1:10" x14ac:dyDescent="0.25">
      <c r="A604" s="126">
        <v>42404</v>
      </c>
      <c r="B604" s="127" t="s">
        <v>173</v>
      </c>
      <c r="C604" s="128">
        <v>5000</v>
      </c>
      <c r="D604" s="128" t="s">
        <v>11</v>
      </c>
      <c r="E604" s="110">
        <v>123.85</v>
      </c>
      <c r="F604" s="110">
        <v>122.75</v>
      </c>
      <c r="G604" s="110">
        <v>0</v>
      </c>
      <c r="H604" s="129">
        <f t="shared" si="355"/>
        <v>5499.9999999999718</v>
      </c>
      <c r="I604" s="129">
        <v>0</v>
      </c>
      <c r="J604" s="129">
        <f t="shared" si="356"/>
        <v>5499.9999999999718</v>
      </c>
    </row>
    <row r="605" spans="1:10" x14ac:dyDescent="0.25">
      <c r="A605" s="126">
        <v>42403</v>
      </c>
      <c r="B605" s="127" t="s">
        <v>94</v>
      </c>
      <c r="C605" s="128">
        <v>100</v>
      </c>
      <c r="D605" s="128" t="s">
        <v>11</v>
      </c>
      <c r="E605" s="110">
        <v>27140</v>
      </c>
      <c r="F605" s="110">
        <v>27070</v>
      </c>
      <c r="G605" s="110">
        <v>0</v>
      </c>
      <c r="H605" s="129">
        <f t="shared" si="355"/>
        <v>7000</v>
      </c>
      <c r="I605" s="129">
        <v>0</v>
      </c>
      <c r="J605" s="129">
        <f t="shared" si="356"/>
        <v>7000</v>
      </c>
    </row>
    <row r="606" spans="1:10" x14ac:dyDescent="0.25">
      <c r="A606" s="126">
        <v>42403</v>
      </c>
      <c r="B606" s="127" t="s">
        <v>106</v>
      </c>
      <c r="C606" s="128">
        <v>100</v>
      </c>
      <c r="D606" s="128" t="s">
        <v>10</v>
      </c>
      <c r="E606" s="110">
        <v>2080</v>
      </c>
      <c r="F606" s="110">
        <v>2100</v>
      </c>
      <c r="G606" s="110">
        <v>2130</v>
      </c>
      <c r="H606" s="129">
        <f t="shared" si="355"/>
        <v>2000</v>
      </c>
      <c r="I606" s="129">
        <f t="shared" ref="I606" si="358">(IF(D606="SHORT",IF(G606="",0,F606-G606),IF(D606="LONG",IF(G606="",0,G606-F606))))*C606</f>
        <v>3000</v>
      </c>
      <c r="J606" s="129">
        <f t="shared" si="356"/>
        <v>5000</v>
      </c>
    </row>
    <row r="607" spans="1:10" x14ac:dyDescent="0.25">
      <c r="A607" s="126">
        <v>42403</v>
      </c>
      <c r="B607" s="127" t="s">
        <v>173</v>
      </c>
      <c r="C607" s="128">
        <v>5000</v>
      </c>
      <c r="D607" s="128" t="s">
        <v>11</v>
      </c>
      <c r="E607" s="110">
        <v>121.4</v>
      </c>
      <c r="F607" s="110">
        <v>120.35</v>
      </c>
      <c r="G607" s="110">
        <v>0</v>
      </c>
      <c r="H607" s="129">
        <f t="shared" si="355"/>
        <v>5250.0000000000564</v>
      </c>
      <c r="I607" s="129">
        <v>0</v>
      </c>
      <c r="J607" s="129">
        <f t="shared" si="356"/>
        <v>5250.0000000000564</v>
      </c>
    </row>
    <row r="608" spans="1:10" x14ac:dyDescent="0.25">
      <c r="A608" s="126">
        <v>42402</v>
      </c>
      <c r="B608" s="127" t="s">
        <v>96</v>
      </c>
      <c r="C608" s="128">
        <v>5000</v>
      </c>
      <c r="D608" s="128" t="s">
        <v>11</v>
      </c>
      <c r="E608" s="110">
        <v>114</v>
      </c>
      <c r="F608" s="110">
        <v>113</v>
      </c>
      <c r="G608" s="110">
        <v>112.2</v>
      </c>
      <c r="H608" s="129">
        <f t="shared" si="355"/>
        <v>5000</v>
      </c>
      <c r="I608" s="129">
        <f t="shared" ref="I608:I609" si="359">(IF(D608="SHORT",IF(G608="",0,F608-G608),IF(D608="LONG",IF(G608="",0,G608-F608))))*C608</f>
        <v>3999.9999999999859</v>
      </c>
      <c r="J608" s="129">
        <f t="shared" si="356"/>
        <v>8999.9999999999854</v>
      </c>
    </row>
    <row r="609" spans="1:10" x14ac:dyDescent="0.25">
      <c r="A609" s="126">
        <v>42402</v>
      </c>
      <c r="B609" s="127" t="s">
        <v>94</v>
      </c>
      <c r="C609" s="128">
        <v>100</v>
      </c>
      <c r="D609" s="128" t="s">
        <v>10</v>
      </c>
      <c r="E609" s="110">
        <v>26945</v>
      </c>
      <c r="F609" s="110">
        <v>27025</v>
      </c>
      <c r="G609" s="110">
        <v>27087</v>
      </c>
      <c r="H609" s="129">
        <f t="shared" si="355"/>
        <v>8000</v>
      </c>
      <c r="I609" s="129">
        <f t="shared" si="359"/>
        <v>6200</v>
      </c>
      <c r="J609" s="129">
        <f t="shared" si="356"/>
        <v>14200</v>
      </c>
    </row>
    <row r="610" spans="1:10" x14ac:dyDescent="0.25">
      <c r="A610" s="136"/>
      <c r="B610" s="136"/>
      <c r="C610" s="136"/>
      <c r="D610" s="136"/>
      <c r="E610" s="136"/>
      <c r="F610" s="136"/>
      <c r="G610" s="136"/>
      <c r="H610" s="136"/>
      <c r="I610" s="136"/>
      <c r="J610" s="136"/>
    </row>
    <row r="611" spans="1:10" x14ac:dyDescent="0.25">
      <c r="A611" s="126">
        <v>42398</v>
      </c>
      <c r="B611" s="127" t="s">
        <v>175</v>
      </c>
      <c r="C611" s="128">
        <v>30</v>
      </c>
      <c r="D611" s="128" t="s">
        <v>10</v>
      </c>
      <c r="E611" s="110">
        <v>34630</v>
      </c>
      <c r="F611" s="110">
        <v>34800</v>
      </c>
      <c r="G611" s="110">
        <v>0</v>
      </c>
      <c r="H611" s="129">
        <f>IF(D611="LONG",(F611-E611)*C611,(E611-F611)*C611)</f>
        <v>5100</v>
      </c>
      <c r="I611" s="129">
        <v>0</v>
      </c>
      <c r="J611" s="129">
        <f>(H611+I611)</f>
        <v>5100</v>
      </c>
    </row>
    <row r="612" spans="1:10" x14ac:dyDescent="0.25">
      <c r="A612" s="126">
        <v>42397</v>
      </c>
      <c r="B612" s="127" t="s">
        <v>175</v>
      </c>
      <c r="C612" s="128">
        <v>30</v>
      </c>
      <c r="D612" s="128" t="s">
        <v>11</v>
      </c>
      <c r="E612" s="110">
        <v>35090</v>
      </c>
      <c r="F612" s="110">
        <v>34790</v>
      </c>
      <c r="G612" s="110">
        <v>34664</v>
      </c>
      <c r="H612" s="129">
        <f>IF(D612="LONG",(F612-E612)*C612,(E612-F612)*C612)</f>
        <v>9000</v>
      </c>
      <c r="I612" s="129">
        <f t="shared" ref="I612" si="360">(IF(D612="SHORT",IF(G612="",0,F612-G612),IF(D612="LONG",IF(G612="",0,G612-F612))))*C612</f>
        <v>3780</v>
      </c>
      <c r="J612" s="129">
        <f>(H612+I612)</f>
        <v>12780</v>
      </c>
    </row>
    <row r="613" spans="1:10" x14ac:dyDescent="0.25">
      <c r="A613" s="126">
        <v>42394</v>
      </c>
      <c r="B613" s="127" t="s">
        <v>94</v>
      </c>
      <c r="C613" s="128">
        <v>100</v>
      </c>
      <c r="D613" s="128" t="s">
        <v>11</v>
      </c>
      <c r="E613" s="110">
        <v>26435</v>
      </c>
      <c r="F613" s="110">
        <v>26370</v>
      </c>
      <c r="G613" s="110">
        <v>0</v>
      </c>
      <c r="H613" s="129">
        <f>IF(D613="LONG",(F613-E613)*C613,(E613-F613)*C613)</f>
        <v>6500</v>
      </c>
      <c r="I613" s="129">
        <v>0</v>
      </c>
      <c r="J613" s="129">
        <f>(H613+I613)</f>
        <v>6500</v>
      </c>
    </row>
    <row r="614" spans="1:10" x14ac:dyDescent="0.25">
      <c r="A614" s="126">
        <v>42391</v>
      </c>
      <c r="B614" s="127" t="s">
        <v>94</v>
      </c>
      <c r="C614" s="128">
        <v>100</v>
      </c>
      <c r="D614" s="128" t="s">
        <v>10</v>
      </c>
      <c r="E614" s="110">
        <v>26150</v>
      </c>
      <c r="F614" s="110">
        <v>26250</v>
      </c>
      <c r="G614" s="110">
        <v>26282</v>
      </c>
      <c r="H614" s="129">
        <f>IF(D614="LONG",(F614-E614)*C614,(E614-F614)*C614)</f>
        <v>10000</v>
      </c>
      <c r="I614" s="129">
        <f t="shared" ref="I614" si="361">(IF(D614="SHORT",IF(G614="",0,F614-G614),IF(D614="LONG",IF(G614="",0,G614-F614))))*C614</f>
        <v>3200</v>
      </c>
      <c r="J614" s="129">
        <f>(H614+I614)</f>
        <v>13200</v>
      </c>
    </row>
    <row r="615" spans="1:10" x14ac:dyDescent="0.25">
      <c r="A615" s="126">
        <v>42012</v>
      </c>
      <c r="B615" s="127" t="s">
        <v>175</v>
      </c>
      <c r="C615" s="128">
        <v>30</v>
      </c>
      <c r="D615" s="128" t="s">
        <v>10</v>
      </c>
      <c r="E615" s="110">
        <v>33900</v>
      </c>
      <c r="F615" s="110">
        <v>0</v>
      </c>
      <c r="G615" s="110">
        <v>0</v>
      </c>
      <c r="H615" s="129">
        <v>0</v>
      </c>
      <c r="I615" s="129">
        <v>0</v>
      </c>
      <c r="J615" s="129">
        <v>0</v>
      </c>
    </row>
    <row r="616" spans="1:10" x14ac:dyDescent="0.25">
      <c r="A616" s="126">
        <v>42012</v>
      </c>
      <c r="B616" s="127" t="s">
        <v>179</v>
      </c>
      <c r="C616" s="128">
        <v>1000</v>
      </c>
      <c r="D616" s="128" t="s">
        <v>11</v>
      </c>
      <c r="E616" s="110">
        <v>304.2</v>
      </c>
      <c r="F616" s="110">
        <v>300.60000000000002</v>
      </c>
      <c r="G616" s="110">
        <v>0</v>
      </c>
      <c r="H616" s="129">
        <v>3600</v>
      </c>
      <c r="I616" s="129">
        <v>0</v>
      </c>
      <c r="J616" s="129">
        <v>3600</v>
      </c>
    </row>
    <row r="617" spans="1:10" x14ac:dyDescent="0.25">
      <c r="A617" s="126">
        <v>42011</v>
      </c>
      <c r="B617" s="127" t="s">
        <v>94</v>
      </c>
      <c r="C617" s="128">
        <v>100</v>
      </c>
      <c r="D617" s="128" t="s">
        <v>10</v>
      </c>
      <c r="E617" s="110">
        <v>25980</v>
      </c>
      <c r="F617" s="110">
        <v>26080</v>
      </c>
      <c r="G617" s="110">
        <v>0</v>
      </c>
      <c r="H617" s="129">
        <v>10000</v>
      </c>
      <c r="I617" s="129">
        <v>0</v>
      </c>
      <c r="J617" s="129">
        <v>10000</v>
      </c>
    </row>
    <row r="618" spans="1:10" x14ac:dyDescent="0.25">
      <c r="A618" s="126">
        <v>42010</v>
      </c>
      <c r="B618" s="127" t="s">
        <v>94</v>
      </c>
      <c r="C618" s="128">
        <v>100</v>
      </c>
      <c r="D618" s="128" t="s">
        <v>11</v>
      </c>
      <c r="E618" s="110">
        <v>25714</v>
      </c>
      <c r="F618" s="110">
        <v>25614</v>
      </c>
      <c r="G618" s="110">
        <v>0</v>
      </c>
      <c r="H618" s="129">
        <v>10000</v>
      </c>
      <c r="I618" s="129">
        <v>0</v>
      </c>
      <c r="J618" s="129">
        <v>10000</v>
      </c>
    </row>
    <row r="619" spans="1:10" x14ac:dyDescent="0.25">
      <c r="A619" s="55"/>
      <c r="B619" s="55"/>
      <c r="C619" s="55"/>
      <c r="D619" s="55"/>
      <c r="E619" s="55"/>
      <c r="F619" s="55"/>
      <c r="G619" s="55"/>
      <c r="H619" s="55"/>
      <c r="I619" s="55"/>
      <c r="J619" s="55"/>
    </row>
  </sheetData>
  <mergeCells count="3">
    <mergeCell ref="A1:J1"/>
    <mergeCell ref="A2:J2"/>
    <mergeCell ref="A70:J70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PREMIUM CASH</vt:lpstr>
      <vt:lpstr>PREMIUM FUTURE</vt:lpstr>
      <vt:lpstr>PREMIUM OPTION</vt:lpstr>
      <vt:lpstr>PREMIUM MCX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2018-09-12T12:12:33Z</dcterms:modified>
</cp:coreProperties>
</file>