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H5" i="5"/>
  <c r="I5" i="6"/>
  <c r="K5" i="6" s="1"/>
  <c r="I7" i="6"/>
  <c r="K7" i="6" s="1"/>
  <c r="I6" i="6"/>
  <c r="I7" i="5"/>
  <c r="I6" i="5"/>
  <c r="H6" i="5"/>
  <c r="J6" i="5" s="1"/>
  <c r="H7" i="5"/>
  <c r="C6" i="2"/>
  <c r="I6" i="2" s="1"/>
  <c r="C7" i="2"/>
  <c r="I7" i="2" s="1"/>
  <c r="J8" i="6"/>
  <c r="I8" i="6"/>
  <c r="I9" i="6"/>
  <c r="J10" i="6"/>
  <c r="I10" i="6"/>
  <c r="I13" i="6"/>
  <c r="J12" i="6"/>
  <c r="I12" i="6"/>
  <c r="J11" i="6"/>
  <c r="I11" i="6"/>
  <c r="I14" i="5"/>
  <c r="H14" i="5"/>
  <c r="J14" i="5" s="1"/>
  <c r="H13" i="5"/>
  <c r="I12" i="5"/>
  <c r="I11" i="5"/>
  <c r="H12" i="5"/>
  <c r="J12" i="5" s="1"/>
  <c r="H11" i="5"/>
  <c r="I10" i="5"/>
  <c r="H10" i="5"/>
  <c r="I8" i="5"/>
  <c r="J8" i="5" s="1"/>
  <c r="H8" i="5"/>
  <c r="H9" i="5"/>
  <c r="C8" i="2"/>
  <c r="I8" i="2" s="1"/>
  <c r="C9" i="2"/>
  <c r="H9" i="2" s="1"/>
  <c r="C10" i="2"/>
  <c r="I10" i="2" s="1"/>
  <c r="C11" i="2"/>
  <c r="C12" i="2"/>
  <c r="I12" i="2" s="1"/>
  <c r="C13" i="2"/>
  <c r="I13" i="2" s="1"/>
  <c r="C15" i="2"/>
  <c r="H15" i="2" s="1"/>
  <c r="C16" i="2"/>
  <c r="I16" i="2" s="1"/>
  <c r="C14" i="2"/>
  <c r="I14" i="2" s="1"/>
  <c r="J7" i="5" l="1"/>
  <c r="J11" i="5"/>
  <c r="H5" i="2"/>
  <c r="J5" i="2" s="1"/>
  <c r="J5" i="5"/>
  <c r="K6" i="6"/>
  <c r="H6" i="2"/>
  <c r="J6" i="2" s="1"/>
  <c r="H7" i="2"/>
  <c r="J7" i="2" s="1"/>
  <c r="K8" i="6"/>
  <c r="K10" i="6"/>
  <c r="K9" i="6"/>
  <c r="K11" i="6"/>
  <c r="K12" i="6"/>
  <c r="K13" i="6"/>
  <c r="J13" i="5"/>
  <c r="J10" i="5"/>
  <c r="J9" i="5"/>
  <c r="H8" i="2"/>
  <c r="J8" i="2" s="1"/>
  <c r="I9" i="2"/>
  <c r="J9" i="2" s="1"/>
  <c r="H13" i="2"/>
  <c r="J13" i="2" s="1"/>
  <c r="H10" i="2"/>
  <c r="J10" i="2" s="1"/>
  <c r="H11" i="2"/>
  <c r="J11" i="2" s="1"/>
  <c r="H12" i="2"/>
  <c r="J12" i="2" s="1"/>
  <c r="I15" i="2"/>
  <c r="J15" i="2" s="1"/>
  <c r="H16" i="2"/>
  <c r="J16" i="2"/>
  <c r="H14" i="2"/>
  <c r="J14" i="2"/>
  <c r="I15" i="5" l="1"/>
  <c r="H15" i="5"/>
  <c r="I16" i="5"/>
  <c r="H16" i="5"/>
  <c r="H17" i="5"/>
  <c r="J16" i="6"/>
  <c r="I16" i="6"/>
  <c r="J15" i="6"/>
  <c r="I15" i="6"/>
  <c r="I17" i="6"/>
  <c r="J17" i="6"/>
  <c r="K17" i="6" l="1"/>
  <c r="K15" i="6"/>
  <c r="K16" i="6"/>
  <c r="J15" i="5"/>
  <c r="J16" i="5"/>
  <c r="J17" i="5"/>
  <c r="J14" i="6"/>
  <c r="I14" i="6"/>
  <c r="K14" i="6" s="1"/>
  <c r="J18" i="6"/>
  <c r="I18" i="6"/>
  <c r="K18" i="6" s="1"/>
  <c r="J19" i="6"/>
  <c r="I19" i="6"/>
  <c r="K19" i="6" s="1"/>
  <c r="I20" i="6"/>
  <c r="K20" i="6" s="1"/>
  <c r="I21" i="6"/>
  <c r="K21" i="6" s="1"/>
  <c r="I22" i="6"/>
  <c r="K22" i="6" s="1"/>
  <c r="J23" i="6"/>
  <c r="I23" i="6"/>
  <c r="H24" i="5"/>
  <c r="J24" i="5" s="1"/>
  <c r="I23" i="5"/>
  <c r="H23" i="5"/>
  <c r="H22" i="5"/>
  <c r="H21" i="5"/>
  <c r="H20" i="5"/>
  <c r="J20" i="5" s="1"/>
  <c r="I19" i="5"/>
  <c r="H19" i="5"/>
  <c r="I18" i="5"/>
  <c r="H18" i="5"/>
  <c r="C23" i="2"/>
  <c r="I23" i="2" s="1"/>
  <c r="C22" i="2"/>
  <c r="I22" i="2" s="1"/>
  <c r="C21" i="2"/>
  <c r="I21" i="2" s="1"/>
  <c r="C20" i="2"/>
  <c r="I20" i="2" s="1"/>
  <c r="C19" i="2"/>
  <c r="I19" i="2" s="1"/>
  <c r="C18" i="2"/>
  <c r="H18" i="2" s="1"/>
  <c r="C17" i="2"/>
  <c r="I17" i="2" s="1"/>
  <c r="C24" i="2"/>
  <c r="I24" i="2" s="1"/>
  <c r="I25" i="5"/>
  <c r="H25" i="5"/>
  <c r="I24" i="6"/>
  <c r="I27" i="6"/>
  <c r="I26" i="6"/>
  <c r="K26" i="6" s="1"/>
  <c r="I28" i="6"/>
  <c r="H29" i="5"/>
  <c r="I29" i="5"/>
  <c r="I28" i="5"/>
  <c r="H28" i="5"/>
  <c r="J28" i="5" s="1"/>
  <c r="H27" i="5"/>
  <c r="J27" i="5" s="1"/>
  <c r="C26" i="2"/>
  <c r="I26" i="2" s="1"/>
  <c r="C27" i="2"/>
  <c r="H27" i="2" s="1"/>
  <c r="C28" i="2"/>
  <c r="H28" i="2" s="1"/>
  <c r="I25" i="6"/>
  <c r="I26" i="5"/>
  <c r="H26" i="5"/>
  <c r="C25" i="2"/>
  <c r="I25" i="2" s="1"/>
  <c r="C31" i="2"/>
  <c r="H31" i="2" s="1"/>
  <c r="J31" i="2" s="1"/>
  <c r="C30" i="2"/>
  <c r="H30" i="2" s="1"/>
  <c r="C29" i="2"/>
  <c r="H29" i="2" s="1"/>
  <c r="H30" i="5"/>
  <c r="I31" i="5"/>
  <c r="H31" i="5"/>
  <c r="I32" i="5"/>
  <c r="I41" i="5"/>
  <c r="H32" i="5"/>
  <c r="J32" i="5" s="1"/>
  <c r="J29" i="6"/>
  <c r="I29" i="6"/>
  <c r="J30" i="6"/>
  <c r="I30" i="6"/>
  <c r="I32" i="6"/>
  <c r="J31" i="6"/>
  <c r="I31" i="6"/>
  <c r="J33" i="6"/>
  <c r="I33" i="6"/>
  <c r="I33" i="5"/>
  <c r="H33" i="5"/>
  <c r="J34" i="6"/>
  <c r="I34" i="6"/>
  <c r="I34" i="5"/>
  <c r="H34" i="5"/>
  <c r="J34" i="5" s="1"/>
  <c r="C32" i="2"/>
  <c r="H32" i="2" s="1"/>
  <c r="J32" i="2" s="1"/>
  <c r="C33" i="2"/>
  <c r="H33" i="2" s="1"/>
  <c r="J33" i="2" s="1"/>
  <c r="I35" i="6"/>
  <c r="H36" i="5"/>
  <c r="J36" i="5" s="1"/>
  <c r="H35" i="5"/>
  <c r="J35" i="5" s="1"/>
  <c r="C34" i="2"/>
  <c r="H34" i="2" s="1"/>
  <c r="J34" i="2" s="1"/>
  <c r="C35" i="2"/>
  <c r="H35" i="2" s="1"/>
  <c r="J35" i="2" s="1"/>
  <c r="H37" i="5"/>
  <c r="J37" i="5" s="1"/>
  <c r="J36" i="6"/>
  <c r="I36" i="6"/>
  <c r="I37" i="6"/>
  <c r="K37" i="6" s="1"/>
  <c r="I18" i="2" l="1"/>
  <c r="K30" i="6"/>
  <c r="I29" i="2"/>
  <c r="J29" i="2" s="1"/>
  <c r="I30" i="2"/>
  <c r="J30" i="2" s="1"/>
  <c r="I27" i="2"/>
  <c r="H22" i="2"/>
  <c r="J33" i="5"/>
  <c r="J23" i="5"/>
  <c r="J29" i="5"/>
  <c r="K34" i="6"/>
  <c r="K33" i="6"/>
  <c r="K23" i="6"/>
  <c r="J22" i="5"/>
  <c r="J21" i="5"/>
  <c r="J19" i="5"/>
  <c r="J18" i="5"/>
  <c r="H23" i="2"/>
  <c r="J22" i="2"/>
  <c r="J23" i="2"/>
  <c r="H21" i="2"/>
  <c r="J21" i="2" s="1"/>
  <c r="H19" i="2"/>
  <c r="J19" i="2" s="1"/>
  <c r="H20" i="2"/>
  <c r="J20" i="2" s="1"/>
  <c r="J27" i="2"/>
  <c r="J18" i="2"/>
  <c r="H17" i="2"/>
  <c r="J17" i="2" s="1"/>
  <c r="H24" i="2"/>
  <c r="J24" i="2" s="1"/>
  <c r="J25" i="5"/>
  <c r="K24" i="6"/>
  <c r="K27" i="6"/>
  <c r="K28" i="6"/>
  <c r="K25" i="6"/>
  <c r="H26" i="2"/>
  <c r="J26" i="2" s="1"/>
  <c r="I28" i="2"/>
  <c r="J28" i="2" s="1"/>
  <c r="J26" i="5"/>
  <c r="H25" i="2"/>
  <c r="J25" i="2" s="1"/>
  <c r="J30" i="5"/>
  <c r="J31" i="5"/>
  <c r="K29" i="6"/>
  <c r="K31" i="6"/>
  <c r="K32" i="6"/>
  <c r="K35" i="6"/>
  <c r="K36" i="6"/>
  <c r="I38" i="6"/>
  <c r="K38" i="6" s="1"/>
  <c r="I39" i="6"/>
  <c r="K39" i="6" s="1"/>
  <c r="H38" i="5"/>
  <c r="J38" i="5" s="1"/>
  <c r="C37" i="2"/>
  <c r="H37" i="2" s="1"/>
  <c r="J37" i="2" s="1"/>
  <c r="C36" i="2"/>
  <c r="H36" i="2" s="1"/>
  <c r="J36" i="2" s="1"/>
  <c r="C38" i="2"/>
  <c r="H38" i="2" s="1"/>
  <c r="J38" i="2" s="1"/>
  <c r="H39" i="5"/>
  <c r="J39" i="5" s="1"/>
  <c r="C40" i="2"/>
  <c r="H40" i="2" s="1"/>
  <c r="J40" i="2" s="1"/>
  <c r="C39" i="2"/>
  <c r="H39" i="2" s="1"/>
  <c r="J39" i="2" s="1"/>
  <c r="H40" i="5" l="1"/>
  <c r="H41" i="5"/>
  <c r="J41" i="5" s="1"/>
  <c r="H42" i="5"/>
  <c r="J42" i="5" s="1"/>
  <c r="H43" i="5"/>
  <c r="I41" i="6"/>
  <c r="K41" i="6" s="1"/>
  <c r="I40" i="6"/>
  <c r="K40" i="6" s="1"/>
  <c r="I42" i="6"/>
  <c r="J43" i="6"/>
  <c r="I43" i="6"/>
  <c r="J44" i="6"/>
  <c r="I44" i="6"/>
  <c r="I45" i="6"/>
  <c r="K45" i="6" s="1"/>
  <c r="I46" i="6"/>
  <c r="K46" i="6" s="1"/>
  <c r="I44" i="5"/>
  <c r="H44" i="5"/>
  <c r="I45" i="5"/>
  <c r="H45" i="5"/>
  <c r="C41" i="2"/>
  <c r="H41" i="2" s="1"/>
  <c r="J41" i="2" s="1"/>
  <c r="C42" i="2"/>
  <c r="I42" i="2" s="1"/>
  <c r="I47" i="6"/>
  <c r="K47" i="6" s="1"/>
  <c r="I46" i="5"/>
  <c r="H46" i="5"/>
  <c r="C44" i="2"/>
  <c r="H44" i="2" s="1"/>
  <c r="C43" i="2"/>
  <c r="H43" i="2" s="1"/>
  <c r="J43" i="2" s="1"/>
  <c r="H48" i="5"/>
  <c r="I47" i="5"/>
  <c r="H47" i="5"/>
  <c r="I48" i="6"/>
  <c r="K48" i="6" s="1"/>
  <c r="I49" i="6"/>
  <c r="K49" i="6" s="1"/>
  <c r="C45" i="2"/>
  <c r="H45" i="2" s="1"/>
  <c r="J45" i="2" s="1"/>
  <c r="C47" i="2"/>
  <c r="H47" i="2" s="1"/>
  <c r="J47" i="2" s="1"/>
  <c r="C46" i="2"/>
  <c r="H46" i="2" s="1"/>
  <c r="J46" i="2" s="1"/>
  <c r="I49" i="5"/>
  <c r="H49" i="5"/>
  <c r="I50" i="6"/>
  <c r="J51" i="6"/>
  <c r="I51" i="6"/>
  <c r="H51" i="5"/>
  <c r="J51" i="5" s="1"/>
  <c r="I50" i="5"/>
  <c r="H50" i="5"/>
  <c r="C49" i="2"/>
  <c r="H49" i="2" s="1"/>
  <c r="C48" i="2"/>
  <c r="H48" i="2" s="1"/>
  <c r="J48" i="2" s="1"/>
  <c r="C54" i="2"/>
  <c r="I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H54" i="5"/>
  <c r="J54" i="5" s="1"/>
  <c r="H55" i="5"/>
  <c r="J55" i="5" s="1"/>
  <c r="H53" i="5"/>
  <c r="J53" i="5" s="1"/>
  <c r="H59" i="5"/>
  <c r="J59" i="5" s="1"/>
  <c r="H58" i="5"/>
  <c r="J58" i="5" s="1"/>
  <c r="H57" i="5"/>
  <c r="J57" i="5" s="1"/>
  <c r="I56" i="5"/>
  <c r="H56" i="5"/>
  <c r="J53" i="6"/>
  <c r="I54" i="6"/>
  <c r="K54" i="6" s="1"/>
  <c r="I53" i="6"/>
  <c r="K53" i="6" s="1"/>
  <c r="I58" i="6"/>
  <c r="K58" i="6" s="1"/>
  <c r="I57" i="6"/>
  <c r="K57" i="6" s="1"/>
  <c r="I56" i="6"/>
  <c r="K56" i="6" s="1"/>
  <c r="I55" i="6"/>
  <c r="K55" i="6" s="1"/>
  <c r="I52" i="5"/>
  <c r="H52" i="5"/>
  <c r="I52" i="6"/>
  <c r="K52" i="6" s="1"/>
  <c r="K44" i="6" l="1"/>
  <c r="K43" i="6"/>
  <c r="J56" i="5"/>
  <c r="J45" i="5"/>
  <c r="K51" i="6"/>
  <c r="I49" i="2"/>
  <c r="J49" i="2" s="1"/>
  <c r="I44" i="2"/>
  <c r="J44" i="2" s="1"/>
  <c r="H42" i="2"/>
  <c r="J42" i="2" s="1"/>
  <c r="J40" i="5"/>
  <c r="J43" i="5"/>
  <c r="K42" i="6"/>
  <c r="J44" i="5"/>
  <c r="J46" i="5"/>
  <c r="J48" i="5"/>
  <c r="J47" i="5"/>
  <c r="J49" i="5"/>
  <c r="K50" i="6"/>
  <c r="J50" i="5"/>
  <c r="H54" i="2"/>
  <c r="J54" i="2" s="1"/>
  <c r="J52" i="5"/>
  <c r="H67" i="5"/>
  <c r="J67" i="5" s="1"/>
  <c r="I66" i="5"/>
  <c r="H66" i="5"/>
  <c r="I65" i="5"/>
  <c r="H65" i="5"/>
  <c r="I64" i="5"/>
  <c r="H64" i="5"/>
  <c r="H63" i="5"/>
  <c r="J63" i="5" s="1"/>
  <c r="H62" i="5"/>
  <c r="J62" i="5" s="1"/>
  <c r="I61" i="5"/>
  <c r="H61" i="5"/>
  <c r="I60" i="5"/>
  <c r="H60" i="5"/>
  <c r="J66" i="6"/>
  <c r="I66" i="6"/>
  <c r="I65" i="6"/>
  <c r="K65" i="6" s="1"/>
  <c r="I64" i="6"/>
  <c r="K64" i="6" s="1"/>
  <c r="I63" i="6"/>
  <c r="K63" i="6" s="1"/>
  <c r="J62" i="6"/>
  <c r="I62" i="6"/>
  <c r="I61" i="6"/>
  <c r="K61" i="6" s="1"/>
  <c r="I60" i="6"/>
  <c r="K60" i="6" s="1"/>
  <c r="I59" i="6"/>
  <c r="K59" i="6" s="1"/>
  <c r="C62" i="2"/>
  <c r="I62" i="2" s="1"/>
  <c r="C61" i="2"/>
  <c r="H61" i="2" s="1"/>
  <c r="C60" i="2"/>
  <c r="I60" i="2" s="1"/>
  <c r="C59" i="2"/>
  <c r="I59" i="2" s="1"/>
  <c r="C58" i="2"/>
  <c r="I58" i="2" s="1"/>
  <c r="C57" i="2"/>
  <c r="I57" i="2" s="1"/>
  <c r="C56" i="2"/>
  <c r="H56" i="2" s="1"/>
  <c r="C55" i="2"/>
  <c r="I55" i="2" s="1"/>
  <c r="J60" i="5" l="1"/>
  <c r="J61" i="5"/>
  <c r="J64" i="5"/>
  <c r="J65" i="5"/>
  <c r="J66" i="5"/>
  <c r="K66" i="6"/>
  <c r="K62" i="6"/>
  <c r="H55" i="2"/>
  <c r="J55" i="2" s="1"/>
  <c r="H57" i="2"/>
  <c r="J57" i="2" s="1"/>
  <c r="H58" i="2"/>
  <c r="J58" i="2" s="1"/>
  <c r="H59" i="2"/>
  <c r="J59" i="2" s="1"/>
  <c r="H60" i="2"/>
  <c r="J60" i="2" s="1"/>
  <c r="H62" i="2"/>
  <c r="J62" i="2" s="1"/>
  <c r="I56" i="2"/>
  <c r="J56" i="2" s="1"/>
  <c r="I61" i="2"/>
  <c r="J61" i="2" s="1"/>
  <c r="J70" i="6" l="1"/>
  <c r="I70" i="6"/>
  <c r="J69" i="6"/>
  <c r="I69" i="6"/>
  <c r="J68" i="6"/>
  <c r="I68" i="6"/>
  <c r="J67" i="6"/>
  <c r="I67" i="6"/>
  <c r="H70" i="5"/>
  <c r="J70" i="5" s="1"/>
  <c r="I69" i="5"/>
  <c r="H69" i="5"/>
  <c r="H68" i="5"/>
  <c r="J68" i="5" s="1"/>
  <c r="C68" i="2"/>
  <c r="I68" i="2" s="1"/>
  <c r="C67" i="2"/>
  <c r="H67" i="2" s="1"/>
  <c r="C66" i="2"/>
  <c r="I66" i="2" s="1"/>
  <c r="C65" i="2"/>
  <c r="H65" i="2" s="1"/>
  <c r="C64" i="2"/>
  <c r="I64" i="2" s="1"/>
  <c r="C63" i="2"/>
  <c r="H63" i="2" s="1"/>
  <c r="K67" i="6" l="1"/>
  <c r="K70" i="6"/>
  <c r="K69" i="6"/>
  <c r="J69" i="5"/>
  <c r="K68" i="6"/>
  <c r="H64" i="2"/>
  <c r="J64" i="2" s="1"/>
  <c r="H66" i="2"/>
  <c r="J66" i="2" s="1"/>
  <c r="H68" i="2"/>
  <c r="J68" i="2" s="1"/>
  <c r="I63" i="2"/>
  <c r="J63" i="2" s="1"/>
  <c r="I65" i="2"/>
  <c r="J65" i="2" s="1"/>
  <c r="I67" i="2"/>
  <c r="J67" i="2" s="1"/>
  <c r="J74" i="6" l="1"/>
  <c r="I74" i="6"/>
  <c r="J73" i="6"/>
  <c r="I73" i="6"/>
  <c r="J72" i="6"/>
  <c r="I72" i="6"/>
  <c r="I71" i="6"/>
  <c r="K71" i="6" s="1"/>
  <c r="H74" i="5"/>
  <c r="J74" i="5" s="1"/>
  <c r="H73" i="5"/>
  <c r="J73" i="5" s="1"/>
  <c r="H72" i="5"/>
  <c r="J72" i="5" s="1"/>
  <c r="H71" i="5"/>
  <c r="J71" i="5" s="1"/>
  <c r="C71" i="2"/>
  <c r="I71" i="2" s="1"/>
  <c r="C70" i="2"/>
  <c r="I70" i="2" s="1"/>
  <c r="C69" i="2"/>
  <c r="I69" i="2" s="1"/>
  <c r="K73" i="6" l="1"/>
  <c r="K72" i="6"/>
  <c r="K74" i="6"/>
  <c r="H69" i="2"/>
  <c r="J69" i="2" s="1"/>
  <c r="H70" i="2"/>
  <c r="J70" i="2" s="1"/>
  <c r="H71" i="2"/>
  <c r="J71" i="2" s="1"/>
  <c r="I79" i="6" l="1"/>
  <c r="K79" i="6" s="1"/>
  <c r="J78" i="6"/>
  <c r="I78" i="6"/>
  <c r="I77" i="6"/>
  <c r="K77" i="6" s="1"/>
  <c r="I76" i="6"/>
  <c r="K76" i="6" s="1"/>
  <c r="I75" i="6"/>
  <c r="K75" i="6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C75" i="2"/>
  <c r="I75" i="2" s="1"/>
  <c r="C74" i="2"/>
  <c r="I74" i="2" s="1"/>
  <c r="C73" i="2"/>
  <c r="I73" i="2" s="1"/>
  <c r="C72" i="2"/>
  <c r="I72" i="2" s="1"/>
  <c r="K78" i="6" l="1"/>
  <c r="H75" i="2"/>
  <c r="J75" i="2" s="1"/>
  <c r="H72" i="2"/>
  <c r="J72" i="2" s="1"/>
  <c r="H73" i="2"/>
  <c r="J73" i="2" s="1"/>
  <c r="H74" i="2"/>
  <c r="J74" i="2" s="1"/>
  <c r="I99" i="6"/>
  <c r="K99" i="6" s="1"/>
  <c r="J98" i="6"/>
  <c r="I98" i="6"/>
  <c r="J97" i="6"/>
  <c r="I97" i="6"/>
  <c r="I96" i="6"/>
  <c r="K96" i="6" s="1"/>
  <c r="J95" i="6"/>
  <c r="I95" i="6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5" i="6"/>
  <c r="K85" i="6" s="1"/>
  <c r="I84" i="6"/>
  <c r="K84" i="6" s="1"/>
  <c r="I82" i="6"/>
  <c r="K82" i="6" s="1"/>
  <c r="I81" i="6"/>
  <c r="K81" i="6" s="1"/>
  <c r="J80" i="6"/>
  <c r="I80" i="6"/>
  <c r="H114" i="5"/>
  <c r="J114" i="5" s="1"/>
  <c r="I113" i="5"/>
  <c r="H113" i="5"/>
  <c r="H112" i="5"/>
  <c r="J112" i="5" s="1"/>
  <c r="I111" i="5"/>
  <c r="H111" i="5"/>
  <c r="I110" i="5"/>
  <c r="H110" i="5"/>
  <c r="I109" i="5"/>
  <c r="H109" i="5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I94" i="5"/>
  <c r="H94" i="5"/>
  <c r="H93" i="5"/>
  <c r="J93" i="5" s="1"/>
  <c r="J91" i="5"/>
  <c r="H90" i="5"/>
  <c r="J90" i="5" s="1"/>
  <c r="I89" i="5"/>
  <c r="H89" i="5"/>
  <c r="I87" i="5"/>
  <c r="H87" i="5"/>
  <c r="H86" i="5"/>
  <c r="J86" i="5" s="1"/>
  <c r="H85" i="5"/>
  <c r="J85" i="5" s="1"/>
  <c r="I84" i="5"/>
  <c r="H84" i="5"/>
  <c r="H83" i="5"/>
  <c r="J83" i="5" s="1"/>
  <c r="H82" i="5"/>
  <c r="J82" i="5" s="1"/>
  <c r="H81" i="5"/>
  <c r="J81" i="5" s="1"/>
  <c r="K97" i="6" l="1"/>
  <c r="K98" i="6"/>
  <c r="J87" i="5"/>
  <c r="J110" i="5"/>
  <c r="J94" i="5"/>
  <c r="J84" i="5"/>
  <c r="J109" i="5"/>
  <c r="J89" i="5"/>
  <c r="J111" i="5"/>
  <c r="J113" i="5"/>
  <c r="K80" i="6"/>
  <c r="K95" i="6"/>
  <c r="C82" i="2"/>
  <c r="I82" i="2" s="1"/>
  <c r="C81" i="2"/>
  <c r="I81" i="2" s="1"/>
  <c r="C80" i="2"/>
  <c r="I80" i="2" s="1"/>
  <c r="C79" i="2"/>
  <c r="I79" i="2" s="1"/>
  <c r="C78" i="2"/>
  <c r="I78" i="2" s="1"/>
  <c r="C77" i="2"/>
  <c r="I77" i="2" s="1"/>
  <c r="H81" i="2" l="1"/>
  <c r="J81" i="2" s="1"/>
  <c r="H82" i="2"/>
  <c r="J82" i="2" s="1"/>
  <c r="H77" i="2"/>
  <c r="J77" i="2" s="1"/>
  <c r="H78" i="2"/>
  <c r="J78" i="2" s="1"/>
  <c r="H79" i="2"/>
  <c r="J79" i="2" s="1"/>
  <c r="H80" i="2"/>
  <c r="J80" i="2" s="1"/>
  <c r="C83" i="2" l="1"/>
  <c r="H83" i="2" s="1"/>
  <c r="J83" i="2" s="1"/>
  <c r="C84" i="2"/>
  <c r="H84" i="2" s="1"/>
  <c r="J84" i="2" s="1"/>
  <c r="C85" i="2"/>
  <c r="I85" i="2" s="1"/>
  <c r="H85" i="2" l="1"/>
  <c r="J85" i="2" s="1"/>
  <c r="C86" i="2" l="1"/>
  <c r="H86" i="2" s="1"/>
  <c r="J86" i="2" s="1"/>
  <c r="C87" i="2" l="1"/>
  <c r="H87" i="2" s="1"/>
  <c r="C88" i="2"/>
  <c r="H88" i="2" s="1"/>
  <c r="J88" i="2" s="1"/>
  <c r="J87" i="2" l="1"/>
  <c r="C89" i="2"/>
  <c r="H89" i="2" s="1"/>
  <c r="C90" i="2"/>
  <c r="H90" i="2" s="1"/>
  <c r="J90" i="2" s="1"/>
  <c r="C96" i="2"/>
  <c r="H96" i="2" s="1"/>
  <c r="J89" i="2" l="1"/>
  <c r="I96" i="2"/>
  <c r="J96" i="2" s="1"/>
  <c r="C91" i="2" l="1"/>
  <c r="H91" i="2" s="1"/>
  <c r="C92" i="2"/>
  <c r="H92" i="2" s="1"/>
  <c r="J92" i="2" s="1"/>
  <c r="I91" i="2" l="1"/>
  <c r="J91" i="2" s="1"/>
  <c r="C93" i="2" l="1"/>
  <c r="H93" i="2" l="1"/>
  <c r="I93" i="2"/>
  <c r="C94" i="2"/>
  <c r="H94" i="2" s="1"/>
  <c r="J94" i="2" s="1"/>
  <c r="J93" i="2" l="1"/>
  <c r="C95" i="2" l="1"/>
  <c r="H95" i="2" s="1"/>
  <c r="J95" i="2" s="1"/>
  <c r="C97" i="2" l="1"/>
  <c r="H97" i="2" s="1"/>
  <c r="J97" i="2" s="1"/>
  <c r="C98" i="2" l="1"/>
  <c r="H98" i="2" s="1"/>
  <c r="J98" i="2" s="1"/>
  <c r="C100" i="2" l="1"/>
  <c r="H100" i="2" s="1"/>
  <c r="J100" i="2" s="1"/>
  <c r="C99" i="2"/>
  <c r="I99" i="2" s="1"/>
  <c r="H99" i="2" l="1"/>
  <c r="J99" i="2" s="1"/>
</calcChain>
</file>

<file path=xl/sharedStrings.xml><?xml version="1.0" encoding="utf-8"?>
<sst xmlns="http://schemas.openxmlformats.org/spreadsheetml/2006/main" count="744" uniqueCount="195">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</sst>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7" t="s">
        <v>45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43390</v>
      </c>
      <c r="B5" s="24" t="s">
        <v>194</v>
      </c>
      <c r="C5" s="61">
        <f t="shared" ref="C5" si="0">300000/E5</f>
        <v>190.47619047619048</v>
      </c>
      <c r="D5" s="62" t="s">
        <v>104</v>
      </c>
      <c r="E5" s="25">
        <v>1575</v>
      </c>
      <c r="F5" s="25">
        <v>1555</v>
      </c>
      <c r="G5" s="25">
        <v>1530</v>
      </c>
      <c r="H5" s="25">
        <f t="shared" ref="H5" si="1">IF(D5="SELL", E5-F5, F5-E5)*C5</f>
        <v>3809.5238095238096</v>
      </c>
      <c r="I5" s="25">
        <f t="shared" ref="I5" si="2">IF(D5="SELL",IF(G5="-","0",F5-G5),IF(D5="BUY",IF(G5="-","0",G5-F5)))*C5</f>
        <v>4761.9047619047624</v>
      </c>
      <c r="J5" s="63">
        <f t="shared" ref="J5" si="3">SUM(H5:I5)</f>
        <v>8571.4285714285725</v>
      </c>
    </row>
    <row r="6" spans="1:10" x14ac:dyDescent="0.25">
      <c r="A6" s="23">
        <v>43389</v>
      </c>
      <c r="B6" s="24" t="s">
        <v>190</v>
      </c>
      <c r="C6" s="61">
        <f t="shared" ref="C6" si="4">300000/E6</f>
        <v>669.64285714285711</v>
      </c>
      <c r="D6" s="62" t="s">
        <v>48</v>
      </c>
      <c r="E6" s="25">
        <v>448</v>
      </c>
      <c r="F6" s="25">
        <v>453.4</v>
      </c>
      <c r="G6" s="25" t="s">
        <v>49</v>
      </c>
      <c r="H6" s="25">
        <f t="shared" ref="H6" si="5">IF(D6="SELL", E6-F6, F6-E6)*C6</f>
        <v>3616.071428571413</v>
      </c>
      <c r="I6" s="25">
        <f t="shared" ref="I6" si="6">IF(D6="SELL",IF(G6="-","0",F6-G6),IF(D6="BUY",IF(G6="-","0",G6-F6)))*C6</f>
        <v>0</v>
      </c>
      <c r="J6" s="63">
        <f t="shared" ref="J6" si="7">SUM(H6:I6)</f>
        <v>3616.071428571413</v>
      </c>
    </row>
    <row r="7" spans="1:10" x14ac:dyDescent="0.25">
      <c r="A7" s="23">
        <v>43388</v>
      </c>
      <c r="B7" s="24" t="s">
        <v>190</v>
      </c>
      <c r="C7" s="61">
        <f t="shared" ref="C7" si="8">300000/E7</f>
        <v>753.7688442211055</v>
      </c>
      <c r="D7" s="62" t="s">
        <v>48</v>
      </c>
      <c r="E7" s="25">
        <v>398</v>
      </c>
      <c r="F7" s="25">
        <v>405</v>
      </c>
      <c r="G7" s="25" t="s">
        <v>49</v>
      </c>
      <c r="H7" s="25">
        <f t="shared" ref="H7" si="9">IF(D7="SELL", E7-F7, F7-E7)*C7</f>
        <v>5276.3819095477384</v>
      </c>
      <c r="I7" s="25">
        <f t="shared" ref="I7" si="10">IF(D7="SELL",IF(G7="-","0",F7-G7),IF(D7="BUY",IF(G7="-","0",G7-F7)))*C7</f>
        <v>0</v>
      </c>
      <c r="J7" s="63">
        <f t="shared" ref="J7" si="11">SUM(H7:I7)</f>
        <v>5276.3819095477384</v>
      </c>
    </row>
    <row r="8" spans="1:10" x14ac:dyDescent="0.25">
      <c r="A8" s="23">
        <v>43385</v>
      </c>
      <c r="B8" s="24" t="s">
        <v>190</v>
      </c>
      <c r="C8" s="61">
        <f t="shared" ref="C8" si="12">300000/E8</f>
        <v>800</v>
      </c>
      <c r="D8" s="62" t="s">
        <v>48</v>
      </c>
      <c r="E8" s="25">
        <v>375</v>
      </c>
      <c r="F8" s="25">
        <v>379.8</v>
      </c>
      <c r="G8" s="25" t="s">
        <v>49</v>
      </c>
      <c r="H8" s="25">
        <f t="shared" ref="H8" si="13">IF(D8="SELL", E8-F8, F8-E8)*C8</f>
        <v>3840.0000000000091</v>
      </c>
      <c r="I8" s="25">
        <f t="shared" ref="I8" si="14">IF(D8="SELL",IF(G8="-","0",F8-G8),IF(D8="BUY",IF(G8="-","0",G8-F8)))*C8</f>
        <v>0</v>
      </c>
      <c r="J8" s="63">
        <f t="shared" ref="J8" si="15">SUM(H8:I8)</f>
        <v>3840.0000000000091</v>
      </c>
    </row>
    <row r="9" spans="1:10" x14ac:dyDescent="0.25">
      <c r="A9" s="23">
        <v>43384</v>
      </c>
      <c r="B9" s="24" t="s">
        <v>187</v>
      </c>
      <c r="C9" s="61">
        <f t="shared" ref="C9" si="16">300000/E9</f>
        <v>462.24961479198765</v>
      </c>
      <c r="D9" s="62" t="s">
        <v>104</v>
      </c>
      <c r="E9" s="25">
        <v>649</v>
      </c>
      <c r="F9" s="25">
        <v>639</v>
      </c>
      <c r="G9" s="25">
        <v>631</v>
      </c>
      <c r="H9" s="25">
        <f t="shared" ref="H9" si="17">IF(D9="SELL", E9-F9, F9-E9)*C9</f>
        <v>4622.4961479198764</v>
      </c>
      <c r="I9" s="25">
        <f t="shared" ref="I9" si="18">IF(D9="SELL",IF(G9="-","0",F9-G9),IF(D9="BUY",IF(G9="-","0",G9-F9)))*C9</f>
        <v>3697.9969183359012</v>
      </c>
      <c r="J9" s="63">
        <f t="shared" ref="J9" si="19">SUM(H9:I9)</f>
        <v>8320.4930662557781</v>
      </c>
    </row>
    <row r="10" spans="1:10" x14ac:dyDescent="0.25">
      <c r="A10" s="23">
        <v>43383</v>
      </c>
      <c r="B10" s="24" t="s">
        <v>186</v>
      </c>
      <c r="C10" s="61">
        <f t="shared" ref="C10" si="20">300000/E10</f>
        <v>240</v>
      </c>
      <c r="D10" s="62" t="s">
        <v>48</v>
      </c>
      <c r="E10" s="25">
        <v>1250</v>
      </c>
      <c r="F10" s="25">
        <v>1268</v>
      </c>
      <c r="G10" s="25">
        <v>1290</v>
      </c>
      <c r="H10" s="25">
        <f t="shared" ref="H10" si="21">IF(D10="SELL", E10-F10, F10-E10)*C10</f>
        <v>4320</v>
      </c>
      <c r="I10" s="25">
        <f t="shared" ref="I10" si="22">IF(D10="SELL",IF(G10="-","0",F10-G10),IF(D10="BUY",IF(G10="-","0",G10-F10)))*C10</f>
        <v>5280</v>
      </c>
      <c r="J10" s="63">
        <f t="shared" ref="J10" si="23">SUM(H10:I10)</f>
        <v>9600</v>
      </c>
    </row>
    <row r="11" spans="1:10" x14ac:dyDescent="0.25">
      <c r="A11" s="23">
        <v>43382</v>
      </c>
      <c r="B11" s="24" t="s">
        <v>190</v>
      </c>
      <c r="C11" s="61">
        <f t="shared" ref="C11" si="24">300000/E11</f>
        <v>917.43119266055044</v>
      </c>
      <c r="D11" s="62" t="s">
        <v>104</v>
      </c>
      <c r="E11" s="25">
        <v>327</v>
      </c>
      <c r="F11" s="25">
        <v>321</v>
      </c>
      <c r="G11" s="25" t="s">
        <v>49</v>
      </c>
      <c r="H11" s="25">
        <f t="shared" ref="H11" si="25">IF(D11="SELL", E11-F11, F11-E11)*C11</f>
        <v>5504.5871559633024</v>
      </c>
      <c r="I11" s="25">
        <v>0</v>
      </c>
      <c r="J11" s="63">
        <f t="shared" ref="J11" si="26">SUM(H11:I11)</f>
        <v>5504.5871559633024</v>
      </c>
    </row>
    <row r="12" spans="1:10" x14ac:dyDescent="0.25">
      <c r="A12" s="23">
        <v>43381</v>
      </c>
      <c r="B12" s="24" t="s">
        <v>185</v>
      </c>
      <c r="C12" s="61">
        <f t="shared" ref="C12" si="27">300000/E12</f>
        <v>678.73303167420818</v>
      </c>
      <c r="D12" s="62" t="s">
        <v>104</v>
      </c>
      <c r="E12" s="25">
        <v>442</v>
      </c>
      <c r="F12" s="25">
        <v>435</v>
      </c>
      <c r="G12" s="25">
        <v>428</v>
      </c>
      <c r="H12" s="25">
        <f t="shared" ref="H12" si="28">IF(D12="SELL", E12-F12, F12-E12)*C12</f>
        <v>4751.1312217194572</v>
      </c>
      <c r="I12" s="25">
        <f t="shared" ref="I12" si="29">IF(D12="SELL",IF(G12="-","0",F12-G12),IF(D12="BUY",IF(G12="-","0",G12-F12)))*C12</f>
        <v>4751.1312217194572</v>
      </c>
      <c r="J12" s="63">
        <f t="shared" ref="J12" si="30">SUM(H12:I12)</f>
        <v>9502.2624434389145</v>
      </c>
    </row>
    <row r="13" spans="1:10" x14ac:dyDescent="0.25">
      <c r="A13" s="23">
        <v>43378</v>
      </c>
      <c r="B13" s="24" t="s">
        <v>116</v>
      </c>
      <c r="C13" s="61">
        <f t="shared" ref="C13" si="31">300000/E13</f>
        <v>656.45514223194743</v>
      </c>
      <c r="D13" s="62" t="s">
        <v>104</v>
      </c>
      <c r="E13" s="25">
        <v>457</v>
      </c>
      <c r="F13" s="25">
        <v>450</v>
      </c>
      <c r="G13" s="25">
        <v>440</v>
      </c>
      <c r="H13" s="25">
        <f t="shared" ref="H13" si="32">IF(D13="SELL", E13-F13, F13-E13)*C13</f>
        <v>4595.1859956236322</v>
      </c>
      <c r="I13" s="25">
        <f t="shared" ref="I13" si="33">IF(D13="SELL",IF(G13="-","0",F13-G13),IF(D13="BUY",IF(G13="-","0",G13-F13)))*C13</f>
        <v>6564.5514223194741</v>
      </c>
      <c r="J13" s="63">
        <f t="shared" ref="J13" si="34">SUM(H13:I13)</f>
        <v>11159.737417943106</v>
      </c>
    </row>
    <row r="14" spans="1:10" x14ac:dyDescent="0.25">
      <c r="A14" s="23">
        <v>43377</v>
      </c>
      <c r="B14" s="24" t="s">
        <v>183</v>
      </c>
      <c r="C14" s="61">
        <f t="shared" ref="C14:C15" si="35">300000/E14</f>
        <v>879.76539589442814</v>
      </c>
      <c r="D14" s="62" t="s">
        <v>104</v>
      </c>
      <c r="E14" s="25">
        <v>341</v>
      </c>
      <c r="F14" s="25">
        <v>335</v>
      </c>
      <c r="G14" s="25">
        <v>330</v>
      </c>
      <c r="H14" s="25">
        <f t="shared" ref="H14:H15" si="36">IF(D14="SELL", E14-F14, F14-E14)*C14</f>
        <v>5278.5923753665684</v>
      </c>
      <c r="I14" s="25">
        <f t="shared" ref="I14:I15" si="37">IF(D14="SELL",IF(G14="-","0",F14-G14),IF(D14="BUY",IF(G14="-","0",G14-F14)))*C14</f>
        <v>4398.8269794721409</v>
      </c>
      <c r="J14" s="63">
        <f t="shared" ref="J14:J15" si="38">SUM(H14:I14)</f>
        <v>9677.4193548387084</v>
      </c>
    </row>
    <row r="15" spans="1:10" x14ac:dyDescent="0.25">
      <c r="A15" s="23">
        <v>43376</v>
      </c>
      <c r="B15" s="24" t="s">
        <v>184</v>
      </c>
      <c r="C15" s="61">
        <f t="shared" si="35"/>
        <v>1142.8571428571429</v>
      </c>
      <c r="D15" s="62" t="s">
        <v>48</v>
      </c>
      <c r="E15" s="25">
        <v>262.5</v>
      </c>
      <c r="F15" s="25">
        <v>266</v>
      </c>
      <c r="G15" s="25" t="s">
        <v>49</v>
      </c>
      <c r="H15" s="25">
        <f t="shared" si="36"/>
        <v>4000</v>
      </c>
      <c r="I15" s="25">
        <f t="shared" si="37"/>
        <v>0</v>
      </c>
      <c r="J15" s="63">
        <f t="shared" si="38"/>
        <v>4000</v>
      </c>
    </row>
    <row r="16" spans="1:10" x14ac:dyDescent="0.25">
      <c r="A16" s="23">
        <v>43374</v>
      </c>
      <c r="B16" s="24" t="s">
        <v>158</v>
      </c>
      <c r="C16" s="61">
        <f t="shared" ref="C16" si="39">300000/E16</f>
        <v>821.91780821917803</v>
      </c>
      <c r="D16" s="62" t="s">
        <v>104</v>
      </c>
      <c r="E16" s="25">
        <v>365</v>
      </c>
      <c r="F16" s="25">
        <v>359</v>
      </c>
      <c r="G16" s="25" t="s">
        <v>49</v>
      </c>
      <c r="H16" s="25">
        <f t="shared" ref="H16" si="40">IF(D16="SELL", E16-F16, F16-E16)*C16</f>
        <v>4931.5068493150684</v>
      </c>
      <c r="I16" s="25">
        <f t="shared" ref="I16" si="41">IF(D16="SELL",IF(G16="-","0",F16-G16),IF(D16="BUY",IF(G16="-","0",G16-F16)))*C16</f>
        <v>0</v>
      </c>
      <c r="J16" s="63">
        <f t="shared" ref="J16" si="42">SUM(H16:I16)</f>
        <v>4931.5068493150684</v>
      </c>
    </row>
    <row r="17" spans="1:10" x14ac:dyDescent="0.25">
      <c r="A17" s="23">
        <v>43371</v>
      </c>
      <c r="B17" s="24" t="s">
        <v>173</v>
      </c>
      <c r="C17" s="61">
        <f t="shared" ref="C17" si="43">300000/E17</f>
        <v>759.49367088607596</v>
      </c>
      <c r="D17" s="62" t="s">
        <v>104</v>
      </c>
      <c r="E17" s="25">
        <v>395</v>
      </c>
      <c r="F17" s="25">
        <v>391</v>
      </c>
      <c r="G17" s="25" t="s">
        <v>49</v>
      </c>
      <c r="H17" s="25">
        <f t="shared" ref="H17" si="44">IF(D17="SELL", E17-F17, F17-E17)*C17</f>
        <v>3037.9746835443038</v>
      </c>
      <c r="I17" s="25">
        <f t="shared" ref="I17:I18" si="45">IF(D17="SELL",IF(G17="-","0",F17-G17),IF(D17="BUY",IF(G17="-","0",G17-F17)))*C17</f>
        <v>0</v>
      </c>
      <c r="J17" s="63">
        <f t="shared" ref="J17" si="46">SUM(H17:I17)</f>
        <v>3037.9746835443038</v>
      </c>
    </row>
    <row r="18" spans="1:10" x14ac:dyDescent="0.25">
      <c r="A18" s="23">
        <v>43370</v>
      </c>
      <c r="B18" s="24" t="s">
        <v>174</v>
      </c>
      <c r="C18" s="61">
        <f t="shared" ref="C18:C19" si="47">300000/E18</f>
        <v>131.57894736842104</v>
      </c>
      <c r="D18" s="62" t="s">
        <v>104</v>
      </c>
      <c r="E18" s="25">
        <v>2280</v>
      </c>
      <c r="F18" s="25">
        <v>2250</v>
      </c>
      <c r="G18" s="25">
        <v>2220</v>
      </c>
      <c r="H18" s="25">
        <f t="shared" ref="H18:H19" si="48">IF(D18="SELL", E18-F18, F18-E18)*C18</f>
        <v>3947.3684210526312</v>
      </c>
      <c r="I18" s="25">
        <f t="shared" si="45"/>
        <v>3947.3684210526312</v>
      </c>
      <c r="J18" s="63">
        <f t="shared" ref="J18:J19" si="49">SUM(H18:I18)</f>
        <v>7894.7368421052624</v>
      </c>
    </row>
    <row r="19" spans="1:10" x14ac:dyDescent="0.25">
      <c r="A19" s="23">
        <v>43369</v>
      </c>
      <c r="B19" s="24" t="s">
        <v>176</v>
      </c>
      <c r="C19" s="61">
        <f t="shared" si="47"/>
        <v>501.67224080267556</v>
      </c>
      <c r="D19" s="62" t="s">
        <v>48</v>
      </c>
      <c r="E19" s="25">
        <v>598</v>
      </c>
      <c r="F19" s="25">
        <v>605</v>
      </c>
      <c r="G19" s="25">
        <v>612</v>
      </c>
      <c r="H19" s="25">
        <f t="shared" si="48"/>
        <v>3511.7056856187291</v>
      </c>
      <c r="I19" s="25">
        <f t="shared" ref="I19:I23" si="50">IF(D19="SELL",IF(G19="-","0",F19-G19),IF(D19="BUY",IF(G19="-","0",G19-F19)))*C19</f>
        <v>3511.7056856187291</v>
      </c>
      <c r="J19" s="63">
        <f t="shared" si="49"/>
        <v>7023.4113712374583</v>
      </c>
    </row>
    <row r="20" spans="1:10" x14ac:dyDescent="0.25">
      <c r="A20" s="23">
        <v>43368</v>
      </c>
      <c r="B20" s="24" t="s">
        <v>175</v>
      </c>
      <c r="C20" s="61">
        <f t="shared" ref="C20:C23" si="51">300000/E20</f>
        <v>325.02708559046584</v>
      </c>
      <c r="D20" s="62" t="s">
        <v>104</v>
      </c>
      <c r="E20" s="25">
        <v>923</v>
      </c>
      <c r="F20" s="25">
        <v>910</v>
      </c>
      <c r="G20" s="25">
        <v>860</v>
      </c>
      <c r="H20" s="25">
        <f t="shared" ref="H20:H23" si="52">IF(D20="SELL", E20-F20, F20-E20)*C20</f>
        <v>4225.3521126760561</v>
      </c>
      <c r="I20" s="25">
        <f t="shared" si="50"/>
        <v>16251.354279523292</v>
      </c>
      <c r="J20" s="63">
        <f t="shared" ref="J20:J23" si="53">SUM(H20:I20)</f>
        <v>20476.706392199347</v>
      </c>
    </row>
    <row r="21" spans="1:10" x14ac:dyDescent="0.25">
      <c r="A21" s="23">
        <v>43367</v>
      </c>
      <c r="B21" s="24" t="s">
        <v>174</v>
      </c>
      <c r="C21" s="61">
        <f t="shared" si="51"/>
        <v>131.34851138353764</v>
      </c>
      <c r="D21" s="62" t="s">
        <v>104</v>
      </c>
      <c r="E21" s="25">
        <v>2284</v>
      </c>
      <c r="F21" s="25">
        <v>2250</v>
      </c>
      <c r="G21" s="25">
        <v>2200</v>
      </c>
      <c r="H21" s="25">
        <f t="shared" si="52"/>
        <v>4465.8493870402799</v>
      </c>
      <c r="I21" s="25">
        <f t="shared" si="50"/>
        <v>6567.4255691768822</v>
      </c>
      <c r="J21" s="63">
        <f t="shared" si="53"/>
        <v>11033.274956217163</v>
      </c>
    </row>
    <row r="22" spans="1:10" x14ac:dyDescent="0.25">
      <c r="A22" s="23">
        <v>43364</v>
      </c>
      <c r="B22" s="24" t="s">
        <v>177</v>
      </c>
      <c r="C22" s="61">
        <f t="shared" si="51"/>
        <v>405.40540540540542</v>
      </c>
      <c r="D22" s="62" t="s">
        <v>48</v>
      </c>
      <c r="E22" s="25">
        <v>740</v>
      </c>
      <c r="F22" s="25">
        <v>728</v>
      </c>
      <c r="G22" s="25" t="s">
        <v>49</v>
      </c>
      <c r="H22" s="25">
        <f t="shared" si="52"/>
        <v>-4864.864864864865</v>
      </c>
      <c r="I22" s="25">
        <f t="shared" si="50"/>
        <v>0</v>
      </c>
      <c r="J22" s="63">
        <f t="shared" si="53"/>
        <v>-4864.864864864865</v>
      </c>
    </row>
    <row r="23" spans="1:10" x14ac:dyDescent="0.25">
      <c r="A23" s="23">
        <v>43362</v>
      </c>
      <c r="B23" s="24" t="s">
        <v>54</v>
      </c>
      <c r="C23" s="61">
        <f t="shared" si="51"/>
        <v>709.21985815602841</v>
      </c>
      <c r="D23" s="62" t="s">
        <v>48</v>
      </c>
      <c r="E23" s="25">
        <v>423</v>
      </c>
      <c r="F23" s="25">
        <v>430</v>
      </c>
      <c r="G23" s="25" t="s">
        <v>49</v>
      </c>
      <c r="H23" s="25">
        <f t="shared" si="52"/>
        <v>4964.5390070921985</v>
      </c>
      <c r="I23" s="25">
        <f t="shared" si="50"/>
        <v>0</v>
      </c>
      <c r="J23" s="63">
        <f t="shared" si="53"/>
        <v>4964.5390070921985</v>
      </c>
    </row>
    <row r="24" spans="1:10" x14ac:dyDescent="0.25">
      <c r="A24" s="23">
        <v>43361</v>
      </c>
      <c r="B24" s="24" t="s">
        <v>102</v>
      </c>
      <c r="C24" s="61">
        <f t="shared" ref="C24" si="54">300000/E24</f>
        <v>714.28571428571433</v>
      </c>
      <c r="D24" s="62" t="s">
        <v>48</v>
      </c>
      <c r="E24" s="25">
        <v>420</v>
      </c>
      <c r="F24" s="25">
        <v>427</v>
      </c>
      <c r="G24" s="25" t="s">
        <v>49</v>
      </c>
      <c r="H24" s="25">
        <f t="shared" ref="H24" si="55">IF(D24="SELL", E24-F24, F24-E24)*C24</f>
        <v>5000</v>
      </c>
      <c r="I24" s="25">
        <f t="shared" ref="I24" si="56">IF(D24="SELL",IF(G24="-","0",F24-G24),IF(D24="BUY",IF(G24="-","0",G24-F24)))*C24</f>
        <v>0</v>
      </c>
      <c r="J24" s="63">
        <f t="shared" ref="J24" si="57">SUM(H24:I24)</f>
        <v>5000</v>
      </c>
    </row>
    <row r="25" spans="1:10" x14ac:dyDescent="0.25">
      <c r="A25" s="23">
        <v>43360</v>
      </c>
      <c r="B25" s="24" t="s">
        <v>166</v>
      </c>
      <c r="C25" s="61">
        <f t="shared" ref="C25:C31" si="58">300000/E25</f>
        <v>515.46391752577324</v>
      </c>
      <c r="D25" s="62" t="s">
        <v>48</v>
      </c>
      <c r="E25" s="25">
        <v>582</v>
      </c>
      <c r="F25" s="25">
        <v>582</v>
      </c>
      <c r="G25" s="25" t="s">
        <v>49</v>
      </c>
      <c r="H25" s="25">
        <f t="shared" ref="H25:H28" si="59">IF(D25="SELL", E25-F25, F25-E25)*C25</f>
        <v>0</v>
      </c>
      <c r="I25" s="25">
        <f t="shared" ref="I25:I28" si="60">IF(D25="SELL",IF(G25="-","0",F25-G25),IF(D25="BUY",IF(G25="-","0",G25-F25)))*C25</f>
        <v>0</v>
      </c>
      <c r="J25" s="63">
        <f t="shared" ref="J25:J28" si="61">SUM(H25:I25)</f>
        <v>0</v>
      </c>
    </row>
    <row r="26" spans="1:10" x14ac:dyDescent="0.25">
      <c r="A26" s="23">
        <v>43357</v>
      </c>
      <c r="B26" s="24" t="s">
        <v>169</v>
      </c>
      <c r="C26" s="61">
        <f t="shared" ref="C26" si="62">300000/E26</f>
        <v>394.73684210526318</v>
      </c>
      <c r="D26" s="62" t="s">
        <v>48</v>
      </c>
      <c r="E26" s="25">
        <v>760</v>
      </c>
      <c r="F26" s="25">
        <v>770</v>
      </c>
      <c r="G26" s="25" t="s">
        <v>49</v>
      </c>
      <c r="H26" s="25">
        <f t="shared" ref="H26" si="63">IF(D26="SELL", E26-F26, F26-E26)*C26</f>
        <v>3947.3684210526317</v>
      </c>
      <c r="I26" s="25">
        <f t="shared" ref="I26" si="64">IF(D26="SELL",IF(G26="-","0",F26-G26),IF(D26="BUY",IF(G26="-","0",G26-F26)))*C26</f>
        <v>0</v>
      </c>
      <c r="J26" s="63">
        <f t="shared" ref="J26" si="65">SUM(H26:I26)</f>
        <v>3947.3684210526317</v>
      </c>
    </row>
    <row r="27" spans="1:10" x14ac:dyDescent="0.25">
      <c r="A27" s="23">
        <v>43355</v>
      </c>
      <c r="B27" s="24" t="s">
        <v>168</v>
      </c>
      <c r="C27" s="61">
        <f t="shared" si="58"/>
        <v>694.44444444444446</v>
      </c>
      <c r="D27" s="62" t="s">
        <v>104</v>
      </c>
      <c r="E27" s="25">
        <v>432</v>
      </c>
      <c r="F27" s="25">
        <v>425</v>
      </c>
      <c r="G27" s="25">
        <v>420</v>
      </c>
      <c r="H27" s="25">
        <f t="shared" ref="H27" si="66">IF(D27="SELL", E27-F27, F27-E27)*C27</f>
        <v>4861.1111111111113</v>
      </c>
      <c r="I27" s="25">
        <f t="shared" ref="I27" si="67">IF(D27="SELL",IF(G27="-","0",F27-G27),IF(D27="BUY",IF(G27="-","0",G27-F27)))*C27</f>
        <v>3472.2222222222222</v>
      </c>
      <c r="J27" s="63">
        <f t="shared" ref="J27" si="68">SUM(H27:I27)</f>
        <v>8333.3333333333339</v>
      </c>
    </row>
    <row r="28" spans="1:10" x14ac:dyDescent="0.25">
      <c r="A28" s="23">
        <v>43354</v>
      </c>
      <c r="B28" s="24" t="s">
        <v>167</v>
      </c>
      <c r="C28" s="61">
        <f t="shared" ref="C28" si="69">300000/E28</f>
        <v>494.23393739703459</v>
      </c>
      <c r="D28" s="62" t="s">
        <v>48</v>
      </c>
      <c r="E28" s="25">
        <v>607</v>
      </c>
      <c r="F28" s="25">
        <v>615</v>
      </c>
      <c r="G28" s="25" t="s">
        <v>49</v>
      </c>
      <c r="H28" s="25">
        <f t="shared" si="59"/>
        <v>3953.8714991762768</v>
      </c>
      <c r="I28" s="25">
        <f t="shared" si="60"/>
        <v>0</v>
      </c>
      <c r="J28" s="63">
        <f t="shared" si="61"/>
        <v>3953.8714991762768</v>
      </c>
    </row>
    <row r="29" spans="1:10" x14ac:dyDescent="0.25">
      <c r="A29" s="23">
        <v>43353</v>
      </c>
      <c r="B29" s="24" t="s">
        <v>165</v>
      </c>
      <c r="C29" s="61">
        <f t="shared" si="58"/>
        <v>961.53846153846155</v>
      </c>
      <c r="D29" s="62" t="s">
        <v>48</v>
      </c>
      <c r="E29" s="25">
        <v>312</v>
      </c>
      <c r="F29" s="25">
        <v>318</v>
      </c>
      <c r="G29" s="25">
        <v>320</v>
      </c>
      <c r="H29" s="25">
        <f t="shared" ref="H29:H31" si="70">IF(D29="SELL", E29-F29, F29-E29)*C29</f>
        <v>5769.2307692307695</v>
      </c>
      <c r="I29" s="25">
        <f t="shared" ref="I29:I30" si="71">IF(D29="SELL",IF(G29="-","0",F29-G29),IF(D29="BUY",IF(G29="-","0",G29-F29)))*C29</f>
        <v>1923.0769230769231</v>
      </c>
      <c r="J29" s="63">
        <f t="shared" ref="J29:J31" si="72">SUM(H29:I29)</f>
        <v>7692.3076923076924</v>
      </c>
    </row>
    <row r="30" spans="1:10" x14ac:dyDescent="0.25">
      <c r="A30" s="23">
        <v>43350</v>
      </c>
      <c r="B30" s="24" t="s">
        <v>164</v>
      </c>
      <c r="C30" s="61">
        <f t="shared" si="58"/>
        <v>582.52427184466023</v>
      </c>
      <c r="D30" s="62" t="s">
        <v>48</v>
      </c>
      <c r="E30" s="25">
        <v>515</v>
      </c>
      <c r="F30" s="25">
        <v>523</v>
      </c>
      <c r="G30" s="25">
        <v>530</v>
      </c>
      <c r="H30" s="25">
        <f t="shared" si="70"/>
        <v>4660.1941747572819</v>
      </c>
      <c r="I30" s="25">
        <f t="shared" si="71"/>
        <v>4077.6699029126216</v>
      </c>
      <c r="J30" s="63">
        <f t="shared" si="72"/>
        <v>8737.8640776699031</v>
      </c>
    </row>
    <row r="31" spans="1:10" x14ac:dyDescent="0.25">
      <c r="A31" s="23">
        <v>43349</v>
      </c>
      <c r="B31" s="24" t="s">
        <v>163</v>
      </c>
      <c r="C31" s="61">
        <f t="shared" si="58"/>
        <v>1075.2688172043011</v>
      </c>
      <c r="D31" s="62" t="s">
        <v>48</v>
      </c>
      <c r="E31" s="25">
        <v>279</v>
      </c>
      <c r="F31" s="25">
        <v>283</v>
      </c>
      <c r="G31" s="25" t="s">
        <v>49</v>
      </c>
      <c r="H31" s="25">
        <f t="shared" si="70"/>
        <v>4301.0752688172042</v>
      </c>
      <c r="I31" s="25">
        <v>0</v>
      </c>
      <c r="J31" s="63">
        <f t="shared" si="72"/>
        <v>4301.0752688172042</v>
      </c>
    </row>
    <row r="32" spans="1:10" x14ac:dyDescent="0.25">
      <c r="A32" s="23">
        <v>43347</v>
      </c>
      <c r="B32" s="24" t="s">
        <v>158</v>
      </c>
      <c r="C32" s="61">
        <f t="shared" ref="C32" si="73">300000/E32</f>
        <v>694.44444444444446</v>
      </c>
      <c r="D32" s="62" t="s">
        <v>48</v>
      </c>
      <c r="E32" s="25">
        <v>432</v>
      </c>
      <c r="F32" s="25">
        <v>424</v>
      </c>
      <c r="G32" s="25" t="s">
        <v>49</v>
      </c>
      <c r="H32" s="25">
        <f t="shared" ref="H32" si="74">IF(D32="SELL", E32-F32, F32-E32)*C32</f>
        <v>-5555.5555555555557</v>
      </c>
      <c r="I32" s="25">
        <v>0</v>
      </c>
      <c r="J32" s="63">
        <f t="shared" ref="J32" si="75">SUM(H32:I32)</f>
        <v>-5555.5555555555557</v>
      </c>
    </row>
    <row r="33" spans="1:10" x14ac:dyDescent="0.25">
      <c r="A33" s="23">
        <v>43347</v>
      </c>
      <c r="B33" s="24" t="s">
        <v>47</v>
      </c>
      <c r="C33" s="61">
        <f t="shared" ref="C33" si="76">300000/E33</f>
        <v>684.93150684931504</v>
      </c>
      <c r="D33" s="62" t="s">
        <v>104</v>
      </c>
      <c r="E33" s="25">
        <v>438</v>
      </c>
      <c r="F33" s="25">
        <v>432</v>
      </c>
      <c r="G33" s="25" t="s">
        <v>49</v>
      </c>
      <c r="H33" s="25">
        <f t="shared" ref="H33" si="77">IF(D33="SELL", E33-F33, F33-E33)*C33</f>
        <v>4109.58904109589</v>
      </c>
      <c r="I33" s="25">
        <v>0</v>
      </c>
      <c r="J33" s="63">
        <f t="shared" ref="J33" si="78">SUM(H33:I33)</f>
        <v>4109.58904109589</v>
      </c>
    </row>
    <row r="34" spans="1:10" x14ac:dyDescent="0.25">
      <c r="A34" s="23">
        <v>43346</v>
      </c>
      <c r="B34" s="24" t="s">
        <v>154</v>
      </c>
      <c r="C34" s="61">
        <f t="shared" ref="C34" si="79">300000/E34</f>
        <v>835.65459610027858</v>
      </c>
      <c r="D34" s="62" t="s">
        <v>48</v>
      </c>
      <c r="E34" s="25">
        <v>359</v>
      </c>
      <c r="F34" s="25">
        <v>365</v>
      </c>
      <c r="G34" s="25">
        <v>366</v>
      </c>
      <c r="H34" s="25">
        <f t="shared" ref="H34" si="80">IF(D34="SELL", E34-F34, F34-E34)*C34</f>
        <v>5013.9275766016717</v>
      </c>
      <c r="I34" s="25">
        <v>0</v>
      </c>
      <c r="J34" s="63">
        <f t="shared" ref="J34" si="81">SUM(H34:I34)</f>
        <v>5013.9275766016717</v>
      </c>
    </row>
    <row r="35" spans="1:10" x14ac:dyDescent="0.25">
      <c r="A35" s="23">
        <v>43342</v>
      </c>
      <c r="B35" s="24" t="s">
        <v>79</v>
      </c>
      <c r="C35" s="61">
        <f t="shared" ref="C35" si="82">300000/E35</f>
        <v>757.57575757575762</v>
      </c>
      <c r="D35" s="62" t="s">
        <v>104</v>
      </c>
      <c r="E35" s="25">
        <v>396</v>
      </c>
      <c r="F35" s="25">
        <v>391</v>
      </c>
      <c r="G35" s="25">
        <v>389</v>
      </c>
      <c r="H35" s="25">
        <f t="shared" ref="H35" si="83">IF(D35="SELL", E35-F35, F35-E35)*C35</f>
        <v>3787.878787878788</v>
      </c>
      <c r="I35" s="25">
        <v>0</v>
      </c>
      <c r="J35" s="63">
        <f t="shared" ref="J35" si="84">SUM(H35:I35)</f>
        <v>3787.878787878788</v>
      </c>
    </row>
    <row r="36" spans="1:10" x14ac:dyDescent="0.25">
      <c r="A36" s="23">
        <v>43341</v>
      </c>
      <c r="B36" s="24" t="s">
        <v>47</v>
      </c>
      <c r="C36" s="61">
        <f t="shared" ref="C36:C37" si="85">300000/E36</f>
        <v>634.24947145877377</v>
      </c>
      <c r="D36" s="62" t="s">
        <v>48</v>
      </c>
      <c r="E36" s="25">
        <v>473</v>
      </c>
      <c r="F36" s="25">
        <v>468</v>
      </c>
      <c r="G36" s="25" t="s">
        <v>49</v>
      </c>
      <c r="H36" s="25">
        <f t="shared" ref="H36:H37" si="86">IF(D36="SELL", E36-F36, F36-E36)*C36</f>
        <v>-3171.2473572938688</v>
      </c>
      <c r="I36" s="25">
        <v>0</v>
      </c>
      <c r="J36" s="63">
        <f t="shared" ref="J36:J37" si="87">SUM(H36:I36)</f>
        <v>-3171.2473572938688</v>
      </c>
    </row>
    <row r="37" spans="1:10" x14ac:dyDescent="0.25">
      <c r="A37" s="23">
        <v>43340</v>
      </c>
      <c r="B37" s="24" t="s">
        <v>153</v>
      </c>
      <c r="C37" s="61">
        <f t="shared" si="85"/>
        <v>705.88235294117646</v>
      </c>
      <c r="D37" s="62" t="s">
        <v>48</v>
      </c>
      <c r="E37" s="25">
        <v>425</v>
      </c>
      <c r="F37" s="25">
        <v>430</v>
      </c>
      <c r="G37" s="25" t="s">
        <v>49</v>
      </c>
      <c r="H37" s="25">
        <f t="shared" si="86"/>
        <v>3529.4117647058824</v>
      </c>
      <c r="I37" s="25">
        <v>0</v>
      </c>
      <c r="J37" s="63">
        <f t="shared" si="87"/>
        <v>3529.4117647058824</v>
      </c>
    </row>
    <row r="38" spans="1:10" x14ac:dyDescent="0.25">
      <c r="A38" s="23">
        <v>43339</v>
      </c>
      <c r="B38" s="24" t="s">
        <v>105</v>
      </c>
      <c r="C38" s="61">
        <f t="shared" ref="C38" si="88">300000/E38</f>
        <v>983.60655737704917</v>
      </c>
      <c r="D38" s="62" t="s">
        <v>48</v>
      </c>
      <c r="E38" s="25">
        <v>305</v>
      </c>
      <c r="F38" s="25">
        <v>305</v>
      </c>
      <c r="G38" s="25" t="s">
        <v>49</v>
      </c>
      <c r="H38" s="25">
        <f t="shared" ref="H38" si="89">IF(D38="SELL", E38-F38, F38-E38)*C38</f>
        <v>0</v>
      </c>
      <c r="I38" s="25">
        <v>0</v>
      </c>
      <c r="J38" s="63">
        <f t="shared" ref="J38" si="90">SUM(H38:I38)</f>
        <v>0</v>
      </c>
    </row>
    <row r="39" spans="1:10" x14ac:dyDescent="0.25">
      <c r="A39" s="23">
        <v>43336</v>
      </c>
      <c r="B39" s="24" t="s">
        <v>152</v>
      </c>
      <c r="C39" s="61">
        <f t="shared" ref="C39:C40" si="91">300000/E39</f>
        <v>493.42105263157896</v>
      </c>
      <c r="D39" s="62" t="s">
        <v>48</v>
      </c>
      <c r="E39" s="25">
        <v>608</v>
      </c>
      <c r="F39" s="25">
        <v>612.5</v>
      </c>
      <c r="G39" s="25" t="s">
        <v>49</v>
      </c>
      <c r="H39" s="25">
        <f t="shared" ref="H39:H40" si="92">IF(D39="SELL", E39-F39, F39-E39)*C39</f>
        <v>2220.3947368421054</v>
      </c>
      <c r="I39" s="25">
        <v>0</v>
      </c>
      <c r="J39" s="63">
        <f t="shared" ref="J39:J40" si="93">SUM(H39:I39)</f>
        <v>2220.3947368421054</v>
      </c>
    </row>
    <row r="40" spans="1:10" x14ac:dyDescent="0.25">
      <c r="A40" s="23">
        <v>43335</v>
      </c>
      <c r="B40" s="24" t="s">
        <v>137</v>
      </c>
      <c r="C40" s="61">
        <f t="shared" si="91"/>
        <v>540.54054054054052</v>
      </c>
      <c r="D40" s="62" t="s">
        <v>48</v>
      </c>
      <c r="E40" s="25">
        <v>555</v>
      </c>
      <c r="F40" s="25">
        <v>563</v>
      </c>
      <c r="G40" s="25" t="s">
        <v>49</v>
      </c>
      <c r="H40" s="25">
        <f t="shared" si="92"/>
        <v>4324.3243243243242</v>
      </c>
      <c r="I40" s="25">
        <v>0</v>
      </c>
      <c r="J40" s="63">
        <f t="shared" si="93"/>
        <v>4324.3243243243242</v>
      </c>
    </row>
    <row r="41" spans="1:10" x14ac:dyDescent="0.25">
      <c r="A41" s="23">
        <v>43329</v>
      </c>
      <c r="B41" s="24" t="s">
        <v>105</v>
      </c>
      <c r="C41" s="61">
        <f t="shared" ref="C41" si="94">300000/E41</f>
        <v>1006.7114093959732</v>
      </c>
      <c r="D41" s="62" t="s">
        <v>48</v>
      </c>
      <c r="E41" s="25">
        <v>298</v>
      </c>
      <c r="F41" s="25">
        <v>303</v>
      </c>
      <c r="G41" s="25">
        <v>308</v>
      </c>
      <c r="H41" s="25">
        <f t="shared" ref="H41" si="95">IF(D41="SELL", E41-F41, F41-E41)*C41</f>
        <v>5033.5570469798658</v>
      </c>
      <c r="I41" s="25">
        <v>0</v>
      </c>
      <c r="J41" s="63">
        <f t="shared" ref="J41" si="96">SUM(H41:I41)</f>
        <v>5033.5570469798658</v>
      </c>
    </row>
    <row r="42" spans="1:10" x14ac:dyDescent="0.25">
      <c r="A42" s="23">
        <v>43328</v>
      </c>
      <c r="B42" s="24" t="s">
        <v>143</v>
      </c>
      <c r="C42" s="61">
        <f t="shared" ref="C42" si="97">300000/E42</f>
        <v>961.53846153846155</v>
      </c>
      <c r="D42" s="62" t="s">
        <v>48</v>
      </c>
      <c r="E42" s="25">
        <v>312</v>
      </c>
      <c r="F42" s="25">
        <v>317</v>
      </c>
      <c r="G42" s="25">
        <v>321</v>
      </c>
      <c r="H42" s="25">
        <f t="shared" ref="H42" si="98">IF(D42="SELL", E42-F42, F42-E42)*C42</f>
        <v>4807.6923076923076</v>
      </c>
      <c r="I42" s="25">
        <f t="shared" ref="I42:I44" si="99">IF(D42="SELL",IF(G42="-","0",F42-G42),IF(D42="BUY",IF(G42="-","0",G42-F42)))*C42</f>
        <v>3846.1538461538462</v>
      </c>
      <c r="J42" s="63">
        <f t="shared" ref="J42" si="100">SUM(H42:I42)</f>
        <v>8653.8461538461543</v>
      </c>
    </row>
    <row r="43" spans="1:10" x14ac:dyDescent="0.25">
      <c r="A43" s="23">
        <v>43326</v>
      </c>
      <c r="B43" s="24" t="s">
        <v>146</v>
      </c>
      <c r="C43" s="61">
        <f t="shared" ref="C43:C44" si="101">300000/E43</f>
        <v>465.11627906976742</v>
      </c>
      <c r="D43" s="62" t="s">
        <v>48</v>
      </c>
      <c r="E43" s="25">
        <v>645</v>
      </c>
      <c r="F43" s="25">
        <v>655</v>
      </c>
      <c r="G43" s="25" t="s">
        <v>49</v>
      </c>
      <c r="H43" s="25">
        <f t="shared" ref="H43:H44" si="102">IF(D43="SELL", E43-F43, F43-E43)*C43</f>
        <v>4651.1627906976737</v>
      </c>
      <c r="I43" s="25">
        <v>0</v>
      </c>
      <c r="J43" s="63">
        <f t="shared" ref="J43:J44" si="103">SUM(H43:I43)</f>
        <v>4651.1627906976737</v>
      </c>
    </row>
    <row r="44" spans="1:10" x14ac:dyDescent="0.25">
      <c r="A44" s="23">
        <v>43326</v>
      </c>
      <c r="B44" s="24" t="s">
        <v>46</v>
      </c>
      <c r="C44" s="61">
        <f t="shared" si="101"/>
        <v>412.65474552957357</v>
      </c>
      <c r="D44" s="62" t="s">
        <v>48</v>
      </c>
      <c r="E44" s="25">
        <v>727</v>
      </c>
      <c r="F44" s="25">
        <v>738</v>
      </c>
      <c r="G44" s="25">
        <v>748</v>
      </c>
      <c r="H44" s="25">
        <f t="shared" si="102"/>
        <v>4539.2022008253098</v>
      </c>
      <c r="I44" s="25">
        <f t="shared" si="99"/>
        <v>4126.5474552957357</v>
      </c>
      <c r="J44" s="63">
        <f t="shared" si="103"/>
        <v>8665.7496561210464</v>
      </c>
    </row>
    <row r="45" spans="1:10" x14ac:dyDescent="0.25">
      <c r="A45" s="23">
        <v>43325</v>
      </c>
      <c r="B45" s="24" t="s">
        <v>144</v>
      </c>
      <c r="C45" s="61">
        <f t="shared" ref="C45" si="104">300000/E45</f>
        <v>493.42105263157896</v>
      </c>
      <c r="D45" s="62" t="s">
        <v>48</v>
      </c>
      <c r="E45" s="25">
        <v>608</v>
      </c>
      <c r="F45" s="25">
        <v>618</v>
      </c>
      <c r="G45" s="25" t="s">
        <v>49</v>
      </c>
      <c r="H45" s="25">
        <f t="shared" ref="H45" si="105">IF(D45="SELL", E45-F45, F45-E45)*C45</f>
        <v>4934.21052631579</v>
      </c>
      <c r="I45" s="25">
        <v>0</v>
      </c>
      <c r="J45" s="63">
        <f t="shared" ref="J45" si="106">SUM(H45:I45)</f>
        <v>4934.21052631579</v>
      </c>
    </row>
    <row r="46" spans="1:10" x14ac:dyDescent="0.25">
      <c r="A46" s="23">
        <v>43322</v>
      </c>
      <c r="B46" s="24" t="s">
        <v>142</v>
      </c>
      <c r="C46" s="61">
        <f t="shared" ref="C46" si="107">300000/E46</f>
        <v>357.99522673031026</v>
      </c>
      <c r="D46" s="62" t="s">
        <v>48</v>
      </c>
      <c r="E46" s="25">
        <v>838</v>
      </c>
      <c r="F46" s="25">
        <v>845</v>
      </c>
      <c r="G46" s="25" t="s">
        <v>49</v>
      </c>
      <c r="H46" s="25">
        <f t="shared" ref="H46" si="108">IF(D46="SELL", E46-F46, F46-E46)*C46</f>
        <v>2505.966587112172</v>
      </c>
      <c r="I46" s="25">
        <v>0</v>
      </c>
      <c r="J46" s="63">
        <f t="shared" ref="J46" si="109">SUM(H46:I46)</f>
        <v>2505.966587112172</v>
      </c>
    </row>
    <row r="47" spans="1:10" x14ac:dyDescent="0.25">
      <c r="A47" s="23">
        <v>43322</v>
      </c>
      <c r="B47" s="24" t="s">
        <v>143</v>
      </c>
      <c r="C47" s="61">
        <f t="shared" ref="C47" si="110">300000/E47</f>
        <v>911.854103343465</v>
      </c>
      <c r="D47" s="62" t="s">
        <v>48</v>
      </c>
      <c r="E47" s="25">
        <v>329</v>
      </c>
      <c r="F47" s="25">
        <v>324</v>
      </c>
      <c r="G47" s="25" t="s">
        <v>49</v>
      </c>
      <c r="H47" s="25">
        <f t="shared" ref="H47" si="111">IF(D47="SELL", E47-F47, F47-E47)*C47</f>
        <v>-4559.2705167173253</v>
      </c>
      <c r="I47" s="25">
        <v>0</v>
      </c>
      <c r="J47" s="63">
        <f t="shared" ref="J47" si="112">SUM(H47:I47)</f>
        <v>-4559.2705167173253</v>
      </c>
    </row>
    <row r="48" spans="1:10" x14ac:dyDescent="0.25">
      <c r="A48" s="23">
        <v>43321</v>
      </c>
      <c r="B48" s="24" t="s">
        <v>140</v>
      </c>
      <c r="C48" s="61">
        <f t="shared" ref="C48:C49" si="113">300000/E48</f>
        <v>663.71681415929208</v>
      </c>
      <c r="D48" s="62" t="s">
        <v>48</v>
      </c>
      <c r="E48" s="25">
        <v>452</v>
      </c>
      <c r="F48" s="25">
        <v>455</v>
      </c>
      <c r="G48" s="25" t="s">
        <v>49</v>
      </c>
      <c r="H48" s="25">
        <f t="shared" ref="H48:H49" si="114">IF(D48="SELL", E48-F48, F48-E48)*C48</f>
        <v>1991.1504424778764</v>
      </c>
      <c r="I48" s="25">
        <v>0</v>
      </c>
      <c r="J48" s="63">
        <f t="shared" ref="J48:J49" si="115">SUM(H48:I48)</f>
        <v>1991.1504424778764</v>
      </c>
    </row>
    <row r="49" spans="1:10" x14ac:dyDescent="0.25">
      <c r="A49" s="23">
        <v>43321</v>
      </c>
      <c r="B49" s="24" t="s">
        <v>115</v>
      </c>
      <c r="C49" s="61">
        <f t="shared" si="113"/>
        <v>422.53521126760563</v>
      </c>
      <c r="D49" s="62" t="s">
        <v>48</v>
      </c>
      <c r="E49" s="25">
        <v>710</v>
      </c>
      <c r="F49" s="25">
        <v>720</v>
      </c>
      <c r="G49" s="25">
        <v>740</v>
      </c>
      <c r="H49" s="25">
        <f t="shared" si="114"/>
        <v>4225.3521126760561</v>
      </c>
      <c r="I49" s="25">
        <f t="shared" ref="I49" si="116">IF(D49="SELL",IF(G49="-","0",F49-G49),IF(D49="BUY",IF(G49="-","0",G49-F49)))*C49</f>
        <v>8450.7042253521122</v>
      </c>
      <c r="J49" s="63">
        <f t="shared" si="115"/>
        <v>12676.056338028167</v>
      </c>
    </row>
    <row r="50" spans="1:10" x14ac:dyDescent="0.25">
      <c r="A50" s="23">
        <v>43318</v>
      </c>
      <c r="B50" s="24" t="s">
        <v>46</v>
      </c>
      <c r="C50" s="61">
        <f t="shared" ref="C50:C54" si="117">300000/E50</f>
        <v>476.1904761904762</v>
      </c>
      <c r="D50" s="62" t="s">
        <v>48</v>
      </c>
      <c r="E50" s="25">
        <v>630</v>
      </c>
      <c r="F50" s="25">
        <v>640</v>
      </c>
      <c r="G50" s="25" t="s">
        <v>49</v>
      </c>
      <c r="H50" s="25">
        <f t="shared" ref="H50:H54" si="118">IF(D50="SELL", E50-F50, F50-E50)*C50</f>
        <v>4761.9047619047624</v>
      </c>
      <c r="I50" s="25">
        <v>0</v>
      </c>
      <c r="J50" s="63">
        <f t="shared" ref="J50:J54" si="119">SUM(H50:I50)</f>
        <v>4761.9047619047624</v>
      </c>
    </row>
    <row r="51" spans="1:10" x14ac:dyDescent="0.25">
      <c r="A51" s="23">
        <v>43315</v>
      </c>
      <c r="B51" s="24" t="s">
        <v>137</v>
      </c>
      <c r="C51" s="61">
        <f t="shared" si="117"/>
        <v>525.39404553415056</v>
      </c>
      <c r="D51" s="62" t="s">
        <v>48</v>
      </c>
      <c r="E51" s="25">
        <v>571</v>
      </c>
      <c r="F51" s="25">
        <v>577</v>
      </c>
      <c r="G51" s="25" t="s">
        <v>49</v>
      </c>
      <c r="H51" s="25">
        <f t="shared" si="118"/>
        <v>3152.3642732049034</v>
      </c>
      <c r="I51" s="25">
        <v>0</v>
      </c>
      <c r="J51" s="63">
        <f t="shared" si="119"/>
        <v>3152.3642732049034</v>
      </c>
    </row>
    <row r="52" spans="1:10" x14ac:dyDescent="0.25">
      <c r="A52" s="23">
        <v>43314</v>
      </c>
      <c r="B52" s="24" t="s">
        <v>138</v>
      </c>
      <c r="C52" s="61">
        <f t="shared" si="117"/>
        <v>710.90047393364932</v>
      </c>
      <c r="D52" s="62" t="s">
        <v>48</v>
      </c>
      <c r="E52" s="25">
        <v>422</v>
      </c>
      <c r="F52" s="25">
        <v>429</v>
      </c>
      <c r="G52" s="25" t="s">
        <v>49</v>
      </c>
      <c r="H52" s="25">
        <f t="shared" si="118"/>
        <v>4976.3033175355449</v>
      </c>
      <c r="I52" s="25">
        <v>0</v>
      </c>
      <c r="J52" s="63">
        <f t="shared" si="119"/>
        <v>4976.3033175355449</v>
      </c>
    </row>
    <row r="53" spans="1:10" x14ac:dyDescent="0.25">
      <c r="A53" s="23">
        <v>43312</v>
      </c>
      <c r="B53" s="24" t="s">
        <v>47</v>
      </c>
      <c r="C53" s="61">
        <f t="shared" si="117"/>
        <v>631.57894736842104</v>
      </c>
      <c r="D53" s="62" t="s">
        <v>48</v>
      </c>
      <c r="E53" s="25">
        <v>475</v>
      </c>
      <c r="F53" s="25">
        <v>480</v>
      </c>
      <c r="G53" s="25" t="s">
        <v>49</v>
      </c>
      <c r="H53" s="25">
        <f t="shared" si="118"/>
        <v>3157.894736842105</v>
      </c>
      <c r="I53" s="25">
        <v>0</v>
      </c>
      <c r="J53" s="63">
        <f t="shared" si="119"/>
        <v>3157.894736842105</v>
      </c>
    </row>
    <row r="54" spans="1:10" x14ac:dyDescent="0.25">
      <c r="A54" s="23">
        <v>43311</v>
      </c>
      <c r="B54" s="24" t="s">
        <v>139</v>
      </c>
      <c r="C54" s="61">
        <f t="shared" si="117"/>
        <v>714.28571428571433</v>
      </c>
      <c r="D54" s="62" t="s">
        <v>48</v>
      </c>
      <c r="E54" s="25">
        <v>420</v>
      </c>
      <c r="F54" s="25">
        <v>427</v>
      </c>
      <c r="G54" s="25">
        <v>430</v>
      </c>
      <c r="H54" s="25">
        <f t="shared" si="118"/>
        <v>5000</v>
      </c>
      <c r="I54" s="25">
        <f t="shared" ref="I54" si="120">IF(D54="SELL",IF(G54="-","0",F54-G54),IF(D54="BUY",IF(G54="-","0",G54-F54)))*C54</f>
        <v>2142.8571428571431</v>
      </c>
      <c r="J54" s="63">
        <f t="shared" si="119"/>
        <v>7142.8571428571431</v>
      </c>
    </row>
    <row r="55" spans="1:10" ht="18.75" customHeight="1" x14ac:dyDescent="0.25">
      <c r="A55" s="23">
        <v>43308</v>
      </c>
      <c r="B55" s="24" t="s">
        <v>111</v>
      </c>
      <c r="C55" s="61">
        <f t="shared" ref="C55:C62" si="121">300000/E55</f>
        <v>370.82818294190361</v>
      </c>
      <c r="D55" s="62" t="s">
        <v>48</v>
      </c>
      <c r="E55" s="25">
        <v>809</v>
      </c>
      <c r="F55" s="25">
        <v>790</v>
      </c>
      <c r="G55" s="25" t="s">
        <v>49</v>
      </c>
      <c r="H55" s="25">
        <f t="shared" ref="H55:H62" si="122">IF(D55="SELL", E55-F55, F55-E55)*C55</f>
        <v>-7045.7354758961683</v>
      </c>
      <c r="I55" s="25">
        <f t="shared" ref="I55:I62" si="123">IF(D55="SELL",IF(G55="-","0",F55-G55),IF(D55="BUY",IF(G55="-","0",G55-F55)))*C55</f>
        <v>0</v>
      </c>
      <c r="J55" s="63">
        <f t="shared" ref="J55:J62" si="124">SUM(H55:I55)</f>
        <v>-7045.7354758961683</v>
      </c>
    </row>
    <row r="56" spans="1:10" ht="18.75" customHeight="1" x14ac:dyDescent="0.25">
      <c r="A56" s="23">
        <v>43307</v>
      </c>
      <c r="B56" s="24" t="s">
        <v>112</v>
      </c>
      <c r="C56" s="61">
        <f t="shared" si="121"/>
        <v>993.37748344370857</v>
      </c>
      <c r="D56" s="62" t="s">
        <v>48</v>
      </c>
      <c r="E56" s="25">
        <v>302</v>
      </c>
      <c r="F56" s="25">
        <v>305</v>
      </c>
      <c r="G56" s="25" t="s">
        <v>49</v>
      </c>
      <c r="H56" s="25">
        <f t="shared" si="122"/>
        <v>2980.1324503311257</v>
      </c>
      <c r="I56" s="25">
        <f t="shared" si="123"/>
        <v>0</v>
      </c>
      <c r="J56" s="63">
        <f t="shared" si="124"/>
        <v>2980.1324503311257</v>
      </c>
    </row>
    <row r="57" spans="1:10" ht="18.75" customHeight="1" x14ac:dyDescent="0.25">
      <c r="A57" s="23">
        <v>43306</v>
      </c>
      <c r="B57" s="24" t="s">
        <v>113</v>
      </c>
      <c r="C57" s="61">
        <f t="shared" si="121"/>
        <v>649.35064935064941</v>
      </c>
      <c r="D57" s="62" t="s">
        <v>48</v>
      </c>
      <c r="E57" s="25">
        <v>462</v>
      </c>
      <c r="F57" s="25">
        <v>470</v>
      </c>
      <c r="G57" s="25">
        <v>480</v>
      </c>
      <c r="H57" s="25">
        <f t="shared" si="122"/>
        <v>5194.8051948051952</v>
      </c>
      <c r="I57" s="25">
        <f t="shared" si="123"/>
        <v>6493.5064935064938</v>
      </c>
      <c r="J57" s="63">
        <f t="shared" si="124"/>
        <v>11688.311688311689</v>
      </c>
    </row>
    <row r="58" spans="1:10" ht="18.75" customHeight="1" x14ac:dyDescent="0.25">
      <c r="A58" s="23">
        <v>43304</v>
      </c>
      <c r="B58" s="24" t="s">
        <v>114</v>
      </c>
      <c r="C58" s="61">
        <f t="shared" si="121"/>
        <v>427.35042735042737</v>
      </c>
      <c r="D58" s="62" t="s">
        <v>48</v>
      </c>
      <c r="E58" s="25">
        <v>702</v>
      </c>
      <c r="F58" s="25">
        <v>692</v>
      </c>
      <c r="G58" s="25" t="s">
        <v>49</v>
      </c>
      <c r="H58" s="25">
        <f t="shared" si="122"/>
        <v>-4273.5042735042734</v>
      </c>
      <c r="I58" s="25">
        <f t="shared" si="123"/>
        <v>0</v>
      </c>
      <c r="J58" s="63">
        <f t="shared" si="124"/>
        <v>-4273.5042735042734</v>
      </c>
    </row>
    <row r="59" spans="1:10" ht="18.75" customHeight="1" x14ac:dyDescent="0.25">
      <c r="A59" s="23">
        <v>43301</v>
      </c>
      <c r="B59" s="24" t="s">
        <v>115</v>
      </c>
      <c r="C59" s="61">
        <f t="shared" si="121"/>
        <v>468.75</v>
      </c>
      <c r="D59" s="62" t="s">
        <v>48</v>
      </c>
      <c r="E59" s="25">
        <v>640</v>
      </c>
      <c r="F59" s="25">
        <v>650</v>
      </c>
      <c r="G59" s="25">
        <v>675</v>
      </c>
      <c r="H59" s="25">
        <f t="shared" si="122"/>
        <v>4687.5</v>
      </c>
      <c r="I59" s="25">
        <f t="shared" si="123"/>
        <v>11718.75</v>
      </c>
      <c r="J59" s="63">
        <f t="shared" si="124"/>
        <v>16406.25</v>
      </c>
    </row>
    <row r="60" spans="1:10" ht="18.75" customHeight="1" x14ac:dyDescent="0.25">
      <c r="A60" s="23">
        <v>43301</v>
      </c>
      <c r="B60" s="24" t="s">
        <v>116</v>
      </c>
      <c r="C60" s="61">
        <f t="shared" si="121"/>
        <v>530.97345132743362</v>
      </c>
      <c r="D60" s="64" t="s">
        <v>48</v>
      </c>
      <c r="E60" s="25">
        <v>565</v>
      </c>
      <c r="F60" s="25">
        <v>557</v>
      </c>
      <c r="G60" s="25" t="s">
        <v>49</v>
      </c>
      <c r="H60" s="25">
        <f t="shared" si="122"/>
        <v>-4247.787610619469</v>
      </c>
      <c r="I60" s="25">
        <f t="shared" si="123"/>
        <v>0</v>
      </c>
      <c r="J60" s="63">
        <f t="shared" si="124"/>
        <v>-4247.787610619469</v>
      </c>
    </row>
    <row r="61" spans="1:10" ht="18.75" customHeight="1" x14ac:dyDescent="0.25">
      <c r="A61" s="23">
        <v>43300</v>
      </c>
      <c r="B61" s="24" t="s">
        <v>52</v>
      </c>
      <c r="C61" s="61">
        <f t="shared" si="121"/>
        <v>849.85835694050991</v>
      </c>
      <c r="D61" s="62" t="s">
        <v>48</v>
      </c>
      <c r="E61" s="25">
        <v>353</v>
      </c>
      <c r="F61" s="25">
        <v>358</v>
      </c>
      <c r="G61" s="25">
        <v>360</v>
      </c>
      <c r="H61" s="25">
        <f t="shared" si="122"/>
        <v>4249.2917847025492</v>
      </c>
      <c r="I61" s="25">
        <f t="shared" si="123"/>
        <v>1699.7167138810198</v>
      </c>
      <c r="J61" s="63">
        <f t="shared" si="124"/>
        <v>5949.0084985835692</v>
      </c>
    </row>
    <row r="62" spans="1:10" ht="18.75" customHeight="1" x14ac:dyDescent="0.25">
      <c r="A62" s="23">
        <v>43300</v>
      </c>
      <c r="B62" s="24" t="s">
        <v>47</v>
      </c>
      <c r="C62" s="61">
        <f t="shared" si="121"/>
        <v>627.61506276150624</v>
      </c>
      <c r="D62" s="64" t="s">
        <v>48</v>
      </c>
      <c r="E62" s="25">
        <v>478</v>
      </c>
      <c r="F62" s="25">
        <v>485</v>
      </c>
      <c r="G62" s="25" t="s">
        <v>49</v>
      </c>
      <c r="H62" s="25">
        <f t="shared" si="122"/>
        <v>4393.3054393305438</v>
      </c>
      <c r="I62" s="25">
        <f t="shared" si="123"/>
        <v>0</v>
      </c>
      <c r="J62" s="63">
        <f t="shared" si="124"/>
        <v>4393.3054393305438</v>
      </c>
    </row>
    <row r="63" spans="1:10" ht="18.75" customHeight="1" x14ac:dyDescent="0.25">
      <c r="A63" s="23">
        <v>43299</v>
      </c>
      <c r="B63" s="24" t="s">
        <v>100</v>
      </c>
      <c r="C63" s="61">
        <f t="shared" ref="C63:C68" si="125">300000/E63</f>
        <v>401.06951871657753</v>
      </c>
      <c r="D63" s="62" t="s">
        <v>48</v>
      </c>
      <c r="E63" s="25">
        <v>748</v>
      </c>
      <c r="F63" s="25">
        <v>758</v>
      </c>
      <c r="G63" s="25">
        <v>768</v>
      </c>
      <c r="H63" s="25">
        <f t="shared" ref="H63:H68" si="126">IF(D63="SELL", E63-F63, F63-E63)*C63</f>
        <v>4010.6951871657752</v>
      </c>
      <c r="I63" s="25">
        <f t="shared" ref="I63:I68" si="127">IF(D63="SELL",IF(G63="-","0",F63-G63),IF(D63="BUY",IF(G63="-","0",G63-F63)))*C63</f>
        <v>4010.6951871657752</v>
      </c>
      <c r="J63" s="63">
        <f t="shared" ref="J63:J68" si="128">SUM(H63:I63)</f>
        <v>8021.3903743315504</v>
      </c>
    </row>
    <row r="64" spans="1:10" ht="18.75" customHeight="1" x14ac:dyDescent="0.25">
      <c r="A64" s="23">
        <v>43299</v>
      </c>
      <c r="B64" s="24" t="s">
        <v>101</v>
      </c>
      <c r="C64" s="61">
        <f t="shared" si="125"/>
        <v>580.27079303675043</v>
      </c>
      <c r="D64" s="64" t="s">
        <v>48</v>
      </c>
      <c r="E64" s="25">
        <v>517</v>
      </c>
      <c r="F64" s="25">
        <v>524</v>
      </c>
      <c r="G64" s="25" t="s">
        <v>49</v>
      </c>
      <c r="H64" s="25">
        <f t="shared" si="126"/>
        <v>4061.8955512572529</v>
      </c>
      <c r="I64" s="25">
        <f t="shared" si="127"/>
        <v>0</v>
      </c>
      <c r="J64" s="63">
        <f t="shared" si="128"/>
        <v>4061.8955512572529</v>
      </c>
    </row>
    <row r="65" spans="1:10" ht="18.75" customHeight="1" x14ac:dyDescent="0.25">
      <c r="A65" s="23">
        <v>43298</v>
      </c>
      <c r="B65" s="24" t="s">
        <v>102</v>
      </c>
      <c r="C65" s="61">
        <f t="shared" si="125"/>
        <v>882.35294117647061</v>
      </c>
      <c r="D65" s="62" t="s">
        <v>48</v>
      </c>
      <c r="E65" s="25">
        <v>340</v>
      </c>
      <c r="F65" s="25">
        <v>346</v>
      </c>
      <c r="G65" s="25">
        <v>355</v>
      </c>
      <c r="H65" s="25">
        <f t="shared" si="126"/>
        <v>5294.1176470588234</v>
      </c>
      <c r="I65" s="25">
        <f t="shared" si="127"/>
        <v>7941.1764705882351</v>
      </c>
      <c r="J65" s="63">
        <f t="shared" si="128"/>
        <v>13235.294117647059</v>
      </c>
    </row>
    <row r="66" spans="1:10" ht="18.75" customHeight="1" x14ac:dyDescent="0.25">
      <c r="A66" s="23">
        <v>43298</v>
      </c>
      <c r="B66" s="24" t="s">
        <v>47</v>
      </c>
      <c r="C66" s="61">
        <f t="shared" si="125"/>
        <v>652.17391304347825</v>
      </c>
      <c r="D66" s="64" t="s">
        <v>48</v>
      </c>
      <c r="E66" s="25">
        <v>460</v>
      </c>
      <c r="F66" s="25">
        <v>467</v>
      </c>
      <c r="G66" s="25" t="s">
        <v>49</v>
      </c>
      <c r="H66" s="25">
        <f t="shared" si="126"/>
        <v>4565.217391304348</v>
      </c>
      <c r="I66" s="25">
        <f t="shared" si="127"/>
        <v>0</v>
      </c>
      <c r="J66" s="63">
        <f t="shared" si="128"/>
        <v>4565.217391304348</v>
      </c>
    </row>
    <row r="67" spans="1:10" ht="18.75" customHeight="1" x14ac:dyDescent="0.25">
      <c r="A67" s="23">
        <v>43297</v>
      </c>
      <c r="B67" s="24" t="s">
        <v>103</v>
      </c>
      <c r="C67" s="61">
        <f t="shared" si="125"/>
        <v>879.76539589442814</v>
      </c>
      <c r="D67" s="62" t="s">
        <v>104</v>
      </c>
      <c r="E67" s="25">
        <v>341</v>
      </c>
      <c r="F67" s="25">
        <v>335.65</v>
      </c>
      <c r="G67" s="25" t="s">
        <v>49</v>
      </c>
      <c r="H67" s="25">
        <f t="shared" si="126"/>
        <v>4706.7448680352109</v>
      </c>
      <c r="I67" s="25">
        <f t="shared" si="127"/>
        <v>0</v>
      </c>
      <c r="J67" s="63">
        <f t="shared" si="128"/>
        <v>4706.7448680352109</v>
      </c>
    </row>
    <row r="68" spans="1:10" ht="18.75" customHeight="1" x14ac:dyDescent="0.25">
      <c r="A68" s="23">
        <v>43297</v>
      </c>
      <c r="B68" s="24" t="s">
        <v>105</v>
      </c>
      <c r="C68" s="61">
        <f t="shared" si="125"/>
        <v>1000</v>
      </c>
      <c r="D68" s="64" t="s">
        <v>48</v>
      </c>
      <c r="E68" s="25">
        <v>300</v>
      </c>
      <c r="F68" s="25">
        <v>293</v>
      </c>
      <c r="G68" s="25" t="s">
        <v>49</v>
      </c>
      <c r="H68" s="25">
        <f t="shared" si="126"/>
        <v>-7000</v>
      </c>
      <c r="I68" s="25">
        <f t="shared" si="127"/>
        <v>0</v>
      </c>
      <c r="J68" s="63">
        <f t="shared" si="128"/>
        <v>-7000</v>
      </c>
    </row>
    <row r="69" spans="1:10" ht="18.75" customHeight="1" x14ac:dyDescent="0.25">
      <c r="A69" s="23">
        <v>43294</v>
      </c>
      <c r="B69" s="24" t="s">
        <v>54</v>
      </c>
      <c r="C69" s="26">
        <f t="shared" ref="C69:C71" si="129">200000/E69</f>
        <v>625</v>
      </c>
      <c r="D69" s="27" t="s">
        <v>48</v>
      </c>
      <c r="E69" s="25">
        <v>320</v>
      </c>
      <c r="F69" s="25">
        <v>326</v>
      </c>
      <c r="G69" s="25">
        <v>335</v>
      </c>
      <c r="H69" s="28">
        <f t="shared" ref="H69:H71" si="130">IF(D69="SELL", E69-F69, F69-E69)*C69</f>
        <v>3750</v>
      </c>
      <c r="I69" s="28">
        <f t="shared" ref="I69:I71" si="131">IF(D69="SELL",IF(G69="-","0",F69-G69),IF(D69="BUY",IF(G69="-","0",G69-F69)))*C69</f>
        <v>5625</v>
      </c>
      <c r="J69" s="28">
        <f>I69+H69</f>
        <v>9375</v>
      </c>
    </row>
    <row r="70" spans="1:10" ht="18.75" customHeight="1" x14ac:dyDescent="0.25">
      <c r="A70" s="23">
        <v>43294</v>
      </c>
      <c r="B70" s="24" t="s">
        <v>91</v>
      </c>
      <c r="C70" s="26">
        <f t="shared" si="129"/>
        <v>578.03468208092488</v>
      </c>
      <c r="D70" s="27" t="s">
        <v>48</v>
      </c>
      <c r="E70" s="25">
        <v>346</v>
      </c>
      <c r="F70" s="25">
        <v>351</v>
      </c>
      <c r="G70" s="25" t="s">
        <v>49</v>
      </c>
      <c r="H70" s="28">
        <f t="shared" si="130"/>
        <v>2890.1734104046245</v>
      </c>
      <c r="I70" s="28">
        <f t="shared" si="131"/>
        <v>0</v>
      </c>
      <c r="J70" s="28">
        <f>I70+H70</f>
        <v>2890.1734104046245</v>
      </c>
    </row>
    <row r="71" spans="1:10" ht="18.75" customHeight="1" x14ac:dyDescent="0.25">
      <c r="A71" s="23">
        <v>43293</v>
      </c>
      <c r="B71" s="24" t="s">
        <v>92</v>
      </c>
      <c r="C71" s="26">
        <f t="shared" si="129"/>
        <v>554.016620498615</v>
      </c>
      <c r="D71" s="27" t="s">
        <v>48</v>
      </c>
      <c r="E71" s="25">
        <v>361</v>
      </c>
      <c r="F71" s="25">
        <v>366</v>
      </c>
      <c r="G71" s="25" t="s">
        <v>49</v>
      </c>
      <c r="H71" s="28">
        <f t="shared" si="130"/>
        <v>2770.0831024930749</v>
      </c>
      <c r="I71" s="28">
        <f t="shared" si="131"/>
        <v>0</v>
      </c>
      <c r="J71" s="28">
        <f>I71+H71</f>
        <v>2770.0831024930749</v>
      </c>
    </row>
    <row r="72" spans="1:10" ht="18.75" customHeight="1" x14ac:dyDescent="0.25">
      <c r="A72" s="23">
        <v>43292</v>
      </c>
      <c r="B72" s="24" t="s">
        <v>78</v>
      </c>
      <c r="C72" s="26">
        <f t="shared" ref="C72:C75" si="132">200000/E72</f>
        <v>547.94520547945206</v>
      </c>
      <c r="D72" s="27" t="s">
        <v>48</v>
      </c>
      <c r="E72" s="25">
        <v>365</v>
      </c>
      <c r="F72" s="25">
        <v>370</v>
      </c>
      <c r="G72" s="25">
        <v>373</v>
      </c>
      <c r="H72" s="28">
        <f t="shared" ref="H72:H75" si="133">IF(D72="SELL", E72-F72, F72-E72)*C72</f>
        <v>2739.7260273972602</v>
      </c>
      <c r="I72" s="28">
        <f t="shared" ref="I72:I75" si="134">IF(D72="SELL",IF(G72="-","0",F72-G72),IF(D72="BUY",IF(G72="-","0",G72-F72)))*C72</f>
        <v>1643.8356164383563</v>
      </c>
      <c r="J72" s="28">
        <f>I72+H72</f>
        <v>4383.5616438356165</v>
      </c>
    </row>
    <row r="73" spans="1:10" ht="18.75" customHeight="1" x14ac:dyDescent="0.25">
      <c r="A73" s="23">
        <v>43290</v>
      </c>
      <c r="B73" s="24" t="s">
        <v>79</v>
      </c>
      <c r="C73" s="26">
        <f t="shared" si="132"/>
        <v>446.42857142857144</v>
      </c>
      <c r="D73" s="27" t="s">
        <v>48</v>
      </c>
      <c r="E73" s="25">
        <v>448</v>
      </c>
      <c r="F73" s="25">
        <v>456</v>
      </c>
      <c r="G73" s="25">
        <v>458</v>
      </c>
      <c r="H73" s="28">
        <f t="shared" si="133"/>
        <v>3571.4285714285716</v>
      </c>
      <c r="I73" s="28">
        <f t="shared" si="134"/>
        <v>892.85714285714289</v>
      </c>
      <c r="J73" s="28">
        <f>I73+H73</f>
        <v>4464.2857142857147</v>
      </c>
    </row>
    <row r="74" spans="1:10" ht="18.75" customHeight="1" x14ac:dyDescent="0.25">
      <c r="A74" s="23">
        <v>43290</v>
      </c>
      <c r="B74" s="24" t="s">
        <v>80</v>
      </c>
      <c r="C74" s="58">
        <f t="shared" si="132"/>
        <v>53.908355795148246</v>
      </c>
      <c r="D74" s="27" t="s">
        <v>48</v>
      </c>
      <c r="E74" s="25">
        <v>3710</v>
      </c>
      <c r="F74" s="25">
        <v>3760</v>
      </c>
      <c r="G74" s="25" t="s">
        <v>49</v>
      </c>
      <c r="H74" s="28">
        <f t="shared" si="133"/>
        <v>2695.4177897574123</v>
      </c>
      <c r="I74" s="28">
        <f t="shared" si="134"/>
        <v>0</v>
      </c>
      <c r="J74" s="28">
        <f t="shared" ref="J74:J75" si="135">I74+H74</f>
        <v>2695.4177897574123</v>
      </c>
    </row>
    <row r="75" spans="1:10" ht="18.75" customHeight="1" x14ac:dyDescent="0.25">
      <c r="A75" s="23">
        <v>43290</v>
      </c>
      <c r="B75" s="24" t="s">
        <v>81</v>
      </c>
      <c r="C75" s="58">
        <f t="shared" si="132"/>
        <v>271.73913043478262</v>
      </c>
      <c r="D75" s="27" t="s">
        <v>48</v>
      </c>
      <c r="E75" s="25">
        <v>736</v>
      </c>
      <c r="F75" s="25">
        <v>726</v>
      </c>
      <c r="G75" s="25" t="s">
        <v>49</v>
      </c>
      <c r="H75" s="28">
        <f t="shared" si="133"/>
        <v>-2717.391304347826</v>
      </c>
      <c r="I75" s="28">
        <f t="shared" si="134"/>
        <v>0</v>
      </c>
      <c r="J75" s="28">
        <f t="shared" si="135"/>
        <v>-2717.391304347826</v>
      </c>
    </row>
    <row r="76" spans="1:10" ht="18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7"/>
    </row>
    <row r="77" spans="1:10" ht="18.75" customHeight="1" x14ac:dyDescent="0.25">
      <c r="A77" s="23">
        <v>43280</v>
      </c>
      <c r="B77" s="24" t="s">
        <v>51</v>
      </c>
      <c r="C77" s="26">
        <f t="shared" ref="C77:C82" si="136">200000/E77</f>
        <v>823.04526748971193</v>
      </c>
      <c r="D77" s="27" t="s">
        <v>48</v>
      </c>
      <c r="E77" s="25">
        <v>243</v>
      </c>
      <c r="F77" s="25">
        <v>248</v>
      </c>
      <c r="G77" s="25">
        <v>250</v>
      </c>
      <c r="H77" s="28">
        <f t="shared" ref="H77:H78" si="137">IF(D77="SELL", E77-F77, F77-E77)*C77</f>
        <v>4115.2263374485592</v>
      </c>
      <c r="I77" s="28">
        <f t="shared" ref="I77:I78" si="138">IF(D77="SELL",IF(G77="-","0",F77-G77),IF(D77="BUY",IF(G77="-","0",G77-F77)))*C77</f>
        <v>1646.0905349794239</v>
      </c>
      <c r="J77" s="28">
        <f>I77+H77</f>
        <v>5761.3168724279831</v>
      </c>
    </row>
    <row r="78" spans="1:10" ht="18.75" customHeight="1" x14ac:dyDescent="0.25">
      <c r="A78" s="23">
        <v>43280</v>
      </c>
      <c r="B78" s="24" t="s">
        <v>52</v>
      </c>
      <c r="C78" s="26">
        <f t="shared" si="136"/>
        <v>492.61083743842363</v>
      </c>
      <c r="D78" s="27" t="s">
        <v>48</v>
      </c>
      <c r="E78" s="25">
        <v>406</v>
      </c>
      <c r="F78" s="25">
        <v>410</v>
      </c>
      <c r="G78" s="25" t="s">
        <v>49</v>
      </c>
      <c r="H78" s="28">
        <f t="shared" si="137"/>
        <v>1970.4433497536945</v>
      </c>
      <c r="I78" s="28">
        <f t="shared" si="138"/>
        <v>0</v>
      </c>
      <c r="J78" s="28">
        <f t="shared" ref="J78:J82" si="139">I78+H78</f>
        <v>1970.4433497536945</v>
      </c>
    </row>
    <row r="79" spans="1:10" ht="18.75" customHeight="1" x14ac:dyDescent="0.25">
      <c r="A79" s="23">
        <v>43279</v>
      </c>
      <c r="B79" s="24" t="s">
        <v>51</v>
      </c>
      <c r="C79" s="26">
        <f t="shared" si="136"/>
        <v>851.063829787234</v>
      </c>
      <c r="D79" s="27" t="s">
        <v>48</v>
      </c>
      <c r="E79" s="25">
        <v>235</v>
      </c>
      <c r="F79" s="25">
        <v>240</v>
      </c>
      <c r="G79" s="25">
        <v>245</v>
      </c>
      <c r="H79" s="28">
        <f t="shared" ref="H79" si="140">IF(D79="SELL", E79-F79, F79-E79)*C79</f>
        <v>4255.3191489361698</v>
      </c>
      <c r="I79" s="28">
        <f t="shared" ref="I79" si="141">IF(D79="SELL",IF(G79="-","0",F79-G79),IF(D79="BUY",IF(G79="-","0",G79-F79)))*C79</f>
        <v>4255.3191489361698</v>
      </c>
      <c r="J79" s="28">
        <f t="shared" si="139"/>
        <v>8510.6382978723395</v>
      </c>
    </row>
    <row r="80" spans="1:10" ht="18.75" customHeight="1" x14ac:dyDescent="0.25">
      <c r="A80" s="23">
        <v>43278</v>
      </c>
      <c r="B80" s="24" t="s">
        <v>53</v>
      </c>
      <c r="C80" s="26">
        <f t="shared" si="136"/>
        <v>490.19607843137254</v>
      </c>
      <c r="D80" s="27" t="s">
        <v>48</v>
      </c>
      <c r="E80" s="25">
        <v>408</v>
      </c>
      <c r="F80" s="25">
        <v>412</v>
      </c>
      <c r="G80" s="25" t="s">
        <v>49</v>
      </c>
      <c r="H80" s="28">
        <f t="shared" ref="H80" si="142">IF(D80="SELL", E80-F80, F80-E80)*C80</f>
        <v>1960.7843137254902</v>
      </c>
      <c r="I80" s="28">
        <f t="shared" ref="I80" si="143">IF(D80="SELL",IF(G80="-","0",F80-G80),IF(D80="BUY",IF(G80="-","0",G80-F80)))*C80</f>
        <v>0</v>
      </c>
      <c r="J80" s="28">
        <f t="shared" si="139"/>
        <v>1960.7843137254902</v>
      </c>
    </row>
    <row r="81" spans="1:11" ht="18.75" customHeight="1" x14ac:dyDescent="0.25">
      <c r="A81" s="23">
        <v>43276</v>
      </c>
      <c r="B81" s="24" t="s">
        <v>50</v>
      </c>
      <c r="C81" s="26">
        <f t="shared" si="136"/>
        <v>586.51026392961876</v>
      </c>
      <c r="D81" s="27" t="s">
        <v>48</v>
      </c>
      <c r="E81" s="25">
        <v>341</v>
      </c>
      <c r="F81" s="25">
        <v>346</v>
      </c>
      <c r="G81" s="25">
        <v>348</v>
      </c>
      <c r="H81" s="28">
        <f t="shared" ref="H81:H82" si="144">IF(D81="SELL", E81-F81, F81-E81)*C81</f>
        <v>2932.5513196480938</v>
      </c>
      <c r="I81" s="28">
        <f t="shared" ref="I81:I82" si="145">IF(D81="SELL",IF(G81="-","0",F81-G81),IF(D81="BUY",IF(G81="-","0",G81-F81)))*C81</f>
        <v>1173.0205278592375</v>
      </c>
      <c r="J81" s="28">
        <f t="shared" si="139"/>
        <v>4105.5718475073318</v>
      </c>
    </row>
    <row r="82" spans="1:11" ht="18.75" customHeight="1" x14ac:dyDescent="0.25">
      <c r="A82" s="18">
        <v>43276</v>
      </c>
      <c r="B82" s="24" t="s">
        <v>54</v>
      </c>
      <c r="C82" s="26">
        <f t="shared" si="136"/>
        <v>623.05295950155767</v>
      </c>
      <c r="D82" s="27" t="s">
        <v>48</v>
      </c>
      <c r="E82" s="25">
        <v>321</v>
      </c>
      <c r="F82" s="25">
        <v>326</v>
      </c>
      <c r="G82" s="25" t="s">
        <v>49</v>
      </c>
      <c r="H82" s="28">
        <f t="shared" si="144"/>
        <v>3115.2647975077884</v>
      </c>
      <c r="I82" s="28">
        <f t="shared" si="145"/>
        <v>0</v>
      </c>
      <c r="J82" s="28">
        <f t="shared" si="139"/>
        <v>3115.2647975077884</v>
      </c>
    </row>
    <row r="83" spans="1:11" ht="18.75" customHeight="1" x14ac:dyDescent="0.25">
      <c r="A83" s="18">
        <v>43273</v>
      </c>
      <c r="B83" s="19" t="s">
        <v>36</v>
      </c>
      <c r="C83" s="20">
        <f>MROUND(500000/E83,10)</f>
        <v>570</v>
      </c>
      <c r="D83" s="20" t="s">
        <v>35</v>
      </c>
      <c r="E83" s="21">
        <v>881</v>
      </c>
      <c r="F83" s="21">
        <v>870</v>
      </c>
      <c r="G83" s="21">
        <v>0</v>
      </c>
      <c r="H83" s="21">
        <f>(E83-F83)*C83</f>
        <v>6270</v>
      </c>
      <c r="I83" s="21">
        <v>0</v>
      </c>
      <c r="J83" s="21">
        <f>+I83+H83</f>
        <v>6270</v>
      </c>
    </row>
    <row r="84" spans="1:11" ht="18.75" customHeight="1" x14ac:dyDescent="0.25">
      <c r="A84" s="18">
        <v>43272</v>
      </c>
      <c r="B84" s="19" t="s">
        <v>30</v>
      </c>
      <c r="C84" s="20">
        <f>MROUND(500000/E84,10)</f>
        <v>1230</v>
      </c>
      <c r="D84" s="20" t="s">
        <v>35</v>
      </c>
      <c r="E84" s="21">
        <v>405</v>
      </c>
      <c r="F84" s="21">
        <v>395</v>
      </c>
      <c r="G84" s="21">
        <v>0</v>
      </c>
      <c r="H84" s="21">
        <f>(E84-F84)*C84</f>
        <v>12300</v>
      </c>
      <c r="I84" s="21">
        <v>0</v>
      </c>
      <c r="J84" s="21">
        <f>+I84+H84</f>
        <v>12300</v>
      </c>
    </row>
    <row r="85" spans="1:11" ht="18.75" customHeight="1" x14ac:dyDescent="0.25">
      <c r="A85" s="18">
        <v>43271</v>
      </c>
      <c r="B85" s="19" t="s">
        <v>24</v>
      </c>
      <c r="C85" s="20">
        <f>MROUND(500000/E85,10)</f>
        <v>560</v>
      </c>
      <c r="D85" s="20" t="s">
        <v>10</v>
      </c>
      <c r="E85" s="21">
        <v>893</v>
      </c>
      <c r="F85" s="21">
        <v>905</v>
      </c>
      <c r="G85" s="21">
        <v>920</v>
      </c>
      <c r="H85" s="21">
        <f>(F85-E85)*C85</f>
        <v>6720</v>
      </c>
      <c r="I85" s="21">
        <f>(G85-F85)*C85</f>
        <v>8400</v>
      </c>
      <c r="J85" s="21">
        <f>+I85+H85</f>
        <v>15120</v>
      </c>
    </row>
    <row r="86" spans="1:11" ht="18.75" customHeight="1" x14ac:dyDescent="0.25">
      <c r="A86" s="18">
        <v>43269</v>
      </c>
      <c r="B86" s="19" t="s">
        <v>15</v>
      </c>
      <c r="C86" s="20">
        <f>MROUND(500000/E86,10)</f>
        <v>880</v>
      </c>
      <c r="D86" s="20" t="s">
        <v>35</v>
      </c>
      <c r="E86" s="21">
        <v>570</v>
      </c>
      <c r="F86" s="21">
        <v>561.5</v>
      </c>
      <c r="G86" s="21">
        <v>0</v>
      </c>
      <c r="H86" s="21">
        <f>(E86-F86)*C86</f>
        <v>7480</v>
      </c>
      <c r="I86" s="21">
        <v>0</v>
      </c>
      <c r="J86" s="21">
        <f>+I86+H86</f>
        <v>7480</v>
      </c>
    </row>
    <row r="87" spans="1:11" ht="18.75" customHeight="1" x14ac:dyDescent="0.25">
      <c r="A87" s="18">
        <v>43266</v>
      </c>
      <c r="B87" s="19" t="s">
        <v>30</v>
      </c>
      <c r="C87" s="20">
        <f t="shared" ref="C87:C92" si="146">MROUND(500000/E87,10)</f>
        <v>1290</v>
      </c>
      <c r="D87" s="20" t="s">
        <v>10</v>
      </c>
      <c r="E87" s="21">
        <v>387</v>
      </c>
      <c r="F87" s="21">
        <v>395</v>
      </c>
      <c r="G87" s="21">
        <v>0</v>
      </c>
      <c r="H87" s="21">
        <f t="shared" ref="H87:H94" si="147">(F87-E87)*C87</f>
        <v>10320</v>
      </c>
      <c r="I87" s="21">
        <v>0</v>
      </c>
      <c r="J87" s="21">
        <f t="shared" ref="J87:J92" si="148">+I87+H87</f>
        <v>10320</v>
      </c>
      <c r="K87" s="22"/>
    </row>
    <row r="88" spans="1:11" ht="18.75" customHeight="1" x14ac:dyDescent="0.25">
      <c r="A88" s="18">
        <v>43266</v>
      </c>
      <c r="B88" s="19" t="s">
        <v>33</v>
      </c>
      <c r="C88" s="20">
        <f t="shared" si="146"/>
        <v>400</v>
      </c>
      <c r="D88" s="20" t="s">
        <v>10</v>
      </c>
      <c r="E88" s="21">
        <v>1260</v>
      </c>
      <c r="F88" s="21">
        <v>1245</v>
      </c>
      <c r="G88" s="21">
        <v>0</v>
      </c>
      <c r="H88" s="21">
        <f t="shared" si="147"/>
        <v>-6000</v>
      </c>
      <c r="I88" s="21">
        <v>0</v>
      </c>
      <c r="J88" s="16">
        <f t="shared" si="148"/>
        <v>-6000</v>
      </c>
      <c r="K88" s="22"/>
    </row>
    <row r="89" spans="1:11" ht="18.75" customHeight="1" x14ac:dyDescent="0.25">
      <c r="A89" s="18">
        <v>43265</v>
      </c>
      <c r="B89" s="19" t="s">
        <v>23</v>
      </c>
      <c r="C89" s="20">
        <f t="shared" si="146"/>
        <v>6710</v>
      </c>
      <c r="D89" s="20" t="s">
        <v>10</v>
      </c>
      <c r="E89" s="21">
        <v>74.5</v>
      </c>
      <c r="F89" s="21">
        <v>74.900000000000006</v>
      </c>
      <c r="G89" s="21">
        <v>0</v>
      </c>
      <c r="H89" s="21">
        <f t="shared" si="147"/>
        <v>2684.0000000000382</v>
      </c>
      <c r="I89" s="21">
        <v>0</v>
      </c>
      <c r="J89" s="21">
        <f t="shared" si="148"/>
        <v>2684.0000000000382</v>
      </c>
      <c r="K89" s="22"/>
    </row>
    <row r="90" spans="1:11" ht="18.75" customHeight="1" x14ac:dyDescent="0.25">
      <c r="A90" s="18">
        <v>43265</v>
      </c>
      <c r="B90" s="19" t="s">
        <v>19</v>
      </c>
      <c r="C90" s="20">
        <f t="shared" si="146"/>
        <v>790</v>
      </c>
      <c r="D90" s="20" t="s">
        <v>10</v>
      </c>
      <c r="E90" s="21">
        <v>632</v>
      </c>
      <c r="F90" s="21">
        <v>633.5</v>
      </c>
      <c r="G90" s="21">
        <v>0</v>
      </c>
      <c r="H90" s="21">
        <f t="shared" si="147"/>
        <v>1185</v>
      </c>
      <c r="I90" s="21">
        <v>0</v>
      </c>
      <c r="J90" s="21">
        <f t="shared" si="148"/>
        <v>1185</v>
      </c>
      <c r="K90" s="22"/>
    </row>
    <row r="91" spans="1:11" ht="18.75" customHeight="1" x14ac:dyDescent="0.25">
      <c r="A91" s="18">
        <v>43264</v>
      </c>
      <c r="B91" s="19" t="s">
        <v>46</v>
      </c>
      <c r="C91" s="20">
        <f t="shared" si="146"/>
        <v>1020</v>
      </c>
      <c r="D91" s="20" t="s">
        <v>10</v>
      </c>
      <c r="E91" s="21">
        <v>490</v>
      </c>
      <c r="F91" s="21">
        <v>500</v>
      </c>
      <c r="G91" s="21">
        <v>509</v>
      </c>
      <c r="H91" s="21">
        <f t="shared" si="147"/>
        <v>10200</v>
      </c>
      <c r="I91" s="21">
        <f>(G91-F91)*C91</f>
        <v>9180</v>
      </c>
      <c r="J91" s="21">
        <f t="shared" si="148"/>
        <v>19380</v>
      </c>
    </row>
    <row r="92" spans="1:11" ht="18.75" customHeight="1" x14ac:dyDescent="0.25">
      <c r="A92" s="18">
        <v>43264</v>
      </c>
      <c r="B92" s="19" t="s">
        <v>33</v>
      </c>
      <c r="C92" s="20">
        <f t="shared" si="146"/>
        <v>380</v>
      </c>
      <c r="D92" s="20" t="s">
        <v>10</v>
      </c>
      <c r="E92" s="21">
        <v>1300</v>
      </c>
      <c r="F92" s="21">
        <v>1285</v>
      </c>
      <c r="G92" s="21">
        <v>0</v>
      </c>
      <c r="H92" s="21">
        <f t="shared" si="147"/>
        <v>-5700</v>
      </c>
      <c r="I92" s="21">
        <v>0</v>
      </c>
      <c r="J92" s="16">
        <f t="shared" si="148"/>
        <v>-5700</v>
      </c>
    </row>
    <row r="93" spans="1:11" ht="18.75" customHeight="1" x14ac:dyDescent="0.25">
      <c r="A93" s="18">
        <v>43263</v>
      </c>
      <c r="B93" s="19" t="s">
        <v>22</v>
      </c>
      <c r="C93" s="20">
        <f t="shared" ref="C93" si="149">MROUND(500000/E93,10)</f>
        <v>610</v>
      </c>
      <c r="D93" s="20" t="s">
        <v>10</v>
      </c>
      <c r="E93" s="21">
        <v>818</v>
      </c>
      <c r="F93" s="21">
        <v>833</v>
      </c>
      <c r="G93" s="21">
        <v>853</v>
      </c>
      <c r="H93" s="21">
        <f t="shared" si="147"/>
        <v>9150</v>
      </c>
      <c r="I93" s="21">
        <f>(G93-F93)*C93</f>
        <v>12200</v>
      </c>
      <c r="J93" s="21">
        <f t="shared" ref="J93" si="150">+I93+H93</f>
        <v>21350</v>
      </c>
    </row>
    <row r="94" spans="1:11" ht="18.75" customHeight="1" x14ac:dyDescent="0.25">
      <c r="A94" s="18">
        <v>43262</v>
      </c>
      <c r="B94" s="19" t="s">
        <v>47</v>
      </c>
      <c r="C94" s="20">
        <f t="shared" ref="C94:C100" si="151">MROUND(500000/E94,10)</f>
        <v>980</v>
      </c>
      <c r="D94" s="20" t="s">
        <v>10</v>
      </c>
      <c r="E94" s="21">
        <v>510</v>
      </c>
      <c r="F94" s="21">
        <v>512</v>
      </c>
      <c r="G94" s="21">
        <v>0</v>
      </c>
      <c r="H94" s="21">
        <f t="shared" si="147"/>
        <v>1960</v>
      </c>
      <c r="I94" s="21">
        <v>0</v>
      </c>
      <c r="J94" s="21">
        <f>+I94+H94</f>
        <v>1960</v>
      </c>
    </row>
    <row r="95" spans="1:11" ht="18.75" customHeight="1" x14ac:dyDescent="0.25">
      <c r="A95" s="18">
        <v>43259</v>
      </c>
      <c r="B95" s="19" t="s">
        <v>15</v>
      </c>
      <c r="C95" s="20">
        <f t="shared" si="151"/>
        <v>880</v>
      </c>
      <c r="D95" s="20" t="s">
        <v>35</v>
      </c>
      <c r="E95" s="21">
        <v>565</v>
      </c>
      <c r="F95" s="21">
        <v>555</v>
      </c>
      <c r="G95" s="21">
        <v>0</v>
      </c>
      <c r="H95" s="21">
        <f>(E95-F95)*C95</f>
        <v>8800</v>
      </c>
      <c r="I95" s="21">
        <v>0</v>
      </c>
      <c r="J95" s="21">
        <f>+I95+H95</f>
        <v>8800</v>
      </c>
    </row>
    <row r="96" spans="1:11" ht="18.75" customHeight="1" x14ac:dyDescent="0.25">
      <c r="A96" s="18">
        <v>43258</v>
      </c>
      <c r="B96" s="19" t="s">
        <v>15</v>
      </c>
      <c r="C96" s="20">
        <f>MROUND(500000/E96,10)</f>
        <v>930</v>
      </c>
      <c r="D96" s="20" t="s">
        <v>10</v>
      </c>
      <c r="E96" s="21">
        <v>536</v>
      </c>
      <c r="F96" s="21">
        <v>546</v>
      </c>
      <c r="G96" s="21">
        <v>561</v>
      </c>
      <c r="H96" s="21">
        <f t="shared" ref="H96" si="152">(F96-E96)*C96</f>
        <v>9300</v>
      </c>
      <c r="I96" s="21">
        <f>(G96-F96)*C96</f>
        <v>13950</v>
      </c>
      <c r="J96" s="21">
        <f t="shared" ref="J96" si="153">+I96+H96</f>
        <v>23250</v>
      </c>
      <c r="K96" s="22"/>
    </row>
    <row r="97" spans="1:10" ht="18.75" customHeight="1" x14ac:dyDescent="0.25">
      <c r="A97" s="18">
        <v>43257</v>
      </c>
      <c r="B97" s="19" t="s">
        <v>12</v>
      </c>
      <c r="C97" s="20">
        <f t="shared" si="151"/>
        <v>1420</v>
      </c>
      <c r="D97" s="20" t="s">
        <v>10</v>
      </c>
      <c r="E97" s="21">
        <v>351</v>
      </c>
      <c r="F97" s="21">
        <v>359</v>
      </c>
      <c r="G97" s="21">
        <v>0</v>
      </c>
      <c r="H97" s="21">
        <f>(F97-E97)*C97</f>
        <v>11360</v>
      </c>
      <c r="I97" s="21">
        <v>0</v>
      </c>
      <c r="J97" s="21">
        <f>+I97+H97</f>
        <v>11360</v>
      </c>
    </row>
    <row r="98" spans="1:10" ht="18.75" customHeight="1" x14ac:dyDescent="0.25">
      <c r="A98" s="18">
        <v>43256</v>
      </c>
      <c r="B98" s="19" t="s">
        <v>16</v>
      </c>
      <c r="C98" s="20">
        <f t="shared" si="151"/>
        <v>830</v>
      </c>
      <c r="D98" s="20" t="s">
        <v>10</v>
      </c>
      <c r="E98" s="21">
        <v>602</v>
      </c>
      <c r="F98" s="21">
        <v>604</v>
      </c>
      <c r="G98" s="21">
        <v>0</v>
      </c>
      <c r="H98" s="21">
        <f>(F98-E98)*C98</f>
        <v>1660</v>
      </c>
      <c r="I98" s="21">
        <v>0</v>
      </c>
      <c r="J98" s="21">
        <f t="shared" ref="J98" si="154">+I98+H98</f>
        <v>1660</v>
      </c>
    </row>
    <row r="99" spans="1:10" ht="18.75" customHeight="1" x14ac:dyDescent="0.25">
      <c r="A99" s="18">
        <v>43255</v>
      </c>
      <c r="B99" s="19" t="s">
        <v>15</v>
      </c>
      <c r="C99" s="20">
        <f t="shared" si="151"/>
        <v>870</v>
      </c>
      <c r="D99" s="20" t="s">
        <v>35</v>
      </c>
      <c r="E99" s="21">
        <v>577</v>
      </c>
      <c r="F99" s="21">
        <v>567</v>
      </c>
      <c r="G99" s="21">
        <v>557</v>
      </c>
      <c r="H99" s="21">
        <f>(E99-F99)*C99</f>
        <v>8700</v>
      </c>
      <c r="I99" s="21">
        <f>(F99-G99)*C99</f>
        <v>8700</v>
      </c>
      <c r="J99" s="21">
        <f t="shared" ref="J99:J100" si="155">+I99+H99</f>
        <v>17400</v>
      </c>
    </row>
    <row r="100" spans="1:10" ht="18.75" customHeight="1" x14ac:dyDescent="0.25">
      <c r="A100" s="18">
        <v>43252</v>
      </c>
      <c r="B100" s="19" t="s">
        <v>38</v>
      </c>
      <c r="C100" s="20">
        <f t="shared" si="151"/>
        <v>550</v>
      </c>
      <c r="D100" s="20" t="s">
        <v>35</v>
      </c>
      <c r="E100" s="21">
        <v>910</v>
      </c>
      <c r="F100" s="21">
        <v>900</v>
      </c>
      <c r="G100" s="21">
        <v>0</v>
      </c>
      <c r="H100" s="21">
        <f>(E100-F100)*C100</f>
        <v>5500</v>
      </c>
      <c r="I100" s="21">
        <v>0</v>
      </c>
      <c r="J100" s="21">
        <f t="shared" si="155"/>
        <v>5500</v>
      </c>
    </row>
    <row r="101" spans="1:10" ht="18.75" customHeight="1" x14ac:dyDescent="0.25">
      <c r="A101" s="17"/>
      <c r="B101" s="14"/>
      <c r="C101" s="14"/>
      <c r="D101" s="14"/>
      <c r="E101" s="14"/>
      <c r="F101" s="14"/>
      <c r="G101" s="14"/>
      <c r="H101" s="14"/>
      <c r="I101" s="14"/>
      <c r="J101" s="14"/>
    </row>
  </sheetData>
  <mergeCells count="2">
    <mergeCell ref="A1:J1"/>
    <mergeCell ref="A2:J2"/>
  </mergeCells>
  <conditionalFormatting sqref="H77:J82 H48:I49 H39:I40 H34:I34">
    <cfRule type="cellIs" dxfId="152" priority="167" operator="lessThan">
      <formula>0</formula>
    </cfRule>
  </conditionalFormatting>
  <conditionalFormatting sqref="H73:J75">
    <cfRule type="cellIs" dxfId="151" priority="166" operator="lessThan">
      <formula>0</formula>
    </cfRule>
  </conditionalFormatting>
  <conditionalFormatting sqref="H72:J72">
    <cfRule type="cellIs" dxfId="150" priority="165" operator="lessThan">
      <formula>0</formula>
    </cfRule>
  </conditionalFormatting>
  <conditionalFormatting sqref="H71:J71">
    <cfRule type="cellIs" dxfId="149" priority="164" operator="lessThan">
      <formula>0</formula>
    </cfRule>
  </conditionalFormatting>
  <conditionalFormatting sqref="H70:J70">
    <cfRule type="cellIs" dxfId="148" priority="163" operator="lessThan">
      <formula>0</formula>
    </cfRule>
  </conditionalFormatting>
  <conditionalFormatting sqref="H69:J69">
    <cfRule type="cellIs" dxfId="147" priority="162" operator="lessThan">
      <formula>0</formula>
    </cfRule>
  </conditionalFormatting>
  <conditionalFormatting sqref="H68:I68">
    <cfRule type="cellIs" dxfId="146" priority="161" operator="lessThan">
      <formula>0</formula>
    </cfRule>
  </conditionalFormatting>
  <conditionalFormatting sqref="H67:I67">
    <cfRule type="cellIs" dxfId="145" priority="160" operator="lessThan">
      <formula>0</formula>
    </cfRule>
  </conditionalFormatting>
  <conditionalFormatting sqref="H66:I66">
    <cfRule type="cellIs" dxfId="144" priority="159" operator="lessThan">
      <formula>0</formula>
    </cfRule>
  </conditionalFormatting>
  <conditionalFormatting sqref="H65:I65">
    <cfRule type="cellIs" dxfId="143" priority="158" operator="lessThan">
      <formula>0</formula>
    </cfRule>
  </conditionalFormatting>
  <conditionalFormatting sqref="H64:I64">
    <cfRule type="cellIs" dxfId="142" priority="157" operator="lessThan">
      <formula>0</formula>
    </cfRule>
  </conditionalFormatting>
  <conditionalFormatting sqref="H63:I63">
    <cfRule type="cellIs" dxfId="141" priority="156" operator="lessThan">
      <formula>0</formula>
    </cfRule>
  </conditionalFormatting>
  <conditionalFormatting sqref="H62:I62">
    <cfRule type="cellIs" dxfId="140" priority="155" operator="lessThan">
      <formula>0</formula>
    </cfRule>
  </conditionalFormatting>
  <conditionalFormatting sqref="H61:I61">
    <cfRule type="cellIs" dxfId="139" priority="154" operator="lessThan">
      <formula>0</formula>
    </cfRule>
  </conditionalFormatting>
  <conditionalFormatting sqref="H60:I60">
    <cfRule type="cellIs" dxfId="138" priority="153" operator="lessThan">
      <formula>0</formula>
    </cfRule>
  </conditionalFormatting>
  <conditionalFormatting sqref="H59:I59">
    <cfRule type="cellIs" dxfId="137" priority="152" operator="lessThan">
      <formula>0</formula>
    </cfRule>
  </conditionalFormatting>
  <conditionalFormatting sqref="H58:I58">
    <cfRule type="cellIs" dxfId="136" priority="151" operator="lessThan">
      <formula>0</formula>
    </cfRule>
  </conditionalFormatting>
  <conditionalFormatting sqref="H57:I57">
    <cfRule type="cellIs" dxfId="135" priority="150" operator="lessThan">
      <formula>0</formula>
    </cfRule>
  </conditionalFormatting>
  <conditionalFormatting sqref="H56:I56">
    <cfRule type="cellIs" dxfId="134" priority="149" operator="lessThan">
      <formula>0</formula>
    </cfRule>
  </conditionalFormatting>
  <conditionalFormatting sqref="H55:I55">
    <cfRule type="cellIs" dxfId="133" priority="148" operator="lessThan">
      <formula>0</formula>
    </cfRule>
  </conditionalFormatting>
  <conditionalFormatting sqref="H54:I54">
    <cfRule type="cellIs" dxfId="132" priority="147" operator="lessThan">
      <formula>0</formula>
    </cfRule>
  </conditionalFormatting>
  <conditionalFormatting sqref="H53:I53">
    <cfRule type="cellIs" dxfId="131" priority="146" operator="lessThan">
      <formula>0</formula>
    </cfRule>
  </conditionalFormatting>
  <conditionalFormatting sqref="H52:I52">
    <cfRule type="cellIs" dxfId="130" priority="145" operator="lessThan">
      <formula>0</formula>
    </cfRule>
  </conditionalFormatting>
  <conditionalFormatting sqref="H51:I51">
    <cfRule type="cellIs" dxfId="129" priority="144" operator="lessThan">
      <formula>0</formula>
    </cfRule>
  </conditionalFormatting>
  <conditionalFormatting sqref="H50:I50">
    <cfRule type="cellIs" dxfId="128" priority="143" operator="lessThan">
      <formula>0</formula>
    </cfRule>
  </conditionalFormatting>
  <conditionalFormatting sqref="H46:I47">
    <cfRule type="cellIs" dxfId="127" priority="139" operator="lessThan">
      <formula>0</formula>
    </cfRule>
  </conditionalFormatting>
  <conditionalFormatting sqref="H45:I45">
    <cfRule type="cellIs" dxfId="126" priority="138" operator="lessThan">
      <formula>0</formula>
    </cfRule>
  </conditionalFormatting>
  <conditionalFormatting sqref="H44:I44">
    <cfRule type="cellIs" dxfId="125" priority="137" operator="lessThan">
      <formula>0</formula>
    </cfRule>
  </conditionalFormatting>
  <conditionalFormatting sqref="H43:I43">
    <cfRule type="cellIs" dxfId="124" priority="136" operator="lessThan">
      <formula>0</formula>
    </cfRule>
  </conditionalFormatting>
  <conditionalFormatting sqref="I44">
    <cfRule type="cellIs" dxfId="123" priority="135" operator="lessThan">
      <formula>0</formula>
    </cfRule>
  </conditionalFormatting>
  <conditionalFormatting sqref="I49">
    <cfRule type="cellIs" dxfId="122" priority="134" operator="lessThan">
      <formula>0</formula>
    </cfRule>
  </conditionalFormatting>
  <conditionalFormatting sqref="H42:I42">
    <cfRule type="cellIs" dxfId="121" priority="133" operator="lessThan">
      <formula>0</formula>
    </cfRule>
  </conditionalFormatting>
  <conditionalFormatting sqref="H41:I41">
    <cfRule type="cellIs" dxfId="120" priority="132" operator="lessThan">
      <formula>0</formula>
    </cfRule>
  </conditionalFormatting>
  <conditionalFormatting sqref="I42">
    <cfRule type="cellIs" dxfId="119" priority="131" operator="lessThan">
      <formula>0</formula>
    </cfRule>
  </conditionalFormatting>
  <conditionalFormatting sqref="I42">
    <cfRule type="cellIs" dxfId="118" priority="130" operator="lessThan">
      <formula>0</formula>
    </cfRule>
  </conditionalFormatting>
  <conditionalFormatting sqref="H38:I38">
    <cfRule type="cellIs" dxfId="117" priority="127" operator="lessThan">
      <formula>0</formula>
    </cfRule>
  </conditionalFormatting>
  <conditionalFormatting sqref="H36:I36">
    <cfRule type="cellIs" dxfId="116" priority="126" operator="lessThan">
      <formula>0</formula>
    </cfRule>
  </conditionalFormatting>
  <conditionalFormatting sqref="H37:I37">
    <cfRule type="cellIs" dxfId="115" priority="125" operator="lessThan">
      <formula>0</formula>
    </cfRule>
  </conditionalFormatting>
  <conditionalFormatting sqref="H35:I35">
    <cfRule type="cellIs" dxfId="114" priority="124" operator="lessThan">
      <formula>0</formula>
    </cfRule>
  </conditionalFormatting>
  <conditionalFormatting sqref="H33:I33">
    <cfRule type="cellIs" dxfId="113" priority="122" operator="lessThan">
      <formula>0</formula>
    </cfRule>
  </conditionalFormatting>
  <conditionalFormatting sqref="H32:I32">
    <cfRule type="cellIs" dxfId="112" priority="121" operator="lessThan">
      <formula>0</formula>
    </cfRule>
  </conditionalFormatting>
  <conditionalFormatting sqref="H31:I31">
    <cfRule type="cellIs" dxfId="111" priority="120" operator="lessThan">
      <formula>0</formula>
    </cfRule>
  </conditionalFormatting>
  <conditionalFormatting sqref="H30:I30">
    <cfRule type="cellIs" dxfId="110" priority="119" operator="lessThan">
      <formula>0</formula>
    </cfRule>
  </conditionalFormatting>
  <conditionalFormatting sqref="H29:I29">
    <cfRule type="cellIs" dxfId="109" priority="118" operator="lessThan">
      <formula>0</formula>
    </cfRule>
  </conditionalFormatting>
  <conditionalFormatting sqref="I30">
    <cfRule type="cellIs" dxfId="108" priority="117" operator="lessThan">
      <formula>0</formula>
    </cfRule>
  </conditionalFormatting>
  <conditionalFormatting sqref="I30">
    <cfRule type="cellIs" dxfId="107" priority="116" operator="lessThan">
      <formula>0</formula>
    </cfRule>
  </conditionalFormatting>
  <conditionalFormatting sqref="I29">
    <cfRule type="cellIs" dxfId="106" priority="115" operator="lessThan">
      <formula>0</formula>
    </cfRule>
  </conditionalFormatting>
  <conditionalFormatting sqref="I29">
    <cfRule type="cellIs" dxfId="105" priority="114" operator="lessThan">
      <formula>0</formula>
    </cfRule>
  </conditionalFormatting>
  <conditionalFormatting sqref="I29">
    <cfRule type="cellIs" dxfId="104" priority="113" operator="lessThan">
      <formula>0</formula>
    </cfRule>
  </conditionalFormatting>
  <conditionalFormatting sqref="H25:I28">
    <cfRule type="cellIs" dxfId="103" priority="112" operator="lessThan">
      <formula>0</formula>
    </cfRule>
  </conditionalFormatting>
  <conditionalFormatting sqref="I25:I28">
    <cfRule type="cellIs" dxfId="102" priority="111" operator="lessThan">
      <formula>0</formula>
    </cfRule>
  </conditionalFormatting>
  <conditionalFormatting sqref="I25:I28">
    <cfRule type="cellIs" dxfId="101" priority="110" operator="lessThan">
      <formula>0</formula>
    </cfRule>
  </conditionalFormatting>
  <conditionalFormatting sqref="I25:I28">
    <cfRule type="cellIs" dxfId="100" priority="109" operator="lessThan">
      <formula>0</formula>
    </cfRule>
  </conditionalFormatting>
  <conditionalFormatting sqref="H28:I28">
    <cfRule type="cellIs" dxfId="99" priority="108" operator="lessThan">
      <formula>0</formula>
    </cfRule>
  </conditionalFormatting>
  <conditionalFormatting sqref="I28">
    <cfRule type="cellIs" dxfId="98" priority="107" operator="lessThan">
      <formula>0</formula>
    </cfRule>
  </conditionalFormatting>
  <conditionalFormatting sqref="I28">
    <cfRule type="cellIs" dxfId="97" priority="106" operator="lessThan">
      <formula>0</formula>
    </cfRule>
  </conditionalFormatting>
  <conditionalFormatting sqref="I28">
    <cfRule type="cellIs" dxfId="96" priority="105" operator="lessThan">
      <formula>0</formula>
    </cfRule>
  </conditionalFormatting>
  <conditionalFormatting sqref="H27:I27">
    <cfRule type="cellIs" dxfId="95" priority="104" operator="lessThan">
      <formula>0</formula>
    </cfRule>
  </conditionalFormatting>
  <conditionalFormatting sqref="I27">
    <cfRule type="cellIs" dxfId="94" priority="103" operator="lessThan">
      <formula>0</formula>
    </cfRule>
  </conditionalFormatting>
  <conditionalFormatting sqref="I27">
    <cfRule type="cellIs" dxfId="93" priority="102" operator="lessThan">
      <formula>0</formula>
    </cfRule>
  </conditionalFormatting>
  <conditionalFormatting sqref="I27">
    <cfRule type="cellIs" dxfId="92" priority="101" operator="lessThan">
      <formula>0</formula>
    </cfRule>
  </conditionalFormatting>
  <conditionalFormatting sqref="H24:I24">
    <cfRule type="cellIs" dxfId="91" priority="100" operator="lessThan">
      <formula>0</formula>
    </cfRule>
  </conditionalFormatting>
  <conditionalFormatting sqref="I24">
    <cfRule type="cellIs" dxfId="90" priority="99" operator="lessThan">
      <formula>0</formula>
    </cfRule>
  </conditionalFormatting>
  <conditionalFormatting sqref="I24">
    <cfRule type="cellIs" dxfId="89" priority="98" operator="lessThan">
      <formula>0</formula>
    </cfRule>
  </conditionalFormatting>
  <conditionalFormatting sqref="I24">
    <cfRule type="cellIs" dxfId="88" priority="97" operator="lessThan">
      <formula>0</formula>
    </cfRule>
  </conditionalFormatting>
  <conditionalFormatting sqref="H17:I23">
    <cfRule type="cellIs" dxfId="87" priority="96" operator="lessThan">
      <formula>0</formula>
    </cfRule>
  </conditionalFormatting>
  <conditionalFormatting sqref="I17:I23">
    <cfRule type="cellIs" dxfId="86" priority="95" operator="lessThan">
      <formula>0</formula>
    </cfRule>
  </conditionalFormatting>
  <conditionalFormatting sqref="I17:I23">
    <cfRule type="cellIs" dxfId="85" priority="94" operator="lessThan">
      <formula>0</formula>
    </cfRule>
  </conditionalFormatting>
  <conditionalFormatting sqref="I17:I23">
    <cfRule type="cellIs" dxfId="84" priority="93" operator="lessThan">
      <formula>0</formula>
    </cfRule>
  </conditionalFormatting>
  <conditionalFormatting sqref="I18:I23">
    <cfRule type="cellIs" dxfId="83" priority="92" operator="lessThan">
      <formula>0</formula>
    </cfRule>
  </conditionalFormatting>
  <conditionalFormatting sqref="I18:I23">
    <cfRule type="cellIs" dxfId="82" priority="91" operator="lessThan">
      <formula>0</formula>
    </cfRule>
  </conditionalFormatting>
  <conditionalFormatting sqref="I18:I23">
    <cfRule type="cellIs" dxfId="81" priority="90" operator="lessThan">
      <formula>0</formula>
    </cfRule>
  </conditionalFormatting>
  <conditionalFormatting sqref="I18:I23">
    <cfRule type="cellIs" dxfId="80" priority="89" operator="lessThan">
      <formula>0</formula>
    </cfRule>
  </conditionalFormatting>
  <conditionalFormatting sqref="I18:I23">
    <cfRule type="cellIs" dxfId="79" priority="88" operator="lessThan">
      <formula>0</formula>
    </cfRule>
  </conditionalFormatting>
  <conditionalFormatting sqref="I18:I23">
    <cfRule type="cellIs" dxfId="78" priority="87" operator="lessThan">
      <formula>0</formula>
    </cfRule>
  </conditionalFormatting>
  <conditionalFormatting sqref="I18:I23">
    <cfRule type="cellIs" dxfId="77" priority="86" operator="lessThan">
      <formula>0</formula>
    </cfRule>
  </conditionalFormatting>
  <conditionalFormatting sqref="I18:I23">
    <cfRule type="cellIs" dxfId="76" priority="85" operator="lessThan">
      <formula>0</formula>
    </cfRule>
  </conditionalFormatting>
  <conditionalFormatting sqref="I18:I23">
    <cfRule type="cellIs" dxfId="75" priority="84" operator="lessThan">
      <formula>0</formula>
    </cfRule>
  </conditionalFormatting>
  <conditionalFormatting sqref="I18:I23">
    <cfRule type="cellIs" dxfId="74" priority="83" operator="lessThan">
      <formula>0</formula>
    </cfRule>
  </conditionalFormatting>
  <conditionalFormatting sqref="I18:I23">
    <cfRule type="cellIs" dxfId="73" priority="82" operator="lessThan">
      <formula>0</formula>
    </cfRule>
  </conditionalFormatting>
  <conditionalFormatting sqref="I18:I23">
    <cfRule type="cellIs" dxfId="72" priority="81" operator="lessThan">
      <formula>0</formula>
    </cfRule>
  </conditionalFormatting>
  <conditionalFormatting sqref="H22:I23">
    <cfRule type="cellIs" dxfId="71" priority="80" operator="lessThan">
      <formula>0</formula>
    </cfRule>
  </conditionalFormatting>
  <conditionalFormatting sqref="I22:I23">
    <cfRule type="cellIs" dxfId="70" priority="79" operator="lessThan">
      <formula>0</formula>
    </cfRule>
  </conditionalFormatting>
  <conditionalFormatting sqref="I22:I23">
    <cfRule type="cellIs" dxfId="69" priority="78" operator="lessThan">
      <formula>0</formula>
    </cfRule>
  </conditionalFormatting>
  <conditionalFormatting sqref="I22:I23">
    <cfRule type="cellIs" dxfId="68" priority="77" operator="lessThan">
      <formula>0</formula>
    </cfRule>
  </conditionalFormatting>
  <conditionalFormatting sqref="H14:I15">
    <cfRule type="cellIs" dxfId="67" priority="76" operator="lessThan">
      <formula>0</formula>
    </cfRule>
  </conditionalFormatting>
  <conditionalFormatting sqref="I14:I15">
    <cfRule type="cellIs" dxfId="66" priority="75" operator="lessThan">
      <formula>0</formula>
    </cfRule>
  </conditionalFormatting>
  <conditionalFormatting sqref="I14:I15">
    <cfRule type="cellIs" dxfId="65" priority="74" operator="lessThan">
      <formula>0</formula>
    </cfRule>
  </conditionalFormatting>
  <conditionalFormatting sqref="I14:I15">
    <cfRule type="cellIs" dxfId="64" priority="73" operator="lessThan">
      <formula>0</formula>
    </cfRule>
  </conditionalFormatting>
  <conditionalFormatting sqref="H16:I16">
    <cfRule type="cellIs" dxfId="63" priority="72" operator="lessThan">
      <formula>0</formula>
    </cfRule>
  </conditionalFormatting>
  <conditionalFormatting sqref="I16">
    <cfRule type="cellIs" dxfId="62" priority="71" operator="lessThan">
      <formula>0</formula>
    </cfRule>
  </conditionalFormatting>
  <conditionalFormatting sqref="I16">
    <cfRule type="cellIs" dxfId="61" priority="70" operator="lessThan">
      <formula>0</formula>
    </cfRule>
  </conditionalFormatting>
  <conditionalFormatting sqref="I16">
    <cfRule type="cellIs" dxfId="60" priority="69" operator="lessThan">
      <formula>0</formula>
    </cfRule>
  </conditionalFormatting>
  <conditionalFormatting sqref="H15:I15">
    <cfRule type="cellIs" dxfId="59" priority="68" operator="lessThan">
      <formula>0</formula>
    </cfRule>
  </conditionalFormatting>
  <conditionalFormatting sqref="I15">
    <cfRule type="cellIs" dxfId="58" priority="67" operator="lessThan">
      <formula>0</formula>
    </cfRule>
  </conditionalFormatting>
  <conditionalFormatting sqref="I15">
    <cfRule type="cellIs" dxfId="57" priority="66" operator="lessThan">
      <formula>0</formula>
    </cfRule>
  </conditionalFormatting>
  <conditionalFormatting sqref="I15">
    <cfRule type="cellIs" dxfId="56" priority="65" operator="lessThan">
      <formula>0</formula>
    </cfRule>
  </conditionalFormatting>
  <conditionalFormatting sqref="H13:I13">
    <cfRule type="cellIs" dxfId="55" priority="64" operator="lessThan">
      <formula>0</formula>
    </cfRule>
  </conditionalFormatting>
  <conditionalFormatting sqref="I13">
    <cfRule type="cellIs" dxfId="54" priority="63" operator="lessThan">
      <formula>0</formula>
    </cfRule>
  </conditionalFormatting>
  <conditionalFormatting sqref="I13">
    <cfRule type="cellIs" dxfId="53" priority="62" operator="lessThan">
      <formula>0</formula>
    </cfRule>
  </conditionalFormatting>
  <conditionalFormatting sqref="I13">
    <cfRule type="cellIs" dxfId="52" priority="61" operator="lessThan">
      <formula>0</formula>
    </cfRule>
  </conditionalFormatting>
  <conditionalFormatting sqref="H12:I12">
    <cfRule type="cellIs" dxfId="51" priority="60" operator="lessThan">
      <formula>0</formula>
    </cfRule>
  </conditionalFormatting>
  <conditionalFormatting sqref="I12">
    <cfRule type="cellIs" dxfId="50" priority="59" operator="lessThan">
      <formula>0</formula>
    </cfRule>
  </conditionalFormatting>
  <conditionalFormatting sqref="I12">
    <cfRule type="cellIs" dxfId="49" priority="58" operator="lessThan">
      <formula>0</formula>
    </cfRule>
  </conditionalFormatting>
  <conditionalFormatting sqref="I12">
    <cfRule type="cellIs" dxfId="48" priority="57" operator="lessThan">
      <formula>0</formula>
    </cfRule>
  </conditionalFormatting>
  <conditionalFormatting sqref="H11:I11">
    <cfRule type="cellIs" dxfId="47" priority="56" operator="lessThan">
      <formula>0</formula>
    </cfRule>
  </conditionalFormatting>
  <conditionalFormatting sqref="I11">
    <cfRule type="cellIs" dxfId="46" priority="55" operator="lessThan">
      <formula>0</formula>
    </cfRule>
  </conditionalFormatting>
  <conditionalFormatting sqref="I11">
    <cfRule type="cellIs" dxfId="45" priority="54" operator="lessThan">
      <formula>0</formula>
    </cfRule>
  </conditionalFormatting>
  <conditionalFormatting sqref="I11">
    <cfRule type="cellIs" dxfId="44" priority="53" operator="lessThan">
      <formula>0</formula>
    </cfRule>
  </conditionalFormatting>
  <conditionalFormatting sqref="H10:I10">
    <cfRule type="cellIs" dxfId="43" priority="52" operator="lessThan">
      <formula>0</formula>
    </cfRule>
  </conditionalFormatting>
  <conditionalFormatting sqref="I10">
    <cfRule type="cellIs" dxfId="42" priority="51" operator="lessThan">
      <formula>0</formula>
    </cfRule>
  </conditionalFormatting>
  <conditionalFormatting sqref="I10">
    <cfRule type="cellIs" dxfId="41" priority="50" operator="lessThan">
      <formula>0</formula>
    </cfRule>
  </conditionalFormatting>
  <conditionalFormatting sqref="I10">
    <cfRule type="cellIs" dxfId="40" priority="49" operator="lessThan">
      <formula>0</formula>
    </cfRule>
  </conditionalFormatting>
  <conditionalFormatting sqref="H10:I10">
    <cfRule type="cellIs" dxfId="39" priority="48" operator="lessThan">
      <formula>0</formula>
    </cfRule>
  </conditionalFormatting>
  <conditionalFormatting sqref="I10">
    <cfRule type="cellIs" dxfId="38" priority="47" operator="lessThan">
      <formula>0</formula>
    </cfRule>
  </conditionalFormatting>
  <conditionalFormatting sqref="I10">
    <cfRule type="cellIs" dxfId="37" priority="46" operator="lessThan">
      <formula>0</formula>
    </cfRule>
  </conditionalFormatting>
  <conditionalFormatting sqref="I10">
    <cfRule type="cellIs" dxfId="36" priority="45" operator="lessThan">
      <formula>0</formula>
    </cfRule>
  </conditionalFormatting>
  <conditionalFormatting sqref="H9:I9">
    <cfRule type="cellIs" dxfId="35" priority="36" operator="lessThan">
      <formula>0</formula>
    </cfRule>
  </conditionalFormatting>
  <conditionalFormatting sqref="I9">
    <cfRule type="cellIs" dxfId="34" priority="35" operator="lessThan">
      <formula>0</formula>
    </cfRule>
  </conditionalFormatting>
  <conditionalFormatting sqref="I9">
    <cfRule type="cellIs" dxfId="33" priority="34" operator="lessThan">
      <formula>0</formula>
    </cfRule>
  </conditionalFormatting>
  <conditionalFormatting sqref="I9">
    <cfRule type="cellIs" dxfId="32" priority="33" operator="lessThan">
      <formula>0</formula>
    </cfRule>
  </conditionalFormatting>
  <conditionalFormatting sqref="H8:I8">
    <cfRule type="cellIs" dxfId="31" priority="32" operator="lessThan">
      <formula>0</formula>
    </cfRule>
  </conditionalFormatting>
  <conditionalFormatting sqref="I8">
    <cfRule type="cellIs" dxfId="30" priority="31" operator="lessThan">
      <formula>0</formula>
    </cfRule>
  </conditionalFormatting>
  <conditionalFormatting sqref="I8">
    <cfRule type="cellIs" dxfId="29" priority="30" operator="lessThan">
      <formula>0</formula>
    </cfRule>
  </conditionalFormatting>
  <conditionalFormatting sqref="I8">
    <cfRule type="cellIs" dxfId="28" priority="29" operator="lessThan">
      <formula>0</formula>
    </cfRule>
  </conditionalFormatting>
  <conditionalFormatting sqref="H8:I8">
    <cfRule type="cellIs" dxfId="27" priority="28" operator="lessThan">
      <formula>0</formula>
    </cfRule>
  </conditionalFormatting>
  <conditionalFormatting sqref="I8">
    <cfRule type="cellIs" dxfId="26" priority="27" operator="lessThan">
      <formula>0</formula>
    </cfRule>
  </conditionalFormatting>
  <conditionalFormatting sqref="I8">
    <cfRule type="cellIs" dxfId="25" priority="26" operator="lessThan">
      <formula>0</formula>
    </cfRule>
  </conditionalFormatting>
  <conditionalFormatting sqref="I8">
    <cfRule type="cellIs" dxfId="24" priority="25" operator="lessThan">
      <formula>0</formula>
    </cfRule>
  </conditionalFormatting>
  <conditionalFormatting sqref="H7:I7">
    <cfRule type="cellIs" dxfId="23" priority="24" operator="lessThan">
      <formula>0</formula>
    </cfRule>
  </conditionalFormatting>
  <conditionalFormatting sqref="I7">
    <cfRule type="cellIs" dxfId="22" priority="23" operator="lessThan">
      <formula>0</formula>
    </cfRule>
  </conditionalFormatting>
  <conditionalFormatting sqref="I7">
    <cfRule type="cellIs" dxfId="21" priority="22" operator="lessThan">
      <formula>0</formula>
    </cfRule>
  </conditionalFormatting>
  <conditionalFormatting sqref="I7">
    <cfRule type="cellIs" dxfId="20" priority="21" operator="lessThan">
      <formula>0</formula>
    </cfRule>
  </conditionalFormatting>
  <conditionalFormatting sqref="H7:I7">
    <cfRule type="cellIs" dxfId="19" priority="20" operator="lessThan">
      <formula>0</formula>
    </cfRule>
  </conditionalFormatting>
  <conditionalFormatting sqref="I7">
    <cfRule type="cellIs" dxfId="18" priority="19" operator="lessThan">
      <formula>0</formula>
    </cfRule>
  </conditionalFormatting>
  <conditionalFormatting sqref="I7">
    <cfRule type="cellIs" dxfId="17" priority="18" operator="lessThan">
      <formula>0</formula>
    </cfRule>
  </conditionalFormatting>
  <conditionalFormatting sqref="I7">
    <cfRule type="cellIs" dxfId="16" priority="17" operator="lessThan">
      <formula>0</formula>
    </cfRule>
  </conditionalFormatting>
  <conditionalFormatting sqref="H6:I6">
    <cfRule type="cellIs" dxfId="15" priority="16" operator="lessThan">
      <formula>0</formula>
    </cfRule>
  </conditionalFormatting>
  <conditionalFormatting sqref="I6">
    <cfRule type="cellIs" dxfId="14" priority="15" operator="lessThan">
      <formula>0</formula>
    </cfRule>
  </conditionalFormatting>
  <conditionalFormatting sqref="I6">
    <cfRule type="cellIs" dxfId="13" priority="14" operator="lessThan">
      <formula>0</formula>
    </cfRule>
  </conditionalFormatting>
  <conditionalFormatting sqref="I6">
    <cfRule type="cellIs" dxfId="12" priority="13" operator="lessThan">
      <formula>0</formula>
    </cfRule>
  </conditionalFormatting>
  <conditionalFormatting sqref="H6:I6">
    <cfRule type="cellIs" dxfId="11" priority="12" operator="lessThan">
      <formula>0</formula>
    </cfRule>
  </conditionalFormatting>
  <conditionalFormatting sqref="I6">
    <cfRule type="cellIs" dxfId="10" priority="11" operator="lessThan">
      <formula>0</formula>
    </cfRule>
  </conditionalFormatting>
  <conditionalFormatting sqref="I6">
    <cfRule type="cellIs" dxfId="9" priority="10" operator="lessThan">
      <formula>0</formula>
    </cfRule>
  </conditionalFormatting>
  <conditionalFormatting sqref="I6">
    <cfRule type="cellIs" dxfId="8" priority="9" operator="lessThan">
      <formula>0</formula>
    </cfRule>
  </conditionalFormatting>
  <conditionalFormatting sqref="H5:I5">
    <cfRule type="cellIs" dxfId="7" priority="8" operator="lessThan">
      <formula>0</formula>
    </cfRule>
  </conditionalFormatting>
  <conditionalFormatting sqref="I5">
    <cfRule type="cellIs" dxfId="6" priority="7" operator="lessThan">
      <formula>0</formula>
    </cfRule>
  </conditionalFormatting>
  <conditionalFormatting sqref="I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" customHeight="1" x14ac:dyDescent="0.4">
      <c r="A2" s="69" t="s">
        <v>55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43390</v>
      </c>
      <c r="B5" s="35" t="s">
        <v>193</v>
      </c>
      <c r="C5" s="35">
        <v>2500</v>
      </c>
      <c r="D5" s="36" t="s">
        <v>10</v>
      </c>
      <c r="E5" s="37">
        <v>420</v>
      </c>
      <c r="F5" s="37">
        <v>422.3</v>
      </c>
      <c r="G5" s="37" t="s">
        <v>49</v>
      </c>
      <c r="H5" s="5">
        <f t="shared" ref="H5" si="0">(F5-E5)*C5</f>
        <v>5750.0000000000282</v>
      </c>
      <c r="I5" s="5">
        <v>0</v>
      </c>
      <c r="J5" s="21">
        <f t="shared" ref="J5" si="1">+I5+H5</f>
        <v>5750.0000000000282</v>
      </c>
    </row>
    <row r="6" spans="1:10" x14ac:dyDescent="0.25">
      <c r="A6" s="18">
        <v>43389</v>
      </c>
      <c r="B6" s="35" t="s">
        <v>29</v>
      </c>
      <c r="C6" s="35">
        <v>1100</v>
      </c>
      <c r="D6" s="36" t="s">
        <v>10</v>
      </c>
      <c r="E6" s="37">
        <v>623</v>
      </c>
      <c r="F6" s="37">
        <v>629</v>
      </c>
      <c r="G6" s="37">
        <v>635</v>
      </c>
      <c r="H6" s="5">
        <f t="shared" ref="H6" si="2">(F6-E6)*C6</f>
        <v>6600</v>
      </c>
      <c r="I6" s="5">
        <f>(G6-F6)*C6</f>
        <v>6600</v>
      </c>
      <c r="J6" s="21">
        <f t="shared" ref="J6:J7" si="3">+I6+H6</f>
        <v>13200</v>
      </c>
    </row>
    <row r="7" spans="1:10" x14ac:dyDescent="0.25">
      <c r="A7" s="18">
        <v>43388</v>
      </c>
      <c r="B7" s="35" t="s">
        <v>126</v>
      </c>
      <c r="C7" s="35">
        <v>500</v>
      </c>
      <c r="D7" s="36" t="s">
        <v>10</v>
      </c>
      <c r="E7" s="37">
        <v>612</v>
      </c>
      <c r="F7" s="37">
        <v>618</v>
      </c>
      <c r="G7" s="37">
        <v>625</v>
      </c>
      <c r="H7" s="5">
        <f t="shared" ref="H7" si="4">(F7-E7)*C7</f>
        <v>3000</v>
      </c>
      <c r="I7" s="5">
        <f>(G7-F7)*C7</f>
        <v>3500</v>
      </c>
      <c r="J7" s="21">
        <f t="shared" si="3"/>
        <v>6500</v>
      </c>
    </row>
    <row r="8" spans="1:10" x14ac:dyDescent="0.25">
      <c r="A8" s="18">
        <v>43385</v>
      </c>
      <c r="B8" s="35" t="s">
        <v>97</v>
      </c>
      <c r="C8" s="35">
        <v>600</v>
      </c>
      <c r="D8" s="36" t="s">
        <v>10</v>
      </c>
      <c r="E8" s="37">
        <v>1130</v>
      </c>
      <c r="F8" s="37">
        <v>1138</v>
      </c>
      <c r="G8" s="37">
        <v>1143</v>
      </c>
      <c r="H8" s="5">
        <f t="shared" ref="H8" si="5">(F8-E8)*C8</f>
        <v>4800</v>
      </c>
      <c r="I8" s="5">
        <f>(G8-F8)*C8</f>
        <v>3000</v>
      </c>
      <c r="J8" s="21">
        <f t="shared" ref="J8" si="6">+I8+H8</f>
        <v>7800</v>
      </c>
    </row>
    <row r="9" spans="1:10" x14ac:dyDescent="0.25">
      <c r="A9" s="18">
        <v>43384</v>
      </c>
      <c r="B9" s="35" t="s">
        <v>70</v>
      </c>
      <c r="C9" s="35">
        <v>2500</v>
      </c>
      <c r="D9" s="36" t="s">
        <v>11</v>
      </c>
      <c r="E9" s="37">
        <v>202</v>
      </c>
      <c r="F9" s="37">
        <v>204</v>
      </c>
      <c r="G9" s="37" t="s">
        <v>49</v>
      </c>
      <c r="H9" s="5">
        <f>(E9-F9)*C9</f>
        <v>-5000</v>
      </c>
      <c r="I9" s="21">
        <v>0</v>
      </c>
      <c r="J9" s="21">
        <f t="shared" ref="J9:J10" si="7">+I9+H9</f>
        <v>-5000</v>
      </c>
    </row>
    <row r="10" spans="1:10" x14ac:dyDescent="0.25">
      <c r="A10" s="18">
        <v>43383</v>
      </c>
      <c r="B10" s="35" t="s">
        <v>95</v>
      </c>
      <c r="C10" s="35">
        <v>1250</v>
      </c>
      <c r="D10" s="36" t="s">
        <v>10</v>
      </c>
      <c r="E10" s="37">
        <v>388</v>
      </c>
      <c r="F10" s="37">
        <v>391.5</v>
      </c>
      <c r="G10" s="37">
        <v>396</v>
      </c>
      <c r="H10" s="5">
        <f t="shared" ref="H10" si="8">(F10-E10)*C10</f>
        <v>4375</v>
      </c>
      <c r="I10" s="5">
        <f>(G10-F10)*C10</f>
        <v>5625</v>
      </c>
      <c r="J10" s="21">
        <f t="shared" si="7"/>
        <v>10000</v>
      </c>
    </row>
    <row r="11" spans="1:10" x14ac:dyDescent="0.25">
      <c r="A11" s="18">
        <v>43382</v>
      </c>
      <c r="B11" s="35" t="s">
        <v>118</v>
      </c>
      <c r="C11" s="35">
        <v>2000</v>
      </c>
      <c r="D11" s="36" t="s">
        <v>11</v>
      </c>
      <c r="E11" s="37">
        <v>299.5</v>
      </c>
      <c r="F11" s="37">
        <v>297.5</v>
      </c>
      <c r="G11" s="37">
        <v>295</v>
      </c>
      <c r="H11" s="5">
        <f t="shared" ref="H11:H19" si="9">(E11-F11)*C11</f>
        <v>4000</v>
      </c>
      <c r="I11" s="21">
        <f>(F11-G11)*C11</f>
        <v>5000</v>
      </c>
      <c r="J11" s="21">
        <f t="shared" ref="J11" si="10">+I11+H11</f>
        <v>9000</v>
      </c>
    </row>
    <row r="12" spans="1:10" x14ac:dyDescent="0.25">
      <c r="A12" s="18">
        <v>43382</v>
      </c>
      <c r="B12" s="35" t="s">
        <v>38</v>
      </c>
      <c r="C12" s="35">
        <v>1000</v>
      </c>
      <c r="D12" s="36" t="s">
        <v>11</v>
      </c>
      <c r="E12" s="37">
        <v>769</v>
      </c>
      <c r="F12" s="37">
        <v>764</v>
      </c>
      <c r="G12" s="37">
        <v>761</v>
      </c>
      <c r="H12" s="5">
        <f t="shared" si="9"/>
        <v>5000</v>
      </c>
      <c r="I12" s="21">
        <f>(F12-G12)*C12</f>
        <v>3000</v>
      </c>
      <c r="J12" s="21">
        <f t="shared" ref="J12" si="11">+I12+H12</f>
        <v>8000</v>
      </c>
    </row>
    <row r="13" spans="1:10" x14ac:dyDescent="0.25">
      <c r="A13" s="18">
        <v>43381</v>
      </c>
      <c r="B13" s="35" t="s">
        <v>188</v>
      </c>
      <c r="C13" s="35">
        <v>1600</v>
      </c>
      <c r="D13" s="36" t="s">
        <v>11</v>
      </c>
      <c r="E13" s="37">
        <v>229</v>
      </c>
      <c r="F13" s="37">
        <v>227</v>
      </c>
      <c r="G13" s="37" t="s">
        <v>49</v>
      </c>
      <c r="H13" s="5">
        <f t="shared" si="9"/>
        <v>3200</v>
      </c>
      <c r="I13" s="21">
        <v>0</v>
      </c>
      <c r="J13" s="21">
        <f t="shared" ref="J13" si="12">+I13+H13</f>
        <v>3200</v>
      </c>
    </row>
    <row r="14" spans="1:10" x14ac:dyDescent="0.25">
      <c r="A14" s="18">
        <v>43378</v>
      </c>
      <c r="B14" s="35" t="s">
        <v>189</v>
      </c>
      <c r="C14" s="35">
        <v>2500</v>
      </c>
      <c r="D14" s="36" t="s">
        <v>11</v>
      </c>
      <c r="E14" s="37">
        <v>211</v>
      </c>
      <c r="F14" s="37">
        <v>209</v>
      </c>
      <c r="G14" s="37">
        <v>205</v>
      </c>
      <c r="H14" s="5">
        <f t="shared" si="9"/>
        <v>5000</v>
      </c>
      <c r="I14" s="21">
        <f>(F14-G14)*C14</f>
        <v>10000</v>
      </c>
      <c r="J14" s="21">
        <f t="shared" ref="J14" si="13">+I14+H14</f>
        <v>15000</v>
      </c>
    </row>
    <row r="15" spans="1:10" x14ac:dyDescent="0.25">
      <c r="A15" s="18">
        <v>43377</v>
      </c>
      <c r="B15" s="35" t="s">
        <v>37</v>
      </c>
      <c r="C15" s="35">
        <v>500</v>
      </c>
      <c r="D15" s="36" t="s">
        <v>11</v>
      </c>
      <c r="E15" s="37">
        <v>2092</v>
      </c>
      <c r="F15" s="37">
        <v>2083</v>
      </c>
      <c r="G15" s="37">
        <v>2072</v>
      </c>
      <c r="H15" s="5">
        <f t="shared" si="9"/>
        <v>4500</v>
      </c>
      <c r="I15" s="21">
        <f>(F15-G15)*C15</f>
        <v>5500</v>
      </c>
      <c r="J15" s="21">
        <f t="shared" ref="J15" si="14">+I15+H15</f>
        <v>10000</v>
      </c>
    </row>
    <row r="16" spans="1:10" x14ac:dyDescent="0.25">
      <c r="A16" s="18">
        <v>43376</v>
      </c>
      <c r="B16" s="35" t="s">
        <v>182</v>
      </c>
      <c r="C16" s="35">
        <v>1200</v>
      </c>
      <c r="D16" s="36" t="s">
        <v>11</v>
      </c>
      <c r="E16" s="37">
        <v>389</v>
      </c>
      <c r="F16" s="37">
        <v>385</v>
      </c>
      <c r="G16" s="37">
        <v>380</v>
      </c>
      <c r="H16" s="5">
        <f t="shared" si="9"/>
        <v>4800</v>
      </c>
      <c r="I16" s="21">
        <f>(F16-G16)*C16</f>
        <v>6000</v>
      </c>
      <c r="J16" s="21">
        <f t="shared" ref="J16" si="15">+I16+H16</f>
        <v>10800</v>
      </c>
    </row>
    <row r="17" spans="1:10" x14ac:dyDescent="0.25">
      <c r="A17" s="18">
        <v>43374</v>
      </c>
      <c r="B17" s="35" t="s">
        <v>181</v>
      </c>
      <c r="C17" s="35">
        <v>200</v>
      </c>
      <c r="D17" s="36" t="s">
        <v>11</v>
      </c>
      <c r="E17" s="37">
        <v>2790</v>
      </c>
      <c r="F17" s="37">
        <v>2768</v>
      </c>
      <c r="G17" s="37" t="s">
        <v>49</v>
      </c>
      <c r="H17" s="5">
        <f t="shared" si="9"/>
        <v>4400</v>
      </c>
      <c r="I17" s="21">
        <v>0</v>
      </c>
      <c r="J17" s="21">
        <f t="shared" ref="J17" si="16">+I17+H17</f>
        <v>4400</v>
      </c>
    </row>
    <row r="18" spans="1:10" x14ac:dyDescent="0.25">
      <c r="A18" s="18">
        <v>43371</v>
      </c>
      <c r="B18" s="35" t="s">
        <v>126</v>
      </c>
      <c r="C18" s="35">
        <v>700</v>
      </c>
      <c r="D18" s="36" t="s">
        <v>11</v>
      </c>
      <c r="E18" s="37">
        <v>620</v>
      </c>
      <c r="F18" s="37">
        <v>613</v>
      </c>
      <c r="G18" s="37">
        <v>605</v>
      </c>
      <c r="H18" s="5">
        <f t="shared" si="9"/>
        <v>4900</v>
      </c>
      <c r="I18" s="21">
        <f>(F18-G18)*C18</f>
        <v>5600</v>
      </c>
      <c r="J18" s="21">
        <f t="shared" ref="J18:J22" si="17">+I18+H18</f>
        <v>10500</v>
      </c>
    </row>
    <row r="19" spans="1:10" x14ac:dyDescent="0.25">
      <c r="A19" s="18">
        <v>43371</v>
      </c>
      <c r="B19" s="35" t="s">
        <v>87</v>
      </c>
      <c r="C19" s="35">
        <v>1000</v>
      </c>
      <c r="D19" s="36" t="s">
        <v>11</v>
      </c>
      <c r="E19" s="37">
        <v>595</v>
      </c>
      <c r="F19" s="37">
        <v>590</v>
      </c>
      <c r="G19" s="37">
        <v>585</v>
      </c>
      <c r="H19" s="5">
        <f t="shared" si="9"/>
        <v>5000</v>
      </c>
      <c r="I19" s="21">
        <f>(F19-G19)*C19</f>
        <v>5000</v>
      </c>
      <c r="J19" s="21">
        <f t="shared" si="17"/>
        <v>10000</v>
      </c>
    </row>
    <row r="20" spans="1:10" x14ac:dyDescent="0.25">
      <c r="A20" s="18">
        <v>43370</v>
      </c>
      <c r="B20" s="35" t="s">
        <v>29</v>
      </c>
      <c r="C20" s="35">
        <v>1100</v>
      </c>
      <c r="D20" s="36" t="s">
        <v>10</v>
      </c>
      <c r="E20" s="37">
        <v>677</v>
      </c>
      <c r="F20" s="37">
        <v>677</v>
      </c>
      <c r="G20" s="37" t="s">
        <v>49</v>
      </c>
      <c r="H20" s="5">
        <f t="shared" ref="H20:H22" si="18">(F20-E20)*C20</f>
        <v>0</v>
      </c>
      <c r="I20" s="21">
        <v>0</v>
      </c>
      <c r="J20" s="21">
        <f t="shared" si="17"/>
        <v>0</v>
      </c>
    </row>
    <row r="21" spans="1:10" x14ac:dyDescent="0.25">
      <c r="A21" s="18">
        <v>43370</v>
      </c>
      <c r="B21" s="35" t="s">
        <v>124</v>
      </c>
      <c r="C21" s="35">
        <v>750</v>
      </c>
      <c r="D21" s="36" t="s">
        <v>10</v>
      </c>
      <c r="E21" s="37">
        <v>936</v>
      </c>
      <c r="F21" s="37">
        <v>941</v>
      </c>
      <c r="G21" s="37" t="s">
        <v>49</v>
      </c>
      <c r="H21" s="5">
        <f t="shared" si="18"/>
        <v>3750</v>
      </c>
      <c r="I21" s="21">
        <v>0</v>
      </c>
      <c r="J21" s="21">
        <f t="shared" si="17"/>
        <v>3750</v>
      </c>
    </row>
    <row r="22" spans="1:10" x14ac:dyDescent="0.25">
      <c r="A22" s="18">
        <v>43369</v>
      </c>
      <c r="B22" s="35" t="s">
        <v>38</v>
      </c>
      <c r="C22" s="35">
        <v>1000</v>
      </c>
      <c r="D22" s="36" t="s">
        <v>10</v>
      </c>
      <c r="E22" s="37">
        <v>910</v>
      </c>
      <c r="F22" s="37">
        <v>914</v>
      </c>
      <c r="G22" s="37" t="s">
        <v>49</v>
      </c>
      <c r="H22" s="5">
        <f t="shared" si="18"/>
        <v>4000</v>
      </c>
      <c r="I22" s="21">
        <v>0</v>
      </c>
      <c r="J22" s="21">
        <f t="shared" si="17"/>
        <v>4000</v>
      </c>
    </row>
    <row r="23" spans="1:10" x14ac:dyDescent="0.25">
      <c r="A23" s="18">
        <v>43367</v>
      </c>
      <c r="B23" s="35" t="s">
        <v>43</v>
      </c>
      <c r="C23" s="35">
        <v>500</v>
      </c>
      <c r="D23" s="36" t="s">
        <v>11</v>
      </c>
      <c r="E23" s="37">
        <v>1900</v>
      </c>
      <c r="F23" s="37">
        <v>1891</v>
      </c>
      <c r="G23" s="37">
        <v>1870</v>
      </c>
      <c r="H23" s="5">
        <f>(E23-F23)*C23</f>
        <v>4500</v>
      </c>
      <c r="I23" s="21">
        <f>(F23-G23)*C23</f>
        <v>10500</v>
      </c>
      <c r="J23" s="21">
        <f t="shared" ref="J23" si="19">+I23+H23</f>
        <v>15000</v>
      </c>
    </row>
    <row r="24" spans="1:10" x14ac:dyDescent="0.25">
      <c r="A24" s="18">
        <v>43362</v>
      </c>
      <c r="B24" s="35" t="s">
        <v>178</v>
      </c>
      <c r="C24" s="35">
        <v>1250</v>
      </c>
      <c r="D24" s="36" t="s">
        <v>11</v>
      </c>
      <c r="E24" s="37">
        <v>310</v>
      </c>
      <c r="F24" s="37">
        <v>306</v>
      </c>
      <c r="G24" s="37" t="s">
        <v>49</v>
      </c>
      <c r="H24" s="5">
        <f>(E24-F24)*C24</f>
        <v>5000</v>
      </c>
      <c r="I24" s="21">
        <v>0</v>
      </c>
      <c r="J24" s="21">
        <f t="shared" ref="J24" si="20">+I24+H24</f>
        <v>5000</v>
      </c>
    </row>
    <row r="25" spans="1:10" x14ac:dyDescent="0.25">
      <c r="A25" s="18">
        <v>43361</v>
      </c>
      <c r="B25" s="35" t="s">
        <v>161</v>
      </c>
      <c r="C25" s="35">
        <v>1200</v>
      </c>
      <c r="D25" s="36" t="s">
        <v>11</v>
      </c>
      <c r="E25" s="37">
        <v>649</v>
      </c>
      <c r="F25" s="37">
        <v>645</v>
      </c>
      <c r="G25" s="37">
        <v>638</v>
      </c>
      <c r="H25" s="5">
        <f>(E25-F25)*C25</f>
        <v>4800</v>
      </c>
      <c r="I25" s="21">
        <f>(F25-G25)*C25</f>
        <v>8400</v>
      </c>
      <c r="J25" s="21">
        <f t="shared" ref="J25" si="21">+I25+H25</f>
        <v>13200</v>
      </c>
    </row>
    <row r="26" spans="1:10" x14ac:dyDescent="0.25">
      <c r="A26" s="18">
        <v>43360</v>
      </c>
      <c r="B26" s="35" t="s">
        <v>130</v>
      </c>
      <c r="C26" s="35">
        <v>1000</v>
      </c>
      <c r="D26" s="36" t="s">
        <v>10</v>
      </c>
      <c r="E26" s="37">
        <v>811</v>
      </c>
      <c r="F26" s="37">
        <v>815.5</v>
      </c>
      <c r="G26" s="37">
        <v>817</v>
      </c>
      <c r="H26" s="5">
        <f t="shared" ref="H26:H27" si="22">(F26-E26)*C26</f>
        <v>4500</v>
      </c>
      <c r="I26" s="5">
        <f>(G26-F26)*C26</f>
        <v>1500</v>
      </c>
      <c r="J26" s="21">
        <f t="shared" ref="J26:J29" si="23">+I26+H26</f>
        <v>6000</v>
      </c>
    </row>
    <row r="27" spans="1:10" x14ac:dyDescent="0.25">
      <c r="A27" s="18">
        <v>43357</v>
      </c>
      <c r="B27" s="35" t="s">
        <v>170</v>
      </c>
      <c r="C27" s="35">
        <v>4000</v>
      </c>
      <c r="D27" s="36" t="s">
        <v>10</v>
      </c>
      <c r="E27" s="37">
        <v>200</v>
      </c>
      <c r="F27" s="37">
        <v>200.5</v>
      </c>
      <c r="G27" s="37" t="s">
        <v>49</v>
      </c>
      <c r="H27" s="5">
        <f t="shared" si="22"/>
        <v>2000</v>
      </c>
      <c r="I27" s="21">
        <v>0</v>
      </c>
      <c r="J27" s="21">
        <f t="shared" si="23"/>
        <v>2000</v>
      </c>
    </row>
    <row r="28" spans="1:10" x14ac:dyDescent="0.25">
      <c r="A28" s="18">
        <v>43355</v>
      </c>
      <c r="B28" s="35" t="s">
        <v>95</v>
      </c>
      <c r="C28" s="35">
        <v>1250</v>
      </c>
      <c r="D28" s="36" t="s">
        <v>11</v>
      </c>
      <c r="E28" s="37">
        <v>430</v>
      </c>
      <c r="F28" s="37">
        <v>426</v>
      </c>
      <c r="G28" s="37">
        <v>422</v>
      </c>
      <c r="H28" s="5">
        <f>(E28-F28)*C28</f>
        <v>5000</v>
      </c>
      <c r="I28" s="21">
        <f>(F28-G28)*C28</f>
        <v>5000</v>
      </c>
      <c r="J28" s="21">
        <f t="shared" ref="J28" si="24">+I28+H28</f>
        <v>10000</v>
      </c>
    </row>
    <row r="29" spans="1:10" x14ac:dyDescent="0.25">
      <c r="A29" s="18">
        <v>43354</v>
      </c>
      <c r="B29" s="35" t="s">
        <v>132</v>
      </c>
      <c r="C29" s="35">
        <v>600</v>
      </c>
      <c r="D29" s="36" t="s">
        <v>11</v>
      </c>
      <c r="E29" s="37">
        <v>1116</v>
      </c>
      <c r="F29" s="37">
        <v>1109</v>
      </c>
      <c r="G29" s="37">
        <v>1100</v>
      </c>
      <c r="H29" s="5">
        <f>(E29-F29)*C29</f>
        <v>4200</v>
      </c>
      <c r="I29" s="21">
        <f>(F29-G29)*C29</f>
        <v>5400</v>
      </c>
      <c r="J29" s="21">
        <f t="shared" si="23"/>
        <v>9600</v>
      </c>
    </row>
    <row r="30" spans="1:10" x14ac:dyDescent="0.25">
      <c r="A30" s="18">
        <v>43353</v>
      </c>
      <c r="B30" s="35" t="s">
        <v>162</v>
      </c>
      <c r="C30" s="35">
        <v>1500</v>
      </c>
      <c r="D30" s="36" t="s">
        <v>10</v>
      </c>
      <c r="E30" s="37">
        <v>461</v>
      </c>
      <c r="F30" s="37">
        <v>458</v>
      </c>
      <c r="G30" s="37" t="s">
        <v>49</v>
      </c>
      <c r="H30" s="5">
        <f t="shared" ref="H30:H31" si="25">(F30-E30)*C30</f>
        <v>-4500</v>
      </c>
      <c r="I30" s="21">
        <v>0</v>
      </c>
      <c r="J30" s="21">
        <f t="shared" ref="J30:J32" si="26">+I30+H30</f>
        <v>-4500</v>
      </c>
    </row>
    <row r="31" spans="1:10" x14ac:dyDescent="0.25">
      <c r="A31" s="18">
        <v>43350</v>
      </c>
      <c r="B31" s="35" t="s">
        <v>161</v>
      </c>
      <c r="C31" s="35">
        <v>1200</v>
      </c>
      <c r="D31" s="36" t="s">
        <v>10</v>
      </c>
      <c r="E31" s="37">
        <v>676</v>
      </c>
      <c r="F31" s="37">
        <v>680</v>
      </c>
      <c r="G31" s="37">
        <v>685</v>
      </c>
      <c r="H31" s="5">
        <f t="shared" si="25"/>
        <v>4800</v>
      </c>
      <c r="I31" s="5">
        <f>(G31-F31)*C31</f>
        <v>6000</v>
      </c>
      <c r="J31" s="21">
        <f t="shared" si="26"/>
        <v>10800</v>
      </c>
    </row>
    <row r="32" spans="1:10" x14ac:dyDescent="0.25">
      <c r="A32" s="18">
        <v>43349</v>
      </c>
      <c r="B32" s="35" t="s">
        <v>128</v>
      </c>
      <c r="C32" s="35">
        <v>1000</v>
      </c>
      <c r="D32" s="36" t="s">
        <v>10</v>
      </c>
      <c r="E32" s="37">
        <v>1241</v>
      </c>
      <c r="F32" s="37">
        <v>1246.5</v>
      </c>
      <c r="G32" s="37">
        <v>1254</v>
      </c>
      <c r="H32" s="5">
        <f t="shared" ref="H32" si="27">(F32-E32)*C32</f>
        <v>5500</v>
      </c>
      <c r="I32" s="5">
        <f>(G32-F32)*C32</f>
        <v>7500</v>
      </c>
      <c r="J32" s="21">
        <f t="shared" si="26"/>
        <v>13000</v>
      </c>
    </row>
    <row r="33" spans="1:10" x14ac:dyDescent="0.25">
      <c r="A33" s="18">
        <v>43348</v>
      </c>
      <c r="B33" s="35" t="s">
        <v>159</v>
      </c>
      <c r="C33" s="35">
        <v>600</v>
      </c>
      <c r="D33" s="36" t="s">
        <v>11</v>
      </c>
      <c r="E33" s="37">
        <v>1230</v>
      </c>
      <c r="F33" s="37">
        <v>1220</v>
      </c>
      <c r="G33" s="37">
        <v>1210</v>
      </c>
      <c r="H33" s="5">
        <f>(E33-F33)*C33</f>
        <v>6000</v>
      </c>
      <c r="I33" s="21">
        <f>(F33-G33)*C33</f>
        <v>6000</v>
      </c>
      <c r="J33" s="21">
        <f t="shared" ref="J33" si="28">+I33+H33</f>
        <v>12000</v>
      </c>
    </row>
    <row r="34" spans="1:10" x14ac:dyDescent="0.25">
      <c r="A34" s="18">
        <v>43347</v>
      </c>
      <c r="B34" s="35" t="s">
        <v>98</v>
      </c>
      <c r="C34" s="35">
        <v>1200</v>
      </c>
      <c r="D34" s="36" t="s">
        <v>11</v>
      </c>
      <c r="E34" s="37">
        <v>710</v>
      </c>
      <c r="F34" s="37">
        <v>706</v>
      </c>
      <c r="G34" s="37">
        <v>702</v>
      </c>
      <c r="H34" s="5">
        <f>(E34-F34)*C34</f>
        <v>4800</v>
      </c>
      <c r="I34" s="21">
        <f>(F34-G34)*C34</f>
        <v>4800</v>
      </c>
      <c r="J34" s="21">
        <f t="shared" ref="J34" si="29">+I34+H34</f>
        <v>9600</v>
      </c>
    </row>
    <row r="35" spans="1:10" x14ac:dyDescent="0.25">
      <c r="A35" s="18">
        <v>43346</v>
      </c>
      <c r="B35" s="35" t="s">
        <v>156</v>
      </c>
      <c r="C35" s="35">
        <v>600</v>
      </c>
      <c r="D35" s="36" t="s">
        <v>10</v>
      </c>
      <c r="E35" s="37">
        <v>870</v>
      </c>
      <c r="F35" s="37">
        <v>874.75</v>
      </c>
      <c r="G35" s="37" t="s">
        <v>49</v>
      </c>
      <c r="H35" s="5">
        <f t="shared" ref="H35:H36" si="30">(F35-E35)*C35</f>
        <v>2850</v>
      </c>
      <c r="I35" s="5">
        <v>0</v>
      </c>
      <c r="J35" s="21">
        <f t="shared" ref="J35:J36" si="31">+I35+H35</f>
        <v>2850</v>
      </c>
    </row>
    <row r="36" spans="1:10" x14ac:dyDescent="0.25">
      <c r="A36" s="18">
        <v>43346</v>
      </c>
      <c r="B36" s="35" t="s">
        <v>155</v>
      </c>
      <c r="C36" s="35">
        <v>600</v>
      </c>
      <c r="D36" s="36" t="s">
        <v>10</v>
      </c>
      <c r="E36" s="37">
        <v>1468</v>
      </c>
      <c r="F36" s="37">
        <v>1460</v>
      </c>
      <c r="G36" s="37" t="s">
        <v>49</v>
      </c>
      <c r="H36" s="5">
        <f t="shared" si="30"/>
        <v>-4800</v>
      </c>
      <c r="I36" s="5">
        <v>0</v>
      </c>
      <c r="J36" s="21">
        <f t="shared" si="31"/>
        <v>-4800</v>
      </c>
    </row>
    <row r="37" spans="1:10" x14ac:dyDescent="0.25">
      <c r="A37" s="18">
        <v>43342</v>
      </c>
      <c r="B37" s="35" t="s">
        <v>98</v>
      </c>
      <c r="C37" s="35">
        <v>1200</v>
      </c>
      <c r="D37" s="36" t="s">
        <v>10</v>
      </c>
      <c r="E37" s="37">
        <v>695</v>
      </c>
      <c r="F37" s="37">
        <v>698.9</v>
      </c>
      <c r="G37" s="37" t="s">
        <v>49</v>
      </c>
      <c r="H37" s="5">
        <f t="shared" ref="H37" si="32">(F37-E37)*C37</f>
        <v>4679.9999999999727</v>
      </c>
      <c r="I37" s="5">
        <v>0</v>
      </c>
      <c r="J37" s="21">
        <f t="shared" ref="J37" si="33">+I37+H37</f>
        <v>4679.9999999999727</v>
      </c>
    </row>
    <row r="38" spans="1:10" x14ac:dyDescent="0.25">
      <c r="A38" s="18">
        <v>43340</v>
      </c>
      <c r="B38" s="35" t="s">
        <v>151</v>
      </c>
      <c r="C38" s="35">
        <v>700</v>
      </c>
      <c r="D38" s="36" t="s">
        <v>10</v>
      </c>
      <c r="E38" s="37">
        <v>788</v>
      </c>
      <c r="F38" s="37">
        <v>792</v>
      </c>
      <c r="G38" s="37" t="s">
        <v>49</v>
      </c>
      <c r="H38" s="5">
        <f t="shared" ref="H38" si="34">(F38-E38)*C38</f>
        <v>2800</v>
      </c>
      <c r="I38" s="5">
        <v>0</v>
      </c>
      <c r="J38" s="21">
        <f t="shared" ref="J38" si="35">+I38+H38</f>
        <v>2800</v>
      </c>
    </row>
    <row r="39" spans="1:10" x14ac:dyDescent="0.25">
      <c r="A39" s="18">
        <v>43339</v>
      </c>
      <c r="B39" s="35" t="s">
        <v>106</v>
      </c>
      <c r="C39" s="35">
        <v>2600</v>
      </c>
      <c r="D39" s="36" t="s">
        <v>10</v>
      </c>
      <c r="E39" s="37">
        <v>385</v>
      </c>
      <c r="F39" s="37">
        <v>386.7</v>
      </c>
      <c r="G39" s="37" t="s">
        <v>49</v>
      </c>
      <c r="H39" s="5">
        <f t="shared" ref="H39" si="36">(F39-E39)*C39</f>
        <v>4419.9999999999709</v>
      </c>
      <c r="I39" s="5">
        <v>0</v>
      </c>
      <c r="J39" s="21">
        <f t="shared" ref="J39" si="37">+I39+H39</f>
        <v>4419.9999999999709</v>
      </c>
    </row>
    <row r="40" spans="1:10" x14ac:dyDescent="0.25">
      <c r="A40" s="18">
        <v>43336</v>
      </c>
      <c r="B40" s="35" t="s">
        <v>128</v>
      </c>
      <c r="C40" s="35">
        <v>1000</v>
      </c>
      <c r="D40" s="36" t="s">
        <v>10</v>
      </c>
      <c r="E40" s="37">
        <v>1273</v>
      </c>
      <c r="F40" s="37">
        <v>1278</v>
      </c>
      <c r="G40" s="37" t="s">
        <v>49</v>
      </c>
      <c r="H40" s="5">
        <f t="shared" ref="H40" si="38">(F40-E40)*C40</f>
        <v>5000</v>
      </c>
      <c r="I40" s="5">
        <v>0</v>
      </c>
      <c r="J40" s="21">
        <f t="shared" ref="J40" si="39">+I40+H40</f>
        <v>5000</v>
      </c>
    </row>
    <row r="41" spans="1:10" x14ac:dyDescent="0.25">
      <c r="A41" s="18">
        <v>43335</v>
      </c>
      <c r="B41" s="35" t="s">
        <v>130</v>
      </c>
      <c r="C41" s="35">
        <v>1000</v>
      </c>
      <c r="D41" s="36" t="s">
        <v>10</v>
      </c>
      <c r="E41" s="37">
        <v>679</v>
      </c>
      <c r="F41" s="37">
        <v>684</v>
      </c>
      <c r="G41" s="37">
        <v>690</v>
      </c>
      <c r="H41" s="5">
        <f t="shared" ref="H41" si="40">(F41-E41)*C41</f>
        <v>5000</v>
      </c>
      <c r="I41" s="5">
        <f>(G41-F41)*C41</f>
        <v>6000</v>
      </c>
      <c r="J41" s="21">
        <f t="shared" ref="J41" si="41">+I41+H41</f>
        <v>11000</v>
      </c>
    </row>
    <row r="42" spans="1:10" x14ac:dyDescent="0.25">
      <c r="A42" s="18">
        <v>43333</v>
      </c>
      <c r="B42" s="35" t="s">
        <v>151</v>
      </c>
      <c r="C42" s="35">
        <v>700</v>
      </c>
      <c r="D42" s="36" t="s">
        <v>10</v>
      </c>
      <c r="E42" s="37">
        <v>733</v>
      </c>
      <c r="F42" s="37">
        <v>739</v>
      </c>
      <c r="G42" s="37" t="s">
        <v>49</v>
      </c>
      <c r="H42" s="5">
        <f t="shared" ref="H42" si="42">(F42-E42)*C42</f>
        <v>4200</v>
      </c>
      <c r="I42" s="5">
        <v>0</v>
      </c>
      <c r="J42" s="21">
        <f t="shared" ref="J42" si="43">+I42+H42</f>
        <v>4200</v>
      </c>
    </row>
    <row r="43" spans="1:10" x14ac:dyDescent="0.25">
      <c r="A43" s="18">
        <v>43333</v>
      </c>
      <c r="B43" s="35" t="s">
        <v>29</v>
      </c>
      <c r="C43" s="35">
        <v>1100</v>
      </c>
      <c r="D43" s="36" t="s">
        <v>10</v>
      </c>
      <c r="E43" s="37">
        <v>906</v>
      </c>
      <c r="F43" s="37">
        <v>902</v>
      </c>
      <c r="G43" s="37" t="s">
        <v>49</v>
      </c>
      <c r="H43" s="5">
        <f t="shared" ref="H43" si="44">(F43-E43)*C43</f>
        <v>-4400</v>
      </c>
      <c r="I43" s="5">
        <v>0</v>
      </c>
      <c r="J43" s="21">
        <f t="shared" ref="J43" si="45">+I43+H43</f>
        <v>-4400</v>
      </c>
    </row>
    <row r="44" spans="1:10" x14ac:dyDescent="0.25">
      <c r="A44" s="18">
        <v>43329</v>
      </c>
      <c r="B44" s="35" t="s">
        <v>130</v>
      </c>
      <c r="C44" s="35">
        <v>1000</v>
      </c>
      <c r="D44" s="36" t="s">
        <v>10</v>
      </c>
      <c r="E44" s="37">
        <v>654</v>
      </c>
      <c r="F44" s="37">
        <v>658.5</v>
      </c>
      <c r="G44" s="37">
        <v>664</v>
      </c>
      <c r="H44" s="5">
        <f t="shared" ref="H44" si="46">(F44-E44)*C44</f>
        <v>4500</v>
      </c>
      <c r="I44" s="5">
        <f>(G44-F44)*C44</f>
        <v>5500</v>
      </c>
      <c r="J44" s="21">
        <f t="shared" ref="J44" si="47">+I44+H44</f>
        <v>10000</v>
      </c>
    </row>
    <row r="45" spans="1:10" x14ac:dyDescent="0.25">
      <c r="A45" s="18">
        <v>43328</v>
      </c>
      <c r="B45" s="35" t="s">
        <v>123</v>
      </c>
      <c r="C45" s="35">
        <v>800</v>
      </c>
      <c r="D45" s="36" t="s">
        <v>10</v>
      </c>
      <c r="E45" s="37">
        <v>1332</v>
      </c>
      <c r="F45" s="37">
        <v>1338</v>
      </c>
      <c r="G45" s="37">
        <v>1350</v>
      </c>
      <c r="H45" s="5">
        <f t="shared" ref="H45" si="48">(F45-E45)*C45</f>
        <v>4800</v>
      </c>
      <c r="I45" s="5">
        <f>(G45-F45)*C45</f>
        <v>9600</v>
      </c>
      <c r="J45" s="21">
        <f t="shared" ref="J45" si="49">+I45+H45</f>
        <v>14400</v>
      </c>
    </row>
    <row r="46" spans="1:10" x14ac:dyDescent="0.25">
      <c r="A46" s="18">
        <v>43326</v>
      </c>
      <c r="B46" s="35" t="s">
        <v>28</v>
      </c>
      <c r="C46" s="35">
        <v>1200</v>
      </c>
      <c r="D46" s="36" t="s">
        <v>10</v>
      </c>
      <c r="E46" s="37">
        <v>1000</v>
      </c>
      <c r="F46" s="37">
        <v>1004</v>
      </c>
      <c r="G46" s="37">
        <v>1010</v>
      </c>
      <c r="H46" s="5">
        <f t="shared" ref="H46" si="50">(F46-E46)*C46</f>
        <v>4800</v>
      </c>
      <c r="I46" s="5">
        <f>(G46-F46)*C46</f>
        <v>7200</v>
      </c>
      <c r="J46" s="21">
        <f t="shared" ref="J46" si="51">+I46+H46</f>
        <v>12000</v>
      </c>
    </row>
    <row r="47" spans="1:10" x14ac:dyDescent="0.25">
      <c r="A47" s="18">
        <v>43325</v>
      </c>
      <c r="B47" s="35" t="s">
        <v>38</v>
      </c>
      <c r="C47" s="35">
        <v>1000</v>
      </c>
      <c r="D47" s="36" t="s">
        <v>10</v>
      </c>
      <c r="E47" s="37">
        <v>956</v>
      </c>
      <c r="F47" s="37">
        <v>960</v>
      </c>
      <c r="G47" s="37">
        <v>965</v>
      </c>
      <c r="H47" s="5">
        <f t="shared" ref="H47" si="52">(F47-E47)*C47</f>
        <v>4000</v>
      </c>
      <c r="I47" s="5">
        <f>(G47-F47)*C47</f>
        <v>5000</v>
      </c>
      <c r="J47" s="21">
        <f t="shared" ref="J47" si="53">+I47+H47</f>
        <v>9000</v>
      </c>
    </row>
    <row r="48" spans="1:10" x14ac:dyDescent="0.25">
      <c r="A48" s="18">
        <v>43325</v>
      </c>
      <c r="B48" s="35" t="s">
        <v>145</v>
      </c>
      <c r="C48" s="35">
        <v>1200</v>
      </c>
      <c r="D48" s="36" t="s">
        <v>10</v>
      </c>
      <c r="E48" s="37">
        <v>667</v>
      </c>
      <c r="F48" s="37">
        <v>663</v>
      </c>
      <c r="G48" s="37" t="s">
        <v>49</v>
      </c>
      <c r="H48" s="5">
        <f t="shared" ref="H48" si="54">(F48-E48)*C48</f>
        <v>-4800</v>
      </c>
      <c r="I48" s="5">
        <v>0</v>
      </c>
      <c r="J48" s="21">
        <f t="shared" ref="J48" si="55">+I48+H48</f>
        <v>-4800</v>
      </c>
    </row>
    <row r="49" spans="1:10" x14ac:dyDescent="0.25">
      <c r="A49" s="18">
        <v>43322</v>
      </c>
      <c r="B49" s="35" t="s">
        <v>141</v>
      </c>
      <c r="C49" s="35">
        <v>1100</v>
      </c>
      <c r="D49" s="36" t="s">
        <v>11</v>
      </c>
      <c r="E49" s="37">
        <v>558.5</v>
      </c>
      <c r="F49" s="37">
        <v>554.5</v>
      </c>
      <c r="G49" s="37">
        <v>551</v>
      </c>
      <c r="H49" s="5">
        <f>(E49-F49)*C49</f>
        <v>4400</v>
      </c>
      <c r="I49" s="21">
        <f>(F49-G49)*C49</f>
        <v>3850</v>
      </c>
      <c r="J49" s="21">
        <f t="shared" ref="J49" si="56">+I49+H49</f>
        <v>8250</v>
      </c>
    </row>
    <row r="50" spans="1:10" x14ac:dyDescent="0.25">
      <c r="A50" s="18">
        <v>43321</v>
      </c>
      <c r="B50" s="35" t="s">
        <v>63</v>
      </c>
      <c r="C50" s="35">
        <v>2750</v>
      </c>
      <c r="D50" s="36" t="s">
        <v>10</v>
      </c>
      <c r="E50" s="37">
        <v>332</v>
      </c>
      <c r="F50" s="37">
        <v>334</v>
      </c>
      <c r="G50" s="37">
        <v>337</v>
      </c>
      <c r="H50" s="5">
        <f t="shared" ref="H50:H51" si="57">(F50-E50)*C50</f>
        <v>5500</v>
      </c>
      <c r="I50" s="5">
        <f>(G50-F50)*C50</f>
        <v>8250</v>
      </c>
      <c r="J50" s="21">
        <f t="shared" ref="J50:J51" si="58">+I50+H50</f>
        <v>13750</v>
      </c>
    </row>
    <row r="51" spans="1:10" x14ac:dyDescent="0.25">
      <c r="A51" s="18">
        <v>43321</v>
      </c>
      <c r="B51" s="35" t="s">
        <v>17</v>
      </c>
      <c r="C51" s="35">
        <v>2500</v>
      </c>
      <c r="D51" s="36" t="s">
        <v>10</v>
      </c>
      <c r="E51" s="37">
        <v>199</v>
      </c>
      <c r="F51" s="37">
        <v>197</v>
      </c>
      <c r="G51" s="37" t="s">
        <v>49</v>
      </c>
      <c r="H51" s="5">
        <f t="shared" si="57"/>
        <v>-5000</v>
      </c>
      <c r="I51" s="5">
        <v>0</v>
      </c>
      <c r="J51" s="21">
        <f t="shared" si="58"/>
        <v>-5000</v>
      </c>
    </row>
    <row r="52" spans="1:10" x14ac:dyDescent="0.25">
      <c r="A52" s="18">
        <v>43319</v>
      </c>
      <c r="B52" s="35" t="s">
        <v>93</v>
      </c>
      <c r="C52" s="35">
        <v>1100</v>
      </c>
      <c r="D52" s="36" t="s">
        <v>10</v>
      </c>
      <c r="E52" s="37">
        <v>953</v>
      </c>
      <c r="F52" s="37">
        <v>958</v>
      </c>
      <c r="G52" s="37">
        <v>963</v>
      </c>
      <c r="H52" s="5">
        <f t="shared" ref="H52:H58" si="59">(F52-E52)*C52</f>
        <v>5500</v>
      </c>
      <c r="I52" s="5">
        <f>(G52-F52)*C52</f>
        <v>5500</v>
      </c>
      <c r="J52" s="21">
        <f t="shared" ref="J52:J59" si="60">+I52+H52</f>
        <v>11000</v>
      </c>
    </row>
    <row r="53" spans="1:10" x14ac:dyDescent="0.25">
      <c r="A53" s="18">
        <v>43318</v>
      </c>
      <c r="B53" s="35" t="s">
        <v>135</v>
      </c>
      <c r="C53" s="35">
        <v>700</v>
      </c>
      <c r="D53" s="36" t="s">
        <v>10</v>
      </c>
      <c r="E53" s="37">
        <v>892</v>
      </c>
      <c r="F53" s="37">
        <v>898.9</v>
      </c>
      <c r="G53" s="37" t="s">
        <v>49</v>
      </c>
      <c r="H53" s="5">
        <f t="shared" ref="H53:H55" si="61">(F53-E53)*C53</f>
        <v>4829.9999999999836</v>
      </c>
      <c r="I53" s="5">
        <v>0</v>
      </c>
      <c r="J53" s="21">
        <f t="shared" ref="J53:J55" si="62">+I53+H53</f>
        <v>4829.9999999999836</v>
      </c>
    </row>
    <row r="54" spans="1:10" x14ac:dyDescent="0.25">
      <c r="A54" s="18">
        <v>43318</v>
      </c>
      <c r="B54" s="35" t="s">
        <v>134</v>
      </c>
      <c r="C54" s="35">
        <v>4950</v>
      </c>
      <c r="D54" s="36" t="s">
        <v>10</v>
      </c>
      <c r="E54" s="37">
        <v>119</v>
      </c>
      <c r="F54" s="37">
        <v>118</v>
      </c>
      <c r="G54" s="37">
        <v>0</v>
      </c>
      <c r="H54" s="5">
        <f t="shared" ref="H54" si="63">(F54-E54)*C54</f>
        <v>-4950</v>
      </c>
      <c r="I54" s="5">
        <v>0</v>
      </c>
      <c r="J54" s="21">
        <f t="shared" ref="J54" si="64">+I54+H54</f>
        <v>-4950</v>
      </c>
    </row>
    <row r="55" spans="1:10" x14ac:dyDescent="0.25">
      <c r="A55" s="18">
        <v>43315</v>
      </c>
      <c r="B55" s="35" t="s">
        <v>136</v>
      </c>
      <c r="C55" s="35">
        <v>1000</v>
      </c>
      <c r="D55" s="36" t="s">
        <v>10</v>
      </c>
      <c r="E55" s="37">
        <v>583</v>
      </c>
      <c r="F55" s="37">
        <v>586.5</v>
      </c>
      <c r="G55" s="37">
        <v>0</v>
      </c>
      <c r="H55" s="5">
        <f t="shared" si="61"/>
        <v>3500</v>
      </c>
      <c r="I55" s="5">
        <v>0</v>
      </c>
      <c r="J55" s="21">
        <f t="shared" si="62"/>
        <v>3500</v>
      </c>
    </row>
    <row r="56" spans="1:10" x14ac:dyDescent="0.25">
      <c r="A56" s="18">
        <v>43314</v>
      </c>
      <c r="B56" s="35" t="s">
        <v>130</v>
      </c>
      <c r="C56" s="35">
        <v>1000</v>
      </c>
      <c r="D56" s="36" t="s">
        <v>10</v>
      </c>
      <c r="E56" s="37">
        <v>613</v>
      </c>
      <c r="F56" s="37">
        <v>618</v>
      </c>
      <c r="G56" s="37">
        <v>622.75</v>
      </c>
      <c r="H56" s="5">
        <f t="shared" si="59"/>
        <v>5000</v>
      </c>
      <c r="I56" s="5">
        <f>(G56-F56)*C56</f>
        <v>4750</v>
      </c>
      <c r="J56" s="21">
        <f t="shared" si="60"/>
        <v>9750</v>
      </c>
    </row>
    <row r="57" spans="1:10" x14ac:dyDescent="0.25">
      <c r="A57" s="18">
        <v>43313</v>
      </c>
      <c r="B57" s="35" t="s">
        <v>131</v>
      </c>
      <c r="C57" s="35">
        <v>125</v>
      </c>
      <c r="D57" s="36" t="s">
        <v>10</v>
      </c>
      <c r="E57" s="37">
        <v>7120</v>
      </c>
      <c r="F57" s="37">
        <v>7160</v>
      </c>
      <c r="G57" s="37">
        <v>0</v>
      </c>
      <c r="H57" s="5">
        <f t="shared" si="59"/>
        <v>5000</v>
      </c>
      <c r="I57" s="5">
        <v>0</v>
      </c>
      <c r="J57" s="21">
        <f t="shared" si="60"/>
        <v>5000</v>
      </c>
    </row>
    <row r="58" spans="1:10" x14ac:dyDescent="0.25">
      <c r="A58" s="18">
        <v>43312</v>
      </c>
      <c r="B58" s="35" t="s">
        <v>132</v>
      </c>
      <c r="C58" s="35">
        <v>800</v>
      </c>
      <c r="D58" s="36" t="s">
        <v>10</v>
      </c>
      <c r="E58" s="37">
        <v>1045</v>
      </c>
      <c r="F58" s="37">
        <v>1051.8</v>
      </c>
      <c r="G58" s="37">
        <v>0</v>
      </c>
      <c r="H58" s="5">
        <f t="shared" si="59"/>
        <v>5439.9999999999636</v>
      </c>
      <c r="I58" s="5">
        <v>0</v>
      </c>
      <c r="J58" s="21">
        <f t="shared" si="60"/>
        <v>5439.9999999999636</v>
      </c>
    </row>
    <row r="59" spans="1:10" x14ac:dyDescent="0.25">
      <c r="A59" s="18">
        <v>43311</v>
      </c>
      <c r="B59" s="35" t="s">
        <v>133</v>
      </c>
      <c r="C59" s="35">
        <v>1000</v>
      </c>
      <c r="D59" s="36" t="s">
        <v>11</v>
      </c>
      <c r="E59" s="37">
        <v>514</v>
      </c>
      <c r="F59" s="37">
        <v>510.8</v>
      </c>
      <c r="G59" s="37">
        <v>0</v>
      </c>
      <c r="H59" s="5">
        <f>(E59-F59)*C59</f>
        <v>3199.9999999999886</v>
      </c>
      <c r="I59" s="5">
        <v>0</v>
      </c>
      <c r="J59" s="21">
        <f t="shared" si="60"/>
        <v>3199.9999999999886</v>
      </c>
    </row>
    <row r="60" spans="1:10" x14ac:dyDescent="0.25">
      <c r="A60" s="18">
        <v>43308</v>
      </c>
      <c r="B60" s="35" t="s">
        <v>121</v>
      </c>
      <c r="C60" s="35">
        <v>2800</v>
      </c>
      <c r="D60" s="36" t="s">
        <v>10</v>
      </c>
      <c r="E60" s="37">
        <v>170.5</v>
      </c>
      <c r="F60" s="37">
        <v>172</v>
      </c>
      <c r="G60" s="37">
        <v>174</v>
      </c>
      <c r="H60" s="5">
        <f t="shared" ref="H60:H67" si="65">(F60-E60)*C60</f>
        <v>4200</v>
      </c>
      <c r="I60" s="5">
        <f>(G60-F60)*C60</f>
        <v>5600</v>
      </c>
      <c r="J60" s="21">
        <f t="shared" ref="J60:J67" si="66">+I60+H60</f>
        <v>9800</v>
      </c>
    </row>
    <row r="61" spans="1:10" x14ac:dyDescent="0.25">
      <c r="A61" s="18">
        <v>43307</v>
      </c>
      <c r="B61" s="35" t="s">
        <v>70</v>
      </c>
      <c r="C61" s="35">
        <v>2500</v>
      </c>
      <c r="D61" s="36" t="s">
        <v>10</v>
      </c>
      <c r="E61" s="37">
        <v>221.8</v>
      </c>
      <c r="F61" s="37">
        <v>223.8</v>
      </c>
      <c r="G61" s="37">
        <v>225</v>
      </c>
      <c r="H61" s="5">
        <f t="shared" si="65"/>
        <v>5000</v>
      </c>
      <c r="I61" s="5">
        <f>(G61-F61)*C61</f>
        <v>2999.9999999999718</v>
      </c>
      <c r="J61" s="21">
        <f t="shared" si="66"/>
        <v>7999.9999999999718</v>
      </c>
    </row>
    <row r="62" spans="1:10" x14ac:dyDescent="0.25">
      <c r="A62" s="18">
        <v>43306</v>
      </c>
      <c r="B62" s="35" t="s">
        <v>122</v>
      </c>
      <c r="C62" s="35">
        <v>2250</v>
      </c>
      <c r="D62" s="36" t="s">
        <v>10</v>
      </c>
      <c r="E62" s="37">
        <v>206</v>
      </c>
      <c r="F62" s="37">
        <v>204</v>
      </c>
      <c r="G62" s="37" t="s">
        <v>49</v>
      </c>
      <c r="H62" s="5">
        <f t="shared" si="65"/>
        <v>-4500</v>
      </c>
      <c r="I62" s="5">
        <v>0</v>
      </c>
      <c r="J62" s="21">
        <f t="shared" si="66"/>
        <v>-4500</v>
      </c>
    </row>
    <row r="63" spans="1:10" x14ac:dyDescent="0.25">
      <c r="A63" s="18">
        <v>43305</v>
      </c>
      <c r="B63" s="35" t="s">
        <v>38</v>
      </c>
      <c r="C63" s="35">
        <v>1000</v>
      </c>
      <c r="D63" s="36" t="s">
        <v>10</v>
      </c>
      <c r="E63" s="37">
        <v>920</v>
      </c>
      <c r="F63" s="37">
        <v>924.9</v>
      </c>
      <c r="G63" s="37" t="s">
        <v>49</v>
      </c>
      <c r="H63" s="5">
        <f t="shared" si="65"/>
        <v>4899.9999999999773</v>
      </c>
      <c r="I63" s="5">
        <v>0</v>
      </c>
      <c r="J63" s="21">
        <f t="shared" si="66"/>
        <v>4899.9999999999773</v>
      </c>
    </row>
    <row r="64" spans="1:10" x14ac:dyDescent="0.25">
      <c r="A64" s="18">
        <v>43304</v>
      </c>
      <c r="B64" s="35" t="s">
        <v>123</v>
      </c>
      <c r="C64" s="35">
        <v>800</v>
      </c>
      <c r="D64" s="36" t="s">
        <v>10</v>
      </c>
      <c r="E64" s="37">
        <v>1319</v>
      </c>
      <c r="F64" s="37">
        <v>1326</v>
      </c>
      <c r="G64" s="37">
        <v>1330</v>
      </c>
      <c r="H64" s="5">
        <f t="shared" si="65"/>
        <v>5600</v>
      </c>
      <c r="I64" s="5">
        <f>(G64-F64)*C64</f>
        <v>3200</v>
      </c>
      <c r="J64" s="21">
        <f t="shared" si="66"/>
        <v>8800</v>
      </c>
    </row>
    <row r="65" spans="1:10" x14ac:dyDescent="0.25">
      <c r="A65" s="18">
        <v>43301</v>
      </c>
      <c r="B65" s="35" t="s">
        <v>93</v>
      </c>
      <c r="C65" s="35">
        <v>1100</v>
      </c>
      <c r="D65" s="36" t="s">
        <v>10</v>
      </c>
      <c r="E65" s="37">
        <v>838</v>
      </c>
      <c r="F65" s="37">
        <v>842</v>
      </c>
      <c r="G65" s="37">
        <v>848</v>
      </c>
      <c r="H65" s="5">
        <f t="shared" si="65"/>
        <v>4400</v>
      </c>
      <c r="I65" s="5">
        <f>(G65-F65)*C65</f>
        <v>6600</v>
      </c>
      <c r="J65" s="21">
        <f t="shared" si="66"/>
        <v>11000</v>
      </c>
    </row>
    <row r="66" spans="1:10" x14ac:dyDescent="0.25">
      <c r="A66" s="18">
        <v>43300</v>
      </c>
      <c r="B66" s="35" t="s">
        <v>124</v>
      </c>
      <c r="C66" s="35">
        <v>750</v>
      </c>
      <c r="D66" s="36" t="s">
        <v>10</v>
      </c>
      <c r="E66" s="37">
        <v>858</v>
      </c>
      <c r="F66" s="37">
        <v>864</v>
      </c>
      <c r="G66" s="37">
        <v>870</v>
      </c>
      <c r="H66" s="5">
        <f t="shared" si="65"/>
        <v>4500</v>
      </c>
      <c r="I66" s="5">
        <f>(G66-F66)*C66</f>
        <v>4500</v>
      </c>
      <c r="J66" s="21">
        <f t="shared" si="66"/>
        <v>9000</v>
      </c>
    </row>
    <row r="67" spans="1:10" x14ac:dyDescent="0.25">
      <c r="A67" s="18">
        <v>43300</v>
      </c>
      <c r="B67" s="35" t="s">
        <v>125</v>
      </c>
      <c r="C67" s="35">
        <v>1000</v>
      </c>
      <c r="D67" s="36" t="s">
        <v>10</v>
      </c>
      <c r="E67" s="37">
        <v>572</v>
      </c>
      <c r="F67" s="37">
        <v>575.4</v>
      </c>
      <c r="G67" s="37" t="s">
        <v>49</v>
      </c>
      <c r="H67" s="5">
        <f t="shared" si="65"/>
        <v>3399.9999999999773</v>
      </c>
      <c r="I67" s="21">
        <v>0</v>
      </c>
      <c r="J67" s="21">
        <f t="shared" si="66"/>
        <v>3399.9999999999773</v>
      </c>
    </row>
    <row r="68" spans="1:10" x14ac:dyDescent="0.25">
      <c r="A68" s="18">
        <v>43299</v>
      </c>
      <c r="B68" s="35" t="s">
        <v>26</v>
      </c>
      <c r="C68" s="35">
        <v>1000</v>
      </c>
      <c r="D68" s="36" t="s">
        <v>10</v>
      </c>
      <c r="E68" s="37">
        <v>1075</v>
      </c>
      <c r="F68" s="37">
        <v>1079.8</v>
      </c>
      <c r="G68" s="37" t="s">
        <v>49</v>
      </c>
      <c r="H68" s="5">
        <f t="shared" ref="H68" si="67">(F68-E68)*C68</f>
        <v>4799.9999999999545</v>
      </c>
      <c r="I68" s="21">
        <v>0</v>
      </c>
      <c r="J68" s="21">
        <f>+I68+H68</f>
        <v>4799.9999999999545</v>
      </c>
    </row>
    <row r="69" spans="1:10" x14ac:dyDescent="0.25">
      <c r="A69" s="18">
        <v>43298</v>
      </c>
      <c r="B69" s="35" t="s">
        <v>106</v>
      </c>
      <c r="C69" s="35">
        <v>2600</v>
      </c>
      <c r="D69" s="36" t="s">
        <v>10</v>
      </c>
      <c r="E69" s="37">
        <v>351</v>
      </c>
      <c r="F69" s="37">
        <v>349.5</v>
      </c>
      <c r="G69" s="37">
        <v>347</v>
      </c>
      <c r="H69" s="5">
        <f>(E69-F69)*C69</f>
        <v>3900</v>
      </c>
      <c r="I69" s="21">
        <f>(F69-G69)*C69</f>
        <v>6500</v>
      </c>
      <c r="J69" s="21">
        <f>+I69+H69</f>
        <v>10400</v>
      </c>
    </row>
    <row r="70" spans="1:10" x14ac:dyDescent="0.25">
      <c r="A70" s="18">
        <v>43297</v>
      </c>
      <c r="B70" s="35" t="s">
        <v>107</v>
      </c>
      <c r="C70" s="35">
        <v>250</v>
      </c>
      <c r="D70" s="36" t="s">
        <v>10</v>
      </c>
      <c r="E70" s="37">
        <v>3150</v>
      </c>
      <c r="F70" s="37">
        <v>3170</v>
      </c>
      <c r="G70" s="37">
        <v>0</v>
      </c>
      <c r="H70" s="5">
        <f t="shared" ref="H70" si="68">(F70-E70)*C70</f>
        <v>5000</v>
      </c>
      <c r="I70" s="21">
        <v>0</v>
      </c>
      <c r="J70" s="21">
        <f>+I70+H70</f>
        <v>5000</v>
      </c>
    </row>
    <row r="71" spans="1:10" x14ac:dyDescent="0.25">
      <c r="A71" s="18">
        <v>43294</v>
      </c>
      <c r="B71" s="35" t="s">
        <v>93</v>
      </c>
      <c r="C71" s="35">
        <v>1100</v>
      </c>
      <c r="D71" s="36" t="s">
        <v>11</v>
      </c>
      <c r="E71" s="37">
        <v>824</v>
      </c>
      <c r="F71" s="37">
        <v>820.4</v>
      </c>
      <c r="G71" s="37">
        <v>0</v>
      </c>
      <c r="H71" s="5">
        <f>(E71-F71)*C71</f>
        <v>3960.000000000025</v>
      </c>
      <c r="I71" s="21">
        <v>0</v>
      </c>
      <c r="J71" s="21">
        <f t="shared" ref="J71:J72" si="69">+I71+H71</f>
        <v>3960.000000000025</v>
      </c>
    </row>
    <row r="72" spans="1:10" x14ac:dyDescent="0.25">
      <c r="A72" s="18">
        <v>43294</v>
      </c>
      <c r="B72" s="35" t="s">
        <v>94</v>
      </c>
      <c r="C72" s="35">
        <v>800</v>
      </c>
      <c r="D72" s="36" t="s">
        <v>11</v>
      </c>
      <c r="E72" s="37">
        <v>1310</v>
      </c>
      <c r="F72" s="37">
        <v>1316</v>
      </c>
      <c r="G72" s="37">
        <v>0</v>
      </c>
      <c r="H72" s="5">
        <f>(E72-F72)*C72</f>
        <v>-4800</v>
      </c>
      <c r="I72" s="21">
        <v>0</v>
      </c>
      <c r="J72" s="21">
        <f t="shared" si="69"/>
        <v>-4800</v>
      </c>
    </row>
    <row r="73" spans="1:10" x14ac:dyDescent="0.25">
      <c r="A73" s="2">
        <v>43293</v>
      </c>
      <c r="B73" s="30" t="s">
        <v>95</v>
      </c>
      <c r="C73" s="31">
        <v>1250</v>
      </c>
      <c r="D73" s="30" t="s">
        <v>10</v>
      </c>
      <c r="E73" s="32">
        <v>481.5</v>
      </c>
      <c r="F73" s="32">
        <v>484.8</v>
      </c>
      <c r="G73" s="59">
        <v>0</v>
      </c>
      <c r="H73" s="5">
        <f t="shared" ref="H73:H74" si="70">(F73-E73)*C73</f>
        <v>4125.0000000000146</v>
      </c>
      <c r="I73" s="5">
        <v>0</v>
      </c>
      <c r="J73" s="21">
        <f>+I73+H73</f>
        <v>4125.0000000000146</v>
      </c>
    </row>
    <row r="74" spans="1:10" x14ac:dyDescent="0.25">
      <c r="A74" s="2">
        <v>43293</v>
      </c>
      <c r="B74" s="33" t="s">
        <v>96</v>
      </c>
      <c r="C74" s="33">
        <v>1750</v>
      </c>
      <c r="D74" s="33" t="s">
        <v>10</v>
      </c>
      <c r="E74" s="34">
        <v>382</v>
      </c>
      <c r="F74" s="34">
        <v>385</v>
      </c>
      <c r="G74" s="32">
        <v>386</v>
      </c>
      <c r="H74" s="5">
        <f t="shared" si="70"/>
        <v>5250</v>
      </c>
      <c r="I74" s="5">
        <v>0</v>
      </c>
      <c r="J74" s="21">
        <f t="shared" ref="J74" si="71">+I74+H74</f>
        <v>5250</v>
      </c>
    </row>
    <row r="75" spans="1:10" x14ac:dyDescent="0.25">
      <c r="A75" s="2">
        <v>43292</v>
      </c>
      <c r="B75" s="30" t="s">
        <v>82</v>
      </c>
      <c r="C75" s="31">
        <v>3500</v>
      </c>
      <c r="D75" s="30" t="s">
        <v>11</v>
      </c>
      <c r="E75" s="32">
        <v>222.5</v>
      </c>
      <c r="F75" s="32">
        <v>220</v>
      </c>
      <c r="G75" s="59">
        <v>0</v>
      </c>
      <c r="H75" s="5">
        <f>(E75-F75)*C75</f>
        <v>8750</v>
      </c>
      <c r="I75" s="5">
        <v>0</v>
      </c>
      <c r="J75" s="21">
        <f>+I75+H75</f>
        <v>8750</v>
      </c>
    </row>
    <row r="76" spans="1:10" x14ac:dyDescent="0.25">
      <c r="A76" s="2">
        <v>43292</v>
      </c>
      <c r="B76" s="33" t="s">
        <v>83</v>
      </c>
      <c r="C76" s="33">
        <v>1700</v>
      </c>
      <c r="D76" s="33" t="s">
        <v>10</v>
      </c>
      <c r="E76" s="34">
        <v>305</v>
      </c>
      <c r="F76" s="34">
        <v>305</v>
      </c>
      <c r="G76" s="32">
        <v>0</v>
      </c>
      <c r="H76" s="5">
        <f t="shared" ref="H76:H80" si="72">(F76-E76)*C76</f>
        <v>0</v>
      </c>
      <c r="I76" s="5">
        <v>0</v>
      </c>
      <c r="J76" s="21">
        <f t="shared" ref="J76" si="73">+I76+H76</f>
        <v>0</v>
      </c>
    </row>
    <row r="77" spans="1:10" x14ac:dyDescent="0.25">
      <c r="A77" s="2">
        <v>43291</v>
      </c>
      <c r="B77" s="30" t="s">
        <v>84</v>
      </c>
      <c r="C77" s="31">
        <v>800</v>
      </c>
      <c r="D77" s="30" t="s">
        <v>10</v>
      </c>
      <c r="E77" s="32">
        <v>1215</v>
      </c>
      <c r="F77" s="32">
        <v>1221</v>
      </c>
      <c r="G77" s="32">
        <v>1230</v>
      </c>
      <c r="H77" s="5">
        <f t="shared" si="72"/>
        <v>4800</v>
      </c>
      <c r="I77" s="5">
        <v>0</v>
      </c>
      <c r="J77" s="21">
        <f>+I77+H77</f>
        <v>4800</v>
      </c>
    </row>
    <row r="78" spans="1:10" x14ac:dyDescent="0.25">
      <c r="A78" s="2">
        <v>43291</v>
      </c>
      <c r="B78" s="33" t="s">
        <v>28</v>
      </c>
      <c r="C78" s="33">
        <v>1200</v>
      </c>
      <c r="D78" s="33" t="s">
        <v>10</v>
      </c>
      <c r="E78" s="34">
        <v>1052</v>
      </c>
      <c r="F78" s="34">
        <v>1055.9000000000001</v>
      </c>
      <c r="G78" s="32">
        <v>0</v>
      </c>
      <c r="H78" s="5">
        <f t="shared" si="72"/>
        <v>4680.0000000001091</v>
      </c>
      <c r="I78" s="5">
        <v>0</v>
      </c>
      <c r="J78" s="21">
        <f t="shared" ref="J78" si="74">+I78+H78</f>
        <v>4680.0000000001091</v>
      </c>
    </row>
    <row r="79" spans="1:10" x14ac:dyDescent="0.25">
      <c r="A79" s="2">
        <v>43290</v>
      </c>
      <c r="B79" s="30" t="s">
        <v>85</v>
      </c>
      <c r="C79" s="31">
        <v>1000</v>
      </c>
      <c r="D79" s="30" t="s">
        <v>10</v>
      </c>
      <c r="E79" s="32">
        <v>812</v>
      </c>
      <c r="F79" s="32">
        <v>816.5</v>
      </c>
      <c r="G79" s="32">
        <v>0</v>
      </c>
      <c r="H79" s="5">
        <f t="shared" si="72"/>
        <v>4500</v>
      </c>
      <c r="I79" s="5">
        <v>0</v>
      </c>
      <c r="J79" s="21">
        <f>+I79+H79</f>
        <v>4500</v>
      </c>
    </row>
    <row r="80" spans="1:10" x14ac:dyDescent="0.25">
      <c r="A80" s="2">
        <v>43290</v>
      </c>
      <c r="B80" s="33" t="s">
        <v>86</v>
      </c>
      <c r="C80" s="33">
        <v>550</v>
      </c>
      <c r="D80" s="33" t="s">
        <v>10</v>
      </c>
      <c r="E80" s="34">
        <v>932</v>
      </c>
      <c r="F80" s="34">
        <v>933</v>
      </c>
      <c r="G80" s="32">
        <v>0</v>
      </c>
      <c r="H80" s="5">
        <f t="shared" si="72"/>
        <v>550</v>
      </c>
      <c r="I80" s="5">
        <v>0</v>
      </c>
      <c r="J80" s="21">
        <f t="shared" ref="J80" si="75">+I80+H80</f>
        <v>550</v>
      </c>
    </row>
    <row r="81" spans="1:10" x14ac:dyDescent="0.25">
      <c r="A81" s="2">
        <v>43286</v>
      </c>
      <c r="B81" s="30" t="s">
        <v>58</v>
      </c>
      <c r="C81" s="31">
        <v>1500</v>
      </c>
      <c r="D81" s="30" t="s">
        <v>10</v>
      </c>
      <c r="E81" s="32">
        <v>410</v>
      </c>
      <c r="F81" s="32">
        <v>413</v>
      </c>
      <c r="G81" s="32">
        <v>0</v>
      </c>
      <c r="H81" s="5">
        <f t="shared" ref="H81:H82" si="76">(F81-E81)*C81</f>
        <v>4500</v>
      </c>
      <c r="I81" s="5">
        <v>0</v>
      </c>
      <c r="J81" s="21">
        <f>+I81+H81</f>
        <v>4500</v>
      </c>
    </row>
    <row r="82" spans="1:10" x14ac:dyDescent="0.25">
      <c r="A82" s="2">
        <v>43286</v>
      </c>
      <c r="B82" s="33" t="s">
        <v>59</v>
      </c>
      <c r="C82" s="33">
        <v>800</v>
      </c>
      <c r="D82" s="33" t="s">
        <v>10</v>
      </c>
      <c r="E82" s="34">
        <v>1370</v>
      </c>
      <c r="F82" s="34">
        <v>1364</v>
      </c>
      <c r="G82" s="32">
        <v>0</v>
      </c>
      <c r="H82" s="5">
        <f t="shared" si="76"/>
        <v>-4800</v>
      </c>
      <c r="I82" s="5">
        <v>0</v>
      </c>
      <c r="J82" s="16">
        <f t="shared" ref="J82" si="77">+I82+H82</f>
        <v>-4800</v>
      </c>
    </row>
    <row r="83" spans="1:10" x14ac:dyDescent="0.25">
      <c r="A83" s="2">
        <v>43285</v>
      </c>
      <c r="B83" s="31" t="s">
        <v>60</v>
      </c>
      <c r="C83" s="31">
        <v>500</v>
      </c>
      <c r="D83" s="31" t="s">
        <v>11</v>
      </c>
      <c r="E83" s="32">
        <v>1455</v>
      </c>
      <c r="F83" s="32">
        <v>1435</v>
      </c>
      <c r="G83" s="32">
        <v>0</v>
      </c>
      <c r="H83" s="5">
        <f>(E83-F83)*C83</f>
        <v>10000</v>
      </c>
      <c r="I83" s="5">
        <v>0</v>
      </c>
      <c r="J83" s="21">
        <f>+I83+H83</f>
        <v>10000</v>
      </c>
    </row>
    <row r="84" spans="1:10" x14ac:dyDescent="0.25">
      <c r="A84" s="2">
        <v>43284</v>
      </c>
      <c r="B84" s="33" t="s">
        <v>61</v>
      </c>
      <c r="C84" s="33">
        <v>1500</v>
      </c>
      <c r="D84" s="33" t="s">
        <v>10</v>
      </c>
      <c r="E84" s="34">
        <v>626.5</v>
      </c>
      <c r="F84" s="34">
        <v>629.5</v>
      </c>
      <c r="G84" s="32">
        <v>632</v>
      </c>
      <c r="H84" s="5">
        <f t="shared" ref="H84:H85" si="78">(F84-E84)*C84</f>
        <v>4500</v>
      </c>
      <c r="I84" s="5">
        <f>(G84-F84)*C84</f>
        <v>3750</v>
      </c>
      <c r="J84" s="21">
        <f t="shared" ref="J84:J86" si="79">+I84+H84</f>
        <v>8250</v>
      </c>
    </row>
    <row r="85" spans="1:10" x14ac:dyDescent="0.25">
      <c r="A85" s="2">
        <v>43284</v>
      </c>
      <c r="B85" s="33" t="s">
        <v>28</v>
      </c>
      <c r="C85" s="33">
        <v>1200</v>
      </c>
      <c r="D85" s="33" t="s">
        <v>10</v>
      </c>
      <c r="E85" s="34">
        <v>993.5</v>
      </c>
      <c r="F85" s="34">
        <v>997.5</v>
      </c>
      <c r="G85" s="32">
        <v>0</v>
      </c>
      <c r="H85" s="5">
        <f t="shared" si="78"/>
        <v>4800</v>
      </c>
      <c r="I85" s="5">
        <v>0</v>
      </c>
      <c r="J85" s="21">
        <f t="shared" si="79"/>
        <v>4800</v>
      </c>
    </row>
    <row r="86" spans="1:10" x14ac:dyDescent="0.25">
      <c r="A86" s="2">
        <v>43284</v>
      </c>
      <c r="B86" s="33" t="s">
        <v>62</v>
      </c>
      <c r="C86" s="33">
        <v>10000</v>
      </c>
      <c r="D86" s="31" t="s">
        <v>11</v>
      </c>
      <c r="E86" s="32">
        <v>53</v>
      </c>
      <c r="F86" s="32">
        <v>52.5</v>
      </c>
      <c r="G86" s="32">
        <v>0</v>
      </c>
      <c r="H86" s="5">
        <f t="shared" ref="H86" si="80">(E86-F86)*C86</f>
        <v>5000</v>
      </c>
      <c r="I86" s="5">
        <v>0</v>
      </c>
      <c r="J86" s="5">
        <f t="shared" si="79"/>
        <v>5000</v>
      </c>
    </row>
    <row r="87" spans="1:10" x14ac:dyDescent="0.25">
      <c r="A87" s="18">
        <v>43283</v>
      </c>
      <c r="B87" s="35" t="s">
        <v>21</v>
      </c>
      <c r="C87" s="35">
        <v>500</v>
      </c>
      <c r="D87" s="36" t="s">
        <v>11</v>
      </c>
      <c r="E87" s="37">
        <v>1508</v>
      </c>
      <c r="F87" s="37">
        <v>1493</v>
      </c>
      <c r="G87" s="37">
        <v>1473</v>
      </c>
      <c r="H87" s="21">
        <f>(E87-F87)*C87</f>
        <v>7500</v>
      </c>
      <c r="I87" s="21">
        <f>(F87-G87)*C87</f>
        <v>10000</v>
      </c>
      <c r="J87" s="21">
        <f>+I87+H87</f>
        <v>17500</v>
      </c>
    </row>
    <row r="88" spans="1:10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 spans="1:10" x14ac:dyDescent="0.25">
      <c r="A89" s="2">
        <v>43280</v>
      </c>
      <c r="B89" s="33" t="s">
        <v>21</v>
      </c>
      <c r="C89" s="33">
        <v>500</v>
      </c>
      <c r="D89" s="33" t="s">
        <v>10</v>
      </c>
      <c r="E89" s="34">
        <v>1495</v>
      </c>
      <c r="F89" s="34">
        <v>1510</v>
      </c>
      <c r="G89" s="32">
        <v>1530</v>
      </c>
      <c r="H89" s="5">
        <f t="shared" ref="H89:H90" si="81">(F89-E89)*C89</f>
        <v>7500</v>
      </c>
      <c r="I89" s="5">
        <f>(G89-F89)*C89</f>
        <v>10000</v>
      </c>
      <c r="J89" s="21">
        <f t="shared" ref="J89:J91" si="82">+I89+H89</f>
        <v>17500</v>
      </c>
    </row>
    <row r="90" spans="1:10" x14ac:dyDescent="0.25">
      <c r="A90" s="2">
        <v>43280</v>
      </c>
      <c r="B90" s="33" t="s">
        <v>13</v>
      </c>
      <c r="C90" s="33">
        <v>12000</v>
      </c>
      <c r="D90" s="33" t="s">
        <v>10</v>
      </c>
      <c r="E90" s="34">
        <v>83.25</v>
      </c>
      <c r="F90" s="34">
        <v>84.25</v>
      </c>
      <c r="G90" s="32">
        <v>0</v>
      </c>
      <c r="H90" s="5">
        <f t="shared" si="81"/>
        <v>12000</v>
      </c>
      <c r="I90" s="5">
        <v>0</v>
      </c>
      <c r="J90" s="21">
        <f t="shared" si="82"/>
        <v>12000</v>
      </c>
    </row>
    <row r="91" spans="1:10" x14ac:dyDescent="0.25">
      <c r="A91" s="18">
        <v>43279</v>
      </c>
      <c r="B91" s="35" t="s">
        <v>63</v>
      </c>
      <c r="C91" s="35">
        <v>2750</v>
      </c>
      <c r="D91" s="35" t="s">
        <v>11</v>
      </c>
      <c r="E91" s="39">
        <v>273.2</v>
      </c>
      <c r="F91" s="39">
        <v>271</v>
      </c>
      <c r="G91" s="37">
        <v>0</v>
      </c>
      <c r="H91" s="21">
        <v>6050</v>
      </c>
      <c r="I91" s="21">
        <v>0</v>
      </c>
      <c r="J91" s="21">
        <f t="shared" si="82"/>
        <v>6050</v>
      </c>
    </row>
    <row r="92" spans="1:10" x14ac:dyDescent="0.25">
      <c r="A92" s="18">
        <v>43279</v>
      </c>
      <c r="B92" s="35" t="s">
        <v>17</v>
      </c>
      <c r="C92" s="35">
        <v>2500</v>
      </c>
      <c r="D92" s="35" t="s">
        <v>11</v>
      </c>
      <c r="E92" s="39">
        <v>186.75</v>
      </c>
      <c r="F92" s="39">
        <v>185.3</v>
      </c>
      <c r="G92" s="37" t="s">
        <v>49</v>
      </c>
      <c r="H92" s="21">
        <v>3650</v>
      </c>
      <c r="I92" s="21" t="s">
        <v>49</v>
      </c>
      <c r="J92" s="21" t="s">
        <v>49</v>
      </c>
    </row>
    <row r="93" spans="1:10" x14ac:dyDescent="0.25">
      <c r="A93" s="18">
        <v>43279</v>
      </c>
      <c r="B93" s="35" t="s">
        <v>18</v>
      </c>
      <c r="C93" s="35">
        <v>7000</v>
      </c>
      <c r="D93" s="35" t="s">
        <v>10</v>
      </c>
      <c r="E93" s="39">
        <v>129.25</v>
      </c>
      <c r="F93" s="39">
        <v>128.25</v>
      </c>
      <c r="G93" s="37">
        <v>0</v>
      </c>
      <c r="H93" s="21">
        <f>(F93-E93)*C93</f>
        <v>-7000</v>
      </c>
      <c r="I93" s="21">
        <v>0</v>
      </c>
      <c r="J93" s="16">
        <f>+I93+H93</f>
        <v>-7000</v>
      </c>
    </row>
    <row r="94" spans="1:10" x14ac:dyDescent="0.25">
      <c r="A94" s="18">
        <v>43279</v>
      </c>
      <c r="B94" s="35" t="s">
        <v>34</v>
      </c>
      <c r="C94" s="35">
        <v>8000</v>
      </c>
      <c r="D94" s="35" t="s">
        <v>10</v>
      </c>
      <c r="E94" s="39">
        <v>75.75</v>
      </c>
      <c r="F94" s="39">
        <v>76.75</v>
      </c>
      <c r="G94" s="37">
        <v>77.45</v>
      </c>
      <c r="H94" s="21">
        <f t="shared" ref="H94:H97" si="83">(F94-E94)*C94</f>
        <v>8000</v>
      </c>
      <c r="I94" s="21">
        <f>(G94-F94)*C94</f>
        <v>5600.0000000000227</v>
      </c>
      <c r="J94" s="21">
        <f t="shared" ref="J94:J97" si="84">+I94+H94</f>
        <v>13600.000000000022</v>
      </c>
    </row>
    <row r="95" spans="1:10" x14ac:dyDescent="0.25">
      <c r="A95" s="2">
        <v>43278</v>
      </c>
      <c r="B95" s="33" t="s">
        <v>18</v>
      </c>
      <c r="C95" s="33">
        <v>7000</v>
      </c>
      <c r="D95" s="33" t="s">
        <v>10</v>
      </c>
      <c r="E95" s="34">
        <v>128.9</v>
      </c>
      <c r="F95" s="34">
        <v>129.9</v>
      </c>
      <c r="G95" s="32">
        <v>0</v>
      </c>
      <c r="H95" s="5">
        <f t="shared" si="83"/>
        <v>7000</v>
      </c>
      <c r="I95" s="5">
        <v>0</v>
      </c>
      <c r="J95" s="21">
        <f t="shared" si="84"/>
        <v>7000</v>
      </c>
    </row>
    <row r="96" spans="1:10" x14ac:dyDescent="0.25">
      <c r="A96" s="2">
        <v>43277</v>
      </c>
      <c r="B96" s="33" t="s">
        <v>29</v>
      </c>
      <c r="C96" s="33">
        <v>1100</v>
      </c>
      <c r="D96" s="33" t="s">
        <v>10</v>
      </c>
      <c r="E96" s="34">
        <v>879</v>
      </c>
      <c r="F96" s="34">
        <v>884</v>
      </c>
      <c r="G96" s="32">
        <v>0</v>
      </c>
      <c r="H96" s="5">
        <f t="shared" si="83"/>
        <v>5500</v>
      </c>
      <c r="I96" s="5">
        <v>0</v>
      </c>
      <c r="J96" s="21">
        <f t="shared" si="84"/>
        <v>5500</v>
      </c>
    </row>
    <row r="97" spans="1:10" x14ac:dyDescent="0.25">
      <c r="A97" s="2">
        <v>43276</v>
      </c>
      <c r="B97" s="33" t="s">
        <v>26</v>
      </c>
      <c r="C97" s="33">
        <v>1000</v>
      </c>
      <c r="D97" s="31" t="s">
        <v>10</v>
      </c>
      <c r="E97" s="32">
        <v>1058</v>
      </c>
      <c r="F97" s="32">
        <v>1066</v>
      </c>
      <c r="G97" s="32">
        <v>0</v>
      </c>
      <c r="H97" s="5">
        <f t="shared" si="83"/>
        <v>8000</v>
      </c>
      <c r="I97" s="5">
        <v>0</v>
      </c>
      <c r="J97" s="21">
        <f t="shared" si="84"/>
        <v>8000</v>
      </c>
    </row>
    <row r="98" spans="1:10" x14ac:dyDescent="0.25">
      <c r="A98" s="2">
        <v>43273</v>
      </c>
      <c r="B98" s="33" t="s">
        <v>64</v>
      </c>
      <c r="C98" s="33">
        <v>1000</v>
      </c>
      <c r="D98" s="31" t="s">
        <v>11</v>
      </c>
      <c r="E98" s="32">
        <v>832</v>
      </c>
      <c r="F98" s="32">
        <v>828</v>
      </c>
      <c r="G98" s="32">
        <v>0</v>
      </c>
      <c r="H98" s="5">
        <f>(E98-F98)*C98</f>
        <v>4000</v>
      </c>
      <c r="I98" s="5">
        <v>0</v>
      </c>
      <c r="J98" s="21">
        <f>+I98+H98</f>
        <v>4000</v>
      </c>
    </row>
    <row r="99" spans="1:10" x14ac:dyDescent="0.25">
      <c r="A99" s="2">
        <v>43272</v>
      </c>
      <c r="B99" s="33" t="s">
        <v>39</v>
      </c>
      <c r="C99" s="33">
        <v>500</v>
      </c>
      <c r="D99" s="31" t="s">
        <v>11</v>
      </c>
      <c r="E99" s="32">
        <v>1485</v>
      </c>
      <c r="F99" s="32">
        <v>1481</v>
      </c>
      <c r="G99" s="32">
        <v>0</v>
      </c>
      <c r="H99" s="5">
        <f>(E99-F99)*C99</f>
        <v>2000</v>
      </c>
      <c r="I99" s="5">
        <v>0</v>
      </c>
      <c r="J99" s="21">
        <f>+I99+H99</f>
        <v>2000</v>
      </c>
    </row>
    <row r="100" spans="1:10" x14ac:dyDescent="0.25">
      <c r="A100" s="2">
        <v>43272</v>
      </c>
      <c r="B100" s="33" t="s">
        <v>32</v>
      </c>
      <c r="C100" s="33">
        <v>12000</v>
      </c>
      <c r="D100" s="33" t="s">
        <v>10</v>
      </c>
      <c r="E100" s="34">
        <v>83.4</v>
      </c>
      <c r="F100" s="34">
        <v>84.4</v>
      </c>
      <c r="G100" s="32">
        <v>0</v>
      </c>
      <c r="H100" s="5">
        <f t="shared" ref="H100:H102" si="85">(F100-E100)*C100</f>
        <v>12000</v>
      </c>
      <c r="I100" s="5">
        <v>0</v>
      </c>
      <c r="J100" s="21">
        <f t="shared" ref="J100:J102" si="86">+I100+H100</f>
        <v>12000</v>
      </c>
    </row>
    <row r="101" spans="1:10" x14ac:dyDescent="0.25">
      <c r="A101" s="18">
        <v>43269</v>
      </c>
      <c r="B101" s="35" t="s">
        <v>40</v>
      </c>
      <c r="C101" s="35">
        <v>1000</v>
      </c>
      <c r="D101" s="35" t="s">
        <v>10</v>
      </c>
      <c r="E101" s="39">
        <v>1080</v>
      </c>
      <c r="F101" s="39">
        <v>1085</v>
      </c>
      <c r="G101" s="37">
        <v>0</v>
      </c>
      <c r="H101" s="21">
        <f t="shared" si="85"/>
        <v>5000</v>
      </c>
      <c r="I101" s="21">
        <v>0</v>
      </c>
      <c r="J101" s="21">
        <f t="shared" si="86"/>
        <v>5000</v>
      </c>
    </row>
    <row r="102" spans="1:10" x14ac:dyDescent="0.25">
      <c r="A102" s="18">
        <v>43269</v>
      </c>
      <c r="B102" s="35" t="s">
        <v>21</v>
      </c>
      <c r="C102" s="35">
        <v>500</v>
      </c>
      <c r="D102" s="35" t="s">
        <v>10</v>
      </c>
      <c r="E102" s="39">
        <v>1620</v>
      </c>
      <c r="F102" s="39">
        <v>1625</v>
      </c>
      <c r="G102" s="37">
        <v>0</v>
      </c>
      <c r="H102" s="21">
        <f t="shared" si="85"/>
        <v>2500</v>
      </c>
      <c r="I102" s="21">
        <v>0</v>
      </c>
      <c r="J102" s="21">
        <f t="shared" si="86"/>
        <v>2500</v>
      </c>
    </row>
    <row r="103" spans="1:10" x14ac:dyDescent="0.25">
      <c r="A103" s="2">
        <v>43266</v>
      </c>
      <c r="B103" s="33" t="s">
        <v>32</v>
      </c>
      <c r="C103" s="33">
        <v>12000</v>
      </c>
      <c r="D103" s="33" t="s">
        <v>10</v>
      </c>
      <c r="E103" s="34">
        <v>84.5</v>
      </c>
      <c r="F103" s="34">
        <v>85.5</v>
      </c>
      <c r="G103" s="32">
        <v>0</v>
      </c>
      <c r="H103" s="5">
        <f>(F103-E103)*C103</f>
        <v>12000</v>
      </c>
      <c r="I103" s="5">
        <v>0</v>
      </c>
      <c r="J103" s="21">
        <f>+I103+H103</f>
        <v>12000</v>
      </c>
    </row>
    <row r="104" spans="1:10" x14ac:dyDescent="0.25">
      <c r="A104" s="2">
        <v>43266</v>
      </c>
      <c r="B104" s="33" t="s">
        <v>21</v>
      </c>
      <c r="C104" s="33">
        <v>500</v>
      </c>
      <c r="D104" s="33" t="s">
        <v>10</v>
      </c>
      <c r="E104" s="34">
        <v>1610</v>
      </c>
      <c r="F104" s="34">
        <v>1630</v>
      </c>
      <c r="G104" s="32">
        <v>0</v>
      </c>
      <c r="H104" s="5">
        <f t="shared" ref="H104:H105" si="87">(F104-E104)*C104</f>
        <v>10000</v>
      </c>
      <c r="I104" s="5">
        <v>0</v>
      </c>
      <c r="J104" s="21">
        <f t="shared" ref="J104:J105" si="88">+I104+H104</f>
        <v>10000</v>
      </c>
    </row>
    <row r="105" spans="1:10" x14ac:dyDescent="0.25">
      <c r="A105" s="2">
        <v>43265</v>
      </c>
      <c r="B105" s="33" t="s">
        <v>21</v>
      </c>
      <c r="C105" s="33">
        <v>500</v>
      </c>
      <c r="D105" s="33" t="s">
        <v>10</v>
      </c>
      <c r="E105" s="34">
        <v>1592</v>
      </c>
      <c r="F105" s="34">
        <v>1608</v>
      </c>
      <c r="G105" s="32">
        <v>0</v>
      </c>
      <c r="H105" s="5">
        <f t="shared" si="87"/>
        <v>8000</v>
      </c>
      <c r="I105" s="5">
        <v>0</v>
      </c>
      <c r="J105" s="21">
        <f t="shared" si="88"/>
        <v>8000</v>
      </c>
    </row>
    <row r="106" spans="1:10" x14ac:dyDescent="0.25">
      <c r="A106" s="2">
        <v>43265</v>
      </c>
      <c r="B106" s="33" t="s">
        <v>20</v>
      </c>
      <c r="C106" s="33">
        <v>800</v>
      </c>
      <c r="D106" s="31" t="s">
        <v>11</v>
      </c>
      <c r="E106" s="32">
        <v>1278</v>
      </c>
      <c r="F106" s="32">
        <v>1265.5</v>
      </c>
      <c r="G106" s="32">
        <v>0</v>
      </c>
      <c r="H106" s="5">
        <f>(E106-F106)*C106</f>
        <v>10000</v>
      </c>
      <c r="I106" s="5">
        <v>0</v>
      </c>
      <c r="J106" s="21">
        <f>+I106+H106</f>
        <v>10000</v>
      </c>
    </row>
    <row r="107" spans="1:10" x14ac:dyDescent="0.25">
      <c r="A107" s="18">
        <v>43264</v>
      </c>
      <c r="B107" s="35" t="s">
        <v>41</v>
      </c>
      <c r="C107" s="35">
        <v>10000</v>
      </c>
      <c r="D107" s="35" t="s">
        <v>10</v>
      </c>
      <c r="E107" s="39">
        <v>37.25</v>
      </c>
      <c r="F107" s="39">
        <v>38</v>
      </c>
      <c r="G107" s="37">
        <v>0</v>
      </c>
      <c r="H107" s="21">
        <f t="shared" ref="H107" si="89">(F107-E107)*C107</f>
        <v>7500</v>
      </c>
      <c r="I107" s="21">
        <v>0</v>
      </c>
      <c r="J107" s="21">
        <f t="shared" ref="J107" si="90">+I107+H107</f>
        <v>7500</v>
      </c>
    </row>
    <row r="108" spans="1:10" x14ac:dyDescent="0.25">
      <c r="A108" s="18">
        <v>43264</v>
      </c>
      <c r="B108" s="35" t="s">
        <v>24</v>
      </c>
      <c r="C108" s="35">
        <v>750</v>
      </c>
      <c r="D108" s="35" t="s">
        <v>10</v>
      </c>
      <c r="E108" s="39">
        <v>923</v>
      </c>
      <c r="F108" s="39">
        <v>913</v>
      </c>
      <c r="G108" s="37">
        <v>0</v>
      </c>
      <c r="H108" s="21">
        <f>(F108-E108)*C108</f>
        <v>-7500</v>
      </c>
      <c r="I108" s="21">
        <v>0</v>
      </c>
      <c r="J108" s="16">
        <f>+I108+H108</f>
        <v>-7500</v>
      </c>
    </row>
    <row r="109" spans="1:10" x14ac:dyDescent="0.25">
      <c r="A109" s="18">
        <v>43263</v>
      </c>
      <c r="B109" s="35" t="s">
        <v>18</v>
      </c>
      <c r="C109" s="35">
        <v>7000</v>
      </c>
      <c r="D109" s="35" t="s">
        <v>10</v>
      </c>
      <c r="E109" s="39">
        <v>142.75</v>
      </c>
      <c r="F109" s="39">
        <v>144.25</v>
      </c>
      <c r="G109" s="37">
        <v>146.25</v>
      </c>
      <c r="H109" s="21">
        <f t="shared" ref="H109:H111" si="91">(F109-E109)*C109</f>
        <v>10500</v>
      </c>
      <c r="I109" s="21">
        <f>(G109-F109)*C109</f>
        <v>14000</v>
      </c>
      <c r="J109" s="21">
        <f t="shared" ref="J109:J113" si="92">+I109+H109</f>
        <v>24500</v>
      </c>
    </row>
    <row r="110" spans="1:10" x14ac:dyDescent="0.25">
      <c r="A110" s="18">
        <v>43259</v>
      </c>
      <c r="B110" s="35" t="s">
        <v>65</v>
      </c>
      <c r="C110" s="35">
        <v>10000</v>
      </c>
      <c r="D110" s="35" t="s">
        <v>10</v>
      </c>
      <c r="E110" s="39">
        <v>44.25</v>
      </c>
      <c r="F110" s="39">
        <v>45</v>
      </c>
      <c r="G110" s="37">
        <v>46</v>
      </c>
      <c r="H110" s="21">
        <f t="shared" si="91"/>
        <v>7500</v>
      </c>
      <c r="I110" s="21">
        <f>(G110-F110)*C110</f>
        <v>10000</v>
      </c>
      <c r="J110" s="21">
        <f t="shared" si="92"/>
        <v>17500</v>
      </c>
    </row>
    <row r="111" spans="1:10" x14ac:dyDescent="0.25">
      <c r="A111" s="18">
        <v>43257</v>
      </c>
      <c r="B111" s="35" t="s">
        <v>44</v>
      </c>
      <c r="C111" s="35">
        <v>1400</v>
      </c>
      <c r="D111" s="35" t="s">
        <v>10</v>
      </c>
      <c r="E111" s="39">
        <v>523</v>
      </c>
      <c r="F111" s="39">
        <v>530</v>
      </c>
      <c r="G111" s="37">
        <v>540</v>
      </c>
      <c r="H111" s="21">
        <f t="shared" si="91"/>
        <v>9800</v>
      </c>
      <c r="I111" s="21">
        <f>(G111-F111)*C111</f>
        <v>14000</v>
      </c>
      <c r="J111" s="21">
        <f t="shared" si="92"/>
        <v>23800</v>
      </c>
    </row>
    <row r="112" spans="1:10" x14ac:dyDescent="0.25">
      <c r="A112" s="18">
        <v>43256</v>
      </c>
      <c r="B112" s="35" t="s">
        <v>38</v>
      </c>
      <c r="C112" s="35">
        <v>1000</v>
      </c>
      <c r="D112" s="36" t="s">
        <v>11</v>
      </c>
      <c r="E112" s="37">
        <v>913</v>
      </c>
      <c r="F112" s="37">
        <v>905</v>
      </c>
      <c r="G112" s="37">
        <v>0</v>
      </c>
      <c r="H112" s="21">
        <f>(E112-F112)*C112</f>
        <v>8000</v>
      </c>
      <c r="I112" s="21">
        <v>0</v>
      </c>
      <c r="J112" s="21">
        <f t="shared" si="92"/>
        <v>8000</v>
      </c>
    </row>
    <row r="113" spans="1:10" x14ac:dyDescent="0.25">
      <c r="A113" s="18">
        <v>43255</v>
      </c>
      <c r="B113" s="35" t="s">
        <v>18</v>
      </c>
      <c r="C113" s="35">
        <v>7000</v>
      </c>
      <c r="D113" s="36" t="s">
        <v>11</v>
      </c>
      <c r="E113" s="37">
        <v>151</v>
      </c>
      <c r="F113" s="37">
        <v>149.75</v>
      </c>
      <c r="G113" s="37">
        <v>147.25</v>
      </c>
      <c r="H113" s="21">
        <f>(E113-F113)*C113</f>
        <v>8750</v>
      </c>
      <c r="I113" s="21">
        <f>(F113-G113)*C113</f>
        <v>17500</v>
      </c>
      <c r="J113" s="21">
        <f t="shared" si="92"/>
        <v>26250</v>
      </c>
    </row>
    <row r="114" spans="1:10" x14ac:dyDescent="0.25">
      <c r="A114" s="18">
        <v>43252</v>
      </c>
      <c r="B114" s="35" t="s">
        <v>27</v>
      </c>
      <c r="C114" s="35">
        <v>3750</v>
      </c>
      <c r="D114" s="36" t="s">
        <v>11</v>
      </c>
      <c r="E114" s="37">
        <v>172</v>
      </c>
      <c r="F114" s="37">
        <v>173</v>
      </c>
      <c r="G114" s="37">
        <v>0</v>
      </c>
      <c r="H114" s="21">
        <f>(E114-F114)*C114</f>
        <v>-3750</v>
      </c>
      <c r="I114" s="21">
        <v>0</v>
      </c>
      <c r="J114" s="16">
        <f>+I114+H114</f>
        <v>-3750</v>
      </c>
    </row>
    <row r="115" spans="1:10" x14ac:dyDescent="0.25">
      <c r="A115" s="40"/>
      <c r="B115" s="41"/>
      <c r="C115" s="41"/>
      <c r="D115" s="41"/>
      <c r="E115" s="42"/>
      <c r="F115" s="42"/>
      <c r="G115" s="42"/>
      <c r="H115" s="43"/>
      <c r="I115" s="43"/>
      <c r="J115" s="44"/>
    </row>
  </sheetData>
  <mergeCells count="2">
    <mergeCell ref="A1:J1"/>
    <mergeCell ref="A2:J2"/>
  </mergeCells>
  <pageMargins left="0.7" right="0.7" top="0.75" bottom="0.75" header="0.3" footer="0.3"/>
  <ignoredErrors>
    <ignoredError sqref="H83 H106:H113 H75 H69:H70 H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6.25" customHeight="1" x14ac:dyDescent="0.4">
      <c r="A2" s="69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43390</v>
      </c>
      <c r="B5" s="3" t="s">
        <v>192</v>
      </c>
      <c r="C5" s="4">
        <v>1180</v>
      </c>
      <c r="D5" s="4" t="s">
        <v>180</v>
      </c>
      <c r="E5" s="5">
        <v>1000</v>
      </c>
      <c r="F5" s="5">
        <v>26.2</v>
      </c>
      <c r="G5" s="5">
        <v>27.8</v>
      </c>
      <c r="H5" s="5" t="s">
        <v>49</v>
      </c>
      <c r="I5" s="48">
        <f t="shared" ref="I5" si="0">(G5-F5)*E5</f>
        <v>1600.0000000000014</v>
      </c>
      <c r="J5" s="49">
        <v>0</v>
      </c>
      <c r="K5" s="49">
        <f t="shared" ref="K5" si="1">(I5+J5)</f>
        <v>1600.0000000000014</v>
      </c>
    </row>
    <row r="6" spans="1:11" x14ac:dyDescent="0.25">
      <c r="A6" s="2">
        <v>43389</v>
      </c>
      <c r="B6" s="3" t="s">
        <v>191</v>
      </c>
      <c r="C6" s="4">
        <v>1240</v>
      </c>
      <c r="D6" s="4" t="s">
        <v>180</v>
      </c>
      <c r="E6" s="5">
        <v>500</v>
      </c>
      <c r="F6" s="5">
        <v>31</v>
      </c>
      <c r="G6" s="5">
        <v>36</v>
      </c>
      <c r="H6" s="5" t="s">
        <v>49</v>
      </c>
      <c r="I6" s="48">
        <f t="shared" ref="I6:I7" si="2">(G6-F6)*E6</f>
        <v>2500</v>
      </c>
      <c r="J6" s="49">
        <v>0</v>
      </c>
      <c r="K6" s="49">
        <f t="shared" ref="K6:K7" si="3">(I6+J6)</f>
        <v>2500</v>
      </c>
    </row>
    <row r="7" spans="1:11" x14ac:dyDescent="0.25">
      <c r="A7" s="2">
        <v>43388</v>
      </c>
      <c r="B7" s="3" t="s">
        <v>38</v>
      </c>
      <c r="C7" s="4">
        <v>750</v>
      </c>
      <c r="D7" s="4" t="s">
        <v>119</v>
      </c>
      <c r="E7" s="5">
        <v>1000</v>
      </c>
      <c r="F7" s="5">
        <v>23</v>
      </c>
      <c r="G7" s="5">
        <v>25.5</v>
      </c>
      <c r="H7" s="5">
        <v>29</v>
      </c>
      <c r="I7" s="48">
        <f t="shared" si="2"/>
        <v>2500</v>
      </c>
      <c r="J7" s="49">
        <v>0</v>
      </c>
      <c r="K7" s="49">
        <f t="shared" si="3"/>
        <v>2500</v>
      </c>
    </row>
    <row r="8" spans="1:11" x14ac:dyDescent="0.25">
      <c r="A8" s="2">
        <v>43385</v>
      </c>
      <c r="B8" s="3" t="s">
        <v>120</v>
      </c>
      <c r="C8" s="4">
        <v>270</v>
      </c>
      <c r="D8" s="4" t="s">
        <v>180</v>
      </c>
      <c r="E8" s="5">
        <v>2400</v>
      </c>
      <c r="F8" s="5">
        <v>8.5</v>
      </c>
      <c r="G8" s="5">
        <v>9.5</v>
      </c>
      <c r="H8" s="5">
        <v>11</v>
      </c>
      <c r="I8" s="48">
        <f t="shared" ref="I8" si="4">(G8-F8)*E8</f>
        <v>2400</v>
      </c>
      <c r="J8" s="49">
        <f t="shared" ref="J8" si="5">(H8-G8)*E8</f>
        <v>3600</v>
      </c>
      <c r="K8" s="49">
        <f t="shared" ref="K8" si="6">(I8+J8)</f>
        <v>6000</v>
      </c>
    </row>
    <row r="9" spans="1:11" x14ac:dyDescent="0.25">
      <c r="A9" s="2">
        <v>43384</v>
      </c>
      <c r="B9" s="3" t="s">
        <v>87</v>
      </c>
      <c r="C9" s="4">
        <v>540</v>
      </c>
      <c r="D9" s="4" t="s">
        <v>119</v>
      </c>
      <c r="E9" s="5">
        <v>1000</v>
      </c>
      <c r="F9" s="5">
        <v>22</v>
      </c>
      <c r="G9" s="5">
        <v>19.5</v>
      </c>
      <c r="H9" s="5" t="s">
        <v>49</v>
      </c>
      <c r="I9" s="48">
        <f t="shared" ref="I9" si="7">(G9-F9)*E9</f>
        <v>-2500</v>
      </c>
      <c r="J9" s="49">
        <v>0</v>
      </c>
      <c r="K9" s="49">
        <f t="shared" ref="K9" si="8">(I9+J9)</f>
        <v>-2500</v>
      </c>
    </row>
    <row r="10" spans="1:11" x14ac:dyDescent="0.25">
      <c r="A10" s="2">
        <v>43383</v>
      </c>
      <c r="B10" s="3" t="s">
        <v>162</v>
      </c>
      <c r="C10" s="4">
        <v>260</v>
      </c>
      <c r="D10" s="4" t="s">
        <v>180</v>
      </c>
      <c r="E10" s="5">
        <v>1500</v>
      </c>
      <c r="F10" s="5">
        <v>13.25</v>
      </c>
      <c r="G10" s="5">
        <v>15</v>
      </c>
      <c r="H10" s="5">
        <v>16.5</v>
      </c>
      <c r="I10" s="48">
        <f t="shared" ref="I10" si="9">(G10-F10)*E10</f>
        <v>2625</v>
      </c>
      <c r="J10" s="49">
        <f t="shared" ref="J10" si="10">(H10-G10)*E10</f>
        <v>2250</v>
      </c>
      <c r="K10" s="49">
        <f t="shared" ref="K10" si="11">(I10+J10)</f>
        <v>4875</v>
      </c>
    </row>
    <row r="11" spans="1:11" x14ac:dyDescent="0.25">
      <c r="A11" s="2">
        <v>43382</v>
      </c>
      <c r="B11" s="3" t="s">
        <v>43</v>
      </c>
      <c r="C11" s="4">
        <v>1720</v>
      </c>
      <c r="D11" s="4" t="s">
        <v>180</v>
      </c>
      <c r="E11" s="5">
        <v>500</v>
      </c>
      <c r="F11" s="5">
        <v>42</v>
      </c>
      <c r="G11" s="5">
        <v>47</v>
      </c>
      <c r="H11" s="5">
        <v>53</v>
      </c>
      <c r="I11" s="48">
        <f t="shared" ref="I11:I13" si="12">(G11-F11)*E11</f>
        <v>2500</v>
      </c>
      <c r="J11" s="49">
        <f t="shared" ref="J11:J12" si="13">(H11-G11)*E11</f>
        <v>3000</v>
      </c>
      <c r="K11" s="49">
        <f t="shared" ref="K11:K13" si="14">(I11+J11)</f>
        <v>5500</v>
      </c>
    </row>
    <row r="12" spans="1:11" x14ac:dyDescent="0.25">
      <c r="A12" s="2">
        <v>43381</v>
      </c>
      <c r="B12" s="3" t="s">
        <v>87</v>
      </c>
      <c r="C12" s="4">
        <v>550</v>
      </c>
      <c r="D12" s="4" t="s">
        <v>119</v>
      </c>
      <c r="E12" s="5">
        <v>1000</v>
      </c>
      <c r="F12" s="5">
        <v>20</v>
      </c>
      <c r="G12" s="5">
        <v>22.5</v>
      </c>
      <c r="H12" s="5">
        <v>26</v>
      </c>
      <c r="I12" s="48">
        <f t="shared" si="12"/>
        <v>2500</v>
      </c>
      <c r="J12" s="49">
        <f t="shared" si="13"/>
        <v>3500</v>
      </c>
      <c r="K12" s="49">
        <f t="shared" si="14"/>
        <v>6000</v>
      </c>
    </row>
    <row r="13" spans="1:11" x14ac:dyDescent="0.25">
      <c r="A13" s="2">
        <v>43378</v>
      </c>
      <c r="B13" s="3" t="s">
        <v>124</v>
      </c>
      <c r="C13" s="4">
        <v>820</v>
      </c>
      <c r="D13" s="4" t="s">
        <v>180</v>
      </c>
      <c r="E13" s="5">
        <v>750</v>
      </c>
      <c r="F13" s="5">
        <v>28</v>
      </c>
      <c r="G13" s="5">
        <v>31</v>
      </c>
      <c r="H13" s="5" t="s">
        <v>49</v>
      </c>
      <c r="I13" s="48">
        <f t="shared" si="12"/>
        <v>2250</v>
      </c>
      <c r="J13" s="49">
        <v>0</v>
      </c>
      <c r="K13" s="49">
        <f t="shared" si="14"/>
        <v>2250</v>
      </c>
    </row>
    <row r="14" spans="1:11" x14ac:dyDescent="0.25">
      <c r="A14" s="2">
        <v>43377</v>
      </c>
      <c r="B14" s="3" t="s">
        <v>93</v>
      </c>
      <c r="C14" s="4">
        <v>860</v>
      </c>
      <c r="D14" s="4" t="s">
        <v>119</v>
      </c>
      <c r="E14" s="5">
        <v>1100</v>
      </c>
      <c r="F14" s="5">
        <v>22.5</v>
      </c>
      <c r="G14" s="5">
        <v>24.5</v>
      </c>
      <c r="H14" s="5">
        <v>28</v>
      </c>
      <c r="I14" s="48">
        <f t="shared" ref="I14:I16" si="15">(G14-F14)*E14</f>
        <v>2200</v>
      </c>
      <c r="J14" s="49">
        <f t="shared" ref="J14:J16" si="16">(H14-G14)*E14</f>
        <v>3850</v>
      </c>
      <c r="K14" s="49">
        <f t="shared" ref="K14:K16" si="17">(I14+J14)</f>
        <v>6050</v>
      </c>
    </row>
    <row r="15" spans="1:11" x14ac:dyDescent="0.25">
      <c r="A15" s="2">
        <v>43376</v>
      </c>
      <c r="B15" s="3" t="s">
        <v>82</v>
      </c>
      <c r="C15" s="4">
        <v>260</v>
      </c>
      <c r="D15" s="4" t="s">
        <v>180</v>
      </c>
      <c r="E15" s="5">
        <v>3500</v>
      </c>
      <c r="F15" s="5">
        <v>5</v>
      </c>
      <c r="G15" s="5">
        <v>5.8</v>
      </c>
      <c r="H15" s="5">
        <v>7</v>
      </c>
      <c r="I15" s="48">
        <f t="shared" si="15"/>
        <v>2799.9999999999995</v>
      </c>
      <c r="J15" s="49">
        <f t="shared" si="16"/>
        <v>4200.0000000000009</v>
      </c>
      <c r="K15" s="49">
        <f t="shared" si="17"/>
        <v>7000</v>
      </c>
    </row>
    <row r="16" spans="1:11" x14ac:dyDescent="0.25">
      <c r="A16" s="2">
        <v>43374</v>
      </c>
      <c r="B16" s="3" t="s">
        <v>14</v>
      </c>
      <c r="C16" s="4">
        <v>280</v>
      </c>
      <c r="D16" s="4" t="s">
        <v>119</v>
      </c>
      <c r="E16" s="5">
        <v>1300</v>
      </c>
      <c r="F16" s="5">
        <v>15</v>
      </c>
      <c r="G16" s="5">
        <v>16.5</v>
      </c>
      <c r="H16" s="5">
        <v>20</v>
      </c>
      <c r="I16" s="48">
        <f t="shared" si="15"/>
        <v>1950</v>
      </c>
      <c r="J16" s="49">
        <f t="shared" si="16"/>
        <v>4550</v>
      </c>
      <c r="K16" s="49">
        <f t="shared" si="17"/>
        <v>6500</v>
      </c>
    </row>
    <row r="17" spans="1:11" x14ac:dyDescent="0.25">
      <c r="A17" s="2">
        <v>43371</v>
      </c>
      <c r="B17" s="3" t="s">
        <v>179</v>
      </c>
      <c r="C17" s="4">
        <v>120</v>
      </c>
      <c r="D17" s="4" t="s">
        <v>119</v>
      </c>
      <c r="E17" s="5">
        <v>3500</v>
      </c>
      <c r="F17" s="5">
        <v>6</v>
      </c>
      <c r="G17" s="5">
        <v>6.8</v>
      </c>
      <c r="H17" s="5">
        <v>7.5</v>
      </c>
      <c r="I17" s="48">
        <f t="shared" ref="I17" si="18">(G17-F17)*E17</f>
        <v>2799.9999999999995</v>
      </c>
      <c r="J17" s="49">
        <f t="shared" ref="J17" si="19">(H17-G17)*E17</f>
        <v>2450.0000000000005</v>
      </c>
      <c r="K17" s="49">
        <f t="shared" ref="K17" si="20">(I17+J17)</f>
        <v>5250</v>
      </c>
    </row>
    <row r="18" spans="1:11" x14ac:dyDescent="0.25">
      <c r="A18" s="2">
        <v>43370</v>
      </c>
      <c r="B18" s="3" t="s">
        <v>124</v>
      </c>
      <c r="C18" s="4">
        <v>820</v>
      </c>
      <c r="D18" s="4" t="s">
        <v>71</v>
      </c>
      <c r="E18" s="5">
        <v>750</v>
      </c>
      <c r="F18" s="5">
        <v>17</v>
      </c>
      <c r="G18" s="5">
        <v>20</v>
      </c>
      <c r="H18" s="5">
        <v>24</v>
      </c>
      <c r="I18" s="48">
        <f t="shared" ref="I18" si="21">(G18-F18)*E18</f>
        <v>2250</v>
      </c>
      <c r="J18" s="49">
        <f t="shared" ref="J18" si="22">(H18-G18)*E18</f>
        <v>3000</v>
      </c>
      <c r="K18" s="49">
        <f t="shared" ref="K18" si="23">(I18+J18)</f>
        <v>5250</v>
      </c>
    </row>
    <row r="19" spans="1:11" x14ac:dyDescent="0.25">
      <c r="A19" s="2">
        <v>43369</v>
      </c>
      <c r="B19" s="3" t="s">
        <v>160</v>
      </c>
      <c r="C19" s="4">
        <v>250</v>
      </c>
      <c r="D19" s="4" t="s">
        <v>72</v>
      </c>
      <c r="E19" s="5">
        <v>1500</v>
      </c>
      <c r="F19" s="5">
        <v>12.5</v>
      </c>
      <c r="G19" s="5">
        <v>13.7</v>
      </c>
      <c r="H19" s="5">
        <v>16</v>
      </c>
      <c r="I19" s="48">
        <f t="shared" ref="I19" si="24">(G19-F19)*E19</f>
        <v>1799.9999999999989</v>
      </c>
      <c r="J19" s="49">
        <f t="shared" ref="J19" si="25">(H19-G19)*E19</f>
        <v>3450.0000000000009</v>
      </c>
      <c r="K19" s="49">
        <f t="shared" ref="K19" si="26">(I19+J19)</f>
        <v>5250</v>
      </c>
    </row>
    <row r="20" spans="1:11" x14ac:dyDescent="0.25">
      <c r="A20" s="2">
        <v>43368</v>
      </c>
      <c r="B20" s="3" t="s">
        <v>125</v>
      </c>
      <c r="C20" s="4">
        <v>610</v>
      </c>
      <c r="D20" s="4" t="s">
        <v>72</v>
      </c>
      <c r="E20" s="5">
        <v>1000</v>
      </c>
      <c r="F20" s="5">
        <v>7.25</v>
      </c>
      <c r="G20" s="5">
        <v>9.5</v>
      </c>
      <c r="H20" s="5" t="s">
        <v>49</v>
      </c>
      <c r="I20" s="48">
        <f t="shared" ref="I20" si="27">(G20-F20)*E20</f>
        <v>2250</v>
      </c>
      <c r="J20" s="49">
        <v>0</v>
      </c>
      <c r="K20" s="49">
        <f t="shared" ref="K20" si="28">(I20+J20)</f>
        <v>2250</v>
      </c>
    </row>
    <row r="21" spans="1:11" x14ac:dyDescent="0.25">
      <c r="A21" s="2">
        <v>43367</v>
      </c>
      <c r="B21" s="3" t="s">
        <v>85</v>
      </c>
      <c r="C21" s="4">
        <v>640</v>
      </c>
      <c r="D21" s="4" t="s">
        <v>72</v>
      </c>
      <c r="E21" s="5">
        <v>1000</v>
      </c>
      <c r="F21" s="5">
        <v>10.199999999999999</v>
      </c>
      <c r="G21" s="5">
        <v>12.5</v>
      </c>
      <c r="H21" s="5" t="s">
        <v>49</v>
      </c>
      <c r="I21" s="48">
        <f t="shared" ref="I21" si="29">(G21-F21)*E21</f>
        <v>2300.0000000000009</v>
      </c>
      <c r="J21" s="49">
        <v>0</v>
      </c>
      <c r="K21" s="49">
        <f t="shared" ref="K21" si="30">(I21+J21)</f>
        <v>2300.0000000000009</v>
      </c>
    </row>
    <row r="22" spans="1:11" x14ac:dyDescent="0.25">
      <c r="A22" s="2">
        <v>43364</v>
      </c>
      <c r="B22" s="3" t="s">
        <v>128</v>
      </c>
      <c r="C22" s="4">
        <v>1240</v>
      </c>
      <c r="D22" s="4" t="s">
        <v>71</v>
      </c>
      <c r="E22" s="5">
        <v>1000</v>
      </c>
      <c r="F22" s="5">
        <v>12</v>
      </c>
      <c r="G22" s="5">
        <v>14.2</v>
      </c>
      <c r="H22" s="5" t="s">
        <v>49</v>
      </c>
      <c r="I22" s="48">
        <f t="shared" ref="I22" si="31">(G22-F22)*E22</f>
        <v>2199.9999999999991</v>
      </c>
      <c r="J22" s="49">
        <v>0</v>
      </c>
      <c r="K22" s="49">
        <f t="shared" ref="K22" si="32">(I22+J22)</f>
        <v>2199.9999999999991</v>
      </c>
    </row>
    <row r="23" spans="1:11" x14ac:dyDescent="0.25">
      <c r="A23" s="2">
        <v>43362</v>
      </c>
      <c r="B23" s="3" t="s">
        <v>87</v>
      </c>
      <c r="C23" s="4">
        <v>620</v>
      </c>
      <c r="D23" s="4" t="s">
        <v>71</v>
      </c>
      <c r="E23" s="5">
        <v>1000</v>
      </c>
      <c r="F23" s="5">
        <v>16</v>
      </c>
      <c r="G23" s="5">
        <v>18.2</v>
      </c>
      <c r="H23" s="5">
        <v>21</v>
      </c>
      <c r="I23" s="48">
        <f t="shared" ref="I23" si="33">(G23-F23)*E23</f>
        <v>2199.9999999999991</v>
      </c>
      <c r="J23" s="49">
        <f t="shared" ref="J23" si="34">(H23-G23)*E23</f>
        <v>2800.0000000000009</v>
      </c>
      <c r="K23" s="49">
        <f t="shared" ref="K23" si="35">(I23+J23)</f>
        <v>5000</v>
      </c>
    </row>
    <row r="24" spans="1:11" x14ac:dyDescent="0.25">
      <c r="A24" s="2">
        <v>43361</v>
      </c>
      <c r="B24" s="3" t="s">
        <v>172</v>
      </c>
      <c r="C24" s="4">
        <v>120</v>
      </c>
      <c r="D24" s="4" t="s">
        <v>72</v>
      </c>
      <c r="E24" s="5">
        <v>6000</v>
      </c>
      <c r="F24" s="5">
        <v>2.7</v>
      </c>
      <c r="G24" s="5">
        <v>3.2</v>
      </c>
      <c r="H24" s="5" t="s">
        <v>49</v>
      </c>
      <c r="I24" s="48">
        <f t="shared" ref="I24" si="36">(G24-F24)*E24</f>
        <v>3000</v>
      </c>
      <c r="J24" s="49">
        <v>0</v>
      </c>
      <c r="K24" s="49">
        <f t="shared" ref="K24" si="37">(I24+J24)</f>
        <v>3000</v>
      </c>
    </row>
    <row r="25" spans="1:11" x14ac:dyDescent="0.25">
      <c r="A25" s="2">
        <v>43360</v>
      </c>
      <c r="B25" s="3" t="s">
        <v>31</v>
      </c>
      <c r="C25" s="4">
        <v>260</v>
      </c>
      <c r="D25" s="4" t="s">
        <v>72</v>
      </c>
      <c r="E25" s="5">
        <v>2000</v>
      </c>
      <c r="F25" s="5">
        <v>6.3</v>
      </c>
      <c r="G25" s="5">
        <v>4.8</v>
      </c>
      <c r="H25" s="5" t="s">
        <v>49</v>
      </c>
      <c r="I25" s="48">
        <f t="shared" ref="I25:I28" si="38">(G25-F25)*E25</f>
        <v>-3000</v>
      </c>
      <c r="J25" s="49">
        <v>0</v>
      </c>
      <c r="K25" s="49">
        <f t="shared" ref="K25:K28" si="39">(I25+J25)</f>
        <v>-3000</v>
      </c>
    </row>
    <row r="26" spans="1:11" x14ac:dyDescent="0.25">
      <c r="A26" s="2">
        <v>43357</v>
      </c>
      <c r="B26" s="3" t="s">
        <v>171</v>
      </c>
      <c r="C26" s="4">
        <v>410</v>
      </c>
      <c r="D26" s="4" t="s">
        <v>71</v>
      </c>
      <c r="E26" s="5">
        <v>3000</v>
      </c>
      <c r="F26" s="5">
        <v>7.7</v>
      </c>
      <c r="G26" s="5">
        <v>8.5</v>
      </c>
      <c r="H26" s="5" t="s">
        <v>49</v>
      </c>
      <c r="I26" s="48">
        <f t="shared" ref="I26:I27" si="40">(G26-F26)*E26</f>
        <v>2399.9999999999995</v>
      </c>
      <c r="J26" s="49">
        <v>0</v>
      </c>
      <c r="K26" s="49">
        <f t="shared" ref="K26:K27" si="41">(I26+J26)</f>
        <v>2399.9999999999995</v>
      </c>
    </row>
    <row r="27" spans="1:11" x14ac:dyDescent="0.25">
      <c r="A27" s="2">
        <v>43355</v>
      </c>
      <c r="B27" s="3" t="s">
        <v>129</v>
      </c>
      <c r="C27" s="4">
        <v>90</v>
      </c>
      <c r="D27" s="4" t="s">
        <v>72</v>
      </c>
      <c r="E27" s="5">
        <v>6000</v>
      </c>
      <c r="F27" s="5">
        <v>3.4</v>
      </c>
      <c r="G27" s="5">
        <v>3.8</v>
      </c>
      <c r="H27" s="5" t="s">
        <v>49</v>
      </c>
      <c r="I27" s="48">
        <f t="shared" si="40"/>
        <v>2399.9999999999995</v>
      </c>
      <c r="J27" s="49">
        <v>0</v>
      </c>
      <c r="K27" s="49">
        <f t="shared" si="41"/>
        <v>2399.9999999999995</v>
      </c>
    </row>
    <row r="28" spans="1:11" x14ac:dyDescent="0.25">
      <c r="A28" s="2">
        <v>43354</v>
      </c>
      <c r="B28" s="3" t="s">
        <v>125</v>
      </c>
      <c r="C28" s="4">
        <v>640</v>
      </c>
      <c r="D28" s="4" t="s">
        <v>72</v>
      </c>
      <c r="E28" s="5">
        <v>1000</v>
      </c>
      <c r="F28" s="5">
        <v>19.399999999999999</v>
      </c>
      <c r="G28" s="5">
        <v>21.5</v>
      </c>
      <c r="H28" s="5" t="s">
        <v>49</v>
      </c>
      <c r="I28" s="48">
        <f t="shared" si="38"/>
        <v>2100.0000000000014</v>
      </c>
      <c r="J28" s="49">
        <v>0</v>
      </c>
      <c r="K28" s="49">
        <f t="shared" si="39"/>
        <v>2100.0000000000014</v>
      </c>
    </row>
    <row r="29" spans="1:11" x14ac:dyDescent="0.25">
      <c r="A29" s="2">
        <v>43353</v>
      </c>
      <c r="B29" s="3" t="s">
        <v>109</v>
      </c>
      <c r="C29" s="4">
        <v>350</v>
      </c>
      <c r="D29" s="4" t="s">
        <v>72</v>
      </c>
      <c r="E29" s="5">
        <v>1800</v>
      </c>
      <c r="F29" s="5">
        <v>10.7</v>
      </c>
      <c r="G29" s="5">
        <v>11.7</v>
      </c>
      <c r="H29" s="5">
        <v>14</v>
      </c>
      <c r="I29" s="48">
        <f t="shared" ref="I29" si="42">(G29-F29)*E29</f>
        <v>1800</v>
      </c>
      <c r="J29" s="49">
        <f t="shared" ref="J29" si="43">(H29-G29)*E29</f>
        <v>4140.0000000000009</v>
      </c>
      <c r="K29" s="49">
        <f t="shared" ref="K29" si="44">(I29+J29)</f>
        <v>5940.0000000000009</v>
      </c>
    </row>
    <row r="30" spans="1:11" x14ac:dyDescent="0.25">
      <c r="A30" s="2">
        <v>43350</v>
      </c>
      <c r="B30" s="3" t="s">
        <v>130</v>
      </c>
      <c r="C30" s="4">
        <v>800</v>
      </c>
      <c r="D30" s="4" t="s">
        <v>71</v>
      </c>
      <c r="E30" s="5">
        <v>1000</v>
      </c>
      <c r="F30" s="5">
        <v>19</v>
      </c>
      <c r="G30" s="5">
        <v>22</v>
      </c>
      <c r="H30" s="5">
        <v>26</v>
      </c>
      <c r="I30" s="48">
        <f t="shared" ref="I30" si="45">(G30-F30)*E30</f>
        <v>3000</v>
      </c>
      <c r="J30" s="49">
        <f t="shared" ref="J30" si="46">(H30-G30)*E30</f>
        <v>4000</v>
      </c>
      <c r="K30" s="49">
        <f t="shared" ref="K30" si="47">(I30+J30)</f>
        <v>7000</v>
      </c>
    </row>
    <row r="31" spans="1:11" x14ac:dyDescent="0.25">
      <c r="A31" s="2">
        <v>43349</v>
      </c>
      <c r="B31" s="3" t="s">
        <v>160</v>
      </c>
      <c r="C31" s="4">
        <v>260</v>
      </c>
      <c r="D31" s="4" t="s">
        <v>71</v>
      </c>
      <c r="E31" s="5">
        <v>1500</v>
      </c>
      <c r="F31" s="5">
        <v>14.4</v>
      </c>
      <c r="G31" s="5">
        <v>16</v>
      </c>
      <c r="H31" s="5">
        <v>17.5</v>
      </c>
      <c r="I31" s="48">
        <f t="shared" ref="I31:I32" si="48">(G31-F31)*E31</f>
        <v>2399.9999999999995</v>
      </c>
      <c r="J31" s="49">
        <f t="shared" ref="J31" si="49">(H31-G31)*E31</f>
        <v>2250</v>
      </c>
      <c r="K31" s="49">
        <f t="shared" ref="K31:K32" si="50">(I31+J31)</f>
        <v>4650</v>
      </c>
    </row>
    <row r="32" spans="1:11" x14ac:dyDescent="0.25">
      <c r="A32" s="2">
        <v>43349</v>
      </c>
      <c r="B32" s="3" t="s">
        <v>87</v>
      </c>
      <c r="C32" s="4">
        <v>620</v>
      </c>
      <c r="D32" s="4" t="s">
        <v>71</v>
      </c>
      <c r="E32" s="5">
        <v>1061</v>
      </c>
      <c r="F32" s="5">
        <v>23</v>
      </c>
      <c r="G32" s="5">
        <v>25.5</v>
      </c>
      <c r="H32" s="5" t="s">
        <v>49</v>
      </c>
      <c r="I32" s="48">
        <f t="shared" si="48"/>
        <v>2652.5</v>
      </c>
      <c r="J32" s="49">
        <v>0</v>
      </c>
      <c r="K32" s="49">
        <f t="shared" si="50"/>
        <v>2652.5</v>
      </c>
    </row>
    <row r="33" spans="1:11" x14ac:dyDescent="0.25">
      <c r="A33" s="2">
        <v>43348</v>
      </c>
      <c r="B33" s="3" t="s">
        <v>136</v>
      </c>
      <c r="C33" s="4">
        <v>580</v>
      </c>
      <c r="D33" s="4" t="s">
        <v>72</v>
      </c>
      <c r="E33" s="5">
        <v>1000</v>
      </c>
      <c r="F33" s="5">
        <v>20</v>
      </c>
      <c r="G33" s="5">
        <v>22.5</v>
      </c>
      <c r="H33" s="5">
        <v>24</v>
      </c>
      <c r="I33" s="48">
        <f t="shared" ref="I33" si="51">(G33-F33)*E33</f>
        <v>2500</v>
      </c>
      <c r="J33" s="49">
        <f t="shared" ref="J33" si="52">(H33-G33)*E33</f>
        <v>1500</v>
      </c>
      <c r="K33" s="49">
        <f t="shared" ref="K33" si="53">(I33+J33)</f>
        <v>4000</v>
      </c>
    </row>
    <row r="34" spans="1:11" x14ac:dyDescent="0.25">
      <c r="A34" s="2">
        <v>43347</v>
      </c>
      <c r="B34" s="3" t="s">
        <v>148</v>
      </c>
      <c r="C34" s="4">
        <v>520</v>
      </c>
      <c r="D34" s="4" t="s">
        <v>72</v>
      </c>
      <c r="E34" s="5">
        <v>1100</v>
      </c>
      <c r="F34" s="5">
        <v>19.600000000000001</v>
      </c>
      <c r="G34" s="5">
        <v>22</v>
      </c>
      <c r="H34" s="5">
        <v>25</v>
      </c>
      <c r="I34" s="48">
        <f t="shared" ref="I34" si="54">(G34-F34)*E34</f>
        <v>2639.9999999999986</v>
      </c>
      <c r="J34" s="49">
        <f t="shared" ref="J34:J36" si="55">(H34-G34)*E34</f>
        <v>3300</v>
      </c>
      <c r="K34" s="49">
        <f t="shared" ref="K34" si="56">(I34+J34)</f>
        <v>5939.9999999999982</v>
      </c>
    </row>
    <row r="35" spans="1:11" x14ac:dyDescent="0.25">
      <c r="A35" s="2">
        <v>43346</v>
      </c>
      <c r="B35" s="3" t="s">
        <v>157</v>
      </c>
      <c r="C35" s="4">
        <v>960</v>
      </c>
      <c r="D35" s="4" t="s">
        <v>71</v>
      </c>
      <c r="E35" s="5">
        <v>700</v>
      </c>
      <c r="F35" s="5">
        <v>34</v>
      </c>
      <c r="G35" s="5">
        <v>30</v>
      </c>
      <c r="H35" s="5" t="s">
        <v>49</v>
      </c>
      <c r="I35" s="48">
        <f t="shared" ref="I35" si="57">(G35-F35)*E35</f>
        <v>-2800</v>
      </c>
      <c r="J35" s="49">
        <v>0</v>
      </c>
      <c r="K35" s="49">
        <f t="shared" ref="K35" si="58">(I35+J35)</f>
        <v>-2800</v>
      </c>
    </row>
    <row r="36" spans="1:11" x14ac:dyDescent="0.25">
      <c r="A36" s="2">
        <v>43342</v>
      </c>
      <c r="B36" s="3" t="s">
        <v>120</v>
      </c>
      <c r="C36" s="4">
        <v>300</v>
      </c>
      <c r="D36" s="4" t="s">
        <v>71</v>
      </c>
      <c r="E36" s="5">
        <v>2400</v>
      </c>
      <c r="F36" s="5">
        <v>7.25</v>
      </c>
      <c r="G36" s="5">
        <v>8.25</v>
      </c>
      <c r="H36" s="5">
        <v>9.5</v>
      </c>
      <c r="I36" s="48">
        <f t="shared" ref="I36" si="59">(G36-F36)*E36</f>
        <v>2400</v>
      </c>
      <c r="J36" s="49">
        <f t="shared" si="55"/>
        <v>3000</v>
      </c>
      <c r="K36" s="49">
        <f t="shared" ref="K36" si="60">(I36+J36)</f>
        <v>5400</v>
      </c>
    </row>
    <row r="37" spans="1:11" x14ac:dyDescent="0.25">
      <c r="A37" s="2">
        <v>43341</v>
      </c>
      <c r="B37" s="3" t="s">
        <v>38</v>
      </c>
      <c r="C37" s="4">
        <v>980</v>
      </c>
      <c r="D37" s="4" t="s">
        <v>71</v>
      </c>
      <c r="E37" s="5">
        <v>1000</v>
      </c>
      <c r="F37" s="5">
        <v>10.5</v>
      </c>
      <c r="G37" s="5">
        <v>12.5</v>
      </c>
      <c r="H37" s="5">
        <v>14</v>
      </c>
      <c r="I37" s="48">
        <f t="shared" ref="I37" si="61">(G37-F37)*E37</f>
        <v>2000</v>
      </c>
      <c r="J37" s="49">
        <v>0</v>
      </c>
      <c r="K37" s="49">
        <f t="shared" ref="K37" si="62">(I37+J37)</f>
        <v>2000</v>
      </c>
    </row>
    <row r="38" spans="1:11" x14ac:dyDescent="0.25">
      <c r="A38" s="2">
        <v>43341</v>
      </c>
      <c r="B38" s="3" t="s">
        <v>130</v>
      </c>
      <c r="C38" s="4">
        <v>690</v>
      </c>
      <c r="D38" s="4" t="s">
        <v>71</v>
      </c>
      <c r="E38" s="5">
        <v>1000</v>
      </c>
      <c r="F38" s="5">
        <v>13</v>
      </c>
      <c r="G38" s="5">
        <v>10</v>
      </c>
      <c r="H38" s="5" t="s">
        <v>49</v>
      </c>
      <c r="I38" s="48">
        <f t="shared" ref="I38" si="63">(G38-F38)*E38</f>
        <v>-3000</v>
      </c>
      <c r="J38" s="49">
        <v>0</v>
      </c>
      <c r="K38" s="49">
        <f t="shared" ref="K38" si="64">(I38+J38)</f>
        <v>-3000</v>
      </c>
    </row>
    <row r="39" spans="1:11" x14ac:dyDescent="0.25">
      <c r="A39" s="2">
        <v>43340</v>
      </c>
      <c r="B39" s="3" t="s">
        <v>88</v>
      </c>
      <c r="C39" s="4">
        <v>1400</v>
      </c>
      <c r="D39" s="4" t="s">
        <v>71</v>
      </c>
      <c r="E39" s="5">
        <v>600</v>
      </c>
      <c r="F39" s="5">
        <v>21.5</v>
      </c>
      <c r="G39" s="5">
        <v>25</v>
      </c>
      <c r="H39" s="5" t="s">
        <v>49</v>
      </c>
      <c r="I39" s="48">
        <f t="shared" ref="I39" si="65">(G39-F39)*E39</f>
        <v>2100</v>
      </c>
      <c r="J39" s="49">
        <v>0</v>
      </c>
      <c r="K39" s="49">
        <f t="shared" ref="K39" si="66">(I39+J39)</f>
        <v>2100</v>
      </c>
    </row>
    <row r="40" spans="1:11" x14ac:dyDescent="0.25">
      <c r="A40" s="2">
        <v>43339</v>
      </c>
      <c r="B40" s="3" t="s">
        <v>149</v>
      </c>
      <c r="C40" s="4">
        <v>640</v>
      </c>
      <c r="D40" s="4" t="s">
        <v>71</v>
      </c>
      <c r="E40" s="5">
        <v>1200</v>
      </c>
      <c r="F40" s="5">
        <v>16</v>
      </c>
      <c r="G40" s="5">
        <v>13.5</v>
      </c>
      <c r="H40" s="5" t="s">
        <v>49</v>
      </c>
      <c r="I40" s="48">
        <f t="shared" ref="I40:I41" si="67">(G40-F40)*E40</f>
        <v>-3000</v>
      </c>
      <c r="J40" s="49">
        <v>0</v>
      </c>
      <c r="K40" s="49">
        <f t="shared" ref="K40:K41" si="68">(I40+J40)</f>
        <v>-3000</v>
      </c>
    </row>
    <row r="41" spans="1:11" x14ac:dyDescent="0.25">
      <c r="A41" s="2">
        <v>43336</v>
      </c>
      <c r="B41" s="3" t="s">
        <v>150</v>
      </c>
      <c r="C41" s="4">
        <v>2950</v>
      </c>
      <c r="D41" s="4" t="s">
        <v>71</v>
      </c>
      <c r="E41" s="5">
        <v>500</v>
      </c>
      <c r="F41" s="5">
        <v>37</v>
      </c>
      <c r="G41" s="5">
        <v>41</v>
      </c>
      <c r="H41" s="5" t="s">
        <v>49</v>
      </c>
      <c r="I41" s="48">
        <f t="shared" si="67"/>
        <v>2000</v>
      </c>
      <c r="J41" s="49">
        <v>0</v>
      </c>
      <c r="K41" s="49">
        <f t="shared" si="68"/>
        <v>2000</v>
      </c>
    </row>
    <row r="42" spans="1:11" x14ac:dyDescent="0.25">
      <c r="A42" s="2">
        <v>43335</v>
      </c>
      <c r="B42" s="3" t="s">
        <v>87</v>
      </c>
      <c r="C42" s="4">
        <v>570</v>
      </c>
      <c r="D42" s="4" t="s">
        <v>72</v>
      </c>
      <c r="E42" s="5">
        <v>1000</v>
      </c>
      <c r="F42" s="5">
        <v>15</v>
      </c>
      <c r="G42" s="5">
        <v>16.649999999999999</v>
      </c>
      <c r="H42" s="5" t="s">
        <v>49</v>
      </c>
      <c r="I42" s="48">
        <f t="shared" ref="I42" si="69">(G42-F42)*E42</f>
        <v>1649.9999999999986</v>
      </c>
      <c r="J42" s="49">
        <v>0</v>
      </c>
      <c r="K42" s="49">
        <f t="shared" ref="K42" si="70">(I42+J42)</f>
        <v>1649.9999999999986</v>
      </c>
    </row>
    <row r="43" spans="1:11" x14ac:dyDescent="0.25">
      <c r="A43" s="2">
        <v>43333</v>
      </c>
      <c r="B43" s="3" t="s">
        <v>98</v>
      </c>
      <c r="C43" s="4">
        <v>640</v>
      </c>
      <c r="D43" s="4" t="s">
        <v>71</v>
      </c>
      <c r="E43" s="5">
        <v>1200</v>
      </c>
      <c r="F43" s="5">
        <v>12.5</v>
      </c>
      <c r="G43" s="5">
        <v>14.5</v>
      </c>
      <c r="H43" s="5">
        <v>18</v>
      </c>
      <c r="I43" s="48">
        <f t="shared" ref="I43" si="71">(G43-F43)*E43</f>
        <v>2400</v>
      </c>
      <c r="J43" s="49">
        <f t="shared" ref="J43" si="72">(H43-G43)*E43</f>
        <v>4200</v>
      </c>
      <c r="K43" s="49">
        <f t="shared" ref="K43" si="73">(I43+J43)</f>
        <v>6600</v>
      </c>
    </row>
    <row r="44" spans="1:11" x14ac:dyDescent="0.25">
      <c r="A44" s="2">
        <v>43332</v>
      </c>
      <c r="B44" s="3" t="s">
        <v>93</v>
      </c>
      <c r="C44" s="4">
        <v>1040</v>
      </c>
      <c r="D44" s="4" t="s">
        <v>71</v>
      </c>
      <c r="E44" s="5">
        <v>1100</v>
      </c>
      <c r="F44" s="5">
        <v>21</v>
      </c>
      <c r="G44" s="5">
        <v>23</v>
      </c>
      <c r="H44" s="5">
        <v>25</v>
      </c>
      <c r="I44" s="48">
        <f t="shared" ref="I44" si="74">(G44-F44)*E44</f>
        <v>2200</v>
      </c>
      <c r="J44" s="49">
        <f t="shared" ref="J44" si="75">(H44-G44)*E44</f>
        <v>2200</v>
      </c>
      <c r="K44" s="49">
        <f t="shared" ref="K44" si="76">(I44+J44)</f>
        <v>4400</v>
      </c>
    </row>
    <row r="45" spans="1:11" x14ac:dyDescent="0.25">
      <c r="A45" s="2">
        <v>43329</v>
      </c>
      <c r="B45" s="3" t="s">
        <v>148</v>
      </c>
      <c r="C45" s="4">
        <v>560</v>
      </c>
      <c r="D45" s="4" t="s">
        <v>71</v>
      </c>
      <c r="E45" s="5">
        <v>1100</v>
      </c>
      <c r="F45" s="5">
        <v>14</v>
      </c>
      <c r="G45" s="5">
        <v>14</v>
      </c>
      <c r="H45" s="5" t="s">
        <v>49</v>
      </c>
      <c r="I45" s="48">
        <f t="shared" ref="I45" si="77">(G45-F45)*E45</f>
        <v>0</v>
      </c>
      <c r="J45" s="49">
        <v>0</v>
      </c>
      <c r="K45" s="49">
        <f t="shared" ref="K45" si="78">(I45+J45)</f>
        <v>0</v>
      </c>
    </row>
    <row r="46" spans="1:11" x14ac:dyDescent="0.25">
      <c r="A46" s="2">
        <v>43328</v>
      </c>
      <c r="B46" s="3" t="s">
        <v>96</v>
      </c>
      <c r="C46" s="4">
        <v>380</v>
      </c>
      <c r="D46" s="4" t="s">
        <v>71</v>
      </c>
      <c r="E46" s="5">
        <v>1750</v>
      </c>
      <c r="F46" s="5">
        <v>11.5</v>
      </c>
      <c r="G46" s="5">
        <v>13</v>
      </c>
      <c r="H46" s="5" t="s">
        <v>49</v>
      </c>
      <c r="I46" s="48">
        <f t="shared" ref="I46" si="79">(G46-F46)*E46</f>
        <v>2625</v>
      </c>
      <c r="J46" s="49">
        <v>0</v>
      </c>
      <c r="K46" s="49">
        <f t="shared" ref="K46" si="80">(I46+J46)</f>
        <v>2625</v>
      </c>
    </row>
    <row r="47" spans="1:11" x14ac:dyDescent="0.25">
      <c r="A47" s="2">
        <v>43326</v>
      </c>
      <c r="B47" s="3" t="s">
        <v>147</v>
      </c>
      <c r="C47" s="4">
        <v>265</v>
      </c>
      <c r="D47" s="4" t="s">
        <v>71</v>
      </c>
      <c r="E47" s="5">
        <v>3000</v>
      </c>
      <c r="F47" s="5">
        <v>9.6</v>
      </c>
      <c r="G47" s="5">
        <v>10</v>
      </c>
      <c r="H47" s="5" t="s">
        <v>49</v>
      </c>
      <c r="I47" s="48">
        <f t="shared" ref="I47" si="81">(G47-F47)*E47</f>
        <v>1200.0000000000011</v>
      </c>
      <c r="J47" s="49">
        <v>0</v>
      </c>
      <c r="K47" s="49">
        <f t="shared" ref="K47" si="82">(I47+J47)</f>
        <v>1200.0000000000011</v>
      </c>
    </row>
    <row r="48" spans="1:11" x14ac:dyDescent="0.25">
      <c r="A48" s="2">
        <v>43325</v>
      </c>
      <c r="B48" s="3" t="s">
        <v>120</v>
      </c>
      <c r="C48" s="4">
        <v>305</v>
      </c>
      <c r="D48" s="4" t="s">
        <v>71</v>
      </c>
      <c r="E48" s="5">
        <v>2400</v>
      </c>
      <c r="F48" s="5">
        <v>7.6</v>
      </c>
      <c r="G48" s="5">
        <v>7.6</v>
      </c>
      <c r="H48" s="5" t="s">
        <v>49</v>
      </c>
      <c r="I48" s="48">
        <f t="shared" ref="I48" si="83">(G48-F48)*E48</f>
        <v>0</v>
      </c>
      <c r="J48" s="49">
        <v>0</v>
      </c>
      <c r="K48" s="49">
        <f t="shared" ref="K48" si="84">(I48+J48)</f>
        <v>0</v>
      </c>
    </row>
    <row r="49" spans="1:11" x14ac:dyDescent="0.25">
      <c r="A49" s="2">
        <v>43325</v>
      </c>
      <c r="B49" s="3" t="s">
        <v>128</v>
      </c>
      <c r="C49" s="4">
        <v>1180</v>
      </c>
      <c r="D49" s="4" t="s">
        <v>72</v>
      </c>
      <c r="E49" s="5">
        <v>1000</v>
      </c>
      <c r="F49" s="5">
        <v>18.5</v>
      </c>
      <c r="G49" s="5">
        <v>19</v>
      </c>
      <c r="H49" s="5" t="s">
        <v>49</v>
      </c>
      <c r="I49" s="48">
        <f t="shared" ref="I49" si="85">(G49-F49)*E49</f>
        <v>500</v>
      </c>
      <c r="J49" s="49">
        <v>0</v>
      </c>
      <c r="K49" s="49">
        <f t="shared" ref="K49" si="86">(I49+J49)</f>
        <v>500</v>
      </c>
    </row>
    <row r="50" spans="1:11" x14ac:dyDescent="0.25">
      <c r="A50" s="2">
        <v>43322</v>
      </c>
      <c r="B50" s="3" t="s">
        <v>96</v>
      </c>
      <c r="C50" s="4">
        <v>390</v>
      </c>
      <c r="D50" s="4" t="s">
        <v>71</v>
      </c>
      <c r="E50" s="5">
        <v>1750</v>
      </c>
      <c r="F50" s="5">
        <v>11.5</v>
      </c>
      <c r="G50" s="5">
        <v>12.5</v>
      </c>
      <c r="H50" s="5" t="s">
        <v>49</v>
      </c>
      <c r="I50" s="48">
        <f t="shared" ref="I50" si="87">(G50-F50)*E50</f>
        <v>1750</v>
      </c>
      <c r="J50" s="49">
        <v>0</v>
      </c>
      <c r="K50" s="49">
        <f t="shared" ref="K50" si="88">(I50+J50)</f>
        <v>1750</v>
      </c>
    </row>
    <row r="51" spans="1:11" x14ac:dyDescent="0.25">
      <c r="A51" s="2">
        <v>43321</v>
      </c>
      <c r="B51" s="3" t="s">
        <v>129</v>
      </c>
      <c r="C51" s="4">
        <v>100</v>
      </c>
      <c r="D51" s="4" t="s">
        <v>71</v>
      </c>
      <c r="E51" s="5">
        <v>6000</v>
      </c>
      <c r="F51" s="5">
        <v>3.1</v>
      </c>
      <c r="G51" s="5">
        <v>3.4</v>
      </c>
      <c r="H51" s="5">
        <v>4</v>
      </c>
      <c r="I51" s="48">
        <f t="shared" ref="I51" si="89">(G51-F51)*E51</f>
        <v>1799.9999999999989</v>
      </c>
      <c r="J51" s="49">
        <f t="shared" ref="J51:J53" si="90">(H51-G51)*E51</f>
        <v>3600.0000000000005</v>
      </c>
      <c r="K51" s="49">
        <f t="shared" ref="K51" si="91">(I51+J51)</f>
        <v>5399.9999999999991</v>
      </c>
    </row>
    <row r="52" spans="1:11" x14ac:dyDescent="0.25">
      <c r="A52" s="2">
        <v>43319</v>
      </c>
      <c r="B52" s="3" t="s">
        <v>63</v>
      </c>
      <c r="C52" s="4">
        <v>320</v>
      </c>
      <c r="D52" s="4" t="s">
        <v>71</v>
      </c>
      <c r="E52" s="5">
        <v>2750</v>
      </c>
      <c r="F52" s="5">
        <v>7.5</v>
      </c>
      <c r="G52" s="5">
        <v>8.4</v>
      </c>
      <c r="H52" s="5" t="s">
        <v>49</v>
      </c>
      <c r="I52" s="48">
        <f t="shared" ref="I52:I58" si="92">(G52-F52)*E52</f>
        <v>2475.0000000000009</v>
      </c>
      <c r="J52" s="49">
        <v>0</v>
      </c>
      <c r="K52" s="49">
        <f t="shared" ref="K52:K58" si="93">(I52+J52)</f>
        <v>2475.0000000000009</v>
      </c>
    </row>
    <row r="53" spans="1:11" x14ac:dyDescent="0.25">
      <c r="A53" s="2">
        <v>43318</v>
      </c>
      <c r="B53" s="3" t="s">
        <v>128</v>
      </c>
      <c r="C53" s="4">
        <v>1200</v>
      </c>
      <c r="D53" s="4" t="s">
        <v>71</v>
      </c>
      <c r="E53" s="5">
        <v>1000</v>
      </c>
      <c r="F53" s="5">
        <v>22</v>
      </c>
      <c r="G53" s="5">
        <v>24.5</v>
      </c>
      <c r="H53" s="5">
        <v>27</v>
      </c>
      <c r="I53" s="48">
        <f>(G53-F53)*E53</f>
        <v>2500</v>
      </c>
      <c r="J53" s="49">
        <f t="shared" si="90"/>
        <v>2500</v>
      </c>
      <c r="K53" s="49">
        <f>(I53+J53)</f>
        <v>5000</v>
      </c>
    </row>
    <row r="54" spans="1:11" x14ac:dyDescent="0.25">
      <c r="A54" s="2">
        <v>43315</v>
      </c>
      <c r="B54" s="3" t="s">
        <v>129</v>
      </c>
      <c r="C54" s="4">
        <v>100</v>
      </c>
      <c r="D54" s="4" t="s">
        <v>71</v>
      </c>
      <c r="E54" s="5">
        <v>6000</v>
      </c>
      <c r="F54" s="5">
        <v>3.1</v>
      </c>
      <c r="G54" s="5">
        <v>3.5</v>
      </c>
      <c r="H54" s="5" t="s">
        <v>49</v>
      </c>
      <c r="I54" s="48">
        <f>(G54-F54)*E54</f>
        <v>2399.9999999999995</v>
      </c>
      <c r="J54" s="49">
        <v>0</v>
      </c>
      <c r="K54" s="49">
        <f>(I54+J54)</f>
        <v>2399.9999999999995</v>
      </c>
    </row>
    <row r="55" spans="1:11" x14ac:dyDescent="0.25">
      <c r="A55" s="2">
        <v>43314</v>
      </c>
      <c r="B55" s="3" t="s">
        <v>31</v>
      </c>
      <c r="C55" s="4">
        <v>280</v>
      </c>
      <c r="D55" s="4" t="s">
        <v>119</v>
      </c>
      <c r="E55" s="5">
        <v>2000</v>
      </c>
      <c r="F55" s="5">
        <v>12</v>
      </c>
      <c r="G55" s="5">
        <v>13.2</v>
      </c>
      <c r="H55" s="5" t="s">
        <v>49</v>
      </c>
      <c r="I55" s="48">
        <f>(G55-F55)*E55</f>
        <v>2399.9999999999986</v>
      </c>
      <c r="J55" s="49">
        <v>0</v>
      </c>
      <c r="K55" s="49">
        <f>(I55+J55)</f>
        <v>2399.9999999999986</v>
      </c>
    </row>
    <row r="56" spans="1:11" x14ac:dyDescent="0.25">
      <c r="A56" s="2">
        <v>43313</v>
      </c>
      <c r="B56" s="3" t="s">
        <v>126</v>
      </c>
      <c r="C56" s="4">
        <v>1000</v>
      </c>
      <c r="D56" s="4" t="s">
        <v>71</v>
      </c>
      <c r="E56" s="5">
        <v>500</v>
      </c>
      <c r="F56" s="5">
        <v>33</v>
      </c>
      <c r="G56" s="5">
        <v>27</v>
      </c>
      <c r="H56" s="5" t="s">
        <v>49</v>
      </c>
      <c r="I56" s="48">
        <f>(G56-F56)*E56</f>
        <v>-3000</v>
      </c>
      <c r="J56" s="49">
        <v>0</v>
      </c>
      <c r="K56" s="49">
        <f>(I56+J56)</f>
        <v>-3000</v>
      </c>
    </row>
    <row r="57" spans="1:11" x14ac:dyDescent="0.25">
      <c r="A57" s="2">
        <v>43312</v>
      </c>
      <c r="B57" s="3" t="s">
        <v>17</v>
      </c>
      <c r="C57" s="4">
        <v>200</v>
      </c>
      <c r="D57" s="4" t="s">
        <v>71</v>
      </c>
      <c r="E57" s="5">
        <v>2500</v>
      </c>
      <c r="F57" s="5">
        <v>9</v>
      </c>
      <c r="G57" s="5">
        <v>9.8000000000000007</v>
      </c>
      <c r="H57" s="5" t="s">
        <v>49</v>
      </c>
      <c r="I57" s="48">
        <f t="shared" si="92"/>
        <v>2000.0000000000018</v>
      </c>
      <c r="J57" s="49">
        <v>0</v>
      </c>
      <c r="K57" s="49">
        <f t="shared" si="93"/>
        <v>2000.0000000000018</v>
      </c>
    </row>
    <row r="58" spans="1:11" x14ac:dyDescent="0.25">
      <c r="A58" s="2">
        <v>43311</v>
      </c>
      <c r="B58" s="3" t="s">
        <v>127</v>
      </c>
      <c r="C58" s="4">
        <v>1700</v>
      </c>
      <c r="D58" s="4" t="s">
        <v>71</v>
      </c>
      <c r="E58" s="5">
        <v>600</v>
      </c>
      <c r="F58" s="5">
        <v>32</v>
      </c>
      <c r="G58" s="5">
        <v>35</v>
      </c>
      <c r="H58" s="5" t="s">
        <v>49</v>
      </c>
      <c r="I58" s="48">
        <f t="shared" si="92"/>
        <v>1800</v>
      </c>
      <c r="J58" s="49">
        <v>0</v>
      </c>
      <c r="K58" s="49">
        <f t="shared" si="93"/>
        <v>1800</v>
      </c>
    </row>
    <row r="59" spans="1:11" x14ac:dyDescent="0.25">
      <c r="A59" s="2">
        <v>43308</v>
      </c>
      <c r="B59" s="3" t="s">
        <v>117</v>
      </c>
      <c r="C59" s="4">
        <v>620</v>
      </c>
      <c r="D59" s="4" t="s">
        <v>71</v>
      </c>
      <c r="E59" s="5">
        <v>1250</v>
      </c>
      <c r="F59" s="5">
        <v>18.5</v>
      </c>
      <c r="G59" s="5">
        <v>19.75</v>
      </c>
      <c r="H59" s="5" t="s">
        <v>49</v>
      </c>
      <c r="I59" s="48">
        <f t="shared" ref="I59:I66" si="94">(G59-F59)*E59</f>
        <v>1562.5</v>
      </c>
      <c r="J59" s="49">
        <v>0</v>
      </c>
      <c r="K59" s="49">
        <f t="shared" ref="K59:K66" si="95">(I59+J59)</f>
        <v>1562.5</v>
      </c>
    </row>
    <row r="60" spans="1:11" x14ac:dyDescent="0.25">
      <c r="A60" s="2">
        <v>43308</v>
      </c>
      <c r="B60" s="3" t="s">
        <v>87</v>
      </c>
      <c r="C60" s="4">
        <v>560</v>
      </c>
      <c r="D60" s="4" t="s">
        <v>71</v>
      </c>
      <c r="E60" s="5">
        <v>1000</v>
      </c>
      <c r="F60" s="5">
        <v>17.75</v>
      </c>
      <c r="G60" s="5">
        <v>20</v>
      </c>
      <c r="H60" s="5" t="s">
        <v>49</v>
      </c>
      <c r="I60" s="48">
        <f t="shared" si="94"/>
        <v>2250</v>
      </c>
      <c r="J60" s="49">
        <v>0</v>
      </c>
      <c r="K60" s="49">
        <f t="shared" si="95"/>
        <v>2250</v>
      </c>
    </row>
    <row r="61" spans="1:11" x14ac:dyDescent="0.25">
      <c r="A61" s="2">
        <v>43307</v>
      </c>
      <c r="B61" s="3" t="s">
        <v>70</v>
      </c>
      <c r="C61" s="4">
        <v>220</v>
      </c>
      <c r="D61" s="4" t="s">
        <v>71</v>
      </c>
      <c r="E61" s="5">
        <v>2500</v>
      </c>
      <c r="F61" s="5">
        <v>6</v>
      </c>
      <c r="G61" s="5">
        <v>5</v>
      </c>
      <c r="H61" s="5" t="s">
        <v>49</v>
      </c>
      <c r="I61" s="48">
        <f t="shared" si="94"/>
        <v>-2500</v>
      </c>
      <c r="J61" s="49">
        <v>0</v>
      </c>
      <c r="K61" s="49">
        <f t="shared" si="95"/>
        <v>-2500</v>
      </c>
    </row>
    <row r="62" spans="1:11" x14ac:dyDescent="0.25">
      <c r="A62" s="2">
        <v>43306</v>
      </c>
      <c r="B62" s="3" t="s">
        <v>118</v>
      </c>
      <c r="C62" s="4">
        <v>430</v>
      </c>
      <c r="D62" s="4" t="s">
        <v>71</v>
      </c>
      <c r="E62" s="5">
        <v>2000</v>
      </c>
      <c r="F62" s="5">
        <v>7.5</v>
      </c>
      <c r="G62" s="5">
        <v>8.5</v>
      </c>
      <c r="H62" s="5">
        <v>9.5</v>
      </c>
      <c r="I62" s="48">
        <f t="shared" si="94"/>
        <v>2000</v>
      </c>
      <c r="J62" s="49">
        <f t="shared" ref="J62" si="96">(H62-G62)*E62</f>
        <v>2000</v>
      </c>
      <c r="K62" s="49">
        <f t="shared" si="95"/>
        <v>4000</v>
      </c>
    </row>
    <row r="63" spans="1:11" x14ac:dyDescent="0.25">
      <c r="A63" s="2">
        <v>43305</v>
      </c>
      <c r="B63" s="3" t="s">
        <v>87</v>
      </c>
      <c r="C63" s="4">
        <v>520</v>
      </c>
      <c r="D63" s="4" t="s">
        <v>71</v>
      </c>
      <c r="E63" s="5">
        <v>1000</v>
      </c>
      <c r="F63" s="5">
        <v>10</v>
      </c>
      <c r="G63" s="5">
        <v>12</v>
      </c>
      <c r="H63" s="5" t="s">
        <v>49</v>
      </c>
      <c r="I63" s="48">
        <f t="shared" si="94"/>
        <v>2000</v>
      </c>
      <c r="J63" s="49">
        <v>0</v>
      </c>
      <c r="K63" s="49">
        <f t="shared" si="95"/>
        <v>2000</v>
      </c>
    </row>
    <row r="64" spans="1:11" x14ac:dyDescent="0.25">
      <c r="A64" s="2">
        <v>43304</v>
      </c>
      <c r="B64" s="3" t="s">
        <v>82</v>
      </c>
      <c r="C64" s="4">
        <v>195</v>
      </c>
      <c r="D64" s="4" t="s">
        <v>119</v>
      </c>
      <c r="E64" s="5">
        <v>3500</v>
      </c>
      <c r="F64" s="5">
        <v>5.75</v>
      </c>
      <c r="G64" s="5">
        <v>4.8</v>
      </c>
      <c r="H64" s="5" t="s">
        <v>49</v>
      </c>
      <c r="I64" s="48">
        <f t="shared" si="94"/>
        <v>-3325.0000000000005</v>
      </c>
      <c r="J64" s="49">
        <v>0</v>
      </c>
      <c r="K64" s="49">
        <f t="shared" si="95"/>
        <v>-3325.0000000000005</v>
      </c>
    </row>
    <row r="65" spans="1:11" x14ac:dyDescent="0.25">
      <c r="A65" s="2">
        <v>43301</v>
      </c>
      <c r="B65" s="3" t="s">
        <v>120</v>
      </c>
      <c r="C65" s="4">
        <v>270</v>
      </c>
      <c r="D65" s="4" t="s">
        <v>71</v>
      </c>
      <c r="E65" s="5">
        <v>2400</v>
      </c>
      <c r="F65" s="5">
        <v>6.6</v>
      </c>
      <c r="G65" s="5">
        <v>5.6</v>
      </c>
      <c r="H65" s="5" t="s">
        <v>49</v>
      </c>
      <c r="I65" s="48">
        <f t="shared" si="94"/>
        <v>-2400</v>
      </c>
      <c r="J65" s="49">
        <v>0</v>
      </c>
      <c r="K65" s="49">
        <f t="shared" si="95"/>
        <v>-2400</v>
      </c>
    </row>
    <row r="66" spans="1:11" x14ac:dyDescent="0.25">
      <c r="A66" s="2">
        <v>43300</v>
      </c>
      <c r="B66" s="3" t="s">
        <v>87</v>
      </c>
      <c r="C66" s="4">
        <v>520</v>
      </c>
      <c r="D66" s="4" t="s">
        <v>72</v>
      </c>
      <c r="E66" s="5">
        <v>1000</v>
      </c>
      <c r="F66" s="5">
        <v>21</v>
      </c>
      <c r="G66" s="5">
        <v>23.5</v>
      </c>
      <c r="H66" s="5">
        <v>26</v>
      </c>
      <c r="I66" s="48">
        <f t="shared" si="94"/>
        <v>2500</v>
      </c>
      <c r="J66" s="49">
        <f t="shared" ref="J66" si="97">(H66-G66)*E66</f>
        <v>2500</v>
      </c>
      <c r="K66" s="49">
        <f t="shared" si="95"/>
        <v>5000</v>
      </c>
    </row>
    <row r="67" spans="1:11" x14ac:dyDescent="0.25">
      <c r="A67" s="2">
        <v>43299</v>
      </c>
      <c r="B67" s="3" t="s">
        <v>108</v>
      </c>
      <c r="C67" s="4">
        <v>200</v>
      </c>
      <c r="D67" s="4" t="s">
        <v>72</v>
      </c>
      <c r="E67" s="5">
        <v>2250</v>
      </c>
      <c r="F67" s="5">
        <v>9</v>
      </c>
      <c r="G67" s="5">
        <v>10</v>
      </c>
      <c r="H67" s="5">
        <v>11.5</v>
      </c>
      <c r="I67" s="48">
        <f t="shared" ref="I67:I70" si="98">(G67-F67)*E67</f>
        <v>2250</v>
      </c>
      <c r="J67" s="49">
        <f t="shared" ref="J67:J70" si="99">(H67-G67)*E67</f>
        <v>3375</v>
      </c>
      <c r="K67" s="49">
        <f t="shared" ref="K67:K70" si="100">(I67+J67)</f>
        <v>5625</v>
      </c>
    </row>
    <row r="68" spans="1:11" x14ac:dyDescent="0.25">
      <c r="A68" s="2">
        <v>43298</v>
      </c>
      <c r="B68" s="3" t="s">
        <v>109</v>
      </c>
      <c r="C68" s="4">
        <v>390</v>
      </c>
      <c r="D68" s="4" t="s">
        <v>71</v>
      </c>
      <c r="E68" s="5">
        <v>1800</v>
      </c>
      <c r="F68" s="5">
        <v>10.4</v>
      </c>
      <c r="G68" s="5">
        <v>11.8</v>
      </c>
      <c r="H68" s="5">
        <v>14</v>
      </c>
      <c r="I68" s="48">
        <f t="shared" si="98"/>
        <v>2520.0000000000005</v>
      </c>
      <c r="J68" s="49">
        <f t="shared" si="99"/>
        <v>3959.9999999999986</v>
      </c>
      <c r="K68" s="49">
        <f t="shared" si="100"/>
        <v>6479.9999999999991</v>
      </c>
    </row>
    <row r="69" spans="1:11" x14ac:dyDescent="0.25">
      <c r="A69" s="2">
        <v>43297</v>
      </c>
      <c r="B69" s="3" t="s">
        <v>110</v>
      </c>
      <c r="C69" s="4">
        <v>135</v>
      </c>
      <c r="D69" s="4" t="s">
        <v>71</v>
      </c>
      <c r="E69" s="5">
        <v>4000</v>
      </c>
      <c r="F69" s="5">
        <v>5</v>
      </c>
      <c r="G69" s="5">
        <v>5.6</v>
      </c>
      <c r="H69" s="5">
        <v>6.3</v>
      </c>
      <c r="I69" s="48">
        <f t="shared" si="98"/>
        <v>2399.9999999999986</v>
      </c>
      <c r="J69" s="49">
        <f t="shared" si="99"/>
        <v>2800.0000000000009</v>
      </c>
      <c r="K69" s="49">
        <f t="shared" si="100"/>
        <v>5200</v>
      </c>
    </row>
    <row r="70" spans="1:11" x14ac:dyDescent="0.25">
      <c r="A70" s="2">
        <v>43297</v>
      </c>
      <c r="B70" s="3" t="s">
        <v>108</v>
      </c>
      <c r="C70" s="4">
        <v>200</v>
      </c>
      <c r="D70" s="4" t="s">
        <v>72</v>
      </c>
      <c r="E70" s="5">
        <v>2250</v>
      </c>
      <c r="F70" s="5">
        <v>9.5</v>
      </c>
      <c r="G70" s="5">
        <v>10.5</v>
      </c>
      <c r="H70" s="5">
        <v>12</v>
      </c>
      <c r="I70" s="48">
        <f t="shared" si="98"/>
        <v>2250</v>
      </c>
      <c r="J70" s="49">
        <f t="shared" si="99"/>
        <v>3375</v>
      </c>
      <c r="K70" s="49">
        <f t="shared" si="100"/>
        <v>5625</v>
      </c>
    </row>
    <row r="71" spans="1:11" x14ac:dyDescent="0.25">
      <c r="A71" s="2">
        <v>43294</v>
      </c>
      <c r="B71" s="3" t="s">
        <v>97</v>
      </c>
      <c r="C71" s="4">
        <v>1300</v>
      </c>
      <c r="D71" s="4" t="s">
        <v>71</v>
      </c>
      <c r="E71" s="5">
        <v>600</v>
      </c>
      <c r="F71" s="5">
        <v>21</v>
      </c>
      <c r="G71" s="5">
        <v>21</v>
      </c>
      <c r="H71" s="5" t="s">
        <v>49</v>
      </c>
      <c r="I71" s="48">
        <f t="shared" ref="I71:I74" si="101">(G71-F71)*E71</f>
        <v>0</v>
      </c>
      <c r="J71" s="49">
        <v>0</v>
      </c>
      <c r="K71" s="49">
        <f t="shared" ref="K71:K74" si="102">(I71+J71)</f>
        <v>0</v>
      </c>
    </row>
    <row r="72" spans="1:11" x14ac:dyDescent="0.25">
      <c r="A72" s="2">
        <v>43294</v>
      </c>
      <c r="B72" s="3" t="s">
        <v>88</v>
      </c>
      <c r="C72" s="4">
        <v>1360</v>
      </c>
      <c r="D72" s="4" t="s">
        <v>71</v>
      </c>
      <c r="E72" s="5">
        <v>600</v>
      </c>
      <c r="F72" s="5">
        <v>31</v>
      </c>
      <c r="G72" s="5">
        <v>34.5</v>
      </c>
      <c r="H72" s="5">
        <v>36.5</v>
      </c>
      <c r="I72" s="48">
        <f t="shared" si="101"/>
        <v>2100</v>
      </c>
      <c r="J72" s="49">
        <f t="shared" ref="J72:J74" si="103">(H72-G72)*E72</f>
        <v>1200</v>
      </c>
      <c r="K72" s="49">
        <f t="shared" si="102"/>
        <v>3300</v>
      </c>
    </row>
    <row r="73" spans="1:11" x14ac:dyDescent="0.25">
      <c r="A73" s="2">
        <v>43293</v>
      </c>
      <c r="B73" s="3" t="s">
        <v>98</v>
      </c>
      <c r="C73" s="4">
        <v>600</v>
      </c>
      <c r="D73" s="4" t="s">
        <v>72</v>
      </c>
      <c r="E73" s="5">
        <v>1200</v>
      </c>
      <c r="F73" s="5">
        <v>16</v>
      </c>
      <c r="G73" s="5">
        <v>18</v>
      </c>
      <c r="H73" s="5">
        <v>21</v>
      </c>
      <c r="I73" s="48">
        <f t="shared" si="101"/>
        <v>2400</v>
      </c>
      <c r="J73" s="49">
        <f t="shared" si="103"/>
        <v>3600</v>
      </c>
      <c r="K73" s="49">
        <f t="shared" si="102"/>
        <v>6000</v>
      </c>
    </row>
    <row r="74" spans="1:11" x14ac:dyDescent="0.25">
      <c r="A74" s="2">
        <v>43293</v>
      </c>
      <c r="B74" s="3" t="s">
        <v>99</v>
      </c>
      <c r="C74" s="4">
        <v>1060</v>
      </c>
      <c r="D74" s="4" t="s">
        <v>71</v>
      </c>
      <c r="E74" s="5">
        <v>1000</v>
      </c>
      <c r="F74" s="5">
        <v>21.5</v>
      </c>
      <c r="G74" s="5">
        <v>23.5</v>
      </c>
      <c r="H74" s="5">
        <v>28</v>
      </c>
      <c r="I74" s="48">
        <f t="shared" si="101"/>
        <v>2000</v>
      </c>
      <c r="J74" s="49">
        <f t="shared" si="103"/>
        <v>4500</v>
      </c>
      <c r="K74" s="49">
        <f t="shared" si="102"/>
        <v>6500</v>
      </c>
    </row>
    <row r="75" spans="1:11" x14ac:dyDescent="0.25">
      <c r="A75" s="2">
        <v>43292</v>
      </c>
      <c r="B75" s="3" t="s">
        <v>87</v>
      </c>
      <c r="C75" s="4">
        <v>460</v>
      </c>
      <c r="D75" s="4" t="s">
        <v>72</v>
      </c>
      <c r="E75" s="5">
        <v>1000</v>
      </c>
      <c r="F75" s="5">
        <v>15</v>
      </c>
      <c r="G75" s="5">
        <v>17</v>
      </c>
      <c r="H75" s="5">
        <v>18.5</v>
      </c>
      <c r="I75" s="48">
        <f t="shared" ref="I75:I79" si="104">(G75-F75)*E75</f>
        <v>2000</v>
      </c>
      <c r="J75" s="49">
        <v>0</v>
      </c>
      <c r="K75" s="49">
        <f t="shared" ref="K75:K79" si="105">(I75+J75)</f>
        <v>2000</v>
      </c>
    </row>
    <row r="76" spans="1:11" x14ac:dyDescent="0.25">
      <c r="A76" s="2">
        <v>43292</v>
      </c>
      <c r="B76" s="3" t="s">
        <v>88</v>
      </c>
      <c r="C76" s="4">
        <v>1360</v>
      </c>
      <c r="D76" s="4" t="s">
        <v>71</v>
      </c>
      <c r="E76" s="5">
        <v>600</v>
      </c>
      <c r="F76" s="5">
        <v>40</v>
      </c>
      <c r="G76" s="5">
        <v>36</v>
      </c>
      <c r="H76" s="5" t="s">
        <v>49</v>
      </c>
      <c r="I76" s="48">
        <f t="shared" si="104"/>
        <v>-2400</v>
      </c>
      <c r="J76" s="49">
        <v>0</v>
      </c>
      <c r="K76" s="60">
        <f t="shared" si="105"/>
        <v>-2400</v>
      </c>
    </row>
    <row r="77" spans="1:11" x14ac:dyDescent="0.25">
      <c r="A77" s="2">
        <v>43291</v>
      </c>
      <c r="B77" s="3" t="s">
        <v>89</v>
      </c>
      <c r="C77" s="4">
        <v>4000</v>
      </c>
      <c r="D77" s="4" t="s">
        <v>71</v>
      </c>
      <c r="E77" s="5">
        <v>200</v>
      </c>
      <c r="F77" s="5">
        <v>85</v>
      </c>
      <c r="G77" s="5">
        <v>84</v>
      </c>
      <c r="H77" s="5" t="s">
        <v>49</v>
      </c>
      <c r="I77" s="48">
        <f t="shared" si="104"/>
        <v>-200</v>
      </c>
      <c r="J77" s="49">
        <v>0</v>
      </c>
      <c r="K77" s="49">
        <f t="shared" si="105"/>
        <v>-200</v>
      </c>
    </row>
    <row r="78" spans="1:11" x14ac:dyDescent="0.25">
      <c r="A78" s="2">
        <v>43290</v>
      </c>
      <c r="B78" s="3" t="s">
        <v>63</v>
      </c>
      <c r="C78" s="4">
        <v>270</v>
      </c>
      <c r="D78" s="4" t="s">
        <v>71</v>
      </c>
      <c r="E78" s="5">
        <v>2750</v>
      </c>
      <c r="F78" s="5">
        <v>8.5</v>
      </c>
      <c r="G78" s="5">
        <v>9.3000000000000007</v>
      </c>
      <c r="H78" s="5">
        <v>9.3000000000000007</v>
      </c>
      <c r="I78" s="48">
        <f t="shared" si="104"/>
        <v>2200.0000000000018</v>
      </c>
      <c r="J78" s="49">
        <f t="shared" ref="J78" si="106">(H78-G78)*E78</f>
        <v>0</v>
      </c>
      <c r="K78" s="49">
        <f t="shared" si="105"/>
        <v>2200.0000000000018</v>
      </c>
    </row>
    <row r="79" spans="1:11" x14ac:dyDescent="0.25">
      <c r="A79" s="2">
        <v>43290</v>
      </c>
      <c r="B79" s="3" t="s">
        <v>90</v>
      </c>
      <c r="C79" s="4">
        <v>270</v>
      </c>
      <c r="D79" s="4" t="s">
        <v>71</v>
      </c>
      <c r="E79" s="5">
        <v>4000</v>
      </c>
      <c r="F79" s="5">
        <v>5</v>
      </c>
      <c r="G79" s="5">
        <v>5.6</v>
      </c>
      <c r="H79" s="5">
        <v>5.9</v>
      </c>
      <c r="I79" s="48">
        <f t="shared" si="104"/>
        <v>2399.9999999999986</v>
      </c>
      <c r="J79" s="8">
        <v>0</v>
      </c>
      <c r="K79" s="49">
        <f t="shared" si="105"/>
        <v>2399.9999999999986</v>
      </c>
    </row>
    <row r="80" spans="1:11" x14ac:dyDescent="0.25">
      <c r="A80" s="2">
        <v>43286</v>
      </c>
      <c r="B80" s="3" t="s">
        <v>70</v>
      </c>
      <c r="C80" s="4">
        <v>200</v>
      </c>
      <c r="D80" s="4" t="s">
        <v>71</v>
      </c>
      <c r="E80" s="5">
        <v>2500</v>
      </c>
      <c r="F80" s="5">
        <v>7</v>
      </c>
      <c r="G80" s="5">
        <v>7.8</v>
      </c>
      <c r="H80" s="5">
        <v>8.5</v>
      </c>
      <c r="I80" s="48">
        <f t="shared" ref="I80:I82" si="107">(G80-F80)*E80</f>
        <v>1999.9999999999995</v>
      </c>
      <c r="J80" s="49">
        <f t="shared" ref="J80" si="108">(H80-G80)*E80</f>
        <v>1750.0000000000005</v>
      </c>
      <c r="K80" s="49">
        <f t="shared" ref="K80:K82" si="109">(I80+J80)</f>
        <v>3750</v>
      </c>
    </row>
    <row r="81" spans="1:11" x14ac:dyDescent="0.25">
      <c r="A81" s="2">
        <v>43284</v>
      </c>
      <c r="B81" s="3" t="s">
        <v>37</v>
      </c>
      <c r="C81" s="4">
        <v>1900</v>
      </c>
      <c r="D81" s="4" t="s">
        <v>71</v>
      </c>
      <c r="E81" s="5">
        <v>500</v>
      </c>
      <c r="F81" s="5">
        <v>40</v>
      </c>
      <c r="G81" s="5">
        <v>42.9</v>
      </c>
      <c r="H81" s="5">
        <v>0</v>
      </c>
      <c r="I81" s="48">
        <f t="shared" si="107"/>
        <v>1449.9999999999993</v>
      </c>
      <c r="J81" s="8">
        <v>0</v>
      </c>
      <c r="K81" s="49">
        <f t="shared" si="109"/>
        <v>1449.9999999999993</v>
      </c>
    </row>
    <row r="82" spans="1:11" x14ac:dyDescent="0.25">
      <c r="A82" s="2">
        <v>43283</v>
      </c>
      <c r="B82" s="3" t="s">
        <v>31</v>
      </c>
      <c r="C82" s="4">
        <v>240</v>
      </c>
      <c r="D82" s="4" t="s">
        <v>72</v>
      </c>
      <c r="E82" s="5">
        <v>1600</v>
      </c>
      <c r="F82" s="5">
        <v>10.5</v>
      </c>
      <c r="G82" s="5">
        <v>12</v>
      </c>
      <c r="H82" s="5">
        <v>0</v>
      </c>
      <c r="I82" s="48">
        <f t="shared" si="107"/>
        <v>2400</v>
      </c>
      <c r="J82" s="8">
        <v>0</v>
      </c>
      <c r="K82" s="49">
        <f t="shared" si="109"/>
        <v>2400</v>
      </c>
    </row>
    <row r="83" spans="1:11" x14ac:dyDescent="0.25">
      <c r="A83" s="50"/>
      <c r="B83" s="9"/>
      <c r="C83" s="51"/>
      <c r="D83" s="10"/>
      <c r="E83" s="52"/>
      <c r="F83" s="52"/>
      <c r="G83" s="52"/>
      <c r="H83" s="11"/>
      <c r="I83" s="13"/>
      <c r="J83" s="12"/>
      <c r="K83" s="53"/>
    </row>
    <row r="84" spans="1:11" x14ac:dyDescent="0.25">
      <c r="A84" s="18">
        <v>43280</v>
      </c>
      <c r="B84" s="19" t="s">
        <v>62</v>
      </c>
      <c r="C84" s="20">
        <v>60</v>
      </c>
      <c r="D84" s="20" t="s">
        <v>71</v>
      </c>
      <c r="E84" s="21">
        <v>10000</v>
      </c>
      <c r="F84" s="21">
        <v>2.25</v>
      </c>
      <c r="G84" s="21">
        <v>2.75</v>
      </c>
      <c r="H84" s="21">
        <v>0</v>
      </c>
      <c r="I84" s="54">
        <f t="shared" ref="I84:I99" si="110">(G84-F84)*E84</f>
        <v>5000</v>
      </c>
      <c r="J84" s="49">
        <v>0</v>
      </c>
      <c r="K84" s="49">
        <f t="shared" ref="K84:K99" si="111">(I84+J84)</f>
        <v>5000</v>
      </c>
    </row>
    <row r="85" spans="1:11" x14ac:dyDescent="0.25">
      <c r="A85" s="18">
        <v>43279</v>
      </c>
      <c r="B85" s="19" t="s">
        <v>43</v>
      </c>
      <c r="C85" s="20">
        <v>2100</v>
      </c>
      <c r="D85" s="20" t="s">
        <v>71</v>
      </c>
      <c r="E85" s="21">
        <v>500</v>
      </c>
      <c r="F85" s="21">
        <v>28.5</v>
      </c>
      <c r="G85" s="21">
        <v>32.5</v>
      </c>
      <c r="H85" s="21">
        <v>0</v>
      </c>
      <c r="I85" s="54">
        <f t="shared" si="110"/>
        <v>2000</v>
      </c>
      <c r="J85" s="49">
        <v>0</v>
      </c>
      <c r="K85" s="49">
        <f t="shared" si="111"/>
        <v>2000</v>
      </c>
    </row>
    <row r="86" spans="1:11" x14ac:dyDescent="0.25">
      <c r="A86" s="18">
        <v>43279</v>
      </c>
      <c r="B86" s="19" t="s">
        <v>14</v>
      </c>
      <c r="C86" s="20">
        <v>400</v>
      </c>
      <c r="D86" s="20" t="s">
        <v>72</v>
      </c>
      <c r="E86" s="21">
        <v>1300</v>
      </c>
      <c r="F86" s="21">
        <v>8</v>
      </c>
      <c r="G86" s="21">
        <v>9.5</v>
      </c>
      <c r="H86" s="21">
        <v>0</v>
      </c>
      <c r="I86" s="54">
        <f t="shared" si="110"/>
        <v>1950</v>
      </c>
      <c r="J86" s="49">
        <v>0</v>
      </c>
      <c r="K86" s="49">
        <f t="shared" si="111"/>
        <v>1950</v>
      </c>
    </row>
    <row r="87" spans="1:11" x14ac:dyDescent="0.25">
      <c r="A87" s="18">
        <v>43279</v>
      </c>
      <c r="B87" s="19" t="s">
        <v>42</v>
      </c>
      <c r="C87" s="20">
        <v>230</v>
      </c>
      <c r="D87" s="20" t="s">
        <v>71</v>
      </c>
      <c r="E87" s="21">
        <v>3500</v>
      </c>
      <c r="F87" s="21">
        <v>4.75</v>
      </c>
      <c r="G87" s="21">
        <v>5.75</v>
      </c>
      <c r="H87" s="21">
        <v>0</v>
      </c>
      <c r="I87" s="54">
        <f t="shared" si="110"/>
        <v>3500</v>
      </c>
      <c r="J87" s="49">
        <v>0</v>
      </c>
      <c r="K87" s="49">
        <f t="shared" si="111"/>
        <v>3500</v>
      </c>
    </row>
    <row r="88" spans="1:11" x14ac:dyDescent="0.25">
      <c r="A88" s="2">
        <v>43278</v>
      </c>
      <c r="B88" s="3" t="s">
        <v>74</v>
      </c>
      <c r="C88" s="4">
        <v>280</v>
      </c>
      <c r="D88" s="4" t="s">
        <v>71</v>
      </c>
      <c r="E88" s="5">
        <v>4500</v>
      </c>
      <c r="F88" s="5">
        <v>1</v>
      </c>
      <c r="G88" s="5">
        <v>0.9</v>
      </c>
      <c r="H88" s="5">
        <v>0</v>
      </c>
      <c r="I88" s="48">
        <f t="shared" si="110"/>
        <v>-449.99999999999989</v>
      </c>
      <c r="J88" s="8">
        <v>0</v>
      </c>
      <c r="K88" s="49">
        <f t="shared" si="111"/>
        <v>-449.99999999999989</v>
      </c>
    </row>
    <row r="89" spans="1:11" x14ac:dyDescent="0.25">
      <c r="A89" s="2">
        <v>43277</v>
      </c>
      <c r="B89" s="3" t="s">
        <v>75</v>
      </c>
      <c r="C89" s="4">
        <v>170</v>
      </c>
      <c r="D89" s="4" t="s">
        <v>71</v>
      </c>
      <c r="E89" s="5">
        <v>3000</v>
      </c>
      <c r="F89" s="5">
        <v>1.25</v>
      </c>
      <c r="G89" s="5">
        <v>2.25</v>
      </c>
      <c r="H89" s="5">
        <v>0</v>
      </c>
      <c r="I89" s="48">
        <f t="shared" si="110"/>
        <v>3000</v>
      </c>
      <c r="J89" s="8">
        <v>0</v>
      </c>
      <c r="K89" s="49">
        <f t="shared" si="111"/>
        <v>3000</v>
      </c>
    </row>
    <row r="90" spans="1:11" x14ac:dyDescent="0.25">
      <c r="A90" s="18">
        <v>43273</v>
      </c>
      <c r="B90" s="19" t="s">
        <v>13</v>
      </c>
      <c r="C90" s="20">
        <v>80</v>
      </c>
      <c r="D90" s="20" t="s">
        <v>72</v>
      </c>
      <c r="E90" s="21">
        <v>12000</v>
      </c>
      <c r="F90" s="21">
        <v>0.75</v>
      </c>
      <c r="G90" s="21">
        <v>1</v>
      </c>
      <c r="H90" s="21">
        <v>0</v>
      </c>
      <c r="I90" s="54">
        <f t="shared" si="110"/>
        <v>3000</v>
      </c>
      <c r="J90" s="49">
        <v>0</v>
      </c>
      <c r="K90" s="49">
        <f t="shared" si="111"/>
        <v>3000</v>
      </c>
    </row>
    <row r="91" spans="1:11" x14ac:dyDescent="0.25">
      <c r="A91" s="18">
        <v>43272</v>
      </c>
      <c r="B91" s="19" t="s">
        <v>18</v>
      </c>
      <c r="C91" s="20">
        <v>135</v>
      </c>
      <c r="D91" s="20" t="s">
        <v>71</v>
      </c>
      <c r="E91" s="21">
        <v>7000</v>
      </c>
      <c r="F91" s="21">
        <v>2.8</v>
      </c>
      <c r="G91" s="21">
        <v>3.3</v>
      </c>
      <c r="H91" s="21">
        <v>5.75</v>
      </c>
      <c r="I91" s="54">
        <f t="shared" si="110"/>
        <v>3500</v>
      </c>
      <c r="J91" s="49">
        <v>0</v>
      </c>
      <c r="K91" s="49">
        <f t="shared" si="111"/>
        <v>3500</v>
      </c>
    </row>
    <row r="92" spans="1:11" x14ac:dyDescent="0.25">
      <c r="A92" s="18">
        <v>43271</v>
      </c>
      <c r="B92" s="19" t="s">
        <v>42</v>
      </c>
      <c r="C92" s="20">
        <v>230</v>
      </c>
      <c r="D92" s="20" t="s">
        <v>71</v>
      </c>
      <c r="E92" s="21">
        <v>3500</v>
      </c>
      <c r="F92" s="21">
        <v>4.5</v>
      </c>
      <c r="G92" s="21">
        <v>5.5</v>
      </c>
      <c r="H92" s="21">
        <v>0</v>
      </c>
      <c r="I92" s="54">
        <f t="shared" si="110"/>
        <v>3500</v>
      </c>
      <c r="J92" s="49">
        <v>0</v>
      </c>
      <c r="K92" s="49">
        <f t="shared" si="111"/>
        <v>3500</v>
      </c>
    </row>
    <row r="93" spans="1:11" x14ac:dyDescent="0.25">
      <c r="A93" s="18">
        <v>43269</v>
      </c>
      <c r="B93" s="19" t="s">
        <v>13</v>
      </c>
      <c r="C93" s="20">
        <v>85</v>
      </c>
      <c r="D93" s="20" t="s">
        <v>71</v>
      </c>
      <c r="E93" s="21">
        <v>12000</v>
      </c>
      <c r="F93" s="21">
        <v>2.2000000000000002</v>
      </c>
      <c r="G93" s="21">
        <v>2.6</v>
      </c>
      <c r="H93" s="21">
        <v>0</v>
      </c>
      <c r="I93" s="54">
        <f t="shared" si="110"/>
        <v>4799.9999999999991</v>
      </c>
      <c r="J93" s="49">
        <v>0</v>
      </c>
      <c r="K93" s="49">
        <f t="shared" si="111"/>
        <v>4799.9999999999991</v>
      </c>
    </row>
    <row r="94" spans="1:11" x14ac:dyDescent="0.25">
      <c r="A94" s="18">
        <v>43266</v>
      </c>
      <c r="B94" s="19" t="s">
        <v>30</v>
      </c>
      <c r="C94" s="20">
        <v>360</v>
      </c>
      <c r="D94" s="20" t="s">
        <v>71</v>
      </c>
      <c r="E94" s="21">
        <v>600</v>
      </c>
      <c r="F94" s="21">
        <v>33</v>
      </c>
      <c r="G94" s="21">
        <v>37</v>
      </c>
      <c r="H94" s="21">
        <v>0</v>
      </c>
      <c r="I94" s="54">
        <f t="shared" si="110"/>
        <v>2400</v>
      </c>
      <c r="J94" s="49">
        <v>0</v>
      </c>
      <c r="K94" s="49">
        <f t="shared" si="111"/>
        <v>2400</v>
      </c>
    </row>
    <row r="95" spans="1:11" x14ac:dyDescent="0.25">
      <c r="A95" s="18">
        <v>43266</v>
      </c>
      <c r="B95" s="19" t="s">
        <v>73</v>
      </c>
      <c r="C95" s="20">
        <v>280</v>
      </c>
      <c r="D95" s="20" t="s">
        <v>72</v>
      </c>
      <c r="E95" s="21">
        <v>3000</v>
      </c>
      <c r="F95" s="21">
        <v>4.9000000000000004</v>
      </c>
      <c r="G95" s="21">
        <v>5.9</v>
      </c>
      <c r="H95" s="21">
        <v>7.4</v>
      </c>
      <c r="I95" s="54">
        <f t="shared" si="110"/>
        <v>3000</v>
      </c>
      <c r="J95" s="49">
        <f t="shared" ref="J95" si="112">(H95-G95)*E95</f>
        <v>4500</v>
      </c>
      <c r="K95" s="49">
        <f t="shared" si="111"/>
        <v>7500</v>
      </c>
    </row>
    <row r="96" spans="1:11" x14ac:dyDescent="0.25">
      <c r="A96" s="18">
        <v>43265</v>
      </c>
      <c r="B96" s="19" t="s">
        <v>76</v>
      </c>
      <c r="C96" s="20">
        <v>270</v>
      </c>
      <c r="D96" s="20" t="s">
        <v>71</v>
      </c>
      <c r="E96" s="21">
        <v>2250</v>
      </c>
      <c r="F96" s="21">
        <v>9.4</v>
      </c>
      <c r="G96" s="21">
        <v>10.6</v>
      </c>
      <c r="H96" s="21">
        <v>0</v>
      </c>
      <c r="I96" s="54">
        <f t="shared" si="110"/>
        <v>2699.9999999999982</v>
      </c>
      <c r="J96" s="49">
        <v>0</v>
      </c>
      <c r="K96" s="49">
        <f t="shared" si="111"/>
        <v>2699.9999999999982</v>
      </c>
    </row>
    <row r="97" spans="1:11" x14ac:dyDescent="0.25">
      <c r="A97" s="18">
        <v>43265</v>
      </c>
      <c r="B97" s="19" t="s">
        <v>18</v>
      </c>
      <c r="C97" s="20">
        <v>140</v>
      </c>
      <c r="D97" s="20" t="s">
        <v>71</v>
      </c>
      <c r="E97" s="21">
        <v>7000</v>
      </c>
      <c r="F97" s="21">
        <v>5.75</v>
      </c>
      <c r="G97" s="21">
        <v>6.75</v>
      </c>
      <c r="H97" s="21">
        <v>8</v>
      </c>
      <c r="I97" s="54">
        <f t="shared" si="110"/>
        <v>7000</v>
      </c>
      <c r="J97" s="49">
        <f t="shared" ref="J97" si="113">(H97-G97)*E97</f>
        <v>8750</v>
      </c>
      <c r="K97" s="49">
        <f t="shared" si="111"/>
        <v>15750</v>
      </c>
    </row>
    <row r="98" spans="1:11" x14ac:dyDescent="0.25">
      <c r="A98" s="2">
        <v>43264</v>
      </c>
      <c r="B98" s="3" t="s">
        <v>77</v>
      </c>
      <c r="C98" s="4">
        <v>135</v>
      </c>
      <c r="D98" s="4" t="s">
        <v>71</v>
      </c>
      <c r="E98" s="5">
        <v>4000</v>
      </c>
      <c r="F98" s="5">
        <v>4.75</v>
      </c>
      <c r="G98" s="5">
        <v>5.75</v>
      </c>
      <c r="H98" s="5">
        <v>6.25</v>
      </c>
      <c r="I98" s="48">
        <f t="shared" si="110"/>
        <v>4000</v>
      </c>
      <c r="J98" s="8">
        <f>(H98-G98)*E98</f>
        <v>2000</v>
      </c>
      <c r="K98" s="49">
        <f t="shared" si="111"/>
        <v>6000</v>
      </c>
    </row>
    <row r="99" spans="1:11" x14ac:dyDescent="0.25">
      <c r="A99" s="18">
        <v>43263</v>
      </c>
      <c r="B99" s="19" t="s">
        <v>25</v>
      </c>
      <c r="C99" s="20">
        <v>95</v>
      </c>
      <c r="D99" s="20" t="s">
        <v>71</v>
      </c>
      <c r="E99" s="21">
        <v>4000</v>
      </c>
      <c r="F99" s="21">
        <v>2.5</v>
      </c>
      <c r="G99" s="21">
        <v>3</v>
      </c>
      <c r="H99" s="21">
        <v>0</v>
      </c>
      <c r="I99" s="54">
        <f t="shared" si="110"/>
        <v>2000</v>
      </c>
      <c r="J99" s="49">
        <v>0</v>
      </c>
      <c r="K99" s="49">
        <f t="shared" si="111"/>
        <v>2000</v>
      </c>
    </row>
    <row r="100" spans="1:1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2018-10-17T11:46:19Z</dcterms:modified>
</cp:coreProperties>
</file>