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  <sheet name="HNI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6"/>
  <c r="I5"/>
  <c r="I6" i="5"/>
  <c r="J6" s="1"/>
  <c r="H6"/>
  <c r="H5"/>
  <c r="J5" s="1"/>
  <c r="H5" i="3"/>
  <c r="J5"/>
  <c r="I5"/>
  <c r="C6"/>
  <c r="I6" s="1"/>
  <c r="C5"/>
  <c r="H11" i="5"/>
  <c r="H10"/>
  <c r="H8"/>
  <c r="J12"/>
  <c r="H12"/>
  <c r="J11"/>
  <c r="H9"/>
  <c r="J9" s="1"/>
  <c r="J8"/>
  <c r="H7"/>
  <c r="K5" i="6" l="1"/>
  <c r="K6"/>
  <c r="H6" i="3"/>
  <c r="J6" s="1"/>
  <c r="J10" i="5"/>
  <c r="J7"/>
  <c r="C13" i="3" l="1"/>
  <c r="C12"/>
  <c r="I12" s="1"/>
  <c r="C11"/>
  <c r="C10"/>
  <c r="C9"/>
  <c r="I9" s="1"/>
  <c r="C8"/>
  <c r="I8" s="1"/>
  <c r="C7"/>
  <c r="I7" s="1"/>
  <c r="I11" i="6"/>
  <c r="K11" s="1"/>
  <c r="I13"/>
  <c r="K13" s="1"/>
  <c r="I12"/>
  <c r="K12" s="1"/>
  <c r="I10"/>
  <c r="K10" s="1"/>
  <c r="I9"/>
  <c r="K9" s="1"/>
  <c r="J8"/>
  <c r="I8"/>
  <c r="I7"/>
  <c r="K7" s="1"/>
  <c r="C14" i="3"/>
  <c r="H14" s="1"/>
  <c r="I13" i="5"/>
  <c r="H13"/>
  <c r="I14" i="6"/>
  <c r="I17"/>
  <c r="K17" s="1"/>
  <c r="J15"/>
  <c r="I15"/>
  <c r="I16"/>
  <c r="K16" s="1"/>
  <c r="H17" i="5"/>
  <c r="J17" s="1"/>
  <c r="H16"/>
  <c r="J16" s="1"/>
  <c r="H15"/>
  <c r="J15" s="1"/>
  <c r="H14"/>
  <c r="J14" s="1"/>
  <c r="C15" i="3"/>
  <c r="I15" s="1"/>
  <c r="C16"/>
  <c r="I16" s="1"/>
  <c r="C17"/>
  <c r="I17" s="1"/>
  <c r="C18"/>
  <c r="H18" s="1"/>
  <c r="C19"/>
  <c r="H19" s="1"/>
  <c r="H18" i="5"/>
  <c r="J18" s="1"/>
  <c r="H19"/>
  <c r="J19" s="1"/>
  <c r="I18" i="6"/>
  <c r="I19"/>
  <c r="J20"/>
  <c r="I20"/>
  <c r="H20" i="5"/>
  <c r="J20" s="1"/>
  <c r="H21"/>
  <c r="I21" i="6"/>
  <c r="K21" s="1"/>
  <c r="I22"/>
  <c r="K22" s="1"/>
  <c r="C20" i="3"/>
  <c r="I20" s="1"/>
  <c r="C22"/>
  <c r="I22" s="1"/>
  <c r="C21"/>
  <c r="I21" s="1"/>
  <c r="I22" i="5"/>
  <c r="H22"/>
  <c r="H23"/>
  <c r="I23" i="6"/>
  <c r="K23" s="1"/>
  <c r="I24"/>
  <c r="J25"/>
  <c r="I26"/>
  <c r="K26" s="1"/>
  <c r="I25"/>
  <c r="K25" s="1"/>
  <c r="I29"/>
  <c r="K29" s="1"/>
  <c r="I28"/>
  <c r="I27"/>
  <c r="H28" i="5"/>
  <c r="J28" s="1"/>
  <c r="H30"/>
  <c r="H29"/>
  <c r="J29" s="1"/>
  <c r="I27"/>
  <c r="I26"/>
  <c r="H27"/>
  <c r="J27" s="1"/>
  <c r="H26"/>
  <c r="J26" s="1"/>
  <c r="I24"/>
  <c r="H25"/>
  <c r="J25" s="1"/>
  <c r="H24"/>
  <c r="J24" s="1"/>
  <c r="C26" i="3"/>
  <c r="H26" s="1"/>
  <c r="C25"/>
  <c r="I25" s="1"/>
  <c r="C24"/>
  <c r="I24" s="1"/>
  <c r="C23"/>
  <c r="H23" s="1"/>
  <c r="C27"/>
  <c r="I27" s="1"/>
  <c r="C29"/>
  <c r="I29" s="1"/>
  <c r="C28"/>
  <c r="H28" s="1"/>
  <c r="J13" i="5" l="1"/>
  <c r="H27" i="3"/>
  <c r="I10"/>
  <c r="H10"/>
  <c r="I28"/>
  <c r="J28" s="1"/>
  <c r="H24"/>
  <c r="J24" s="1"/>
  <c r="I11"/>
  <c r="H11"/>
  <c r="I13"/>
  <c r="H13"/>
  <c r="H25"/>
  <c r="J25" s="1"/>
  <c r="H17"/>
  <c r="H7"/>
  <c r="J7" s="1"/>
  <c r="H8"/>
  <c r="J8" s="1"/>
  <c r="H9"/>
  <c r="J9" s="1"/>
  <c r="H12"/>
  <c r="J12" s="1"/>
  <c r="J13"/>
  <c r="K15" i="6"/>
  <c r="K8"/>
  <c r="K20"/>
  <c r="I14" i="3"/>
  <c r="J14" s="1"/>
  <c r="K14" i="6"/>
  <c r="H15" i="3"/>
  <c r="J15" s="1"/>
  <c r="H16"/>
  <c r="J16" s="1"/>
  <c r="J17"/>
  <c r="I18"/>
  <c r="J18" s="1"/>
  <c r="I19"/>
  <c r="J19" s="1"/>
  <c r="K19" i="6"/>
  <c r="K18"/>
  <c r="J21" i="5"/>
  <c r="H20" i="3"/>
  <c r="J20" s="1"/>
  <c r="H21"/>
  <c r="J21" s="1"/>
  <c r="H22"/>
  <c r="J22" s="1"/>
  <c r="J22" i="5"/>
  <c r="J23"/>
  <c r="K24" i="6"/>
  <c r="K27"/>
  <c r="K28"/>
  <c r="J30" i="5"/>
  <c r="I23" i="3"/>
  <c r="J23" s="1"/>
  <c r="I26"/>
  <c r="J26" s="1"/>
  <c r="J27"/>
  <c r="H29"/>
  <c r="J29" s="1"/>
  <c r="J10" l="1"/>
  <c r="J11"/>
  <c r="H31" i="5"/>
  <c r="H32"/>
  <c r="J32" s="1"/>
  <c r="I32" i="6"/>
  <c r="K32" s="1"/>
  <c r="J31"/>
  <c r="I31"/>
  <c r="J30"/>
  <c r="I30"/>
  <c r="K31" l="1"/>
  <c r="J31" i="5"/>
  <c r="K30" i="6"/>
  <c r="C30" i="3" l="1"/>
  <c r="I30" s="1"/>
  <c r="C31"/>
  <c r="H31" s="1"/>
  <c r="J37" i="6"/>
  <c r="I37"/>
  <c r="J36"/>
  <c r="I36"/>
  <c r="J34"/>
  <c r="I34"/>
  <c r="J35"/>
  <c r="I35"/>
  <c r="I38"/>
  <c r="K38" s="1"/>
  <c r="J33"/>
  <c r="I33"/>
  <c r="K33" s="1"/>
  <c r="H34" i="5"/>
  <c r="I33"/>
  <c r="H33"/>
  <c r="I35"/>
  <c r="H35"/>
  <c r="I36"/>
  <c r="H36"/>
  <c r="I37"/>
  <c r="H37"/>
  <c r="H38"/>
  <c r="I39"/>
  <c r="H39"/>
  <c r="I39" i="6"/>
  <c r="K39" s="1"/>
  <c r="I40"/>
  <c r="K40" s="1"/>
  <c r="H42" i="5"/>
  <c r="J42" s="1"/>
  <c r="H43"/>
  <c r="J43" s="1"/>
  <c r="H44"/>
  <c r="C34" i="3"/>
  <c r="H34" s="1"/>
  <c r="C33"/>
  <c r="I33" s="1"/>
  <c r="C32"/>
  <c r="H32" s="1"/>
  <c r="H40" i="5"/>
  <c r="J40" s="1"/>
  <c r="H41"/>
  <c r="J41" i="6"/>
  <c r="I41"/>
  <c r="K41" s="1"/>
  <c r="J42"/>
  <c r="I42"/>
  <c r="K42" s="1"/>
  <c r="I45" i="5"/>
  <c r="H45"/>
  <c r="H46"/>
  <c r="I43" i="6"/>
  <c r="K43" s="1"/>
  <c r="I47" i="5"/>
  <c r="H47"/>
  <c r="C35" i="3"/>
  <c r="I35" s="1"/>
  <c r="H48" i="5"/>
  <c r="J48" s="1"/>
  <c r="H49"/>
  <c r="J49" s="1"/>
  <c r="H50"/>
  <c r="J50" s="1"/>
  <c r="I52"/>
  <c r="H52"/>
  <c r="I45" i="6"/>
  <c r="K45" s="1"/>
  <c r="I44"/>
  <c r="K44" s="1"/>
  <c r="I51" i="5"/>
  <c r="H51"/>
  <c r="I54"/>
  <c r="H54"/>
  <c r="H53"/>
  <c r="J53" s="1"/>
  <c r="I46" i="6"/>
  <c r="K46" s="1"/>
  <c r="I48"/>
  <c r="K48" s="1"/>
  <c r="C39" i="3"/>
  <c r="I39" s="1"/>
  <c r="C38"/>
  <c r="I38" s="1"/>
  <c r="C37"/>
  <c r="I37" s="1"/>
  <c r="C36"/>
  <c r="I36" s="1"/>
  <c r="J45" i="5" l="1"/>
  <c r="J37"/>
  <c r="H33" i="3"/>
  <c r="J33" s="1"/>
  <c r="H30"/>
  <c r="J30" s="1"/>
  <c r="K35" i="6"/>
  <c r="K34"/>
  <c r="K36"/>
  <c r="J47" i="5"/>
  <c r="J54"/>
  <c r="J39"/>
  <c r="I31" i="3"/>
  <c r="J31" s="1"/>
  <c r="K37" i="6"/>
  <c r="J33" i="5"/>
  <c r="J34"/>
  <c r="J35"/>
  <c r="J36"/>
  <c r="J38"/>
  <c r="J44"/>
  <c r="I34" i="3"/>
  <c r="J34" s="1"/>
  <c r="I32"/>
  <c r="J32" s="1"/>
  <c r="J41" i="5"/>
  <c r="J46"/>
  <c r="H35" i="3"/>
  <c r="J35" s="1"/>
  <c r="J52" i="5"/>
  <c r="J51"/>
  <c r="H36" i="3"/>
  <c r="J36" s="1"/>
  <c r="H37"/>
  <c r="J37" s="1"/>
  <c r="H38"/>
  <c r="J38" s="1"/>
  <c r="H39"/>
  <c r="J39" s="1"/>
  <c r="H58" i="5" l="1"/>
  <c r="J58" s="1"/>
  <c r="H57"/>
  <c r="J57" s="1"/>
  <c r="H56"/>
  <c r="J56" s="1"/>
  <c r="H55"/>
  <c r="J55" s="1"/>
  <c r="I47" i="6"/>
  <c r="K47" s="1"/>
  <c r="H59" i="5"/>
  <c r="H60"/>
  <c r="J60" s="1"/>
  <c r="C41" i="3"/>
  <c r="H41" s="1"/>
  <c r="C40"/>
  <c r="H40" s="1"/>
  <c r="I49" i="6"/>
  <c r="K49" s="1"/>
  <c r="I61" i="5"/>
  <c r="H61"/>
  <c r="I62"/>
  <c r="H62"/>
  <c r="I50" i="6"/>
  <c r="K50" s="1"/>
  <c r="H63" i="5"/>
  <c r="I64"/>
  <c r="H64"/>
  <c r="C42" i="3"/>
  <c r="I42" s="1"/>
  <c r="I52" i="6"/>
  <c r="K52" s="1"/>
  <c r="I51"/>
  <c r="H65" i="5"/>
  <c r="J65" s="1"/>
  <c r="H67"/>
  <c r="J67" s="1"/>
  <c r="H66"/>
  <c r="J66" s="1"/>
  <c r="I70"/>
  <c r="H70"/>
  <c r="H69"/>
  <c r="J69" s="1"/>
  <c r="H68"/>
  <c r="J68" s="1"/>
  <c r="C43" i="3"/>
  <c r="H43" s="1"/>
  <c r="C47"/>
  <c r="I47" s="1"/>
  <c r="C46"/>
  <c r="H46" s="1"/>
  <c r="C45"/>
  <c r="I45" s="1"/>
  <c r="C44"/>
  <c r="I44" s="1"/>
  <c r="J59" i="5" l="1"/>
  <c r="I40" i="3"/>
  <c r="J40" s="1"/>
  <c r="I41"/>
  <c r="J41" s="1"/>
  <c r="J61" i="5"/>
  <c r="J62"/>
  <c r="J63"/>
  <c r="J64"/>
  <c r="H42" i="3"/>
  <c r="J42" s="1"/>
  <c r="K51" i="6"/>
  <c r="J70" i="5"/>
  <c r="I43" i="3"/>
  <c r="J43" s="1"/>
  <c r="I46"/>
  <c r="J46" s="1"/>
  <c r="H44"/>
  <c r="J44" s="1"/>
  <c r="H45"/>
  <c r="J45" s="1"/>
  <c r="H47"/>
  <c r="J47" s="1"/>
  <c r="H76" i="5"/>
  <c r="J76" s="1"/>
  <c r="I75"/>
  <c r="H75"/>
  <c r="I74"/>
  <c r="H74"/>
  <c r="I73"/>
  <c r="H73"/>
  <c r="I72"/>
  <c r="H72"/>
  <c r="H71"/>
  <c r="J71" s="1"/>
  <c r="J53" i="6"/>
  <c r="I53"/>
  <c r="H15" i="7"/>
  <c r="J15" s="1"/>
  <c r="H14"/>
  <c r="J14" s="1"/>
  <c r="H13"/>
  <c r="J13" s="1"/>
  <c r="H12"/>
  <c r="J12" s="1"/>
  <c r="I11"/>
  <c r="H11"/>
  <c r="J11" s="1"/>
  <c r="I10"/>
  <c r="H10"/>
  <c r="J10" s="1"/>
  <c r="H9"/>
  <c r="J9" s="1"/>
  <c r="H8"/>
  <c r="J8" s="1"/>
  <c r="H7"/>
  <c r="J7" s="1"/>
  <c r="H6"/>
  <c r="J6" s="1"/>
  <c r="J72" i="5" l="1"/>
  <c r="K53" i="6"/>
  <c r="J74" i="5"/>
  <c r="J73"/>
  <c r="J75"/>
  <c r="J54" i="6" l="1"/>
  <c r="I54"/>
  <c r="H79" i="5"/>
  <c r="J79" s="1"/>
  <c r="J78"/>
  <c r="J77"/>
  <c r="C48" i="3"/>
  <c r="I48" s="1"/>
  <c r="K54" i="6" l="1"/>
  <c r="H48" i="3"/>
  <c r="J48" s="1"/>
  <c r="H80" i="5" l="1"/>
  <c r="J80" s="1"/>
  <c r="I56" i="6"/>
  <c r="K56" s="1"/>
  <c r="I55"/>
  <c r="K55" s="1"/>
  <c r="H18" i="7"/>
  <c r="J18" s="1"/>
  <c r="H17"/>
  <c r="J17" s="1"/>
  <c r="H16"/>
  <c r="J16" s="1"/>
  <c r="H45" l="1"/>
  <c r="J45" s="1"/>
  <c r="H44"/>
  <c r="J44" s="1"/>
  <c r="H43"/>
  <c r="J43" s="1"/>
  <c r="H42"/>
  <c r="J42" s="1"/>
  <c r="H41"/>
  <c r="J41" s="1"/>
  <c r="H40"/>
  <c r="J40" s="1"/>
  <c r="H39"/>
  <c r="J39" s="1"/>
  <c r="H38"/>
  <c r="J38" s="1"/>
  <c r="H37"/>
  <c r="J37" s="1"/>
  <c r="H36"/>
  <c r="J36" s="1"/>
  <c r="H35"/>
  <c r="J35" s="1"/>
  <c r="H34"/>
  <c r="J34" s="1"/>
  <c r="H33"/>
  <c r="J33" s="1"/>
  <c r="H32"/>
  <c r="J32" s="1"/>
  <c r="H31"/>
  <c r="J31" s="1"/>
  <c r="I30"/>
  <c r="J30" s="1"/>
  <c r="H30"/>
  <c r="H29"/>
  <c r="J29" s="1"/>
  <c r="H28"/>
  <c r="J28" s="1"/>
  <c r="H27"/>
  <c r="J27" s="1"/>
  <c r="H25"/>
  <c r="J25" s="1"/>
  <c r="H24"/>
  <c r="J24" s="1"/>
  <c r="H23"/>
  <c r="J23" s="1"/>
  <c r="I22"/>
  <c r="H22"/>
  <c r="H21"/>
  <c r="J21" s="1"/>
  <c r="I20"/>
  <c r="H20"/>
  <c r="H19"/>
  <c r="J19" s="1"/>
  <c r="J22" l="1"/>
  <c r="J20"/>
  <c r="I58" i="6"/>
  <c r="K58" s="1"/>
  <c r="I57"/>
  <c r="K57" s="1"/>
  <c r="H82" i="5"/>
  <c r="J82" s="1"/>
  <c r="H81"/>
  <c r="J81" s="1"/>
  <c r="I63" i="6" l="1"/>
  <c r="K63" s="1"/>
  <c r="J62"/>
  <c r="I62"/>
  <c r="I61"/>
  <c r="K61" s="1"/>
  <c r="I60"/>
  <c r="K60" s="1"/>
  <c r="I59"/>
  <c r="K59" s="1"/>
  <c r="H87" i="5"/>
  <c r="J87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I111"/>
  <c r="H111"/>
  <c r="H110"/>
  <c r="J110" s="1"/>
  <c r="I109"/>
  <c r="H109"/>
  <c r="H108"/>
  <c r="J108" s="1"/>
  <c r="H107"/>
  <c r="J107" s="1"/>
  <c r="H106"/>
  <c r="J106" s="1"/>
  <c r="I105"/>
  <c r="H105"/>
  <c r="H104"/>
  <c r="J104" s="1"/>
  <c r="H103"/>
  <c r="J103" s="1"/>
  <c r="I102"/>
  <c r="H102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0"/>
  <c r="J90" s="1"/>
  <c r="H89"/>
  <c r="J89" s="1"/>
  <c r="J86"/>
  <c r="H85"/>
  <c r="J85" s="1"/>
  <c r="H84"/>
  <c r="J84" s="1"/>
  <c r="H83"/>
  <c r="J83" s="1"/>
  <c r="J102" l="1"/>
  <c r="J111"/>
  <c r="J109"/>
  <c r="J105"/>
  <c r="K62" i="6"/>
  <c r="C55" i="3"/>
  <c r="I55" s="1"/>
  <c r="C54"/>
  <c r="I54" s="1"/>
  <c r="C53"/>
  <c r="I53" s="1"/>
  <c r="C52"/>
  <c r="I52" s="1"/>
  <c r="C51"/>
  <c r="I51" s="1"/>
  <c r="C50"/>
  <c r="I50" s="1"/>
  <c r="H50" l="1"/>
  <c r="J50" s="1"/>
  <c r="H51"/>
  <c r="J51" s="1"/>
  <c r="H52"/>
  <c r="J52" s="1"/>
  <c r="H53"/>
  <c r="J53" s="1"/>
  <c r="H54"/>
  <c r="J54" s="1"/>
  <c r="H55"/>
  <c r="J55" s="1"/>
  <c r="C56" l="1"/>
  <c r="H56" s="1"/>
  <c r="J56" s="1"/>
  <c r="C57"/>
  <c r="H57" s="1"/>
  <c r="J57" s="1"/>
  <c r="C58"/>
  <c r="H58" s="1"/>
  <c r="J58" s="1"/>
  <c r="C59" l="1"/>
  <c r="C60" l="1"/>
  <c r="H60" s="1"/>
  <c r="J60" s="1"/>
  <c r="C61"/>
  <c r="H61" s="1"/>
  <c r="J61" s="1"/>
  <c r="C62" l="1"/>
  <c r="H62" s="1"/>
  <c r="J62" s="1"/>
  <c r="C67"/>
  <c r="H67" s="1"/>
  <c r="J67" s="1"/>
  <c r="C63" l="1"/>
  <c r="H63" s="1"/>
  <c r="J63" s="1"/>
  <c r="C64" l="1"/>
  <c r="H64" s="1"/>
  <c r="J64" s="1"/>
  <c r="C66" l="1"/>
  <c r="H66" s="1"/>
  <c r="J66" s="1"/>
  <c r="C65"/>
  <c r="H65" s="1"/>
  <c r="J65" s="1"/>
  <c r="C68" l="1"/>
  <c r="I68" s="1"/>
  <c r="H68" l="1"/>
  <c r="J68" s="1"/>
  <c r="C70"/>
  <c r="H70" s="1"/>
  <c r="J70" s="1"/>
  <c r="C69"/>
  <c r="H69" s="1"/>
  <c r="J69" s="1"/>
  <c r="C72" l="1"/>
  <c r="H72" s="1"/>
  <c r="J72" s="1"/>
  <c r="C71"/>
  <c r="H71" s="1"/>
  <c r="J71" s="1"/>
</calcChain>
</file>

<file path=xl/sharedStrings.xml><?xml version="1.0" encoding="utf-8"?>
<sst xmlns="http://schemas.openxmlformats.org/spreadsheetml/2006/main" count="730" uniqueCount="190">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</sst>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>
      <selection activeCell="B14" sqref="B1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>
      <c r="A2" s="74" t="s">
        <v>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43424</v>
      </c>
      <c r="B5" s="19" t="s">
        <v>188</v>
      </c>
      <c r="C5" s="20">
        <f t="shared" ref="C5:C6" si="0">300000/E5</f>
        <v>681.81818181818187</v>
      </c>
      <c r="D5" s="66" t="s">
        <v>11</v>
      </c>
      <c r="E5" s="22">
        <v>440</v>
      </c>
      <c r="F5" s="22">
        <v>432</v>
      </c>
      <c r="G5" s="22">
        <v>426</v>
      </c>
      <c r="H5" s="16">
        <f>(E5-F5)*C5</f>
        <v>5454.545454545455</v>
      </c>
      <c r="I5" s="22">
        <f t="shared" ref="I5:I10" si="1">IF(D5="SELL",IF(G5="-","0",F5-G5),IF(D5="BUY",IF(G5="-","0",G5-F5)))*C5</f>
        <v>0</v>
      </c>
      <c r="J5" s="16">
        <f t="shared" ref="J5:J6" si="2">+I5+H5</f>
        <v>5454.545454545455</v>
      </c>
    </row>
    <row r="6" spans="1:10">
      <c r="A6" s="18">
        <v>43423</v>
      </c>
      <c r="B6" s="19" t="s">
        <v>153</v>
      </c>
      <c r="C6" s="20">
        <f t="shared" si="0"/>
        <v>837.98882681564248</v>
      </c>
      <c r="D6" s="66" t="s">
        <v>43</v>
      </c>
      <c r="E6" s="22">
        <v>358</v>
      </c>
      <c r="F6" s="22">
        <v>365</v>
      </c>
      <c r="G6" s="22" t="s">
        <v>44</v>
      </c>
      <c r="H6" s="16">
        <f t="shared" ref="H5:H6" si="3">(F6-E6)*C6</f>
        <v>5865.921787709497</v>
      </c>
      <c r="I6" s="22">
        <f t="shared" ref="I5:I6" si="4">IF(D6="SELL",IF(G6="-","0",F6-G6),IF(D6="BUY",IF(G6="-","0",G6-F6)))*C6</f>
        <v>0</v>
      </c>
      <c r="J6" s="16">
        <f t="shared" si="2"/>
        <v>5865.921787709497</v>
      </c>
    </row>
    <row r="7" spans="1:10">
      <c r="A7" s="18">
        <v>43420</v>
      </c>
      <c r="B7" s="19" t="s">
        <v>134</v>
      </c>
      <c r="C7" s="20">
        <f t="shared" ref="C7:C13" si="5">300000/E7</f>
        <v>721.15384615384619</v>
      </c>
      <c r="D7" s="66" t="s">
        <v>43</v>
      </c>
      <c r="E7" s="22">
        <v>416</v>
      </c>
      <c r="F7" s="22">
        <v>409</v>
      </c>
      <c r="G7" s="22" t="s">
        <v>44</v>
      </c>
      <c r="H7" s="16">
        <f t="shared" ref="H5:H11" si="6">(F7-E7)*C7</f>
        <v>-5048.0769230769238</v>
      </c>
      <c r="I7" s="22">
        <f t="shared" si="1"/>
        <v>0</v>
      </c>
      <c r="J7" s="16">
        <f t="shared" ref="J7:J13" si="7">+I7+H7</f>
        <v>-5048.0769230769238</v>
      </c>
    </row>
    <row r="8" spans="1:10">
      <c r="A8" s="18">
        <v>43419</v>
      </c>
      <c r="B8" s="19" t="s">
        <v>184</v>
      </c>
      <c r="C8" s="20">
        <f t="shared" si="5"/>
        <v>85.106382978723403</v>
      </c>
      <c r="D8" s="66" t="s">
        <v>43</v>
      </c>
      <c r="E8" s="22">
        <v>3525</v>
      </c>
      <c r="F8" s="22">
        <v>3540</v>
      </c>
      <c r="G8" s="22" t="s">
        <v>44</v>
      </c>
      <c r="H8" s="16">
        <f t="shared" si="6"/>
        <v>1276.5957446808511</v>
      </c>
      <c r="I8" s="22">
        <f t="shared" si="1"/>
        <v>0</v>
      </c>
      <c r="J8" s="16">
        <f t="shared" si="7"/>
        <v>1276.5957446808511</v>
      </c>
    </row>
    <row r="9" spans="1:10">
      <c r="A9" s="18">
        <v>43418</v>
      </c>
      <c r="B9" s="19" t="s">
        <v>153</v>
      </c>
      <c r="C9" s="20">
        <f t="shared" si="5"/>
        <v>882.35294117647061</v>
      </c>
      <c r="D9" s="66" t="s">
        <v>43</v>
      </c>
      <c r="E9" s="22">
        <v>340</v>
      </c>
      <c r="F9" s="22">
        <v>347</v>
      </c>
      <c r="G9" s="22">
        <v>352</v>
      </c>
      <c r="H9" s="16">
        <f t="shared" si="6"/>
        <v>6176.4705882352946</v>
      </c>
      <c r="I9" s="22">
        <f t="shared" si="1"/>
        <v>4411.7647058823532</v>
      </c>
      <c r="J9" s="16">
        <f t="shared" si="7"/>
        <v>10588.235294117647</v>
      </c>
    </row>
    <row r="10" spans="1:10">
      <c r="A10" s="18">
        <v>43417</v>
      </c>
      <c r="B10" s="71" t="s">
        <v>115</v>
      </c>
      <c r="C10" s="20">
        <f t="shared" si="5"/>
        <v>370.37037037037038</v>
      </c>
      <c r="D10" s="66" t="s">
        <v>11</v>
      </c>
      <c r="E10" s="22">
        <v>810</v>
      </c>
      <c r="F10" s="22">
        <v>803</v>
      </c>
      <c r="G10" s="22" t="s">
        <v>44</v>
      </c>
      <c r="H10" s="16">
        <f>(E10-F10)*C10</f>
        <v>2592.5925925925926</v>
      </c>
      <c r="I10" s="22">
        <f t="shared" si="1"/>
        <v>0</v>
      </c>
      <c r="J10" s="16">
        <f t="shared" si="7"/>
        <v>2592.5925925925926</v>
      </c>
    </row>
    <row r="11" spans="1:10">
      <c r="A11" s="18">
        <v>43416</v>
      </c>
      <c r="B11" s="19" t="s">
        <v>183</v>
      </c>
      <c r="C11" s="20">
        <f t="shared" si="5"/>
        <v>721.15384615384619</v>
      </c>
      <c r="D11" s="66" t="s">
        <v>43</v>
      </c>
      <c r="E11" s="22">
        <v>416</v>
      </c>
      <c r="F11" s="22">
        <v>410</v>
      </c>
      <c r="G11" s="22" t="s">
        <v>44</v>
      </c>
      <c r="H11" s="16">
        <f t="shared" si="6"/>
        <v>-4326.9230769230771</v>
      </c>
      <c r="I11" s="22">
        <f>IF(D11="SELL",IF(G11="-","0",F11-G11),IF(D11="BUY",IF(G11="-","0",G11-F11)))*C11</f>
        <v>0</v>
      </c>
      <c r="J11" s="16">
        <f t="shared" si="7"/>
        <v>-4326.9230769230771</v>
      </c>
    </row>
    <row r="12" spans="1:10">
      <c r="A12" s="18">
        <v>43416</v>
      </c>
      <c r="B12" s="19" t="s">
        <v>182</v>
      </c>
      <c r="C12" s="20">
        <f t="shared" si="5"/>
        <v>1224.4897959183672</v>
      </c>
      <c r="D12" s="66" t="s">
        <v>43</v>
      </c>
      <c r="E12" s="22">
        <v>245</v>
      </c>
      <c r="F12" s="22">
        <v>245</v>
      </c>
      <c r="G12" s="22" t="s">
        <v>44</v>
      </c>
      <c r="H12" s="16">
        <f>(E12-F12)*C12</f>
        <v>0</v>
      </c>
      <c r="I12" s="22">
        <f>IF(D12="SELL",IF(G12="-","0",F12-G12),IF(D12="BUY",IF(G12="-","0",G12-F12)))*C12</f>
        <v>0</v>
      </c>
      <c r="J12" s="16">
        <f t="shared" si="7"/>
        <v>0</v>
      </c>
    </row>
    <row r="13" spans="1:10">
      <c r="A13" s="18">
        <v>43406</v>
      </c>
      <c r="B13" s="19" t="s">
        <v>181</v>
      </c>
      <c r="C13" s="20">
        <f t="shared" si="5"/>
        <v>513.69863013698625</v>
      </c>
      <c r="D13" s="66" t="s">
        <v>43</v>
      </c>
      <c r="E13" s="22">
        <v>584</v>
      </c>
      <c r="F13" s="22">
        <v>592</v>
      </c>
      <c r="G13" s="22" t="s">
        <v>44</v>
      </c>
      <c r="H13" s="16">
        <f t="shared" ref="H13" si="8">(F13-E13)*C13</f>
        <v>4109.58904109589</v>
      </c>
      <c r="I13" s="22">
        <f t="shared" ref="I13" si="9">IF(D13="SELL",IF(G13="-","0",F13-G13),IF(D13="BUY",IF(G13="-","0",G13-F13)))*C13</f>
        <v>0</v>
      </c>
      <c r="J13" s="16">
        <f t="shared" si="7"/>
        <v>4109.58904109589</v>
      </c>
    </row>
    <row r="14" spans="1:10">
      <c r="A14" s="18">
        <v>43404</v>
      </c>
      <c r="B14" s="19" t="s">
        <v>177</v>
      </c>
      <c r="C14" s="20">
        <f t="shared" ref="C14" si="10">300000/E14</f>
        <v>943.39622641509436</v>
      </c>
      <c r="D14" s="66" t="s">
        <v>43</v>
      </c>
      <c r="E14" s="22">
        <v>318</v>
      </c>
      <c r="F14" s="22">
        <v>318</v>
      </c>
      <c r="G14" s="22" t="s">
        <v>44</v>
      </c>
      <c r="H14" s="16">
        <f t="shared" ref="H14" si="11">(F14-E14)*C14</f>
        <v>0</v>
      </c>
      <c r="I14" s="22">
        <f t="shared" ref="I14" si="12">IF(D14="SELL",IF(G14="-","0",F14-G14),IF(D14="BUY",IF(G14="-","0",G14-F14)))*C14</f>
        <v>0</v>
      </c>
      <c r="J14" s="16">
        <f t="shared" ref="J14" si="13">+I14+H14</f>
        <v>0</v>
      </c>
    </row>
    <row r="15" spans="1:10">
      <c r="A15" s="18">
        <v>43403</v>
      </c>
      <c r="B15" s="19" t="s">
        <v>152</v>
      </c>
      <c r="C15" s="20">
        <f t="shared" ref="C15" si="14">300000/E15</f>
        <v>555.55555555555554</v>
      </c>
      <c r="D15" s="66" t="s">
        <v>43</v>
      </c>
      <c r="E15" s="22">
        <v>540</v>
      </c>
      <c r="F15" s="22">
        <v>530</v>
      </c>
      <c r="G15" s="22" t="s">
        <v>44</v>
      </c>
      <c r="H15" s="16">
        <f t="shared" ref="H15" si="15">(F15-E15)*C15</f>
        <v>-5555.5555555555557</v>
      </c>
      <c r="I15" s="22">
        <f t="shared" ref="I15" si="16">IF(D15="SELL",IF(G15="-","0",F15-G15),IF(D15="BUY",IF(G15="-","0",G15-F15)))*C15</f>
        <v>0</v>
      </c>
      <c r="J15" s="16">
        <f t="shared" ref="J15" si="17">+I15+H15</f>
        <v>-5555.5555555555557</v>
      </c>
    </row>
    <row r="16" spans="1:10">
      <c r="A16" s="18">
        <v>43402</v>
      </c>
      <c r="B16" s="19" t="s">
        <v>174</v>
      </c>
      <c r="C16" s="20">
        <f t="shared" ref="C16" si="18">300000/E16</f>
        <v>179.31858936043037</v>
      </c>
      <c r="D16" s="66" t="s">
        <v>43</v>
      </c>
      <c r="E16" s="22">
        <v>1673</v>
      </c>
      <c r="F16" s="22">
        <v>1685</v>
      </c>
      <c r="G16" s="22" t="s">
        <v>44</v>
      </c>
      <c r="H16" s="16">
        <f t="shared" ref="H16" si="19">(F16-E16)*C16</f>
        <v>2151.8230723251645</v>
      </c>
      <c r="I16" s="22">
        <f t="shared" ref="I16" si="20">IF(D16="SELL",IF(G16="-","0",F16-G16),IF(D16="BUY",IF(G16="-","0",G16-F16)))*C16</f>
        <v>0</v>
      </c>
      <c r="J16" s="16">
        <f t="shared" ref="J16" si="21">+I16+H16</f>
        <v>2151.8230723251645</v>
      </c>
    </row>
    <row r="17" spans="1:10">
      <c r="A17" s="18">
        <v>43399</v>
      </c>
      <c r="B17" s="19" t="s">
        <v>173</v>
      </c>
      <c r="C17" s="20">
        <f t="shared" ref="C17" si="22">300000/E17</f>
        <v>872.09302325581393</v>
      </c>
      <c r="D17" s="66" t="s">
        <v>43</v>
      </c>
      <c r="E17" s="22">
        <v>344</v>
      </c>
      <c r="F17" s="22">
        <v>349</v>
      </c>
      <c r="G17" s="22" t="s">
        <v>44</v>
      </c>
      <c r="H17" s="16">
        <f t="shared" ref="H17" si="23">(F17-E17)*C17</f>
        <v>4360.4651162790697</v>
      </c>
      <c r="I17" s="22">
        <f t="shared" ref="I17" si="24">IF(D17="SELL",IF(G17="-","0",F17-G17),IF(D17="BUY",IF(G17="-","0",G17-F17)))*C17</f>
        <v>0</v>
      </c>
      <c r="J17" s="16">
        <f t="shared" ref="J17" si="25">+I17+H17</f>
        <v>4360.4651162790697</v>
      </c>
    </row>
    <row r="18" spans="1:10">
      <c r="A18" s="18">
        <v>43398</v>
      </c>
      <c r="B18" s="19" t="s">
        <v>172</v>
      </c>
      <c r="C18" s="20">
        <f t="shared" ref="C18" si="26">300000/E18</f>
        <v>379.74683544303798</v>
      </c>
      <c r="D18" s="66" t="s">
        <v>11</v>
      </c>
      <c r="E18" s="22">
        <v>790</v>
      </c>
      <c r="F18" s="22">
        <v>765</v>
      </c>
      <c r="G18" s="22" t="s">
        <v>44</v>
      </c>
      <c r="H18" s="16">
        <f>(E18-F18)*C18</f>
        <v>9493.67088607595</v>
      </c>
      <c r="I18" s="22">
        <f t="shared" ref="I18" si="27">IF(D18="SELL",IF(G18="-","0",F18-G18),IF(D18="BUY",IF(G18="-","0",G18-F18)))*C18</f>
        <v>0</v>
      </c>
      <c r="J18" s="16">
        <f t="shared" ref="J18" si="28">+I18+H18</f>
        <v>9493.67088607595</v>
      </c>
    </row>
    <row r="19" spans="1:10">
      <c r="A19" s="18">
        <v>43397</v>
      </c>
      <c r="B19" s="19" t="s">
        <v>171</v>
      </c>
      <c r="C19" s="20">
        <f t="shared" ref="C19" si="29">300000/E19</f>
        <v>769.23076923076928</v>
      </c>
      <c r="D19" s="66" t="s">
        <v>11</v>
      </c>
      <c r="E19" s="22">
        <v>390</v>
      </c>
      <c r="F19" s="22">
        <v>385</v>
      </c>
      <c r="G19" s="22" t="s">
        <v>44</v>
      </c>
      <c r="H19" s="16">
        <f>(E19-F19)*C19</f>
        <v>3846.1538461538466</v>
      </c>
      <c r="I19" s="22">
        <f t="shared" ref="I19:I24" si="30">IF(D19="SELL",IF(G19="-","0",F19-G19),IF(D19="BUY",IF(G19="-","0",G19-F19)))*C19</f>
        <v>0</v>
      </c>
      <c r="J19" s="16">
        <f t="shared" ref="J19" si="31">+I19+H19</f>
        <v>3846.1538461538466</v>
      </c>
    </row>
    <row r="20" spans="1:10">
      <c r="A20" s="18">
        <v>43390</v>
      </c>
      <c r="B20" s="19" t="s">
        <v>167</v>
      </c>
      <c r="C20" s="20">
        <f t="shared" ref="C20" si="32">300000/E20</f>
        <v>531.91489361702122</v>
      </c>
      <c r="D20" s="66" t="s">
        <v>43</v>
      </c>
      <c r="E20" s="22">
        <v>564</v>
      </c>
      <c r="F20" s="22">
        <v>564</v>
      </c>
      <c r="G20" s="22" t="s">
        <v>44</v>
      </c>
      <c r="H20" s="16">
        <f t="shared" ref="H20" si="33">(F20-E20)*C20</f>
        <v>0</v>
      </c>
      <c r="I20" s="22">
        <f t="shared" si="30"/>
        <v>0</v>
      </c>
      <c r="J20" s="16">
        <f t="shared" ref="J20" si="34">+I20+H20</f>
        <v>0</v>
      </c>
    </row>
    <row r="21" spans="1:10">
      <c r="A21" s="18">
        <v>43389</v>
      </c>
      <c r="B21" s="19" t="s">
        <v>165</v>
      </c>
      <c r="C21" s="20">
        <f t="shared" ref="C21:C22" si="35">300000/E21</f>
        <v>576.92307692307691</v>
      </c>
      <c r="D21" s="66" t="s">
        <v>43</v>
      </c>
      <c r="E21" s="22">
        <v>520</v>
      </c>
      <c r="F21" s="22">
        <v>530</v>
      </c>
      <c r="G21" s="22">
        <v>537</v>
      </c>
      <c r="H21" s="16">
        <f t="shared" ref="H21:H26" si="36">(F21-E21)*C21</f>
        <v>5769.2307692307695</v>
      </c>
      <c r="I21" s="22">
        <f t="shared" si="30"/>
        <v>4038.4615384615381</v>
      </c>
      <c r="J21" s="16">
        <f t="shared" ref="J21:J22" si="37">+I21+H21</f>
        <v>9807.6923076923085</v>
      </c>
    </row>
    <row r="22" spans="1:10">
      <c r="A22" s="18">
        <v>43388</v>
      </c>
      <c r="B22" s="19" t="s">
        <v>164</v>
      </c>
      <c r="C22" s="20">
        <f t="shared" si="35"/>
        <v>710.90047393364932</v>
      </c>
      <c r="D22" s="66" t="s">
        <v>43</v>
      </c>
      <c r="E22" s="22">
        <v>422</v>
      </c>
      <c r="F22" s="22">
        <v>431</v>
      </c>
      <c r="G22" s="22" t="s">
        <v>44</v>
      </c>
      <c r="H22" s="16">
        <f t="shared" si="36"/>
        <v>6398.1042654028442</v>
      </c>
      <c r="I22" s="22">
        <f t="shared" si="30"/>
        <v>0</v>
      </c>
      <c r="J22" s="16">
        <f t="shared" si="37"/>
        <v>6398.1042654028442</v>
      </c>
    </row>
    <row r="23" spans="1:10">
      <c r="A23" s="18">
        <v>43385</v>
      </c>
      <c r="B23" s="19" t="s">
        <v>156</v>
      </c>
      <c r="C23" s="20">
        <f t="shared" ref="C23:C25" si="38">300000/E23</f>
        <v>1357.4660633484164</v>
      </c>
      <c r="D23" s="66" t="s">
        <v>43</v>
      </c>
      <c r="E23" s="22">
        <v>221</v>
      </c>
      <c r="F23" s="22">
        <v>226</v>
      </c>
      <c r="G23" s="22">
        <v>240</v>
      </c>
      <c r="H23" s="16">
        <f t="shared" si="36"/>
        <v>6787.3303167420818</v>
      </c>
      <c r="I23" s="22">
        <f t="shared" si="30"/>
        <v>19004.524886877829</v>
      </c>
      <c r="J23" s="16">
        <f t="shared" ref="J23:J25" si="39">+I23+H23</f>
        <v>25791.855203619911</v>
      </c>
    </row>
    <row r="24" spans="1:10">
      <c r="A24" s="18">
        <v>43383</v>
      </c>
      <c r="B24" s="19" t="s">
        <v>152</v>
      </c>
      <c r="C24" s="20">
        <f t="shared" si="38"/>
        <v>547.44525547445255</v>
      </c>
      <c r="D24" s="66" t="s">
        <v>43</v>
      </c>
      <c r="E24" s="22">
        <v>548</v>
      </c>
      <c r="F24" s="22">
        <v>558</v>
      </c>
      <c r="G24" s="22" t="s">
        <v>44</v>
      </c>
      <c r="H24" s="16">
        <f t="shared" si="36"/>
        <v>5474.4525547445255</v>
      </c>
      <c r="I24" s="22">
        <f t="shared" si="30"/>
        <v>0</v>
      </c>
      <c r="J24" s="16">
        <f t="shared" si="39"/>
        <v>5474.4525547445255</v>
      </c>
    </row>
    <row r="25" spans="1:10">
      <c r="A25" s="18">
        <v>43382</v>
      </c>
      <c r="B25" s="19" t="s">
        <v>117</v>
      </c>
      <c r="C25" s="20">
        <f t="shared" si="38"/>
        <v>616.01642710472277</v>
      </c>
      <c r="D25" s="66" t="s">
        <v>43</v>
      </c>
      <c r="E25" s="22">
        <v>487</v>
      </c>
      <c r="F25" s="22">
        <v>499</v>
      </c>
      <c r="G25" s="22" t="s">
        <v>44</v>
      </c>
      <c r="H25" s="16">
        <f t="shared" si="36"/>
        <v>7392.1971252566727</v>
      </c>
      <c r="I25" s="22">
        <f t="shared" ref="I25" si="40">IF(D25="SELL",IF(G25="-","0",F25-G25),IF(D25="BUY",IF(G25="-","0",G25-F25)))*C25</f>
        <v>0</v>
      </c>
      <c r="J25" s="16">
        <f t="shared" si="39"/>
        <v>7392.1971252566727</v>
      </c>
    </row>
    <row r="26" spans="1:10">
      <c r="A26" s="18">
        <v>43379</v>
      </c>
      <c r="B26" s="71" t="s">
        <v>155</v>
      </c>
      <c r="C26" s="20">
        <f t="shared" ref="C26" si="41">300000/E26</f>
        <v>1200</v>
      </c>
      <c r="D26" s="66" t="s">
        <v>43</v>
      </c>
      <c r="E26" s="22">
        <v>250</v>
      </c>
      <c r="F26" s="22">
        <v>256</v>
      </c>
      <c r="G26" s="22">
        <v>260</v>
      </c>
      <c r="H26" s="16">
        <f t="shared" si="36"/>
        <v>7200</v>
      </c>
      <c r="I26" s="22">
        <f t="shared" ref="I26" si="42">IF(D26="SELL",IF(G26="-","0",F26-G26),IF(D26="BUY",IF(G26="-","0",G26-F26)))*C26</f>
        <v>4800</v>
      </c>
      <c r="J26" s="16">
        <f t="shared" ref="J26" si="43">+I26+H26</f>
        <v>12000</v>
      </c>
    </row>
    <row r="27" spans="1:10">
      <c r="A27" s="18">
        <v>43378</v>
      </c>
      <c r="B27" s="19" t="s">
        <v>154</v>
      </c>
      <c r="C27" s="20">
        <f t="shared" ref="C27" si="44">300000/E27</f>
        <v>728.15533980582529</v>
      </c>
      <c r="D27" s="66" t="s">
        <v>11</v>
      </c>
      <c r="E27" s="22">
        <v>412</v>
      </c>
      <c r="F27" s="22">
        <v>400</v>
      </c>
      <c r="G27" s="22" t="s">
        <v>44</v>
      </c>
      <c r="H27" s="16">
        <f>(E27-F27)*C27</f>
        <v>8737.8640776699031</v>
      </c>
      <c r="I27" s="22">
        <f>IF(D27="SELL",IF(G27="-","0",F27-G27),IF(D27="BUY",IF(G27="-","0",G27-F27)))*C27</f>
        <v>0</v>
      </c>
      <c r="J27" s="16">
        <f t="shared" ref="J27" si="45">+I27+H27</f>
        <v>8737.8640776699031</v>
      </c>
    </row>
    <row r="28" spans="1:10">
      <c r="A28" s="18">
        <v>43377</v>
      </c>
      <c r="B28" s="19" t="s">
        <v>152</v>
      </c>
      <c r="C28" s="20">
        <f t="shared" ref="C28:C29" si="46">300000/E28</f>
        <v>561.79775280898878</v>
      </c>
      <c r="D28" s="66" t="s">
        <v>11</v>
      </c>
      <c r="E28" s="22">
        <v>534</v>
      </c>
      <c r="F28" s="22">
        <v>525</v>
      </c>
      <c r="G28" s="22">
        <v>500</v>
      </c>
      <c r="H28" s="16">
        <f>(E28-F28)*C28</f>
        <v>5056.1797752808989</v>
      </c>
      <c r="I28" s="22">
        <f>IF(D28="SELL",IF(G28="-","0",F28-G28),IF(D28="BUY",IF(G28="-","0",G28-F28)))*C28</f>
        <v>0</v>
      </c>
      <c r="J28" s="16">
        <f t="shared" ref="J28:J29" si="47">+I28+H28</f>
        <v>5056.1797752808989</v>
      </c>
    </row>
    <row r="29" spans="1:10">
      <c r="A29" s="18">
        <v>43374</v>
      </c>
      <c r="B29" s="19" t="s">
        <v>153</v>
      </c>
      <c r="C29" s="20">
        <f t="shared" si="46"/>
        <v>767.26342710997437</v>
      </c>
      <c r="D29" s="66" t="s">
        <v>11</v>
      </c>
      <c r="E29" s="22">
        <v>391</v>
      </c>
      <c r="F29" s="22">
        <v>385</v>
      </c>
      <c r="G29" s="22" t="s">
        <v>44</v>
      </c>
      <c r="H29" s="16">
        <f>(E29-F29)*C29</f>
        <v>4603.5805626598467</v>
      </c>
      <c r="I29" s="22">
        <f t="shared" ref="I29" si="48">IF(D29="SELL",IF(G29="-","0",F29-G29),IF(D29="BUY",IF(G29="-","0",G29-F29)))*C29</f>
        <v>0</v>
      </c>
      <c r="J29" s="16">
        <f t="shared" si="47"/>
        <v>4603.5805626598467</v>
      </c>
    </row>
    <row r="30" spans="1:10">
      <c r="A30" s="18">
        <v>43369</v>
      </c>
      <c r="B30" s="19" t="s">
        <v>148</v>
      </c>
      <c r="C30" s="20">
        <f t="shared" ref="C30" si="49">300000/E30</f>
        <v>655.02183406113534</v>
      </c>
      <c r="D30" s="66" t="s">
        <v>11</v>
      </c>
      <c r="E30" s="22">
        <v>458</v>
      </c>
      <c r="F30" s="22">
        <v>456</v>
      </c>
      <c r="G30" s="22" t="s">
        <v>44</v>
      </c>
      <c r="H30" s="16">
        <f>(E30-F30)*C30</f>
        <v>1310.0436681222707</v>
      </c>
      <c r="I30" s="22">
        <f t="shared" ref="I30" si="50">IF(D30="SELL",IF(G30="-","0",F30-G30),IF(D30="BUY",IF(G30="-","0",G30-F30)))*C30</f>
        <v>0</v>
      </c>
      <c r="J30" s="16">
        <f t="shared" ref="J30" si="51">+I30+H30</f>
        <v>1310.0436681222707</v>
      </c>
    </row>
    <row r="31" spans="1:10">
      <c r="A31" s="18">
        <v>43368</v>
      </c>
      <c r="B31" s="19" t="s">
        <v>147</v>
      </c>
      <c r="C31" s="20">
        <f t="shared" ref="C31" si="52">300000/E31</f>
        <v>1376.1467889908256</v>
      </c>
      <c r="D31" s="66" t="s">
        <v>43</v>
      </c>
      <c r="E31" s="22">
        <v>218</v>
      </c>
      <c r="F31" s="22">
        <v>224</v>
      </c>
      <c r="G31" s="22" t="s">
        <v>44</v>
      </c>
      <c r="H31" s="16">
        <f>(F31-E31)*C31</f>
        <v>8256.880733944954</v>
      </c>
      <c r="I31" s="22">
        <f t="shared" ref="I31" si="53">IF(D31="SELL",IF(G31="-","0",F31-G31),IF(D31="BUY",IF(G31="-","0",G31-F31)))*C31</f>
        <v>0</v>
      </c>
      <c r="J31" s="16">
        <f t="shared" ref="J31" si="54">+I31+H31</f>
        <v>8256.880733944954</v>
      </c>
    </row>
    <row r="32" spans="1:10">
      <c r="A32" s="18">
        <v>43361</v>
      </c>
      <c r="B32" s="19" t="s">
        <v>133</v>
      </c>
      <c r="C32" s="20">
        <f t="shared" ref="C32:C39" si="55">300000/E32</f>
        <v>623.70062370062374</v>
      </c>
      <c r="D32" s="66" t="s">
        <v>43</v>
      </c>
      <c r="E32" s="22">
        <v>481</v>
      </c>
      <c r="F32" s="22">
        <v>489</v>
      </c>
      <c r="G32" s="22" t="s">
        <v>44</v>
      </c>
      <c r="H32" s="16">
        <f>(F32-E32)*C32</f>
        <v>4989.6049896049899</v>
      </c>
      <c r="I32" s="22">
        <f t="shared" ref="I32:I39" si="56">IF(D32="SELL",IF(G32="-","0",F32-G32),IF(D32="BUY",IF(G32="-","0",G32-F32)))*C32</f>
        <v>0</v>
      </c>
      <c r="J32" s="16">
        <f t="shared" ref="J32:J39" si="57">+I32+H32</f>
        <v>4989.6049896049899</v>
      </c>
    </row>
    <row r="33" spans="1:10">
      <c r="A33" s="18">
        <v>43357</v>
      </c>
      <c r="B33" s="19" t="s">
        <v>134</v>
      </c>
      <c r="C33" s="20">
        <f t="shared" si="55"/>
        <v>646.55172413793105</v>
      </c>
      <c r="D33" s="66" t="s">
        <v>43</v>
      </c>
      <c r="E33" s="22">
        <v>464</v>
      </c>
      <c r="F33" s="22">
        <v>474</v>
      </c>
      <c r="G33" s="22" t="s">
        <v>44</v>
      </c>
      <c r="H33" s="16">
        <f>(F33-E33)*C33</f>
        <v>6465.5172413793107</v>
      </c>
      <c r="I33" s="22">
        <f t="shared" si="56"/>
        <v>0</v>
      </c>
      <c r="J33" s="16">
        <f t="shared" si="57"/>
        <v>6465.5172413793107</v>
      </c>
    </row>
    <row r="34" spans="1:10">
      <c r="A34" s="18">
        <v>43356</v>
      </c>
      <c r="B34" s="19" t="s">
        <v>104</v>
      </c>
      <c r="C34" s="20">
        <f t="shared" si="55"/>
        <v>724.63768115942025</v>
      </c>
      <c r="D34" s="66" t="s">
        <v>11</v>
      </c>
      <c r="E34" s="22">
        <v>414</v>
      </c>
      <c r="F34" s="22">
        <v>408</v>
      </c>
      <c r="G34" s="22" t="s">
        <v>44</v>
      </c>
      <c r="H34" s="16">
        <f>(E34-F34)*C34</f>
        <v>4347.826086956522</v>
      </c>
      <c r="I34" s="22">
        <f t="shared" si="56"/>
        <v>0</v>
      </c>
      <c r="J34" s="16">
        <f t="shared" si="57"/>
        <v>4347.826086956522</v>
      </c>
    </row>
    <row r="35" spans="1:10">
      <c r="A35" s="18">
        <v>43348</v>
      </c>
      <c r="B35" s="19" t="s">
        <v>126</v>
      </c>
      <c r="C35" s="20">
        <f t="shared" si="55"/>
        <v>444.44444444444446</v>
      </c>
      <c r="D35" s="66" t="s">
        <v>11</v>
      </c>
      <c r="E35" s="22">
        <v>675</v>
      </c>
      <c r="F35" s="22">
        <v>687</v>
      </c>
      <c r="G35" s="22" t="s">
        <v>44</v>
      </c>
      <c r="H35" s="16">
        <f>(E35-F35)*C35</f>
        <v>-5333.3333333333339</v>
      </c>
      <c r="I35" s="22">
        <f t="shared" si="56"/>
        <v>0</v>
      </c>
      <c r="J35" s="16">
        <f t="shared" si="57"/>
        <v>-5333.3333333333339</v>
      </c>
    </row>
    <row r="36" spans="1:10">
      <c r="A36" s="18">
        <v>43339</v>
      </c>
      <c r="B36" s="19" t="s">
        <v>115</v>
      </c>
      <c r="C36" s="20">
        <f t="shared" si="55"/>
        <v>394.73684210526318</v>
      </c>
      <c r="D36" s="66" t="s">
        <v>43</v>
      </c>
      <c r="E36" s="22">
        <v>760</v>
      </c>
      <c r="F36" s="22">
        <v>774</v>
      </c>
      <c r="G36" s="22">
        <v>780</v>
      </c>
      <c r="H36" s="16">
        <f>(F36-E36)*C36</f>
        <v>5526.3157894736842</v>
      </c>
      <c r="I36" s="22">
        <f t="shared" si="56"/>
        <v>2368.4210526315792</v>
      </c>
      <c r="J36" s="16">
        <f t="shared" si="57"/>
        <v>7894.7368421052633</v>
      </c>
    </row>
    <row r="37" spans="1:10">
      <c r="A37" s="18">
        <v>43336</v>
      </c>
      <c r="B37" s="19" t="s">
        <v>116</v>
      </c>
      <c r="C37" s="20">
        <f t="shared" si="55"/>
        <v>643.77682403433471</v>
      </c>
      <c r="D37" s="66" t="s">
        <v>43</v>
      </c>
      <c r="E37" s="22">
        <v>466</v>
      </c>
      <c r="F37" s="22">
        <v>470.5</v>
      </c>
      <c r="G37" s="22" t="s">
        <v>44</v>
      </c>
      <c r="H37" s="16">
        <f>(F37-E37)*C37</f>
        <v>2896.9957081545062</v>
      </c>
      <c r="I37" s="22">
        <f t="shared" si="56"/>
        <v>0</v>
      </c>
      <c r="J37" s="16">
        <f t="shared" si="57"/>
        <v>2896.9957081545062</v>
      </c>
    </row>
    <row r="38" spans="1:10">
      <c r="A38" s="18">
        <v>43335</v>
      </c>
      <c r="B38" s="19" t="s">
        <v>117</v>
      </c>
      <c r="C38" s="20">
        <f t="shared" si="55"/>
        <v>535.71428571428567</v>
      </c>
      <c r="D38" s="66" t="s">
        <v>43</v>
      </c>
      <c r="E38" s="22">
        <v>560</v>
      </c>
      <c r="F38" s="22">
        <v>563</v>
      </c>
      <c r="G38" s="22" t="s">
        <v>44</v>
      </c>
      <c r="H38" s="16">
        <f>(F38-E38)*C38</f>
        <v>1607.1428571428569</v>
      </c>
      <c r="I38" s="22">
        <f t="shared" si="56"/>
        <v>0</v>
      </c>
      <c r="J38" s="16">
        <f t="shared" si="57"/>
        <v>1607.1428571428569</v>
      </c>
    </row>
    <row r="39" spans="1:10">
      <c r="A39" s="18">
        <v>43332</v>
      </c>
      <c r="B39" s="19" t="s">
        <v>118</v>
      </c>
      <c r="C39" s="20">
        <f t="shared" si="55"/>
        <v>887.5739644970414</v>
      </c>
      <c r="D39" s="66" t="s">
        <v>43</v>
      </c>
      <c r="E39" s="22">
        <v>338</v>
      </c>
      <c r="F39" s="22">
        <v>344</v>
      </c>
      <c r="G39" s="22" t="s">
        <v>44</v>
      </c>
      <c r="H39" s="16">
        <f>(F39-E39)*C39</f>
        <v>5325.4437869822486</v>
      </c>
      <c r="I39" s="22">
        <f t="shared" si="56"/>
        <v>0</v>
      </c>
      <c r="J39" s="16">
        <f t="shared" si="57"/>
        <v>5325.4437869822486</v>
      </c>
    </row>
    <row r="40" spans="1:10" ht="17.25" customHeight="1">
      <c r="A40" s="18">
        <v>43329</v>
      </c>
      <c r="B40" s="19" t="s">
        <v>110</v>
      </c>
      <c r="C40" s="20">
        <f t="shared" ref="C40:C41" si="58">300000/E40</f>
        <v>974.02597402597405</v>
      </c>
      <c r="D40" s="66" t="s">
        <v>43</v>
      </c>
      <c r="E40" s="22">
        <v>308</v>
      </c>
      <c r="F40" s="22">
        <v>306</v>
      </c>
      <c r="G40" s="22" t="s">
        <v>44</v>
      </c>
      <c r="H40" s="16">
        <f t="shared" ref="H40" si="59">(F40-E40)*C40</f>
        <v>-1948.0519480519481</v>
      </c>
      <c r="I40" s="22">
        <f t="shared" ref="I40:I41" si="60">IF(D40="SELL",IF(G40="-","0",F40-G40),IF(D40="BUY",IF(G40="-","0",G40-F40)))*C40</f>
        <v>0</v>
      </c>
      <c r="J40" s="16">
        <f t="shared" ref="J40:J41" si="61">+I40+H40</f>
        <v>-1948.0519480519481</v>
      </c>
    </row>
    <row r="41" spans="1:10" ht="17.25" customHeight="1">
      <c r="A41" s="18">
        <v>43328</v>
      </c>
      <c r="B41" s="19" t="s">
        <v>104</v>
      </c>
      <c r="C41" s="20">
        <f t="shared" si="58"/>
        <v>634.24947145877377</v>
      </c>
      <c r="D41" s="66" t="s">
        <v>11</v>
      </c>
      <c r="E41" s="22">
        <v>473</v>
      </c>
      <c r="F41" s="22">
        <v>465</v>
      </c>
      <c r="G41" s="22" t="s">
        <v>44</v>
      </c>
      <c r="H41" s="16">
        <f>(E41-F41)*C41</f>
        <v>5073.9957716701902</v>
      </c>
      <c r="I41" s="22">
        <f t="shared" si="60"/>
        <v>0</v>
      </c>
      <c r="J41" s="16">
        <f t="shared" si="61"/>
        <v>5073.9957716701902</v>
      </c>
    </row>
    <row r="42" spans="1:10" ht="17.25" customHeight="1">
      <c r="A42" s="18">
        <v>43321</v>
      </c>
      <c r="B42" s="19" t="s">
        <v>104</v>
      </c>
      <c r="C42" s="20">
        <f t="shared" ref="C42" si="62">300000/E42</f>
        <v>576.92307692307691</v>
      </c>
      <c r="D42" s="66" t="s">
        <v>43</v>
      </c>
      <c r="E42" s="22">
        <v>520</v>
      </c>
      <c r="F42" s="22">
        <v>530</v>
      </c>
      <c r="G42" s="22" t="s">
        <v>44</v>
      </c>
      <c r="H42" s="16">
        <f t="shared" ref="H42:H47" si="63">(F42-E42)*C42</f>
        <v>5769.2307692307695</v>
      </c>
      <c r="I42" s="22">
        <f t="shared" ref="I42" si="64">IF(D42="SELL",IF(G42="-","0",F42-G42),IF(D42="BUY",IF(G42="-","0",G42-F42)))*C42</f>
        <v>0</v>
      </c>
      <c r="J42" s="16">
        <f t="shared" ref="J42" si="65">+I42+H42</f>
        <v>5769.2307692307695</v>
      </c>
    </row>
    <row r="43" spans="1:10" ht="17.25" customHeight="1">
      <c r="A43" s="18">
        <v>43319</v>
      </c>
      <c r="B43" s="19" t="s">
        <v>96</v>
      </c>
      <c r="C43" s="20">
        <f t="shared" ref="C43:C48" si="66">300000/E43</f>
        <v>779.22077922077926</v>
      </c>
      <c r="D43" s="66" t="s">
        <v>43</v>
      </c>
      <c r="E43" s="22">
        <v>385</v>
      </c>
      <c r="F43" s="22">
        <v>385</v>
      </c>
      <c r="G43" s="22" t="s">
        <v>44</v>
      </c>
      <c r="H43" s="16">
        <f t="shared" si="63"/>
        <v>0</v>
      </c>
      <c r="I43" s="22">
        <f t="shared" ref="I43" si="67">IF(D43="SELL",IF(G43="-","0",F43-G43),IF(D43="BUY",IF(G43="-","0",G43-F43)))*C43</f>
        <v>0</v>
      </c>
      <c r="J43" s="16">
        <f t="shared" ref="J43" si="68">+I43+H43</f>
        <v>0</v>
      </c>
    </row>
    <row r="44" spans="1:10" ht="17.25" customHeight="1">
      <c r="A44" s="18">
        <v>43314</v>
      </c>
      <c r="B44" s="19" t="s">
        <v>93</v>
      </c>
      <c r="C44" s="20">
        <f t="shared" si="66"/>
        <v>583.65758754863816</v>
      </c>
      <c r="D44" s="66" t="s">
        <v>43</v>
      </c>
      <c r="E44" s="22">
        <v>514</v>
      </c>
      <c r="F44" s="22">
        <v>524</v>
      </c>
      <c r="G44" s="22" t="s">
        <v>44</v>
      </c>
      <c r="H44" s="16">
        <f t="shared" si="63"/>
        <v>5836.5758754863818</v>
      </c>
      <c r="I44" s="22">
        <f t="shared" ref="I44:I47" si="69">IF(D44="SELL",IF(G44="-","0",F44-G44),IF(D44="BUY",IF(G44="-","0",G44-F44)))*C44</f>
        <v>0</v>
      </c>
      <c r="J44" s="16">
        <f t="shared" ref="J44:J47" si="70">+I44+H44</f>
        <v>5836.5758754863818</v>
      </c>
    </row>
    <row r="45" spans="1:10" ht="17.25" customHeight="1">
      <c r="A45" s="18">
        <v>43313</v>
      </c>
      <c r="B45" s="19" t="s">
        <v>93</v>
      </c>
      <c r="C45" s="20">
        <f t="shared" si="66"/>
        <v>604.83870967741939</v>
      </c>
      <c r="D45" s="66" t="s">
        <v>43</v>
      </c>
      <c r="E45" s="22">
        <v>496</v>
      </c>
      <c r="F45" s="22">
        <v>500</v>
      </c>
      <c r="G45" s="22" t="s">
        <v>44</v>
      </c>
      <c r="H45" s="16">
        <f t="shared" si="63"/>
        <v>2419.3548387096776</v>
      </c>
      <c r="I45" s="22">
        <f t="shared" si="69"/>
        <v>0</v>
      </c>
      <c r="J45" s="16">
        <f t="shared" si="70"/>
        <v>2419.3548387096776</v>
      </c>
    </row>
    <row r="46" spans="1:10" ht="17.25" customHeight="1">
      <c r="A46" s="18">
        <v>43312</v>
      </c>
      <c r="B46" s="19" t="s">
        <v>94</v>
      </c>
      <c r="C46" s="20">
        <f t="shared" si="66"/>
        <v>405.40540540540542</v>
      </c>
      <c r="D46" s="66" t="s">
        <v>43</v>
      </c>
      <c r="E46" s="22">
        <v>740</v>
      </c>
      <c r="F46" s="22">
        <v>754</v>
      </c>
      <c r="G46" s="22">
        <v>762</v>
      </c>
      <c r="H46" s="16">
        <f t="shared" si="63"/>
        <v>5675.6756756756758</v>
      </c>
      <c r="I46" s="22">
        <f t="shared" si="69"/>
        <v>3243.2432432432433</v>
      </c>
      <c r="J46" s="16">
        <f t="shared" si="70"/>
        <v>8918.9189189189201</v>
      </c>
    </row>
    <row r="47" spans="1:10" ht="17.25" customHeight="1">
      <c r="A47" s="18">
        <v>43311</v>
      </c>
      <c r="B47" s="19" t="s">
        <v>95</v>
      </c>
      <c r="C47" s="20">
        <f t="shared" si="66"/>
        <v>1063.8297872340424</v>
      </c>
      <c r="D47" s="66" t="s">
        <v>43</v>
      </c>
      <c r="E47" s="22">
        <v>282</v>
      </c>
      <c r="F47" s="22">
        <v>285</v>
      </c>
      <c r="G47" s="22" t="s">
        <v>44</v>
      </c>
      <c r="H47" s="16">
        <f t="shared" si="63"/>
        <v>3191.4893617021271</v>
      </c>
      <c r="I47" s="22">
        <f t="shared" si="69"/>
        <v>0</v>
      </c>
      <c r="J47" s="16">
        <f t="shared" si="70"/>
        <v>3191.4893617021271</v>
      </c>
    </row>
    <row r="48" spans="1:10" ht="17.25" customHeight="1">
      <c r="A48" s="18">
        <v>43297</v>
      </c>
      <c r="B48" s="19" t="s">
        <v>82</v>
      </c>
      <c r="C48" s="20">
        <f t="shared" si="66"/>
        <v>566.03773584905662</v>
      </c>
      <c r="D48" s="66" t="s">
        <v>11</v>
      </c>
      <c r="E48" s="22">
        <v>530</v>
      </c>
      <c r="F48" s="22">
        <v>526</v>
      </c>
      <c r="G48" s="22" t="s">
        <v>44</v>
      </c>
      <c r="H48" s="16">
        <f>(E48-F48)*C48</f>
        <v>2264.1509433962265</v>
      </c>
      <c r="I48" s="22">
        <f t="shared" ref="I48" si="71">IF(D48="SELL",IF(G48="-","0",F48-G48),IF(D48="BUY",IF(G48="-","0",G48-F48)))*C48</f>
        <v>0</v>
      </c>
      <c r="J48" s="16">
        <f t="shared" ref="J48" si="72">+I48+H48</f>
        <v>2264.1509433962265</v>
      </c>
    </row>
    <row r="49" spans="1:10" ht="17.25" customHeight="1">
      <c r="A49" s="12"/>
      <c r="B49" s="8"/>
      <c r="C49" s="8"/>
      <c r="D49" s="8"/>
      <c r="E49" s="8"/>
      <c r="F49" s="8"/>
      <c r="G49" s="8"/>
      <c r="H49" s="8"/>
      <c r="I49" s="8"/>
      <c r="J49" s="8"/>
    </row>
    <row r="50" spans="1:10" ht="17.25" customHeight="1">
      <c r="A50" s="18">
        <v>43280</v>
      </c>
      <c r="B50" s="19" t="s">
        <v>37</v>
      </c>
      <c r="C50" s="20">
        <f t="shared" ref="C50:C55" si="73">300000/E50</f>
        <v>1204.8192771084337</v>
      </c>
      <c r="D50" s="21" t="s">
        <v>43</v>
      </c>
      <c r="E50" s="22">
        <v>249</v>
      </c>
      <c r="F50" s="22">
        <v>255</v>
      </c>
      <c r="G50" s="22">
        <v>260</v>
      </c>
      <c r="H50" s="22">
        <f t="shared" ref="H50:H55" si="74">IF(D50="SELL", E50-F50, F50-E50)*C50</f>
        <v>7228.9156626506019</v>
      </c>
      <c r="I50" s="22">
        <f t="shared" ref="I50:I55" si="75">IF(D50="SELL",IF(G50="-","0",F50-G50),IF(D50="BUY",IF(G50="-","0",G50-F50)))*C50</f>
        <v>6024.0963855421687</v>
      </c>
      <c r="J50" s="16">
        <f t="shared" ref="J50:J55" si="76">+I50+H50</f>
        <v>13253.01204819277</v>
      </c>
    </row>
    <row r="51" spans="1:10" ht="17.25" customHeight="1">
      <c r="A51" s="18">
        <v>43279</v>
      </c>
      <c r="B51" s="19" t="s">
        <v>48</v>
      </c>
      <c r="C51" s="20">
        <f t="shared" si="73"/>
        <v>923.07692307692309</v>
      </c>
      <c r="D51" s="21" t="s">
        <v>43</v>
      </c>
      <c r="E51" s="22">
        <v>325</v>
      </c>
      <c r="F51" s="22">
        <v>325</v>
      </c>
      <c r="G51" s="22" t="s">
        <v>44</v>
      </c>
      <c r="H51" s="22">
        <f t="shared" si="74"/>
        <v>0</v>
      </c>
      <c r="I51" s="22">
        <f t="shared" si="75"/>
        <v>0</v>
      </c>
      <c r="J51" s="16">
        <f t="shared" si="76"/>
        <v>0</v>
      </c>
    </row>
    <row r="52" spans="1:10" ht="17.25" customHeight="1">
      <c r="A52" s="18">
        <v>43277</v>
      </c>
      <c r="B52" s="19" t="s">
        <v>45</v>
      </c>
      <c r="C52" s="20">
        <f t="shared" si="73"/>
        <v>447.76119402985074</v>
      </c>
      <c r="D52" s="21" t="s">
        <v>43</v>
      </c>
      <c r="E52" s="22">
        <v>670</v>
      </c>
      <c r="F52" s="22">
        <v>675</v>
      </c>
      <c r="G52" s="22" t="s">
        <v>44</v>
      </c>
      <c r="H52" s="22">
        <f t="shared" si="74"/>
        <v>2238.8059701492539</v>
      </c>
      <c r="I52" s="22">
        <f t="shared" si="75"/>
        <v>0</v>
      </c>
      <c r="J52" s="16">
        <f t="shared" si="76"/>
        <v>2238.8059701492539</v>
      </c>
    </row>
    <row r="53" spans="1:10" ht="17.25" customHeight="1">
      <c r="A53" s="18">
        <v>43276</v>
      </c>
      <c r="B53" s="19" t="s">
        <v>46</v>
      </c>
      <c r="C53" s="20">
        <f t="shared" si="73"/>
        <v>854.70085470085473</v>
      </c>
      <c r="D53" s="21" t="s">
        <v>43</v>
      </c>
      <c r="E53" s="22">
        <v>351</v>
      </c>
      <c r="F53" s="22">
        <v>356</v>
      </c>
      <c r="G53" s="22" t="s">
        <v>44</v>
      </c>
      <c r="H53" s="22">
        <f t="shared" si="74"/>
        <v>4273.5042735042734</v>
      </c>
      <c r="I53" s="22">
        <f t="shared" si="75"/>
        <v>0</v>
      </c>
      <c r="J53" s="16">
        <f t="shared" si="76"/>
        <v>4273.5042735042734</v>
      </c>
    </row>
    <row r="54" spans="1:10" ht="17.25" customHeight="1">
      <c r="A54" s="18">
        <v>43276</v>
      </c>
      <c r="B54" s="19" t="s">
        <v>32</v>
      </c>
      <c r="C54" s="20">
        <f t="shared" si="73"/>
        <v>248.75621890547265</v>
      </c>
      <c r="D54" s="21" t="s">
        <v>43</v>
      </c>
      <c r="E54" s="22">
        <v>1206</v>
      </c>
      <c r="F54" s="22">
        <v>1220</v>
      </c>
      <c r="G54" s="22" t="s">
        <v>44</v>
      </c>
      <c r="H54" s="22">
        <f t="shared" si="74"/>
        <v>3482.587064676617</v>
      </c>
      <c r="I54" s="22">
        <f t="shared" si="75"/>
        <v>0</v>
      </c>
      <c r="J54" s="16">
        <f t="shared" si="76"/>
        <v>3482.587064676617</v>
      </c>
    </row>
    <row r="55" spans="1:10" ht="17.25" customHeight="1">
      <c r="A55" s="18">
        <v>43273</v>
      </c>
      <c r="B55" s="19" t="s">
        <v>47</v>
      </c>
      <c r="C55" s="20">
        <f t="shared" si="73"/>
        <v>724.63768115942025</v>
      </c>
      <c r="D55" s="21" t="s">
        <v>43</v>
      </c>
      <c r="E55" s="22">
        <v>414</v>
      </c>
      <c r="F55" s="22">
        <v>409</v>
      </c>
      <c r="G55" s="22" t="s">
        <v>44</v>
      </c>
      <c r="H55" s="22">
        <f t="shared" si="74"/>
        <v>-3623.188405797101</v>
      </c>
      <c r="I55" s="22">
        <f t="shared" si="75"/>
        <v>0</v>
      </c>
      <c r="J55" s="16">
        <f t="shared" si="76"/>
        <v>-3623.188405797101</v>
      </c>
    </row>
    <row r="56" spans="1:10" ht="17.25" customHeight="1">
      <c r="A56" s="13">
        <v>43273</v>
      </c>
      <c r="B56" s="14" t="s">
        <v>41</v>
      </c>
      <c r="C56" s="15">
        <f>MROUND(500000/E56,10)</f>
        <v>450</v>
      </c>
      <c r="D56" s="15" t="s">
        <v>11</v>
      </c>
      <c r="E56" s="16">
        <v>1102</v>
      </c>
      <c r="F56" s="16">
        <v>1095</v>
      </c>
      <c r="G56" s="16">
        <v>0</v>
      </c>
      <c r="H56" s="16">
        <f>(E56-F56)*C56</f>
        <v>3150</v>
      </c>
      <c r="I56" s="16">
        <v>0</v>
      </c>
      <c r="J56" s="16">
        <f>+I56+H56</f>
        <v>3150</v>
      </c>
    </row>
    <row r="57" spans="1:10" ht="17.25" customHeight="1">
      <c r="A57" s="13">
        <v>43272</v>
      </c>
      <c r="B57" s="14" t="s">
        <v>39</v>
      </c>
      <c r="C57" s="15">
        <f>MROUND(500000/E57,10)</f>
        <v>330</v>
      </c>
      <c r="D57" s="15" t="s">
        <v>10</v>
      </c>
      <c r="E57" s="16">
        <v>1500</v>
      </c>
      <c r="F57" s="16">
        <v>1525</v>
      </c>
      <c r="G57" s="16">
        <v>0</v>
      </c>
      <c r="H57" s="16">
        <f>(F57-E57)*C57</f>
        <v>8250</v>
      </c>
      <c r="I57" s="16">
        <v>0</v>
      </c>
      <c r="J57" s="16">
        <f>+I57+H57</f>
        <v>8250</v>
      </c>
    </row>
    <row r="58" spans="1:10" ht="17.25" customHeight="1">
      <c r="A58" s="13">
        <v>43271</v>
      </c>
      <c r="B58" s="14" t="s">
        <v>19</v>
      </c>
      <c r="C58" s="15">
        <f>MROUND(500000/E58,10)</f>
        <v>420</v>
      </c>
      <c r="D58" s="15" t="s">
        <v>10</v>
      </c>
      <c r="E58" s="16">
        <v>1190</v>
      </c>
      <c r="F58" s="16">
        <v>1210</v>
      </c>
      <c r="G58" s="16">
        <v>0</v>
      </c>
      <c r="H58" s="16">
        <f>(F58-E58)*C58</f>
        <v>8400</v>
      </c>
      <c r="I58" s="16">
        <v>0</v>
      </c>
      <c r="J58" s="16">
        <f>+I58+H58</f>
        <v>8400</v>
      </c>
    </row>
    <row r="59" spans="1:10" ht="17.25" customHeight="1">
      <c r="A59" s="2">
        <v>43269</v>
      </c>
      <c r="B59" s="3" t="s">
        <v>23</v>
      </c>
      <c r="C59" s="4">
        <f t="shared" ref="C59" si="77">MROUND(500000/E59,10)</f>
        <v>1230</v>
      </c>
      <c r="D59" s="4" t="s">
        <v>10</v>
      </c>
      <c r="E59" s="5">
        <v>408</v>
      </c>
      <c r="F59" s="5">
        <v>420</v>
      </c>
      <c r="G59" s="17">
        <v>440</v>
      </c>
      <c r="H59" s="5" t="s">
        <v>24</v>
      </c>
      <c r="I59" s="5">
        <v>0</v>
      </c>
      <c r="J59" s="16" t="s">
        <v>24</v>
      </c>
    </row>
    <row r="60" spans="1:10" ht="17.25" customHeight="1">
      <c r="A60" s="2">
        <v>43266</v>
      </c>
      <c r="B60" s="3" t="s">
        <v>33</v>
      </c>
      <c r="C60" s="4">
        <f>MROUND(500000/E60,10)</f>
        <v>930</v>
      </c>
      <c r="D60" s="4" t="s">
        <v>10</v>
      </c>
      <c r="E60" s="5">
        <v>535</v>
      </c>
      <c r="F60" s="5">
        <v>547</v>
      </c>
      <c r="G60" s="17">
        <v>0</v>
      </c>
      <c r="H60" s="5">
        <f>(F60-E60)*C60</f>
        <v>11160</v>
      </c>
      <c r="I60" s="5">
        <v>0</v>
      </c>
      <c r="J60" s="16">
        <f>+I60+H60</f>
        <v>11160</v>
      </c>
    </row>
    <row r="61" spans="1:10" ht="17.25" customHeight="1">
      <c r="A61" s="2">
        <v>43266</v>
      </c>
      <c r="B61" s="3" t="s">
        <v>16</v>
      </c>
      <c r="C61" s="4">
        <f>MROUND(500000/E61,10)</f>
        <v>380</v>
      </c>
      <c r="D61" s="4" t="s">
        <v>10</v>
      </c>
      <c r="E61" s="5">
        <v>1302</v>
      </c>
      <c r="F61" s="5">
        <v>1310</v>
      </c>
      <c r="G61" s="17">
        <v>0</v>
      </c>
      <c r="H61" s="5">
        <f>(F61-E61)*C61</f>
        <v>3040</v>
      </c>
      <c r="I61" s="5">
        <v>0</v>
      </c>
      <c r="J61" s="16">
        <f>+I61+H61</f>
        <v>3040</v>
      </c>
    </row>
    <row r="62" spans="1:10" ht="17.25" customHeight="1">
      <c r="A62" s="13">
        <v>43265</v>
      </c>
      <c r="B62" s="14" t="s">
        <v>39</v>
      </c>
      <c r="C62" s="15">
        <f t="shared" ref="C62" si="78">MROUND(500000/E62,10)</f>
        <v>320</v>
      </c>
      <c r="D62" s="15" t="s">
        <v>10</v>
      </c>
      <c r="E62" s="16">
        <v>1545</v>
      </c>
      <c r="F62" s="16">
        <v>1550</v>
      </c>
      <c r="G62" s="16">
        <v>0</v>
      </c>
      <c r="H62" s="16">
        <f t="shared" ref="H62" si="79">(F62-E62)*C62</f>
        <v>1600</v>
      </c>
      <c r="I62" s="16">
        <v>0</v>
      </c>
      <c r="J62" s="16">
        <f t="shared" ref="J62" si="80">+I62+H62</f>
        <v>1600</v>
      </c>
    </row>
    <row r="63" spans="1:10" ht="17.25" customHeight="1">
      <c r="A63" s="13">
        <v>43264</v>
      </c>
      <c r="B63" s="14" t="s">
        <v>38</v>
      </c>
      <c r="C63" s="15">
        <f t="shared" ref="C63:C69" si="81">MROUND(500000/E63,10)</f>
        <v>320</v>
      </c>
      <c r="D63" s="15" t="s">
        <v>10</v>
      </c>
      <c r="E63" s="16">
        <v>1545</v>
      </c>
      <c r="F63" s="16">
        <v>1555</v>
      </c>
      <c r="G63" s="16">
        <v>0</v>
      </c>
      <c r="H63" s="16">
        <f>(F63-E63)*C63</f>
        <v>3200</v>
      </c>
      <c r="I63" s="16">
        <v>0</v>
      </c>
      <c r="J63" s="16">
        <f>+I63+H63</f>
        <v>3200</v>
      </c>
    </row>
    <row r="64" spans="1:10" ht="17.25" customHeight="1">
      <c r="A64" s="13">
        <v>43263</v>
      </c>
      <c r="B64" s="14" t="s">
        <v>23</v>
      </c>
      <c r="C64" s="15">
        <f t="shared" si="81"/>
        <v>1390</v>
      </c>
      <c r="D64" s="15" t="s">
        <v>10</v>
      </c>
      <c r="E64" s="16">
        <v>359</v>
      </c>
      <c r="F64" s="16">
        <v>368</v>
      </c>
      <c r="G64" s="16">
        <v>0</v>
      </c>
      <c r="H64" s="16">
        <f t="shared" ref="H64" si="82">(F64-E64)*C64</f>
        <v>12510</v>
      </c>
      <c r="I64" s="16">
        <v>0</v>
      </c>
      <c r="J64" s="16">
        <f t="shared" ref="J64" si="83">+I64+H64</f>
        <v>12510</v>
      </c>
    </row>
    <row r="65" spans="1:10" ht="17.25" customHeight="1">
      <c r="A65" s="13">
        <v>43259</v>
      </c>
      <c r="B65" s="14" t="s">
        <v>23</v>
      </c>
      <c r="C65" s="15">
        <f t="shared" si="81"/>
        <v>1350</v>
      </c>
      <c r="D65" s="15" t="s">
        <v>10</v>
      </c>
      <c r="E65" s="16">
        <v>370</v>
      </c>
      <c r="F65" s="16">
        <v>360</v>
      </c>
      <c r="G65" s="16">
        <v>0</v>
      </c>
      <c r="H65" s="16">
        <f t="shared" ref="H65:H67" si="84">(F65-E65)*C65</f>
        <v>-13500</v>
      </c>
      <c r="I65" s="16">
        <v>0</v>
      </c>
      <c r="J65" s="11">
        <f t="shared" ref="J65:J67" si="85">+I65+H65</f>
        <v>-13500</v>
      </c>
    </row>
    <row r="66" spans="1:10" ht="17.25" customHeight="1">
      <c r="A66" s="13">
        <v>43259</v>
      </c>
      <c r="B66" s="14" t="s">
        <v>30</v>
      </c>
      <c r="C66" s="15">
        <f t="shared" si="81"/>
        <v>540</v>
      </c>
      <c r="D66" s="15" t="s">
        <v>10</v>
      </c>
      <c r="E66" s="16">
        <v>919</v>
      </c>
      <c r="F66" s="16">
        <v>922</v>
      </c>
      <c r="G66" s="16">
        <v>0</v>
      </c>
      <c r="H66" s="16">
        <f t="shared" si="84"/>
        <v>1620</v>
      </c>
      <c r="I66" s="16">
        <v>0</v>
      </c>
      <c r="J66" s="16">
        <f t="shared" si="85"/>
        <v>1620</v>
      </c>
    </row>
    <row r="67" spans="1:10" ht="17.25" customHeight="1">
      <c r="A67" s="13">
        <v>43258</v>
      </c>
      <c r="B67" s="14" t="s">
        <v>40</v>
      </c>
      <c r="C67" s="15">
        <f t="shared" si="81"/>
        <v>1210</v>
      </c>
      <c r="D67" s="15" t="s">
        <v>10</v>
      </c>
      <c r="E67" s="16">
        <v>413</v>
      </c>
      <c r="F67" s="16">
        <v>428</v>
      </c>
      <c r="G67" s="16">
        <v>0</v>
      </c>
      <c r="H67" s="16">
        <f t="shared" si="84"/>
        <v>18150</v>
      </c>
      <c r="I67" s="16">
        <v>0</v>
      </c>
      <c r="J67" s="16">
        <f t="shared" si="85"/>
        <v>18150</v>
      </c>
    </row>
    <row r="68" spans="1:10" ht="17.25" customHeight="1">
      <c r="A68" s="13">
        <v>43257</v>
      </c>
      <c r="B68" s="14" t="s">
        <v>12</v>
      </c>
      <c r="C68" s="15">
        <f t="shared" si="81"/>
        <v>34250</v>
      </c>
      <c r="D68" s="15" t="s">
        <v>10</v>
      </c>
      <c r="E68" s="16">
        <v>14.6</v>
      </c>
      <c r="F68" s="16">
        <v>15.85</v>
      </c>
      <c r="G68" s="16">
        <v>16.600000000000001</v>
      </c>
      <c r="H68" s="16">
        <f t="shared" ref="H68" si="86">(F68-E68)*C68</f>
        <v>42812.5</v>
      </c>
      <c r="I68" s="16">
        <f>(G68-F68)*C68</f>
        <v>25687.500000000062</v>
      </c>
      <c r="J68" s="16">
        <f t="shared" ref="J68" si="87">+I68+H68</f>
        <v>68500.000000000058</v>
      </c>
    </row>
    <row r="69" spans="1:10" ht="17.25" customHeight="1">
      <c r="A69" s="13">
        <v>43256</v>
      </c>
      <c r="B69" s="14" t="s">
        <v>12</v>
      </c>
      <c r="C69" s="15">
        <f t="shared" si="81"/>
        <v>32790</v>
      </c>
      <c r="D69" s="15" t="s">
        <v>11</v>
      </c>
      <c r="E69" s="16">
        <v>15.25</v>
      </c>
      <c r="F69" s="16">
        <v>14</v>
      </c>
      <c r="G69" s="16">
        <v>0</v>
      </c>
      <c r="H69" s="16">
        <f>(E69-F69)*C69</f>
        <v>40987.5</v>
      </c>
      <c r="I69" s="16">
        <v>0</v>
      </c>
      <c r="J69" s="16">
        <f>+I69+H69</f>
        <v>40987.5</v>
      </c>
    </row>
    <row r="70" spans="1:10" ht="17.25" customHeight="1">
      <c r="A70" s="13">
        <v>43255</v>
      </c>
      <c r="B70" s="14" t="s">
        <v>40</v>
      </c>
      <c r="C70" s="15">
        <f t="shared" ref="C70" si="88">MROUND(500000/E70,10)</f>
        <v>1100</v>
      </c>
      <c r="D70" s="15" t="s">
        <v>10</v>
      </c>
      <c r="E70" s="16">
        <v>455</v>
      </c>
      <c r="F70" s="16">
        <v>435</v>
      </c>
      <c r="G70" s="16">
        <v>0</v>
      </c>
      <c r="H70" s="16">
        <f>(F70-E70)*C70</f>
        <v>-22000</v>
      </c>
      <c r="I70" s="16">
        <v>0</v>
      </c>
      <c r="J70" s="11">
        <f>+I70+H70</f>
        <v>-22000</v>
      </c>
    </row>
    <row r="71" spans="1:10" ht="17.25" customHeight="1">
      <c r="A71" s="13">
        <v>43252</v>
      </c>
      <c r="B71" s="14" t="s">
        <v>42</v>
      </c>
      <c r="C71" s="15">
        <f>MROUND(500000/E71,10)</f>
        <v>590</v>
      </c>
      <c r="D71" s="15" t="s">
        <v>11</v>
      </c>
      <c r="E71" s="16">
        <v>850</v>
      </c>
      <c r="F71" s="16">
        <v>845</v>
      </c>
      <c r="G71" s="16">
        <v>0</v>
      </c>
      <c r="H71" s="16">
        <f>(E71-F71)*C71</f>
        <v>2950</v>
      </c>
      <c r="I71" s="16">
        <v>0</v>
      </c>
      <c r="J71" s="16">
        <f>+I71+H71</f>
        <v>2950</v>
      </c>
    </row>
    <row r="72" spans="1:10" ht="17.25" customHeight="1">
      <c r="A72" s="13">
        <v>43252</v>
      </c>
      <c r="B72" s="14" t="s">
        <v>38</v>
      </c>
      <c r="C72" s="15">
        <f t="shared" ref="C72" si="89">MROUND(500000/E72,10)</f>
        <v>320</v>
      </c>
      <c r="D72" s="15" t="s">
        <v>10</v>
      </c>
      <c r="E72" s="16">
        <v>1545</v>
      </c>
      <c r="F72" s="16">
        <v>1515</v>
      </c>
      <c r="G72" s="16">
        <v>0</v>
      </c>
      <c r="H72" s="16">
        <f>(F72-E72)*C72</f>
        <v>-9600</v>
      </c>
      <c r="I72" s="16">
        <v>0</v>
      </c>
      <c r="J72" s="11">
        <f>+I72+H72</f>
        <v>-9600</v>
      </c>
    </row>
    <row r="73" spans="1:10" ht="17.25" customHeight="1">
      <c r="A73" s="12"/>
      <c r="B73" s="8"/>
      <c r="C73" s="8"/>
      <c r="D73" s="8"/>
      <c r="E73" s="8"/>
      <c r="F73" s="8"/>
      <c r="G73" s="8"/>
      <c r="H73" s="8"/>
      <c r="I73" s="8"/>
      <c r="J73" s="8"/>
    </row>
  </sheetData>
  <mergeCells count="2">
    <mergeCell ref="A1:J1"/>
    <mergeCell ref="A2:J2"/>
  </mergeCells>
  <conditionalFormatting sqref="H50:I55 I43 I36:I39 I7">
    <cfRule type="cellIs" dxfId="60" priority="74" operator="lessThan">
      <formula>0</formula>
    </cfRule>
  </conditionalFormatting>
  <conditionalFormatting sqref="H50:I55">
    <cfRule type="cellIs" dxfId="59" priority="73" operator="lessThan">
      <formula>0</formula>
    </cfRule>
  </conditionalFormatting>
  <conditionalFormatting sqref="I48">
    <cfRule type="cellIs" dxfId="58" priority="72" operator="lessThan">
      <formula>0</formula>
    </cfRule>
  </conditionalFormatting>
  <conditionalFormatting sqref="I48">
    <cfRule type="cellIs" dxfId="57" priority="71" operator="lessThan">
      <formula>0</formula>
    </cfRule>
  </conditionalFormatting>
  <conditionalFormatting sqref="I47">
    <cfRule type="cellIs" dxfId="56" priority="70" operator="lessThan">
      <formula>0</formula>
    </cfRule>
  </conditionalFormatting>
  <conditionalFormatting sqref="I47">
    <cfRule type="cellIs" dxfId="55" priority="69" operator="lessThan">
      <formula>0</formula>
    </cfRule>
  </conditionalFormatting>
  <conditionalFormatting sqref="I45:I46">
    <cfRule type="cellIs" dxfId="54" priority="68" operator="lessThan">
      <formula>0</formula>
    </cfRule>
  </conditionalFormatting>
  <conditionalFormatting sqref="I45:I46">
    <cfRule type="cellIs" dxfId="53" priority="67" operator="lessThan">
      <formula>0</formula>
    </cfRule>
  </conditionalFormatting>
  <conditionalFormatting sqref="I44">
    <cfRule type="cellIs" dxfId="52" priority="66" operator="lessThan">
      <formula>0</formula>
    </cfRule>
  </conditionalFormatting>
  <conditionalFormatting sqref="I44">
    <cfRule type="cellIs" dxfId="51" priority="65" operator="lessThan">
      <formula>0</formula>
    </cfRule>
  </conditionalFormatting>
  <conditionalFormatting sqref="I42">
    <cfRule type="cellIs" dxfId="50" priority="60" operator="lessThan">
      <formula>0</formula>
    </cfRule>
  </conditionalFormatting>
  <conditionalFormatting sqref="I41">
    <cfRule type="cellIs" dxfId="49" priority="59" operator="lessThan">
      <formula>0</formula>
    </cfRule>
  </conditionalFormatting>
  <conditionalFormatting sqref="I40">
    <cfRule type="cellIs" dxfId="48" priority="58" operator="lessThan">
      <formula>0</formula>
    </cfRule>
  </conditionalFormatting>
  <conditionalFormatting sqref="I35">
    <cfRule type="cellIs" dxfId="47" priority="52" operator="lessThan">
      <formula>0</formula>
    </cfRule>
  </conditionalFormatting>
  <conditionalFormatting sqref="I32:I34">
    <cfRule type="cellIs" dxfId="46" priority="51" operator="lessThan">
      <formula>0</formula>
    </cfRule>
  </conditionalFormatting>
  <conditionalFormatting sqref="I33:I34">
    <cfRule type="cellIs" dxfId="45" priority="50" operator="lessThan">
      <formula>0</formula>
    </cfRule>
  </conditionalFormatting>
  <conditionalFormatting sqref="I34">
    <cfRule type="cellIs" dxfId="44" priority="49" operator="lessThan">
      <formula>0</formula>
    </cfRule>
  </conditionalFormatting>
  <conditionalFormatting sqref="I31">
    <cfRule type="cellIs" dxfId="43" priority="48" operator="lessThan">
      <formula>0</formula>
    </cfRule>
  </conditionalFormatting>
  <conditionalFormatting sqref="I30">
    <cfRule type="cellIs" dxfId="42" priority="47" operator="lessThan">
      <formula>0</formula>
    </cfRule>
  </conditionalFormatting>
  <conditionalFormatting sqref="I28:I29">
    <cfRule type="cellIs" dxfId="41" priority="46" operator="lessThan">
      <formula>0</formula>
    </cfRule>
  </conditionalFormatting>
  <conditionalFormatting sqref="I28">
    <cfRule type="cellIs" dxfId="40" priority="45" operator="lessThan">
      <formula>0</formula>
    </cfRule>
  </conditionalFormatting>
  <conditionalFormatting sqref="I27">
    <cfRule type="cellIs" dxfId="39" priority="44" operator="lessThan">
      <formula>0</formula>
    </cfRule>
  </conditionalFormatting>
  <conditionalFormatting sqref="I27">
    <cfRule type="cellIs" dxfId="38" priority="43" operator="lessThan">
      <formula>0</formula>
    </cfRule>
  </conditionalFormatting>
  <conditionalFormatting sqref="I24:I25">
    <cfRule type="cellIs" dxfId="37" priority="42" operator="lessThan">
      <formula>0</formula>
    </cfRule>
  </conditionalFormatting>
  <conditionalFormatting sqref="I24">
    <cfRule type="cellIs" dxfId="36" priority="41" operator="lessThan">
      <formula>0</formula>
    </cfRule>
  </conditionalFormatting>
  <conditionalFormatting sqref="I23">
    <cfRule type="cellIs" dxfId="35" priority="40" operator="lessThan">
      <formula>0</formula>
    </cfRule>
  </conditionalFormatting>
  <conditionalFormatting sqref="I23">
    <cfRule type="cellIs" dxfId="34" priority="39" operator="lessThan">
      <formula>0</formula>
    </cfRule>
  </conditionalFormatting>
  <conditionalFormatting sqref="I26">
    <cfRule type="cellIs" dxfId="33" priority="38" operator="lessThan">
      <formula>0</formula>
    </cfRule>
  </conditionalFormatting>
  <conditionalFormatting sqref="I22">
    <cfRule type="cellIs" dxfId="32" priority="37" operator="lessThan">
      <formula>0</formula>
    </cfRule>
  </conditionalFormatting>
  <conditionalFormatting sqref="I22">
    <cfRule type="cellIs" dxfId="31" priority="36" operator="lessThan">
      <formula>0</formula>
    </cfRule>
  </conditionalFormatting>
  <conditionalFormatting sqref="I21">
    <cfRule type="cellIs" dxfId="30" priority="35" operator="lessThan">
      <formula>0</formula>
    </cfRule>
  </conditionalFormatting>
  <conditionalFormatting sqref="I21">
    <cfRule type="cellIs" dxfId="29" priority="34" operator="lessThan">
      <formula>0</formula>
    </cfRule>
  </conditionalFormatting>
  <conditionalFormatting sqref="I20">
    <cfRule type="cellIs" dxfId="28" priority="33" operator="lessThan">
      <formula>0</formula>
    </cfRule>
  </conditionalFormatting>
  <conditionalFormatting sqref="I20">
    <cfRule type="cellIs" dxfId="27" priority="32" operator="lessThan">
      <formula>0</formula>
    </cfRule>
  </conditionalFormatting>
  <conditionalFormatting sqref="I19">
    <cfRule type="cellIs" dxfId="26" priority="31" operator="lessThan">
      <formula>0</formula>
    </cfRule>
  </conditionalFormatting>
  <conditionalFormatting sqref="I19">
    <cfRule type="cellIs" dxfId="25" priority="30" operator="lessThan">
      <formula>0</formula>
    </cfRule>
  </conditionalFormatting>
  <conditionalFormatting sqref="I18">
    <cfRule type="cellIs" dxfId="24" priority="29" operator="lessThan">
      <formula>0</formula>
    </cfRule>
  </conditionalFormatting>
  <conditionalFormatting sqref="I18">
    <cfRule type="cellIs" dxfId="23" priority="28" operator="lessThan">
      <formula>0</formula>
    </cfRule>
  </conditionalFormatting>
  <conditionalFormatting sqref="I17">
    <cfRule type="cellIs" dxfId="22" priority="27" operator="lessThan">
      <formula>0</formula>
    </cfRule>
  </conditionalFormatting>
  <conditionalFormatting sqref="I17">
    <cfRule type="cellIs" dxfId="21" priority="26" operator="lessThan">
      <formula>0</formula>
    </cfRule>
  </conditionalFormatting>
  <conditionalFormatting sqref="I16">
    <cfRule type="cellIs" dxfId="20" priority="25" operator="lessThan">
      <formula>0</formula>
    </cfRule>
  </conditionalFormatting>
  <conditionalFormatting sqref="I16">
    <cfRule type="cellIs" dxfId="19" priority="24" operator="lessThan">
      <formula>0</formula>
    </cfRule>
  </conditionalFormatting>
  <conditionalFormatting sqref="I15">
    <cfRule type="cellIs" dxfId="18" priority="23" operator="lessThan">
      <formula>0</formula>
    </cfRule>
  </conditionalFormatting>
  <conditionalFormatting sqref="I15">
    <cfRule type="cellIs" dxfId="17" priority="22" operator="lessThan">
      <formula>0</formula>
    </cfRule>
  </conditionalFormatting>
  <conditionalFormatting sqref="I14">
    <cfRule type="cellIs" dxfId="16" priority="21" operator="lessThan">
      <formula>0</formula>
    </cfRule>
  </conditionalFormatting>
  <conditionalFormatting sqref="I14">
    <cfRule type="cellIs" dxfId="15" priority="20" operator="lessThan">
      <formula>0</formula>
    </cfRule>
  </conditionalFormatting>
  <conditionalFormatting sqref="I12:I13">
    <cfRule type="cellIs" dxfId="14" priority="19" operator="lessThan">
      <formula>0</formula>
    </cfRule>
  </conditionalFormatting>
  <conditionalFormatting sqref="I12">
    <cfRule type="cellIs" dxfId="13" priority="18" operator="lessThan">
      <formula>0</formula>
    </cfRule>
  </conditionalFormatting>
  <conditionalFormatting sqref="I11">
    <cfRule type="cellIs" dxfId="12" priority="17" operator="lessThan">
      <formula>0</formula>
    </cfRule>
  </conditionalFormatting>
  <conditionalFormatting sqref="I11">
    <cfRule type="cellIs" dxfId="11" priority="16" operator="lessThan">
      <formula>0</formula>
    </cfRule>
  </conditionalFormatting>
  <conditionalFormatting sqref="I8:I9">
    <cfRule type="cellIs" dxfId="10" priority="15" operator="lessThan">
      <formula>0</formula>
    </cfRule>
  </conditionalFormatting>
  <conditionalFormatting sqref="I8">
    <cfRule type="cellIs" dxfId="9" priority="14" operator="lessThan">
      <formula>0</formula>
    </cfRule>
  </conditionalFormatting>
  <conditionalFormatting sqref="I10">
    <cfRule type="cellIs" dxfId="8" priority="11" operator="lessThan">
      <formula>0</formula>
    </cfRule>
  </conditionalFormatting>
  <conditionalFormatting sqref="I5">
    <cfRule type="cellIs" dxfId="7" priority="4" operator="lessThan">
      <formula>0</formula>
    </cfRule>
  </conditionalFormatting>
  <conditionalFormatting sqref="I6">
    <cfRule type="cellIs" dxfId="5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0 H69 H7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0"/>
  <sheetViews>
    <sheetView zoomScale="90" zoomScaleNormal="90" workbookViewId="0">
      <selection activeCell="G5" sqref="G5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>
      <c r="A2" s="76" t="s">
        <v>50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43424</v>
      </c>
      <c r="B5" s="69" t="s">
        <v>99</v>
      </c>
      <c r="C5" s="69">
        <v>500</v>
      </c>
      <c r="D5" s="39" t="s">
        <v>10</v>
      </c>
      <c r="E5" s="40">
        <v>760</v>
      </c>
      <c r="F5" s="40">
        <v>770</v>
      </c>
      <c r="G5" s="40" t="s">
        <v>44</v>
      </c>
      <c r="H5" s="5">
        <f t="shared" ref="H5:H6" si="0">(F5-E5)*C5</f>
        <v>5000</v>
      </c>
      <c r="I5" s="5">
        <v>0</v>
      </c>
      <c r="J5" s="16">
        <f t="shared" ref="J5:J6" si="1">+I5+H5</f>
        <v>5000</v>
      </c>
    </row>
    <row r="6" spans="1:10">
      <c r="A6" s="13">
        <v>43423</v>
      </c>
      <c r="B6" s="69" t="s">
        <v>65</v>
      </c>
      <c r="C6" s="69">
        <v>2266</v>
      </c>
      <c r="D6" s="39" t="s">
        <v>11</v>
      </c>
      <c r="E6" s="40">
        <v>335</v>
      </c>
      <c r="F6" s="40">
        <v>333</v>
      </c>
      <c r="G6" s="40">
        <v>331.5</v>
      </c>
      <c r="H6" s="5">
        <f>(E6-F6)*C6</f>
        <v>4532</v>
      </c>
      <c r="I6" s="16">
        <f>(F6-G6)*C6</f>
        <v>3399</v>
      </c>
      <c r="J6" s="16">
        <f t="shared" si="1"/>
        <v>7931</v>
      </c>
    </row>
    <row r="7" spans="1:10">
      <c r="A7" s="13">
        <v>43420</v>
      </c>
      <c r="B7" s="69" t="s">
        <v>71</v>
      </c>
      <c r="C7" s="69">
        <v>500</v>
      </c>
      <c r="D7" s="39" t="s">
        <v>10</v>
      </c>
      <c r="E7" s="40">
        <v>1122</v>
      </c>
      <c r="F7" s="40">
        <v>1129.5</v>
      </c>
      <c r="G7" s="40" t="s">
        <v>44</v>
      </c>
      <c r="H7" s="5">
        <f t="shared" ref="H7:H11" si="2">(F7-E7)*C7</f>
        <v>3750</v>
      </c>
      <c r="I7" s="5">
        <v>0</v>
      </c>
      <c r="J7" s="16">
        <f t="shared" ref="J7:J12" si="3">+I7+H7</f>
        <v>3750</v>
      </c>
    </row>
    <row r="8" spans="1:10">
      <c r="A8" s="13">
        <v>43419</v>
      </c>
      <c r="B8" s="69" t="s">
        <v>185</v>
      </c>
      <c r="C8" s="69">
        <v>750</v>
      </c>
      <c r="D8" s="39" t="s">
        <v>10</v>
      </c>
      <c r="E8" s="40">
        <v>916</v>
      </c>
      <c r="F8" s="40">
        <v>924</v>
      </c>
      <c r="G8" s="40" t="s">
        <v>44</v>
      </c>
      <c r="H8" s="5">
        <f t="shared" si="2"/>
        <v>6000</v>
      </c>
      <c r="I8" s="16">
        <v>0</v>
      </c>
      <c r="J8" s="16">
        <f t="shared" si="3"/>
        <v>6000</v>
      </c>
    </row>
    <row r="9" spans="1:10">
      <c r="A9" s="13">
        <v>43418</v>
      </c>
      <c r="B9" s="69" t="s">
        <v>186</v>
      </c>
      <c r="C9" s="69">
        <v>400</v>
      </c>
      <c r="D9" s="39" t="s">
        <v>11</v>
      </c>
      <c r="E9" s="40">
        <v>994</v>
      </c>
      <c r="F9" s="40">
        <v>994</v>
      </c>
      <c r="G9" s="40" t="s">
        <v>44</v>
      </c>
      <c r="H9" s="5">
        <f t="shared" ref="H9" si="4">(F9-E9)*C9</f>
        <v>0</v>
      </c>
      <c r="I9" s="5">
        <v>0</v>
      </c>
      <c r="J9" s="16">
        <f t="shared" si="3"/>
        <v>0</v>
      </c>
    </row>
    <row r="10" spans="1:10">
      <c r="A10" s="13">
        <v>43417</v>
      </c>
      <c r="B10" s="69" t="s">
        <v>139</v>
      </c>
      <c r="C10" s="69">
        <v>700</v>
      </c>
      <c r="D10" s="39" t="s">
        <v>10</v>
      </c>
      <c r="E10" s="40">
        <v>1300</v>
      </c>
      <c r="F10" s="40">
        <v>1310</v>
      </c>
      <c r="G10" s="40" t="s">
        <v>44</v>
      </c>
      <c r="H10" s="5">
        <f t="shared" si="2"/>
        <v>7000</v>
      </c>
      <c r="I10" s="16">
        <v>0</v>
      </c>
      <c r="J10" s="16">
        <f t="shared" si="3"/>
        <v>7000</v>
      </c>
    </row>
    <row r="11" spans="1:10">
      <c r="A11" s="13">
        <v>43416</v>
      </c>
      <c r="B11" s="69" t="s">
        <v>187</v>
      </c>
      <c r="C11" s="69">
        <v>1250</v>
      </c>
      <c r="D11" s="39" t="s">
        <v>10</v>
      </c>
      <c r="E11" s="40">
        <v>441</v>
      </c>
      <c r="F11" s="40">
        <v>445</v>
      </c>
      <c r="G11" s="40" t="s">
        <v>44</v>
      </c>
      <c r="H11" s="5">
        <f t="shared" si="2"/>
        <v>5000</v>
      </c>
      <c r="I11" s="5">
        <v>0</v>
      </c>
      <c r="J11" s="16">
        <f t="shared" si="3"/>
        <v>5000</v>
      </c>
    </row>
    <row r="12" spans="1:10">
      <c r="A12" s="13">
        <v>43406</v>
      </c>
      <c r="B12" s="69" t="s">
        <v>144</v>
      </c>
      <c r="C12" s="69">
        <v>1300</v>
      </c>
      <c r="D12" s="39" t="s">
        <v>10</v>
      </c>
      <c r="E12" s="40">
        <v>379</v>
      </c>
      <c r="F12" s="40">
        <v>382</v>
      </c>
      <c r="G12" s="40" t="s">
        <v>44</v>
      </c>
      <c r="H12" s="5">
        <f t="shared" ref="H12" si="5">(F12-E12)*C12</f>
        <v>3900</v>
      </c>
      <c r="I12" s="16">
        <v>0</v>
      </c>
      <c r="J12" s="16">
        <f t="shared" si="3"/>
        <v>3900</v>
      </c>
    </row>
    <row r="13" spans="1:10">
      <c r="A13" s="13">
        <v>43404</v>
      </c>
      <c r="B13" s="69" t="s">
        <v>176</v>
      </c>
      <c r="C13" s="69">
        <v>3000</v>
      </c>
      <c r="D13" s="39" t="s">
        <v>10</v>
      </c>
      <c r="E13" s="40">
        <v>251.5</v>
      </c>
      <c r="F13" s="40">
        <v>253.5</v>
      </c>
      <c r="G13" s="40">
        <v>256</v>
      </c>
      <c r="H13" s="5">
        <f t="shared" ref="H13" si="6">(F13-E13)*C13</f>
        <v>6000</v>
      </c>
      <c r="I13" s="5">
        <f>(G13-F13)*C13</f>
        <v>7500</v>
      </c>
      <c r="J13" s="16">
        <f t="shared" ref="J13" si="7">+I13+H13</f>
        <v>13500</v>
      </c>
    </row>
    <row r="14" spans="1:10">
      <c r="A14" s="13">
        <v>43403</v>
      </c>
      <c r="B14" s="69" t="s">
        <v>168</v>
      </c>
      <c r="C14" s="69">
        <v>1200</v>
      </c>
      <c r="D14" s="39" t="s">
        <v>10</v>
      </c>
      <c r="E14" s="40">
        <v>688</v>
      </c>
      <c r="F14" s="40">
        <v>693</v>
      </c>
      <c r="G14" s="40" t="s">
        <v>44</v>
      </c>
      <c r="H14" s="5">
        <f t="shared" ref="H14" si="8">(F14-E14)*C14</f>
        <v>6000</v>
      </c>
      <c r="I14" s="5">
        <v>0</v>
      </c>
      <c r="J14" s="16">
        <f t="shared" ref="J14" si="9">+I14+H14</f>
        <v>6000</v>
      </c>
    </row>
    <row r="15" spans="1:10">
      <c r="A15" s="13">
        <v>43402</v>
      </c>
      <c r="B15" s="69" t="s">
        <v>175</v>
      </c>
      <c r="C15" s="69">
        <v>550</v>
      </c>
      <c r="D15" s="39" t="s">
        <v>10</v>
      </c>
      <c r="E15" s="40">
        <v>885</v>
      </c>
      <c r="F15" s="40">
        <v>895</v>
      </c>
      <c r="G15" s="40" t="s">
        <v>44</v>
      </c>
      <c r="H15" s="5">
        <f t="shared" ref="H15:H16" si="10">(F15-E15)*C15</f>
        <v>5500</v>
      </c>
      <c r="I15" s="5">
        <v>0</v>
      </c>
      <c r="J15" s="16">
        <f t="shared" ref="J15:J17" si="11">+I15+H15</f>
        <v>5500</v>
      </c>
    </row>
    <row r="16" spans="1:10">
      <c r="A16" s="13">
        <v>43399</v>
      </c>
      <c r="B16" s="69" t="s">
        <v>25</v>
      </c>
      <c r="C16" s="69">
        <v>1250</v>
      </c>
      <c r="D16" s="39" t="s">
        <v>10</v>
      </c>
      <c r="E16" s="40">
        <v>580</v>
      </c>
      <c r="F16" s="40">
        <v>586</v>
      </c>
      <c r="G16" s="40" t="s">
        <v>44</v>
      </c>
      <c r="H16" s="5">
        <f t="shared" si="10"/>
        <v>7500</v>
      </c>
      <c r="I16" s="5">
        <v>0</v>
      </c>
      <c r="J16" s="16">
        <f t="shared" si="11"/>
        <v>7500</v>
      </c>
    </row>
    <row r="17" spans="1:10">
      <c r="A17" s="13">
        <v>43398</v>
      </c>
      <c r="B17" s="69" t="s">
        <v>99</v>
      </c>
      <c r="C17" s="69">
        <v>500</v>
      </c>
      <c r="D17" s="39" t="s">
        <v>11</v>
      </c>
      <c r="E17" s="40">
        <v>545</v>
      </c>
      <c r="F17" s="40">
        <v>539</v>
      </c>
      <c r="G17" s="40" t="s">
        <v>44</v>
      </c>
      <c r="H17" s="5">
        <f>(E17-F17)*C17</f>
        <v>3000</v>
      </c>
      <c r="I17" s="5">
        <v>0</v>
      </c>
      <c r="J17" s="16">
        <f t="shared" si="11"/>
        <v>3000</v>
      </c>
    </row>
    <row r="18" spans="1:10">
      <c r="A18" s="13">
        <v>43397</v>
      </c>
      <c r="B18" s="69" t="s">
        <v>170</v>
      </c>
      <c r="C18" s="69">
        <v>200</v>
      </c>
      <c r="D18" s="39" t="s">
        <v>11</v>
      </c>
      <c r="E18" s="40">
        <v>5320</v>
      </c>
      <c r="F18" s="40">
        <v>5355</v>
      </c>
      <c r="G18" s="40" t="s">
        <v>44</v>
      </c>
      <c r="H18" s="5">
        <f>(E18-F18)*C18</f>
        <v>-7000</v>
      </c>
      <c r="I18" s="5">
        <v>0</v>
      </c>
      <c r="J18" s="16">
        <f t="shared" ref="J18" si="12">+I18+H18</f>
        <v>-7000</v>
      </c>
    </row>
    <row r="19" spans="1:10">
      <c r="A19" s="13">
        <v>43396</v>
      </c>
      <c r="B19" s="69" t="s">
        <v>169</v>
      </c>
      <c r="C19" s="69">
        <v>2800</v>
      </c>
      <c r="D19" s="39" t="s">
        <v>11</v>
      </c>
      <c r="E19" s="40">
        <v>136.80000000000001</v>
      </c>
      <c r="F19" s="40">
        <v>135.19999999999999</v>
      </c>
      <c r="G19" s="40" t="s">
        <v>44</v>
      </c>
      <c r="H19" s="5">
        <f>(E19-F19)*C19</f>
        <v>4480.0000000000637</v>
      </c>
      <c r="I19" s="5">
        <v>0</v>
      </c>
      <c r="J19" s="16">
        <f t="shared" ref="J19" si="13">+I19+H19</f>
        <v>4480.0000000000637</v>
      </c>
    </row>
    <row r="20" spans="1:10">
      <c r="A20" s="13">
        <v>43395</v>
      </c>
      <c r="B20" s="69" t="s">
        <v>141</v>
      </c>
      <c r="C20" s="69">
        <v>700</v>
      </c>
      <c r="D20" s="39" t="s">
        <v>10</v>
      </c>
      <c r="E20" s="40">
        <v>1125</v>
      </c>
      <c r="F20" s="40">
        <v>1133.9000000000001</v>
      </c>
      <c r="G20" s="40" t="s">
        <v>44</v>
      </c>
      <c r="H20" s="5">
        <f t="shared" ref="H20:H22" si="14">(F20-E20)*C20</f>
        <v>6230.0000000000637</v>
      </c>
      <c r="I20" s="5">
        <v>0</v>
      </c>
      <c r="J20" s="16">
        <f t="shared" ref="J20" si="15">+I20+H20</f>
        <v>6230.0000000000637</v>
      </c>
    </row>
    <row r="21" spans="1:10">
      <c r="A21" s="13">
        <v>43392</v>
      </c>
      <c r="B21" s="69" t="s">
        <v>168</v>
      </c>
      <c r="C21" s="69">
        <v>1200</v>
      </c>
      <c r="D21" s="39" t="s">
        <v>11</v>
      </c>
      <c r="E21" s="40">
        <v>700</v>
      </c>
      <c r="F21" s="40">
        <v>695</v>
      </c>
      <c r="G21" s="40" t="s">
        <v>44</v>
      </c>
      <c r="H21" s="5">
        <f>(E21-F21)*C21</f>
        <v>6000</v>
      </c>
      <c r="I21" s="5">
        <v>0</v>
      </c>
      <c r="J21" s="16">
        <f t="shared" ref="J21" si="16">+I21+H21</f>
        <v>6000</v>
      </c>
    </row>
    <row r="22" spans="1:10">
      <c r="A22" s="13">
        <v>43389</v>
      </c>
      <c r="B22" s="69" t="s">
        <v>22</v>
      </c>
      <c r="C22" s="69">
        <v>1100</v>
      </c>
      <c r="D22" s="39" t="s">
        <v>10</v>
      </c>
      <c r="E22" s="40">
        <v>626</v>
      </c>
      <c r="F22" s="40">
        <v>632</v>
      </c>
      <c r="G22" s="40">
        <v>640</v>
      </c>
      <c r="H22" s="5">
        <f t="shared" si="14"/>
        <v>6600</v>
      </c>
      <c r="I22" s="5">
        <f>(G22-F22)*C22</f>
        <v>8800</v>
      </c>
      <c r="J22" s="16">
        <f t="shared" ref="J22" si="17">+I22+H22</f>
        <v>15400</v>
      </c>
    </row>
    <row r="23" spans="1:10">
      <c r="A23" s="13">
        <v>43388</v>
      </c>
      <c r="B23" s="69" t="s">
        <v>163</v>
      </c>
      <c r="C23" s="69">
        <v>5000</v>
      </c>
      <c r="D23" s="39" t="s">
        <v>10</v>
      </c>
      <c r="E23" s="40">
        <v>98.8</v>
      </c>
      <c r="F23" s="40">
        <v>99.7</v>
      </c>
      <c r="G23" s="40" t="s">
        <v>44</v>
      </c>
      <c r="H23" s="5">
        <f t="shared" ref="H23" si="18">(F23-E23)*C23</f>
        <v>4500.0000000000282</v>
      </c>
      <c r="I23" s="5">
        <v>0</v>
      </c>
      <c r="J23" s="16">
        <f t="shared" ref="J23" si="19">+I23+H23</f>
        <v>4500.0000000000282</v>
      </c>
    </row>
    <row r="24" spans="1:10">
      <c r="A24" s="13">
        <v>43385</v>
      </c>
      <c r="B24" s="69" t="s">
        <v>157</v>
      </c>
      <c r="C24" s="69">
        <v>2500</v>
      </c>
      <c r="D24" s="39" t="s">
        <v>10</v>
      </c>
      <c r="E24" s="40">
        <v>407</v>
      </c>
      <c r="F24" s="40">
        <v>410</v>
      </c>
      <c r="G24" s="40">
        <v>412</v>
      </c>
      <c r="H24" s="5">
        <f t="shared" ref="H24" si="20">(F24-E24)*C24</f>
        <v>7500</v>
      </c>
      <c r="I24" s="5">
        <f>(G24-F24)*C24</f>
        <v>5000</v>
      </c>
      <c r="J24" s="16">
        <f t="shared" ref="J24:J27" si="21">+I24+H24</f>
        <v>12500</v>
      </c>
    </row>
    <row r="25" spans="1:10">
      <c r="A25" s="13">
        <v>43384</v>
      </c>
      <c r="B25" s="69" t="s">
        <v>105</v>
      </c>
      <c r="C25" s="69">
        <v>4000</v>
      </c>
      <c r="D25" s="39" t="s">
        <v>11</v>
      </c>
      <c r="E25" s="40">
        <v>93.5</v>
      </c>
      <c r="F25" s="40">
        <v>93.5</v>
      </c>
      <c r="G25" s="40" t="s">
        <v>44</v>
      </c>
      <c r="H25" s="5">
        <f>(E25-F25)*C25</f>
        <v>0</v>
      </c>
      <c r="I25" s="16">
        <v>0</v>
      </c>
      <c r="J25" s="16">
        <f t="shared" si="21"/>
        <v>0</v>
      </c>
    </row>
    <row r="26" spans="1:10">
      <c r="A26" s="13">
        <v>43383</v>
      </c>
      <c r="B26" s="69" t="s">
        <v>158</v>
      </c>
      <c r="C26" s="69">
        <v>400</v>
      </c>
      <c r="D26" s="39" t="s">
        <v>10</v>
      </c>
      <c r="E26" s="40">
        <v>1275</v>
      </c>
      <c r="F26" s="40">
        <v>1290</v>
      </c>
      <c r="G26" s="40">
        <v>1305</v>
      </c>
      <c r="H26" s="5">
        <f t="shared" ref="H26" si="22">(F26-E26)*C26</f>
        <v>6000</v>
      </c>
      <c r="I26" s="5">
        <f>(G26-F26)*C26</f>
        <v>6000</v>
      </c>
      <c r="J26" s="16">
        <f t="shared" si="21"/>
        <v>12000</v>
      </c>
    </row>
    <row r="27" spans="1:10">
      <c r="A27" s="13">
        <v>43382</v>
      </c>
      <c r="B27" s="69" t="s">
        <v>129</v>
      </c>
      <c r="C27" s="69">
        <v>2500</v>
      </c>
      <c r="D27" s="39" t="s">
        <v>11</v>
      </c>
      <c r="E27" s="40">
        <v>302</v>
      </c>
      <c r="F27" s="40">
        <v>299</v>
      </c>
      <c r="G27" s="40">
        <v>295</v>
      </c>
      <c r="H27" s="5">
        <f>(E27-F27)*C27</f>
        <v>7500</v>
      </c>
      <c r="I27" s="16">
        <f>(F27-G27)*C27</f>
        <v>10000</v>
      </c>
      <c r="J27" s="16">
        <f t="shared" si="21"/>
        <v>17500</v>
      </c>
    </row>
    <row r="28" spans="1:10">
      <c r="A28" s="13">
        <v>43381</v>
      </c>
      <c r="B28" s="69" t="s">
        <v>159</v>
      </c>
      <c r="C28" s="69">
        <v>1000</v>
      </c>
      <c r="D28" s="39" t="s">
        <v>11</v>
      </c>
      <c r="E28" s="40">
        <v>486</v>
      </c>
      <c r="F28" s="40">
        <v>479</v>
      </c>
      <c r="G28" s="40" t="s">
        <v>44</v>
      </c>
      <c r="H28" s="5">
        <f>(E28-F28)*C28</f>
        <v>7000</v>
      </c>
      <c r="I28" s="5">
        <v>0</v>
      </c>
      <c r="J28" s="16">
        <f t="shared" ref="J28:J30" si="23">+I28+H28</f>
        <v>7000</v>
      </c>
    </row>
    <row r="29" spans="1:10">
      <c r="A29" s="13">
        <v>43378</v>
      </c>
      <c r="B29" s="69" t="s">
        <v>103</v>
      </c>
      <c r="C29" s="69">
        <v>1000</v>
      </c>
      <c r="D29" s="39" t="s">
        <v>11</v>
      </c>
      <c r="E29" s="40">
        <v>765</v>
      </c>
      <c r="F29" s="40">
        <v>758</v>
      </c>
      <c r="G29" s="40" t="s">
        <v>44</v>
      </c>
      <c r="H29" s="5">
        <f>(E29-F29)*C29</f>
        <v>7000</v>
      </c>
      <c r="I29" s="16">
        <v>0</v>
      </c>
      <c r="J29" s="16">
        <f t="shared" si="23"/>
        <v>7000</v>
      </c>
    </row>
    <row r="30" spans="1:10">
      <c r="A30" s="13">
        <v>43377</v>
      </c>
      <c r="B30" s="69" t="s">
        <v>150</v>
      </c>
      <c r="C30" s="69">
        <v>1100</v>
      </c>
      <c r="D30" s="39" t="s">
        <v>11</v>
      </c>
      <c r="E30" s="40">
        <v>872</v>
      </c>
      <c r="F30" s="40">
        <v>872</v>
      </c>
      <c r="G30" s="40" t="s">
        <v>44</v>
      </c>
      <c r="H30" s="5">
        <f t="shared" ref="H30" si="24">(F30-E30)*C30</f>
        <v>0</v>
      </c>
      <c r="I30" s="5">
        <v>0</v>
      </c>
      <c r="J30" s="16">
        <f t="shared" si="23"/>
        <v>0</v>
      </c>
    </row>
    <row r="31" spans="1:10">
      <c r="A31" s="13">
        <v>43376</v>
      </c>
      <c r="B31" s="69" t="s">
        <v>99</v>
      </c>
      <c r="C31" s="69">
        <v>500</v>
      </c>
      <c r="D31" s="39" t="s">
        <v>10</v>
      </c>
      <c r="E31" s="40">
        <v>621</v>
      </c>
      <c r="F31" s="40">
        <v>631</v>
      </c>
      <c r="G31" s="40" t="s">
        <v>44</v>
      </c>
      <c r="H31" s="5">
        <f t="shared" ref="H31" si="25">(F31-E31)*C31</f>
        <v>5000</v>
      </c>
      <c r="I31" s="16">
        <v>0</v>
      </c>
      <c r="J31" s="16">
        <f t="shared" ref="J31:J32" si="26">+I31+H31</f>
        <v>5000</v>
      </c>
    </row>
    <row r="32" spans="1:10">
      <c r="A32" s="13">
        <v>43374</v>
      </c>
      <c r="B32" s="69" t="s">
        <v>151</v>
      </c>
      <c r="C32" s="69">
        <v>750</v>
      </c>
      <c r="D32" s="39" t="s">
        <v>11</v>
      </c>
      <c r="E32" s="40">
        <v>992</v>
      </c>
      <c r="F32" s="40">
        <v>992</v>
      </c>
      <c r="G32" s="40" t="s">
        <v>44</v>
      </c>
      <c r="H32" s="5">
        <f>(E32-F32)*C32</f>
        <v>0</v>
      </c>
      <c r="I32" s="16">
        <v>0</v>
      </c>
      <c r="J32" s="16">
        <f t="shared" si="26"/>
        <v>0</v>
      </c>
    </row>
    <row r="33" spans="1:10">
      <c r="A33" s="13">
        <v>43371</v>
      </c>
      <c r="B33" s="69" t="s">
        <v>141</v>
      </c>
      <c r="C33" s="69">
        <v>700</v>
      </c>
      <c r="D33" s="39" t="s">
        <v>11</v>
      </c>
      <c r="E33" s="40">
        <v>1178</v>
      </c>
      <c r="F33" s="40">
        <v>1168</v>
      </c>
      <c r="G33" s="40">
        <v>1160</v>
      </c>
      <c r="H33" s="5">
        <f>(E33-F33)*C33</f>
        <v>7000</v>
      </c>
      <c r="I33" s="16">
        <f>(F33-G33)*C33</f>
        <v>5600</v>
      </c>
      <c r="J33" s="16">
        <f t="shared" ref="J33:J34" si="27">+I33+H33</f>
        <v>12600</v>
      </c>
    </row>
    <row r="34" spans="1:10">
      <c r="A34" s="13">
        <v>43370</v>
      </c>
      <c r="B34" s="69" t="s">
        <v>140</v>
      </c>
      <c r="C34" s="69">
        <v>1200</v>
      </c>
      <c r="D34" s="39" t="s">
        <v>11</v>
      </c>
      <c r="E34" s="40">
        <v>605</v>
      </c>
      <c r="F34" s="40">
        <v>600</v>
      </c>
      <c r="G34" s="40" t="s">
        <v>44</v>
      </c>
      <c r="H34" s="5">
        <f>(E34-F34)*C34</f>
        <v>6000</v>
      </c>
      <c r="I34" s="16">
        <v>0</v>
      </c>
      <c r="J34" s="16">
        <f t="shared" si="27"/>
        <v>6000</v>
      </c>
    </row>
    <row r="35" spans="1:10">
      <c r="A35" s="13">
        <v>43369</v>
      </c>
      <c r="B35" s="69" t="s">
        <v>139</v>
      </c>
      <c r="C35" s="69">
        <v>800</v>
      </c>
      <c r="D35" s="39" t="s">
        <v>10</v>
      </c>
      <c r="E35" s="40">
        <v>1390</v>
      </c>
      <c r="F35" s="40">
        <v>1400</v>
      </c>
      <c r="G35" s="40">
        <v>1420</v>
      </c>
      <c r="H35" s="5">
        <f t="shared" ref="H35" si="28">(F35-E35)*C35</f>
        <v>8000</v>
      </c>
      <c r="I35" s="5">
        <f>(G35-F35)*C35</f>
        <v>16000</v>
      </c>
      <c r="J35" s="16">
        <f t="shared" ref="J35" si="29">+I35+H35</f>
        <v>24000</v>
      </c>
    </row>
    <row r="36" spans="1:10">
      <c r="A36" s="13">
        <v>43368</v>
      </c>
      <c r="B36" s="69" t="s">
        <v>100</v>
      </c>
      <c r="C36" s="69">
        <v>2000</v>
      </c>
      <c r="D36" s="39" t="s">
        <v>11</v>
      </c>
      <c r="E36" s="40">
        <v>346</v>
      </c>
      <c r="F36" s="40">
        <v>342</v>
      </c>
      <c r="G36" s="40">
        <v>338</v>
      </c>
      <c r="H36" s="5">
        <f>(E36-F36)*C36</f>
        <v>8000</v>
      </c>
      <c r="I36" s="16">
        <f>(F36-G36)*C36</f>
        <v>8000</v>
      </c>
      <c r="J36" s="16">
        <f t="shared" ref="J36" si="30">+I36+H36</f>
        <v>16000</v>
      </c>
    </row>
    <row r="37" spans="1:10">
      <c r="A37" s="13">
        <v>43367</v>
      </c>
      <c r="B37" s="69" t="s">
        <v>138</v>
      </c>
      <c r="C37" s="69">
        <v>1600</v>
      </c>
      <c r="D37" s="39" t="s">
        <v>11</v>
      </c>
      <c r="E37" s="40">
        <v>261</v>
      </c>
      <c r="F37" s="40">
        <v>257</v>
      </c>
      <c r="G37" s="40">
        <v>252</v>
      </c>
      <c r="H37" s="5">
        <f>(E37-F37)*C37</f>
        <v>6400</v>
      </c>
      <c r="I37" s="16">
        <f>(F37-G37)*C37</f>
        <v>8000</v>
      </c>
      <c r="J37" s="16">
        <f t="shared" ref="J37" si="31">+I37+H37</f>
        <v>14400</v>
      </c>
    </row>
    <row r="38" spans="1:10">
      <c r="A38" s="13">
        <v>43364</v>
      </c>
      <c r="B38" s="69" t="s">
        <v>130</v>
      </c>
      <c r="C38" s="69">
        <v>1800</v>
      </c>
      <c r="D38" s="39" t="s">
        <v>10</v>
      </c>
      <c r="E38" s="40">
        <v>373</v>
      </c>
      <c r="F38" s="40">
        <v>369</v>
      </c>
      <c r="G38" s="40" t="s">
        <v>44</v>
      </c>
      <c r="H38" s="5">
        <f t="shared" ref="H38" si="32">(F38-E38)*C38</f>
        <v>-7200</v>
      </c>
      <c r="I38" s="5">
        <v>0</v>
      </c>
      <c r="J38" s="16">
        <f t="shared" ref="J38" si="33">+I38+H38</f>
        <v>-7200</v>
      </c>
    </row>
    <row r="39" spans="1:10">
      <c r="A39" s="13">
        <v>43362</v>
      </c>
      <c r="B39" s="69" t="s">
        <v>65</v>
      </c>
      <c r="C39" s="69">
        <v>2666</v>
      </c>
      <c r="D39" s="39" t="s">
        <v>10</v>
      </c>
      <c r="E39" s="40">
        <v>384</v>
      </c>
      <c r="F39" s="40">
        <v>386.5</v>
      </c>
      <c r="G39" s="40">
        <v>388</v>
      </c>
      <c r="H39" s="5">
        <f t="shared" ref="H39" si="34">(F39-E39)*C39</f>
        <v>6665</v>
      </c>
      <c r="I39" s="5">
        <f>(G39-F39)*C39</f>
        <v>3999</v>
      </c>
      <c r="J39" s="16">
        <f t="shared" ref="J39" si="35">+I39+H39</f>
        <v>10664</v>
      </c>
    </row>
    <row r="40" spans="1:10">
      <c r="A40" s="13">
        <v>43361</v>
      </c>
      <c r="B40" s="69" t="s">
        <v>131</v>
      </c>
      <c r="C40" s="69">
        <v>900</v>
      </c>
      <c r="D40" s="39" t="s">
        <v>10</v>
      </c>
      <c r="E40" s="40">
        <v>683</v>
      </c>
      <c r="F40" s="40">
        <v>681</v>
      </c>
      <c r="G40" s="40" t="s">
        <v>44</v>
      </c>
      <c r="H40" s="5">
        <f t="shared" ref="H40" si="36">(F40-E40)*C40</f>
        <v>-1800</v>
      </c>
      <c r="I40" s="16">
        <v>0</v>
      </c>
      <c r="J40" s="16">
        <f t="shared" ref="J40" si="37">+I40+H40</f>
        <v>-1800</v>
      </c>
    </row>
    <row r="41" spans="1:10">
      <c r="A41" s="13">
        <v>43360</v>
      </c>
      <c r="B41" s="69" t="s">
        <v>130</v>
      </c>
      <c r="C41" s="69">
        <v>1800</v>
      </c>
      <c r="D41" s="39" t="s">
        <v>10</v>
      </c>
      <c r="E41" s="40">
        <v>365</v>
      </c>
      <c r="F41" s="40">
        <v>367.5</v>
      </c>
      <c r="G41" s="40" t="s">
        <v>44</v>
      </c>
      <c r="H41" s="5">
        <f t="shared" ref="H41" si="38">(F41-E41)*C41</f>
        <v>4500</v>
      </c>
      <c r="I41" s="16">
        <v>0</v>
      </c>
      <c r="J41" s="16">
        <f t="shared" ref="J41:J44" si="39">+I41+H41</f>
        <v>4500</v>
      </c>
    </row>
    <row r="42" spans="1:10">
      <c r="A42" s="13">
        <v>43357</v>
      </c>
      <c r="B42" s="69" t="s">
        <v>137</v>
      </c>
      <c r="C42" s="69">
        <v>700</v>
      </c>
      <c r="D42" s="39" t="s">
        <v>10</v>
      </c>
      <c r="E42" s="40">
        <v>985</v>
      </c>
      <c r="F42" s="40">
        <v>994</v>
      </c>
      <c r="G42" s="40" t="s">
        <v>44</v>
      </c>
      <c r="H42" s="5">
        <f t="shared" ref="H42" si="40">(F42-E42)*C42</f>
        <v>6300</v>
      </c>
      <c r="I42" s="16">
        <v>0</v>
      </c>
      <c r="J42" s="16">
        <f t="shared" ref="J42" si="41">+I42+H42</f>
        <v>6300</v>
      </c>
    </row>
    <row r="43" spans="1:10">
      <c r="A43" s="13">
        <v>43355</v>
      </c>
      <c r="B43" s="69" t="s">
        <v>136</v>
      </c>
      <c r="C43" s="69">
        <v>1500</v>
      </c>
      <c r="D43" s="39" t="s">
        <v>11</v>
      </c>
      <c r="E43" s="40">
        <v>300</v>
      </c>
      <c r="F43" s="40">
        <v>300</v>
      </c>
      <c r="G43" s="40" t="s">
        <v>44</v>
      </c>
      <c r="H43" s="5">
        <f>(E43-F43)*C43</f>
        <v>0</v>
      </c>
      <c r="I43" s="16">
        <v>0</v>
      </c>
      <c r="J43" s="16">
        <f t="shared" ref="J43" si="42">+I43+H43</f>
        <v>0</v>
      </c>
    </row>
    <row r="44" spans="1:10">
      <c r="A44" s="13">
        <v>43354</v>
      </c>
      <c r="B44" s="69" t="s">
        <v>135</v>
      </c>
      <c r="C44" s="69">
        <v>1500</v>
      </c>
      <c r="D44" s="39" t="s">
        <v>11</v>
      </c>
      <c r="E44" s="40">
        <v>587</v>
      </c>
      <c r="F44" s="40">
        <v>582</v>
      </c>
      <c r="G44" s="40" t="s">
        <v>44</v>
      </c>
      <c r="H44" s="5">
        <f>(E44-F44)*C44</f>
        <v>7500</v>
      </c>
      <c r="I44" s="16">
        <v>0</v>
      </c>
      <c r="J44" s="16">
        <f t="shared" si="39"/>
        <v>7500</v>
      </c>
    </row>
    <row r="45" spans="1:10">
      <c r="A45" s="13">
        <v>43353</v>
      </c>
      <c r="B45" s="69" t="s">
        <v>129</v>
      </c>
      <c r="C45" s="69">
        <v>2600</v>
      </c>
      <c r="D45" s="39" t="s">
        <v>11</v>
      </c>
      <c r="E45" s="40">
        <v>349</v>
      </c>
      <c r="F45" s="40">
        <v>346</v>
      </c>
      <c r="G45" s="40">
        <v>343.8</v>
      </c>
      <c r="H45" s="5">
        <f>(E45-F45)*C45</f>
        <v>7800</v>
      </c>
      <c r="I45" s="16">
        <f>(F45-G45)*C45</f>
        <v>5719.9999999999709</v>
      </c>
      <c r="J45" s="16">
        <f t="shared" ref="J45" si="43">+I45+H45</f>
        <v>13519.999999999971</v>
      </c>
    </row>
    <row r="46" spans="1:10">
      <c r="A46" s="13">
        <v>43350</v>
      </c>
      <c r="B46" s="69" t="s">
        <v>128</v>
      </c>
      <c r="C46" s="69">
        <v>600</v>
      </c>
      <c r="D46" s="39" t="s">
        <v>10</v>
      </c>
      <c r="E46" s="40">
        <v>922</v>
      </c>
      <c r="F46" s="40">
        <v>922</v>
      </c>
      <c r="G46" s="40" t="s">
        <v>44</v>
      </c>
      <c r="H46" s="5">
        <f t="shared" ref="H46" si="44">(F46-E46)*C46</f>
        <v>0</v>
      </c>
      <c r="I46" s="5">
        <v>0</v>
      </c>
      <c r="J46" s="16">
        <f t="shared" ref="J46" si="45">+I46+H46</f>
        <v>0</v>
      </c>
    </row>
    <row r="47" spans="1:10">
      <c r="A47" s="13">
        <v>43349</v>
      </c>
      <c r="B47" s="69" t="s">
        <v>127</v>
      </c>
      <c r="C47" s="69">
        <v>700</v>
      </c>
      <c r="D47" s="39" t="s">
        <v>10</v>
      </c>
      <c r="E47" s="40">
        <v>771</v>
      </c>
      <c r="F47" s="40">
        <v>780</v>
      </c>
      <c r="G47" s="40">
        <v>800</v>
      </c>
      <c r="H47" s="5">
        <f t="shared" ref="H47" si="46">(F47-E47)*C47</f>
        <v>6300</v>
      </c>
      <c r="I47" s="5">
        <f>(G47-F47)*C47</f>
        <v>14000</v>
      </c>
      <c r="J47" s="16">
        <f t="shared" ref="J47" si="47">+I47+H47</f>
        <v>20300</v>
      </c>
    </row>
    <row r="48" spans="1:10">
      <c r="A48" s="13">
        <v>43348</v>
      </c>
      <c r="B48" s="69" t="s">
        <v>125</v>
      </c>
      <c r="C48" s="69">
        <v>1100</v>
      </c>
      <c r="D48" s="39" t="s">
        <v>11</v>
      </c>
      <c r="E48" s="40">
        <v>577</v>
      </c>
      <c r="F48" s="40">
        <v>580</v>
      </c>
      <c r="G48" s="40" t="s">
        <v>44</v>
      </c>
      <c r="H48" s="5">
        <f>(E48-F48)*C48</f>
        <v>-3300</v>
      </c>
      <c r="I48" s="5">
        <v>0</v>
      </c>
      <c r="J48" s="16">
        <f t="shared" ref="J48" si="48">+I48+H48</f>
        <v>-3300</v>
      </c>
    </row>
    <row r="49" spans="1:10">
      <c r="A49" s="13">
        <v>43348</v>
      </c>
      <c r="B49" s="69" t="s">
        <v>124</v>
      </c>
      <c r="C49" s="69">
        <v>1100</v>
      </c>
      <c r="D49" s="39" t="s">
        <v>11</v>
      </c>
      <c r="E49" s="40">
        <v>653</v>
      </c>
      <c r="F49" s="40">
        <v>649</v>
      </c>
      <c r="G49" s="40" t="s">
        <v>44</v>
      </c>
      <c r="H49" s="5">
        <f>(E49-F49)*C49</f>
        <v>4400</v>
      </c>
      <c r="I49" s="5">
        <v>0</v>
      </c>
      <c r="J49" s="16">
        <f t="shared" ref="J49" si="49">+I49+H49</f>
        <v>4400</v>
      </c>
    </row>
    <row r="50" spans="1:10">
      <c r="A50" s="13">
        <v>43347</v>
      </c>
      <c r="B50" s="69" t="s">
        <v>64</v>
      </c>
      <c r="C50" s="69">
        <v>1100</v>
      </c>
      <c r="D50" s="39" t="s">
        <v>11</v>
      </c>
      <c r="E50" s="40">
        <v>509</v>
      </c>
      <c r="F50" s="40">
        <v>503</v>
      </c>
      <c r="G50" s="40" t="s">
        <v>44</v>
      </c>
      <c r="H50" s="5">
        <f>(E50-F50)*C50</f>
        <v>6600</v>
      </c>
      <c r="I50" s="5">
        <v>0</v>
      </c>
      <c r="J50" s="16">
        <f t="shared" ref="J50" si="50">+I50+H50</f>
        <v>6600</v>
      </c>
    </row>
    <row r="51" spans="1:10">
      <c r="A51" s="13">
        <v>43346</v>
      </c>
      <c r="B51" s="69" t="s">
        <v>120</v>
      </c>
      <c r="C51" s="69">
        <v>250</v>
      </c>
      <c r="D51" s="39" t="s">
        <v>10</v>
      </c>
      <c r="E51" s="40">
        <v>2600</v>
      </c>
      <c r="F51" s="40">
        <v>2625</v>
      </c>
      <c r="G51" s="40">
        <v>2640</v>
      </c>
      <c r="H51" s="5">
        <f t="shared" ref="H51:H52" si="51">(F51-E51)*C51</f>
        <v>6250</v>
      </c>
      <c r="I51" s="5">
        <f>(G51-F51)*C51</f>
        <v>3750</v>
      </c>
      <c r="J51" s="16">
        <f t="shared" ref="J51:J52" si="52">+I51+H51</f>
        <v>10000</v>
      </c>
    </row>
    <row r="52" spans="1:10">
      <c r="A52" s="13">
        <v>43343</v>
      </c>
      <c r="B52" s="69" t="s">
        <v>123</v>
      </c>
      <c r="C52" s="69">
        <v>1000</v>
      </c>
      <c r="D52" s="39" t="s">
        <v>10</v>
      </c>
      <c r="E52" s="40">
        <v>712</v>
      </c>
      <c r="F52" s="40">
        <v>719</v>
      </c>
      <c r="G52" s="40">
        <v>725</v>
      </c>
      <c r="H52" s="5">
        <f t="shared" si="51"/>
        <v>7000</v>
      </c>
      <c r="I52" s="5">
        <f>(G52-F52)*C52</f>
        <v>6000</v>
      </c>
      <c r="J52" s="16">
        <f t="shared" si="52"/>
        <v>13000</v>
      </c>
    </row>
    <row r="53" spans="1:10">
      <c r="A53" s="13">
        <v>43341</v>
      </c>
      <c r="B53" s="69" t="s">
        <v>62</v>
      </c>
      <c r="C53" s="69">
        <v>2250</v>
      </c>
      <c r="D53" s="39" t="s">
        <v>10</v>
      </c>
      <c r="E53" s="40">
        <v>219</v>
      </c>
      <c r="F53" s="40">
        <v>222</v>
      </c>
      <c r="G53" s="40" t="s">
        <v>44</v>
      </c>
      <c r="H53" s="5">
        <f t="shared" ref="H53:H54" si="53">(F53-E53)*C53</f>
        <v>6750</v>
      </c>
      <c r="I53" s="5">
        <v>0</v>
      </c>
      <c r="J53" s="16">
        <f t="shared" ref="J53:J54" si="54">+I53+H53</f>
        <v>6750</v>
      </c>
    </row>
    <row r="54" spans="1:10">
      <c r="A54" s="13">
        <v>43340</v>
      </c>
      <c r="B54" s="69" t="s">
        <v>112</v>
      </c>
      <c r="C54" s="69">
        <v>300</v>
      </c>
      <c r="D54" s="39" t="s">
        <v>10</v>
      </c>
      <c r="E54" s="40">
        <v>3095</v>
      </c>
      <c r="F54" s="40">
        <v>3115</v>
      </c>
      <c r="G54" s="40">
        <v>3140</v>
      </c>
      <c r="H54" s="5">
        <f t="shared" si="53"/>
        <v>6000</v>
      </c>
      <c r="I54" s="5">
        <f>(G54-F54)*C54</f>
        <v>7500</v>
      </c>
      <c r="J54" s="16">
        <f t="shared" si="54"/>
        <v>13500</v>
      </c>
    </row>
    <row r="55" spans="1:10">
      <c r="A55" s="13">
        <v>43339</v>
      </c>
      <c r="B55" s="69" t="s">
        <v>112</v>
      </c>
      <c r="C55" s="69">
        <v>300</v>
      </c>
      <c r="D55" s="39" t="s">
        <v>10</v>
      </c>
      <c r="E55" s="40">
        <v>2953</v>
      </c>
      <c r="F55" s="40">
        <v>2974</v>
      </c>
      <c r="G55" s="40">
        <v>3000</v>
      </c>
      <c r="H55" s="5">
        <f t="shared" ref="H55:H56" si="55">(F55-E55)*C55</f>
        <v>6300</v>
      </c>
      <c r="I55" s="5">
        <v>0</v>
      </c>
      <c r="J55" s="16">
        <f t="shared" ref="J55:J56" si="56">+I55+H55</f>
        <v>6300</v>
      </c>
    </row>
    <row r="56" spans="1:10">
      <c r="A56" s="13">
        <v>43336</v>
      </c>
      <c r="B56" s="69" t="s">
        <v>84</v>
      </c>
      <c r="C56" s="69">
        <v>500</v>
      </c>
      <c r="D56" s="39" t="s">
        <v>10</v>
      </c>
      <c r="E56" s="40">
        <v>1998</v>
      </c>
      <c r="F56" s="40">
        <v>2007.8</v>
      </c>
      <c r="G56" s="40" t="s">
        <v>44</v>
      </c>
      <c r="H56" s="5">
        <f t="shared" si="55"/>
        <v>4899.9999999999773</v>
      </c>
      <c r="I56" s="5">
        <v>0</v>
      </c>
      <c r="J56" s="16">
        <f t="shared" si="56"/>
        <v>4899.9999999999773</v>
      </c>
    </row>
    <row r="57" spans="1:10">
      <c r="A57" s="13">
        <v>43335</v>
      </c>
      <c r="B57" s="69" t="s">
        <v>113</v>
      </c>
      <c r="C57" s="69">
        <v>4000</v>
      </c>
      <c r="D57" s="39" t="s">
        <v>10</v>
      </c>
      <c r="E57" s="40">
        <v>164.5</v>
      </c>
      <c r="F57" s="40">
        <v>165</v>
      </c>
      <c r="G57" s="40" t="s">
        <v>44</v>
      </c>
      <c r="H57" s="5">
        <f t="shared" ref="H57" si="57">(F57-E57)*C57</f>
        <v>2000</v>
      </c>
      <c r="I57" s="5">
        <v>0</v>
      </c>
      <c r="J57" s="16">
        <f t="shared" ref="J57" si="58">+I57+H57</f>
        <v>2000</v>
      </c>
    </row>
    <row r="58" spans="1:10">
      <c r="A58" s="13">
        <v>43332</v>
      </c>
      <c r="B58" s="69" t="s">
        <v>114</v>
      </c>
      <c r="C58" s="69">
        <v>800</v>
      </c>
      <c r="D58" s="39" t="s">
        <v>10</v>
      </c>
      <c r="E58" s="40">
        <v>1230</v>
      </c>
      <c r="F58" s="40">
        <v>1238</v>
      </c>
      <c r="G58" s="40">
        <v>1250</v>
      </c>
      <c r="H58" s="5">
        <f t="shared" ref="H58" si="59">(F58-E58)*C58</f>
        <v>6400</v>
      </c>
      <c r="I58" s="5">
        <v>0</v>
      </c>
      <c r="J58" s="16">
        <f t="shared" ref="J58" si="60">+I58+H58</f>
        <v>6400</v>
      </c>
    </row>
    <row r="59" spans="1:10">
      <c r="A59" s="13">
        <v>43329</v>
      </c>
      <c r="B59" s="69" t="s">
        <v>84</v>
      </c>
      <c r="C59" s="69">
        <v>500</v>
      </c>
      <c r="D59" s="39" t="s">
        <v>10</v>
      </c>
      <c r="E59" s="40">
        <v>1201</v>
      </c>
      <c r="F59" s="40">
        <v>1188</v>
      </c>
      <c r="G59" s="40" t="s">
        <v>44</v>
      </c>
      <c r="H59" s="5">
        <f t="shared" ref="H59" si="61">(F59-E59)*C59</f>
        <v>-6500</v>
      </c>
      <c r="I59" s="5">
        <v>0</v>
      </c>
      <c r="J59" s="16">
        <f t="shared" ref="J59" si="62">+I59+H59</f>
        <v>-6500</v>
      </c>
    </row>
    <row r="60" spans="1:10">
      <c r="A60" s="13">
        <v>43328</v>
      </c>
      <c r="B60" s="69" t="s">
        <v>65</v>
      </c>
      <c r="C60" s="69">
        <v>2667</v>
      </c>
      <c r="D60" s="39" t="s">
        <v>10</v>
      </c>
      <c r="E60" s="40">
        <v>397</v>
      </c>
      <c r="F60" s="40">
        <v>393.5</v>
      </c>
      <c r="G60" s="40" t="s">
        <v>44</v>
      </c>
      <c r="H60" s="5">
        <f t="shared" ref="H60" si="63">(F60-E60)*C60</f>
        <v>-9334.5</v>
      </c>
      <c r="I60" s="5">
        <v>0</v>
      </c>
      <c r="J60" s="16">
        <f t="shared" ref="J60" si="64">+I60+H60</f>
        <v>-9334.5</v>
      </c>
    </row>
    <row r="61" spans="1:10">
      <c r="A61" s="13">
        <v>43326</v>
      </c>
      <c r="B61" s="69" t="s">
        <v>108</v>
      </c>
      <c r="C61" s="69">
        <v>1500</v>
      </c>
      <c r="D61" s="39" t="s">
        <v>10</v>
      </c>
      <c r="E61" s="40">
        <v>644</v>
      </c>
      <c r="F61" s="40">
        <v>649</v>
      </c>
      <c r="G61" s="40">
        <v>660</v>
      </c>
      <c r="H61" s="5">
        <f t="shared" ref="H61" si="65">(F61-E61)*C61</f>
        <v>7500</v>
      </c>
      <c r="I61" s="5">
        <f>(G61-F61)*C61</f>
        <v>16500</v>
      </c>
      <c r="J61" s="16">
        <f t="shared" ref="J61" si="66">+I61+H61</f>
        <v>24000</v>
      </c>
    </row>
    <row r="62" spans="1:10">
      <c r="A62" s="13">
        <v>43325</v>
      </c>
      <c r="B62" s="69" t="s">
        <v>84</v>
      </c>
      <c r="C62" s="69">
        <v>500</v>
      </c>
      <c r="D62" s="39" t="s">
        <v>10</v>
      </c>
      <c r="E62" s="40">
        <v>1226</v>
      </c>
      <c r="F62" s="40">
        <v>1238</v>
      </c>
      <c r="G62" s="40">
        <v>1260</v>
      </c>
      <c r="H62" s="5">
        <f t="shared" ref="H62" si="67">(F62-E62)*C62</f>
        <v>6000</v>
      </c>
      <c r="I62" s="5">
        <f>(G62-F62)*C62</f>
        <v>11000</v>
      </c>
      <c r="J62" s="16">
        <f t="shared" ref="J62" si="68">+I62+H62</f>
        <v>17000</v>
      </c>
    </row>
    <row r="63" spans="1:10">
      <c r="A63" s="13">
        <v>43322</v>
      </c>
      <c r="B63" s="69" t="s">
        <v>101</v>
      </c>
      <c r="C63" s="69">
        <v>1750</v>
      </c>
      <c r="D63" s="39" t="s">
        <v>10</v>
      </c>
      <c r="E63" s="40">
        <v>390.5</v>
      </c>
      <c r="F63" s="40">
        <v>387.5</v>
      </c>
      <c r="G63" s="40" t="s">
        <v>44</v>
      </c>
      <c r="H63" s="5">
        <f t="shared" ref="H63" si="69">(F63-E63)*C63</f>
        <v>-5250</v>
      </c>
      <c r="I63" s="5">
        <v>0</v>
      </c>
      <c r="J63" s="16">
        <f t="shared" ref="J63" si="70">+I63+H63</f>
        <v>-5250</v>
      </c>
    </row>
    <row r="64" spans="1:10">
      <c r="A64" s="13">
        <v>43321</v>
      </c>
      <c r="B64" s="69" t="s">
        <v>105</v>
      </c>
      <c r="C64" s="69">
        <v>4000</v>
      </c>
      <c r="D64" s="39" t="s">
        <v>10</v>
      </c>
      <c r="E64" s="40">
        <v>155</v>
      </c>
      <c r="F64" s="40">
        <v>157</v>
      </c>
      <c r="G64" s="40">
        <v>158</v>
      </c>
      <c r="H64" s="5">
        <f t="shared" ref="H64" si="71">(F64-E64)*C64</f>
        <v>8000</v>
      </c>
      <c r="I64" s="5">
        <f>(G64-F64)*C64</f>
        <v>4000</v>
      </c>
      <c r="J64" s="16">
        <f t="shared" ref="J64" si="72">+I64+H64</f>
        <v>12000</v>
      </c>
    </row>
    <row r="65" spans="1:10">
      <c r="A65" s="13">
        <v>43319</v>
      </c>
      <c r="B65" s="69" t="s">
        <v>102</v>
      </c>
      <c r="C65" s="69">
        <v>1300</v>
      </c>
      <c r="D65" s="39" t="s">
        <v>10</v>
      </c>
      <c r="E65" s="40">
        <v>425</v>
      </c>
      <c r="F65" s="40">
        <v>425</v>
      </c>
      <c r="G65" s="40" t="s">
        <v>44</v>
      </c>
      <c r="H65" s="5">
        <f t="shared" ref="H65" si="73">(F65-E65)*C65</f>
        <v>0</v>
      </c>
      <c r="I65" s="5">
        <v>0</v>
      </c>
      <c r="J65" s="16">
        <f t="shared" ref="J65" si="74">+I65+H65</f>
        <v>0</v>
      </c>
    </row>
    <row r="66" spans="1:10">
      <c r="A66" s="13">
        <v>43318</v>
      </c>
      <c r="B66" s="69" t="s">
        <v>100</v>
      </c>
      <c r="C66" s="69">
        <v>2000</v>
      </c>
      <c r="D66" s="39" t="s">
        <v>10</v>
      </c>
      <c r="E66" s="40">
        <v>433</v>
      </c>
      <c r="F66" s="40">
        <v>430</v>
      </c>
      <c r="G66" s="40" t="s">
        <v>44</v>
      </c>
      <c r="H66" s="5">
        <f t="shared" ref="H66:H67" si="75">(F66-E66)*C66</f>
        <v>-6000</v>
      </c>
      <c r="I66" s="5">
        <v>0</v>
      </c>
      <c r="J66" s="16">
        <f t="shared" ref="J66:J67" si="76">+I66+H66</f>
        <v>-6000</v>
      </c>
    </row>
    <row r="67" spans="1:10">
      <c r="A67" s="13">
        <v>43315</v>
      </c>
      <c r="B67" s="69" t="s">
        <v>101</v>
      </c>
      <c r="C67" s="69">
        <v>1750</v>
      </c>
      <c r="D67" s="39" t="s">
        <v>10</v>
      </c>
      <c r="E67" s="40">
        <v>373</v>
      </c>
      <c r="F67" s="40">
        <v>376</v>
      </c>
      <c r="G67" s="40" t="s">
        <v>44</v>
      </c>
      <c r="H67" s="5">
        <f t="shared" si="75"/>
        <v>5250</v>
      </c>
      <c r="I67" s="5">
        <v>0</v>
      </c>
      <c r="J67" s="16">
        <f t="shared" si="76"/>
        <v>5250</v>
      </c>
    </row>
    <row r="68" spans="1:10">
      <c r="A68" s="13">
        <v>43314</v>
      </c>
      <c r="B68" s="69" t="s">
        <v>97</v>
      </c>
      <c r="C68" s="69">
        <v>600</v>
      </c>
      <c r="D68" s="39" t="s">
        <v>10</v>
      </c>
      <c r="E68" s="40">
        <v>982</v>
      </c>
      <c r="F68" s="40">
        <v>991</v>
      </c>
      <c r="G68" s="40" t="s">
        <v>44</v>
      </c>
      <c r="H68" s="5">
        <f t="shared" ref="H68:H70" si="77">(F68-E68)*C68</f>
        <v>5400</v>
      </c>
      <c r="I68" s="5">
        <v>0</v>
      </c>
      <c r="J68" s="16">
        <f t="shared" ref="J68:J70" si="78">+I68+H68</f>
        <v>5400</v>
      </c>
    </row>
    <row r="69" spans="1:10">
      <c r="A69" s="13">
        <v>43313</v>
      </c>
      <c r="B69" s="69" t="s">
        <v>98</v>
      </c>
      <c r="C69" s="69">
        <v>2500</v>
      </c>
      <c r="D69" s="39" t="s">
        <v>10</v>
      </c>
      <c r="E69" s="40">
        <v>234.5</v>
      </c>
      <c r="F69" s="40">
        <v>235.5</v>
      </c>
      <c r="G69" s="40" t="s">
        <v>44</v>
      </c>
      <c r="H69" s="5">
        <f t="shared" si="77"/>
        <v>2500</v>
      </c>
      <c r="I69" s="5">
        <v>0</v>
      </c>
      <c r="J69" s="16">
        <f t="shared" si="78"/>
        <v>2500</v>
      </c>
    </row>
    <row r="70" spans="1:10">
      <c r="A70" s="13">
        <v>43311</v>
      </c>
      <c r="B70" s="69" t="s">
        <v>99</v>
      </c>
      <c r="C70" s="69">
        <v>500</v>
      </c>
      <c r="D70" s="39" t="s">
        <v>10</v>
      </c>
      <c r="E70" s="40">
        <v>886</v>
      </c>
      <c r="F70" s="40">
        <v>898</v>
      </c>
      <c r="G70" s="40">
        <v>904</v>
      </c>
      <c r="H70" s="5">
        <f t="shared" si="77"/>
        <v>6000</v>
      </c>
      <c r="I70" s="5">
        <f>(G70-F70)*C70</f>
        <v>3000</v>
      </c>
      <c r="J70" s="16">
        <f t="shared" si="78"/>
        <v>9000</v>
      </c>
    </row>
    <row r="71" spans="1:10">
      <c r="A71" s="13">
        <v>43308</v>
      </c>
      <c r="B71" s="69" t="s">
        <v>87</v>
      </c>
      <c r="C71" s="69">
        <v>1500</v>
      </c>
      <c r="D71" s="39" t="s">
        <v>10</v>
      </c>
      <c r="E71" s="40">
        <v>269</v>
      </c>
      <c r="F71" s="40">
        <v>269.5</v>
      </c>
      <c r="G71" s="40">
        <v>0</v>
      </c>
      <c r="H71" s="5">
        <f t="shared" ref="H71:H76" si="79">(F71-E71)*C71</f>
        <v>750</v>
      </c>
      <c r="I71" s="5">
        <v>0</v>
      </c>
      <c r="J71" s="16">
        <f t="shared" ref="J71:J74" si="80">+I71+H71</f>
        <v>750</v>
      </c>
    </row>
    <row r="72" spans="1:10">
      <c r="A72" s="13">
        <v>43306</v>
      </c>
      <c r="B72" s="69" t="s">
        <v>88</v>
      </c>
      <c r="C72" s="69">
        <v>700</v>
      </c>
      <c r="D72" s="39" t="s">
        <v>10</v>
      </c>
      <c r="E72" s="40">
        <v>809</v>
      </c>
      <c r="F72" s="40">
        <v>819</v>
      </c>
      <c r="G72" s="40">
        <v>835</v>
      </c>
      <c r="H72" s="5">
        <f t="shared" si="79"/>
        <v>7000</v>
      </c>
      <c r="I72" s="5">
        <f>(G72-F72)*C72</f>
        <v>11200</v>
      </c>
      <c r="J72" s="16">
        <f t="shared" si="80"/>
        <v>18200</v>
      </c>
    </row>
    <row r="73" spans="1:10">
      <c r="A73" s="13">
        <v>43305</v>
      </c>
      <c r="B73" s="69" t="s">
        <v>89</v>
      </c>
      <c r="C73" s="69">
        <v>500</v>
      </c>
      <c r="D73" s="39" t="s">
        <v>10</v>
      </c>
      <c r="E73" s="40">
        <v>1245</v>
      </c>
      <c r="F73" s="40">
        <v>1257</v>
      </c>
      <c r="G73" s="40">
        <v>1275</v>
      </c>
      <c r="H73" s="5">
        <f t="shared" si="79"/>
        <v>6000</v>
      </c>
      <c r="I73" s="5">
        <f>(G73-F73)*C73</f>
        <v>9000</v>
      </c>
      <c r="J73" s="16">
        <f t="shared" si="80"/>
        <v>15000</v>
      </c>
    </row>
    <row r="74" spans="1:10">
      <c r="A74" s="13">
        <v>43304</v>
      </c>
      <c r="B74" s="69" t="s">
        <v>90</v>
      </c>
      <c r="C74" s="69">
        <v>3000</v>
      </c>
      <c r="D74" s="39" t="s">
        <v>10</v>
      </c>
      <c r="E74" s="40">
        <v>202</v>
      </c>
      <c r="F74" s="40">
        <v>204</v>
      </c>
      <c r="G74" s="40">
        <v>205.95</v>
      </c>
      <c r="H74" s="5">
        <f t="shared" si="79"/>
        <v>6000</v>
      </c>
      <c r="I74" s="5">
        <f>(G74-F74)*C74</f>
        <v>5849.9999999999654</v>
      </c>
      <c r="J74" s="16">
        <f t="shared" si="80"/>
        <v>11849.999999999965</v>
      </c>
    </row>
    <row r="75" spans="1:10">
      <c r="A75" s="13">
        <v>43301</v>
      </c>
      <c r="B75" s="69" t="s">
        <v>91</v>
      </c>
      <c r="C75" s="69">
        <v>125</v>
      </c>
      <c r="D75" s="39" t="s">
        <v>10</v>
      </c>
      <c r="E75" s="40">
        <v>6635</v>
      </c>
      <c r="F75" s="40">
        <v>6700</v>
      </c>
      <c r="G75" s="40">
        <v>6780</v>
      </c>
      <c r="H75" s="5">
        <f t="shared" si="79"/>
        <v>8125</v>
      </c>
      <c r="I75" s="5">
        <f>(G75-F75)*C75</f>
        <v>10000</v>
      </c>
      <c r="J75" s="16">
        <f>+I75+H75</f>
        <v>18125</v>
      </c>
    </row>
    <row r="76" spans="1:10">
      <c r="A76" s="2">
        <v>43300</v>
      </c>
      <c r="B76" s="28" t="s">
        <v>92</v>
      </c>
      <c r="C76" s="28">
        <v>800</v>
      </c>
      <c r="D76" s="28" t="s">
        <v>10</v>
      </c>
      <c r="E76" s="29">
        <v>1174</v>
      </c>
      <c r="F76" s="29">
        <v>1166</v>
      </c>
      <c r="G76" s="30">
        <v>0</v>
      </c>
      <c r="H76" s="5">
        <f t="shared" si="79"/>
        <v>-6400</v>
      </c>
      <c r="I76" s="5">
        <v>0</v>
      </c>
      <c r="J76" s="16">
        <f t="shared" ref="J76" si="81">+I76+H76</f>
        <v>-6400</v>
      </c>
    </row>
    <row r="77" spans="1:10">
      <c r="A77" s="2">
        <v>43299</v>
      </c>
      <c r="B77" s="28" t="s">
        <v>83</v>
      </c>
      <c r="C77" s="28">
        <v>3500</v>
      </c>
      <c r="D77" s="28" t="s">
        <v>10</v>
      </c>
      <c r="E77" s="29">
        <v>97.8</v>
      </c>
      <c r="F77" s="29">
        <v>99.6</v>
      </c>
      <c r="G77" s="30">
        <v>0</v>
      </c>
      <c r="H77" s="5">
        <v>6250</v>
      </c>
      <c r="I77" s="5">
        <v>0</v>
      </c>
      <c r="J77" s="16">
        <f t="shared" ref="J77:J79" si="82">+I77+H77</f>
        <v>6250</v>
      </c>
    </row>
    <row r="78" spans="1:10">
      <c r="A78" s="2">
        <v>43298</v>
      </c>
      <c r="B78" s="28" t="s">
        <v>64</v>
      </c>
      <c r="C78" s="28">
        <v>1100</v>
      </c>
      <c r="D78" s="28" t="s">
        <v>10</v>
      </c>
      <c r="E78" s="29">
        <v>514</v>
      </c>
      <c r="F78" s="29">
        <v>519.5</v>
      </c>
      <c r="G78" s="30">
        <v>0</v>
      </c>
      <c r="H78" s="5">
        <v>6250</v>
      </c>
      <c r="I78" s="5">
        <v>0</v>
      </c>
      <c r="J78" s="16">
        <f t="shared" si="82"/>
        <v>6250</v>
      </c>
    </row>
    <row r="79" spans="1:10">
      <c r="A79" s="2">
        <v>43297</v>
      </c>
      <c r="B79" s="28" t="s">
        <v>84</v>
      </c>
      <c r="C79" s="28">
        <v>500</v>
      </c>
      <c r="D79" s="28" t="s">
        <v>11</v>
      </c>
      <c r="E79" s="29">
        <v>944</v>
      </c>
      <c r="F79" s="29">
        <v>939</v>
      </c>
      <c r="G79" s="30">
        <v>0</v>
      </c>
      <c r="H79" s="5">
        <f>(E79-F79)*C79</f>
        <v>2500</v>
      </c>
      <c r="I79" s="5">
        <v>0</v>
      </c>
      <c r="J79" s="16">
        <f t="shared" si="82"/>
        <v>2500</v>
      </c>
    </row>
    <row r="80" spans="1:10">
      <c r="A80" s="2">
        <v>43293</v>
      </c>
      <c r="B80" s="28" t="s">
        <v>81</v>
      </c>
      <c r="C80" s="28">
        <v>500</v>
      </c>
      <c r="D80" s="28" t="s">
        <v>10</v>
      </c>
      <c r="E80" s="29">
        <v>1605</v>
      </c>
      <c r="F80" s="29">
        <v>1592</v>
      </c>
      <c r="G80" s="30">
        <v>0</v>
      </c>
      <c r="H80" s="5">
        <f t="shared" ref="H80" si="83">(F80-E80)*C80</f>
        <v>-6500</v>
      </c>
      <c r="I80" s="5">
        <v>0</v>
      </c>
      <c r="J80" s="16">
        <f t="shared" ref="J80" si="84">+I80+H80</f>
        <v>-6500</v>
      </c>
    </row>
    <row r="81" spans="1:10">
      <c r="A81" s="2">
        <v>43292</v>
      </c>
      <c r="B81" s="28" t="s">
        <v>67</v>
      </c>
      <c r="C81" s="28">
        <v>2750</v>
      </c>
      <c r="D81" s="28" t="s">
        <v>11</v>
      </c>
      <c r="E81" s="29">
        <v>267.5</v>
      </c>
      <c r="F81" s="29">
        <v>267.5</v>
      </c>
      <c r="G81" s="30">
        <v>0</v>
      </c>
      <c r="H81" s="5">
        <f t="shared" ref="H81:H82" si="85">(F81-E81)*C81</f>
        <v>0</v>
      </c>
      <c r="I81" s="5">
        <v>0</v>
      </c>
      <c r="J81" s="16">
        <f t="shared" ref="J81:J82" si="86">+I81+H81</f>
        <v>0</v>
      </c>
    </row>
    <row r="82" spans="1:10">
      <c r="A82" s="2">
        <v>43290</v>
      </c>
      <c r="B82" s="28" t="s">
        <v>68</v>
      </c>
      <c r="C82" s="28">
        <v>1400</v>
      </c>
      <c r="D82" s="28" t="s">
        <v>10</v>
      </c>
      <c r="E82" s="29">
        <v>598</v>
      </c>
      <c r="F82" s="29">
        <v>603</v>
      </c>
      <c r="G82" s="30">
        <v>0</v>
      </c>
      <c r="H82" s="5">
        <f t="shared" si="85"/>
        <v>7000</v>
      </c>
      <c r="I82" s="5">
        <v>0</v>
      </c>
      <c r="J82" s="16">
        <f t="shared" si="86"/>
        <v>7000</v>
      </c>
    </row>
    <row r="83" spans="1:10">
      <c r="A83" s="2">
        <v>43287</v>
      </c>
      <c r="B83" s="28" t="s">
        <v>25</v>
      </c>
      <c r="C83" s="28">
        <v>1250</v>
      </c>
      <c r="D83" s="28" t="s">
        <v>10</v>
      </c>
      <c r="E83" s="29">
        <v>658</v>
      </c>
      <c r="F83" s="29">
        <v>663.5</v>
      </c>
      <c r="G83" s="30">
        <v>0</v>
      </c>
      <c r="H83" s="5">
        <f t="shared" ref="H83:H85" si="87">(F83-E83)*C83</f>
        <v>6875</v>
      </c>
      <c r="I83" s="5">
        <v>0</v>
      </c>
      <c r="J83" s="16">
        <f t="shared" ref="J83:J85" si="88">+I83+H83</f>
        <v>6875</v>
      </c>
    </row>
    <row r="84" spans="1:10">
      <c r="A84" s="2">
        <v>43286</v>
      </c>
      <c r="B84" s="28" t="s">
        <v>52</v>
      </c>
      <c r="C84" s="28">
        <v>600</v>
      </c>
      <c r="D84" s="28" t="s">
        <v>10</v>
      </c>
      <c r="E84" s="29">
        <v>1320</v>
      </c>
      <c r="F84" s="29">
        <v>1330</v>
      </c>
      <c r="G84" s="30">
        <v>0</v>
      </c>
      <c r="H84" s="5">
        <f t="shared" si="87"/>
        <v>6000</v>
      </c>
      <c r="I84" s="5">
        <v>0</v>
      </c>
      <c r="J84" s="16">
        <f t="shared" si="88"/>
        <v>6000</v>
      </c>
    </row>
    <row r="85" spans="1:10">
      <c r="A85" s="2">
        <v>43285</v>
      </c>
      <c r="B85" s="28" t="s">
        <v>53</v>
      </c>
      <c r="C85" s="28">
        <v>12000</v>
      </c>
      <c r="D85" s="28" t="s">
        <v>10</v>
      </c>
      <c r="E85" s="29">
        <v>57.25</v>
      </c>
      <c r="F85" s="29">
        <v>58.25</v>
      </c>
      <c r="G85" s="30">
        <v>0</v>
      </c>
      <c r="H85" s="5">
        <f t="shared" si="87"/>
        <v>12000</v>
      </c>
      <c r="I85" s="5">
        <v>0</v>
      </c>
      <c r="J85" s="16">
        <f t="shared" si="88"/>
        <v>12000</v>
      </c>
    </row>
    <row r="86" spans="1:10">
      <c r="A86" s="2">
        <v>43285</v>
      </c>
      <c r="B86" s="31" t="s">
        <v>54</v>
      </c>
      <c r="C86" s="32">
        <v>250</v>
      </c>
      <c r="D86" s="31" t="s">
        <v>10</v>
      </c>
      <c r="E86" s="33">
        <v>2885</v>
      </c>
      <c r="F86" s="33">
        <v>2910</v>
      </c>
      <c r="G86" s="33">
        <v>2930</v>
      </c>
      <c r="H86" s="5">
        <v>6250</v>
      </c>
      <c r="I86" s="5">
        <v>6000</v>
      </c>
      <c r="J86" s="16">
        <f>+I86+H86</f>
        <v>12250</v>
      </c>
    </row>
    <row r="87" spans="1:10">
      <c r="A87" s="2">
        <v>43285</v>
      </c>
      <c r="B87" s="32" t="s">
        <v>27</v>
      </c>
      <c r="C87" s="32">
        <v>12000</v>
      </c>
      <c r="D87" s="32" t="s">
        <v>11</v>
      </c>
      <c r="E87" s="33">
        <v>80</v>
      </c>
      <c r="F87" s="33">
        <v>78</v>
      </c>
      <c r="G87" s="33">
        <v>0</v>
      </c>
      <c r="H87" s="5">
        <f>(E87-F87)*C87</f>
        <v>24000</v>
      </c>
      <c r="I87" s="5">
        <v>0</v>
      </c>
      <c r="J87" s="16">
        <f t="shared" ref="J87" si="89">+I87+H87</f>
        <v>24000</v>
      </c>
    </row>
    <row r="88" spans="1:10">
      <c r="A88" s="2">
        <v>43284</v>
      </c>
      <c r="B88" s="31" t="s">
        <v>29</v>
      </c>
      <c r="C88" s="32">
        <v>2750</v>
      </c>
      <c r="D88" s="31" t="s">
        <v>10</v>
      </c>
      <c r="E88" s="33">
        <v>260.5</v>
      </c>
      <c r="F88" s="33">
        <v>262.5</v>
      </c>
      <c r="G88" s="33">
        <v>0</v>
      </c>
      <c r="H88" s="5">
        <v>5500</v>
      </c>
      <c r="I88" s="5">
        <v>0</v>
      </c>
      <c r="J88" s="16">
        <v>5500</v>
      </c>
    </row>
    <row r="89" spans="1:10">
      <c r="A89" s="2">
        <v>43284</v>
      </c>
      <c r="B89" s="32" t="s">
        <v>55</v>
      </c>
      <c r="C89" s="32">
        <v>10000</v>
      </c>
      <c r="D89" s="32" t="s">
        <v>11</v>
      </c>
      <c r="E89" s="33">
        <v>53.75</v>
      </c>
      <c r="F89" s="33">
        <v>52.5</v>
      </c>
      <c r="G89" s="33">
        <v>0</v>
      </c>
      <c r="H89" s="5">
        <f>(E89-F89)*C89</f>
        <v>12500</v>
      </c>
      <c r="I89" s="5">
        <v>0</v>
      </c>
      <c r="J89" s="16">
        <f t="shared" ref="J89:J90" si="90">+I89+H89</f>
        <v>12500</v>
      </c>
    </row>
    <row r="90" spans="1:10">
      <c r="A90" s="2">
        <v>43283</v>
      </c>
      <c r="B90" s="28" t="s">
        <v>55</v>
      </c>
      <c r="C90" s="28">
        <v>10000</v>
      </c>
      <c r="D90" s="28" t="s">
        <v>10</v>
      </c>
      <c r="E90" s="29">
        <v>56.25</v>
      </c>
      <c r="F90" s="29">
        <v>57.5</v>
      </c>
      <c r="G90" s="30">
        <v>0</v>
      </c>
      <c r="H90" s="5">
        <f t="shared" ref="H90" si="91">(F90-E90)*C90</f>
        <v>12500</v>
      </c>
      <c r="I90" s="5">
        <v>0</v>
      </c>
      <c r="J90" s="16">
        <f t="shared" si="90"/>
        <v>12500</v>
      </c>
    </row>
    <row r="91" spans="1:10">
      <c r="A91" s="34"/>
      <c r="B91" s="35"/>
      <c r="C91" s="35"/>
      <c r="D91" s="35"/>
      <c r="E91" s="36"/>
      <c r="F91" s="36"/>
      <c r="G91" s="36"/>
      <c r="H91" s="37"/>
      <c r="I91" s="37"/>
      <c r="J91" s="38"/>
    </row>
    <row r="92" spans="1:10">
      <c r="A92" s="2">
        <v>43280</v>
      </c>
      <c r="B92" s="28" t="s">
        <v>21</v>
      </c>
      <c r="C92" s="28">
        <v>1200</v>
      </c>
      <c r="D92" s="28" t="s">
        <v>10</v>
      </c>
      <c r="E92" s="29">
        <v>972</v>
      </c>
      <c r="F92" s="29">
        <v>987</v>
      </c>
      <c r="G92" s="30">
        <v>0</v>
      </c>
      <c r="H92" s="5">
        <f t="shared" ref="H92:H94" si="92">(F92-E92)*C92</f>
        <v>18000</v>
      </c>
      <c r="I92" s="5">
        <v>0</v>
      </c>
      <c r="J92" s="16">
        <f t="shared" ref="J92:J113" si="93">+I92+H92</f>
        <v>18000</v>
      </c>
    </row>
    <row r="93" spans="1:10">
      <c r="A93" s="2">
        <v>43279</v>
      </c>
      <c r="B93" s="28" t="s">
        <v>12</v>
      </c>
      <c r="C93" s="28">
        <v>28000</v>
      </c>
      <c r="D93" s="28" t="s">
        <v>10</v>
      </c>
      <c r="E93" s="29">
        <v>13.75</v>
      </c>
      <c r="F93" s="29">
        <v>14.4</v>
      </c>
      <c r="G93" s="30">
        <v>0</v>
      </c>
      <c r="H93" s="5">
        <f t="shared" si="92"/>
        <v>18200.000000000011</v>
      </c>
      <c r="I93" s="5">
        <v>0</v>
      </c>
      <c r="J93" s="16">
        <f t="shared" si="93"/>
        <v>18200.000000000011</v>
      </c>
    </row>
    <row r="94" spans="1:10">
      <c r="A94" s="2">
        <v>43279</v>
      </c>
      <c r="B94" s="28" t="s">
        <v>56</v>
      </c>
      <c r="C94" s="28">
        <v>800</v>
      </c>
      <c r="D94" s="28" t="s">
        <v>10</v>
      </c>
      <c r="E94" s="29">
        <v>1124</v>
      </c>
      <c r="F94" s="29">
        <v>1132</v>
      </c>
      <c r="G94" s="30">
        <v>0</v>
      </c>
      <c r="H94" s="5">
        <f t="shared" si="92"/>
        <v>6400</v>
      </c>
      <c r="I94" s="5">
        <v>0</v>
      </c>
      <c r="J94" s="16">
        <f t="shared" si="93"/>
        <v>6400</v>
      </c>
    </row>
    <row r="95" spans="1:10">
      <c r="A95" s="13">
        <v>43277</v>
      </c>
      <c r="B95" s="32" t="s">
        <v>27</v>
      </c>
      <c r="C95" s="32">
        <v>12000</v>
      </c>
      <c r="D95" s="32" t="s">
        <v>11</v>
      </c>
      <c r="E95" s="33">
        <v>82.25</v>
      </c>
      <c r="F95" s="33">
        <v>80.5</v>
      </c>
      <c r="G95" s="33">
        <v>0</v>
      </c>
      <c r="H95" s="5">
        <f>(E95-F95)*C95</f>
        <v>21000</v>
      </c>
      <c r="I95" s="5">
        <v>0</v>
      </c>
      <c r="J95" s="16">
        <f t="shared" si="93"/>
        <v>21000</v>
      </c>
    </row>
    <row r="96" spans="1:10">
      <c r="A96" s="13">
        <v>43276</v>
      </c>
      <c r="B96" s="39" t="s">
        <v>18</v>
      </c>
      <c r="C96" s="39">
        <v>500</v>
      </c>
      <c r="D96" s="39" t="s">
        <v>10</v>
      </c>
      <c r="E96" s="40">
        <v>1615</v>
      </c>
      <c r="F96" s="40">
        <v>1637</v>
      </c>
      <c r="G96" s="30">
        <v>0</v>
      </c>
      <c r="H96" s="5">
        <f t="shared" ref="H96" si="94">(F96-E96)*C96</f>
        <v>11000</v>
      </c>
      <c r="I96" s="5">
        <v>0</v>
      </c>
      <c r="J96" s="16">
        <f t="shared" si="93"/>
        <v>11000</v>
      </c>
    </row>
    <row r="97" spans="1:10">
      <c r="A97" s="13">
        <v>43273</v>
      </c>
      <c r="B97" s="32" t="s">
        <v>21</v>
      </c>
      <c r="C97" s="32">
        <v>1200</v>
      </c>
      <c r="D97" s="32" t="s">
        <v>11</v>
      </c>
      <c r="E97" s="33">
        <v>985</v>
      </c>
      <c r="F97" s="33">
        <v>980</v>
      </c>
      <c r="G97" s="33">
        <v>0</v>
      </c>
      <c r="H97" s="5">
        <f>(E97-F97)*C97</f>
        <v>6000</v>
      </c>
      <c r="I97" s="5">
        <v>0</v>
      </c>
      <c r="J97" s="16">
        <f t="shared" si="93"/>
        <v>6000</v>
      </c>
    </row>
    <row r="98" spans="1:10">
      <c r="A98" s="13">
        <v>43272</v>
      </c>
      <c r="B98" s="32" t="s">
        <v>18</v>
      </c>
      <c r="C98" s="32">
        <v>500</v>
      </c>
      <c r="D98" s="32" t="s">
        <v>11</v>
      </c>
      <c r="E98" s="33">
        <v>1640</v>
      </c>
      <c r="F98" s="33">
        <v>1615</v>
      </c>
      <c r="G98" s="33">
        <v>0</v>
      </c>
      <c r="H98" s="5">
        <f>(E98-F98)*C98</f>
        <v>12500</v>
      </c>
      <c r="I98" s="5">
        <v>0</v>
      </c>
      <c r="J98" s="16">
        <f t="shared" si="93"/>
        <v>12500</v>
      </c>
    </row>
    <row r="99" spans="1:10">
      <c r="A99" s="13">
        <v>43271</v>
      </c>
      <c r="B99" s="39" t="s">
        <v>14</v>
      </c>
      <c r="C99" s="39">
        <v>7000</v>
      </c>
      <c r="D99" s="39" t="s">
        <v>10</v>
      </c>
      <c r="E99" s="40">
        <v>137</v>
      </c>
      <c r="F99" s="40">
        <v>138</v>
      </c>
      <c r="G99" s="30">
        <v>0</v>
      </c>
      <c r="H99" s="5">
        <f t="shared" ref="H99:H101" si="95">(F99-E99)*C99</f>
        <v>7000</v>
      </c>
      <c r="I99" s="5">
        <v>0</v>
      </c>
      <c r="J99" s="16">
        <f t="shared" si="93"/>
        <v>7000</v>
      </c>
    </row>
    <row r="100" spans="1:10">
      <c r="A100" s="13">
        <v>43269</v>
      </c>
      <c r="B100" s="39" t="s">
        <v>21</v>
      </c>
      <c r="C100" s="39">
        <v>1200</v>
      </c>
      <c r="D100" s="39" t="s">
        <v>10</v>
      </c>
      <c r="E100" s="40">
        <v>1000</v>
      </c>
      <c r="F100" s="40">
        <v>1012</v>
      </c>
      <c r="G100" s="40">
        <v>0</v>
      </c>
      <c r="H100" s="16">
        <f t="shared" si="95"/>
        <v>14400</v>
      </c>
      <c r="I100" s="16">
        <v>0</v>
      </c>
      <c r="J100" s="16">
        <f t="shared" si="93"/>
        <v>14400</v>
      </c>
    </row>
    <row r="101" spans="1:10">
      <c r="A101" s="13">
        <v>43269</v>
      </c>
      <c r="B101" s="39" t="s">
        <v>14</v>
      </c>
      <c r="C101" s="39">
        <v>7000</v>
      </c>
      <c r="D101" s="39" t="s">
        <v>10</v>
      </c>
      <c r="E101" s="40">
        <v>140</v>
      </c>
      <c r="F101" s="40">
        <v>140.5</v>
      </c>
      <c r="G101" s="40">
        <v>0</v>
      </c>
      <c r="H101" s="16">
        <f t="shared" si="95"/>
        <v>3500</v>
      </c>
      <c r="I101" s="16">
        <v>0</v>
      </c>
      <c r="J101" s="16">
        <f t="shared" si="93"/>
        <v>3500</v>
      </c>
    </row>
    <row r="102" spans="1:10">
      <c r="A102" s="13">
        <v>43266</v>
      </c>
      <c r="B102" s="39" t="s">
        <v>13</v>
      </c>
      <c r="C102" s="39">
        <v>12000</v>
      </c>
      <c r="D102" s="39" t="s">
        <v>11</v>
      </c>
      <c r="E102" s="40">
        <v>87</v>
      </c>
      <c r="F102" s="40">
        <v>85</v>
      </c>
      <c r="G102" s="40">
        <v>84.25</v>
      </c>
      <c r="H102" s="16">
        <f>(E102-F102)*C102</f>
        <v>24000</v>
      </c>
      <c r="I102" s="16">
        <f>(F102-G102)*C102</f>
        <v>9000</v>
      </c>
      <c r="J102" s="16">
        <f t="shared" si="93"/>
        <v>33000</v>
      </c>
    </row>
    <row r="103" spans="1:10">
      <c r="A103" s="13">
        <v>43266</v>
      </c>
      <c r="B103" s="39" t="s">
        <v>34</v>
      </c>
      <c r="C103" s="39">
        <v>1000</v>
      </c>
      <c r="D103" s="39" t="s">
        <v>11</v>
      </c>
      <c r="E103" s="40">
        <v>1087</v>
      </c>
      <c r="F103" s="40">
        <v>1075</v>
      </c>
      <c r="G103" s="40">
        <v>0</v>
      </c>
      <c r="H103" s="16">
        <f t="shared" ref="H103" si="96">(E103-F103)*C103</f>
        <v>12000</v>
      </c>
      <c r="I103" s="16">
        <v>0</v>
      </c>
      <c r="J103" s="16">
        <f t="shared" si="93"/>
        <v>12000</v>
      </c>
    </row>
    <row r="104" spans="1:10">
      <c r="A104" s="13">
        <v>43265</v>
      </c>
      <c r="B104" s="39" t="s">
        <v>12</v>
      </c>
      <c r="C104" s="39">
        <v>28000</v>
      </c>
      <c r="D104" s="39" t="s">
        <v>10</v>
      </c>
      <c r="E104" s="40">
        <v>16</v>
      </c>
      <c r="F104" s="40">
        <v>15.4</v>
      </c>
      <c r="G104" s="40">
        <v>0</v>
      </c>
      <c r="H104" s="16">
        <f t="shared" ref="H104" si="97">(F104-E104)*C104</f>
        <v>-16799.999999999989</v>
      </c>
      <c r="I104" s="16">
        <v>0</v>
      </c>
      <c r="J104" s="11">
        <f t="shared" si="93"/>
        <v>-16799.999999999989</v>
      </c>
    </row>
    <row r="105" spans="1:10">
      <c r="A105" s="13">
        <v>43265</v>
      </c>
      <c r="B105" s="39" t="s">
        <v>14</v>
      </c>
      <c r="C105" s="39">
        <v>7000</v>
      </c>
      <c r="D105" s="39" t="s">
        <v>10</v>
      </c>
      <c r="E105" s="40">
        <v>143.75</v>
      </c>
      <c r="F105" s="40">
        <v>145.75</v>
      </c>
      <c r="G105" s="40">
        <v>146.25</v>
      </c>
      <c r="H105" s="16">
        <f>(F105-E105)*C105</f>
        <v>14000</v>
      </c>
      <c r="I105" s="16">
        <f>(G105-F105)*C105</f>
        <v>3500</v>
      </c>
      <c r="J105" s="16">
        <f t="shared" si="93"/>
        <v>17500</v>
      </c>
    </row>
    <row r="106" spans="1:10">
      <c r="A106" s="41">
        <v>43264</v>
      </c>
      <c r="B106" s="32" t="s">
        <v>21</v>
      </c>
      <c r="C106" s="32">
        <v>1200</v>
      </c>
      <c r="D106" s="32" t="s">
        <v>11</v>
      </c>
      <c r="E106" s="33">
        <v>1045</v>
      </c>
      <c r="F106" s="33">
        <v>1032</v>
      </c>
      <c r="G106" s="33">
        <v>0</v>
      </c>
      <c r="H106" s="5">
        <f t="shared" ref="H106" si="98">(E106-F106)*C106</f>
        <v>15600</v>
      </c>
      <c r="I106" s="5">
        <v>0</v>
      </c>
      <c r="J106" s="16">
        <f t="shared" si="93"/>
        <v>15600</v>
      </c>
    </row>
    <row r="107" spans="1:10">
      <c r="A107" s="13">
        <v>43263</v>
      </c>
      <c r="B107" s="39" t="s">
        <v>20</v>
      </c>
      <c r="C107" s="39">
        <v>1000</v>
      </c>
      <c r="D107" s="39" t="s">
        <v>10</v>
      </c>
      <c r="E107" s="40">
        <v>1061</v>
      </c>
      <c r="F107" s="40">
        <v>1076</v>
      </c>
      <c r="G107" s="40">
        <v>1096</v>
      </c>
      <c r="H107" s="16">
        <f>(F107-E107)*C107</f>
        <v>15000</v>
      </c>
      <c r="I107" s="16">
        <v>0</v>
      </c>
      <c r="J107" s="16">
        <f t="shared" si="93"/>
        <v>15000</v>
      </c>
    </row>
    <row r="108" spans="1:10">
      <c r="A108" s="13">
        <v>43262</v>
      </c>
      <c r="B108" s="39" t="s">
        <v>57</v>
      </c>
      <c r="C108" s="39">
        <v>4500</v>
      </c>
      <c r="D108" s="39" t="s">
        <v>10</v>
      </c>
      <c r="E108" s="40">
        <v>273</v>
      </c>
      <c r="F108" s="40">
        <v>275.75</v>
      </c>
      <c r="G108" s="40">
        <v>0</v>
      </c>
      <c r="H108" s="16">
        <f>(F108-E108)*C108</f>
        <v>12375</v>
      </c>
      <c r="I108" s="16">
        <v>0</v>
      </c>
      <c r="J108" s="16">
        <f t="shared" si="93"/>
        <v>12375</v>
      </c>
    </row>
    <row r="109" spans="1:10">
      <c r="A109" s="13">
        <v>43259</v>
      </c>
      <c r="B109" s="39" t="s">
        <v>21</v>
      </c>
      <c r="C109" s="39">
        <v>1200</v>
      </c>
      <c r="D109" s="39" t="s">
        <v>10</v>
      </c>
      <c r="E109" s="40">
        <v>1021</v>
      </c>
      <c r="F109" s="40">
        <v>1036</v>
      </c>
      <c r="G109" s="40">
        <v>1041</v>
      </c>
      <c r="H109" s="16">
        <f>(F109-E109)*C109</f>
        <v>18000</v>
      </c>
      <c r="I109" s="16">
        <f>(G109-F109)*C109</f>
        <v>6000</v>
      </c>
      <c r="J109" s="16">
        <f t="shared" si="93"/>
        <v>24000</v>
      </c>
    </row>
    <row r="110" spans="1:10">
      <c r="A110" s="13">
        <v>43259</v>
      </c>
      <c r="B110" s="39" t="s">
        <v>58</v>
      </c>
      <c r="C110" s="39">
        <v>4000</v>
      </c>
      <c r="D110" s="39" t="s">
        <v>10</v>
      </c>
      <c r="E110" s="40">
        <v>132.75</v>
      </c>
      <c r="F110" s="40">
        <v>135.75</v>
      </c>
      <c r="G110" s="40">
        <v>0</v>
      </c>
      <c r="H110" s="16">
        <f>(F110-E110)*C110</f>
        <v>12000</v>
      </c>
      <c r="I110" s="16">
        <v>0</v>
      </c>
      <c r="J110" s="16">
        <f t="shared" si="93"/>
        <v>12000</v>
      </c>
    </row>
    <row r="111" spans="1:10">
      <c r="A111" s="13">
        <v>43259</v>
      </c>
      <c r="B111" s="39" t="s">
        <v>36</v>
      </c>
      <c r="C111" s="39">
        <v>1400</v>
      </c>
      <c r="D111" s="39" t="s">
        <v>10</v>
      </c>
      <c r="E111" s="40">
        <v>565</v>
      </c>
      <c r="F111" s="40">
        <v>575</v>
      </c>
      <c r="G111" s="40">
        <v>587</v>
      </c>
      <c r="H111" s="16">
        <f>(F111-E111)*C111</f>
        <v>14000</v>
      </c>
      <c r="I111" s="16">
        <f>(G111-F111)*C111</f>
        <v>16800</v>
      </c>
      <c r="J111" s="16">
        <f t="shared" si="93"/>
        <v>30800</v>
      </c>
    </row>
    <row r="112" spans="1:10">
      <c r="A112" s="13">
        <v>43258</v>
      </c>
      <c r="B112" s="39" t="s">
        <v>14</v>
      </c>
      <c r="C112" s="39">
        <v>7000</v>
      </c>
      <c r="D112" s="39" t="s">
        <v>10</v>
      </c>
      <c r="E112" s="40">
        <v>149</v>
      </c>
      <c r="F112" s="40">
        <v>147</v>
      </c>
      <c r="G112" s="40">
        <v>0</v>
      </c>
      <c r="H112" s="16">
        <f t="shared" ref="H112:H113" si="99">(F112-E112)*C112</f>
        <v>-14000</v>
      </c>
      <c r="I112" s="16">
        <v>0</v>
      </c>
      <c r="J112" s="11">
        <f t="shared" si="93"/>
        <v>-14000</v>
      </c>
    </row>
    <row r="113" spans="1:10">
      <c r="A113" s="13">
        <v>43258</v>
      </c>
      <c r="B113" s="42" t="s">
        <v>28</v>
      </c>
      <c r="C113" s="42">
        <v>28000</v>
      </c>
      <c r="D113" s="42" t="s">
        <v>10</v>
      </c>
      <c r="E113" s="43">
        <v>16</v>
      </c>
      <c r="F113" s="40">
        <v>15.5</v>
      </c>
      <c r="G113" s="43">
        <v>0</v>
      </c>
      <c r="H113" s="16">
        <f t="shared" si="99"/>
        <v>-14000</v>
      </c>
      <c r="I113" s="16">
        <v>0</v>
      </c>
      <c r="J113" s="11">
        <f t="shared" si="93"/>
        <v>-14000</v>
      </c>
    </row>
    <row r="114" spans="1:10">
      <c r="A114" s="13">
        <v>43257</v>
      </c>
      <c r="B114" s="39" t="s">
        <v>22</v>
      </c>
      <c r="C114" s="39">
        <v>1100</v>
      </c>
      <c r="D114" s="39" t="s">
        <v>10</v>
      </c>
      <c r="E114" s="40">
        <v>899</v>
      </c>
      <c r="F114" s="40">
        <v>905</v>
      </c>
      <c r="G114" s="40">
        <v>0</v>
      </c>
      <c r="H114" s="16">
        <f>(F114-E114)*C114</f>
        <v>6600</v>
      </c>
      <c r="I114" s="16">
        <v>0</v>
      </c>
      <c r="J114" s="16">
        <f>+I114+H114</f>
        <v>6600</v>
      </c>
    </row>
    <row r="115" spans="1:10">
      <c r="A115" s="13">
        <v>43256</v>
      </c>
      <c r="B115" s="39" t="s">
        <v>17</v>
      </c>
      <c r="C115" s="39">
        <v>8000</v>
      </c>
      <c r="D115" s="39" t="s">
        <v>10</v>
      </c>
      <c r="E115" s="40">
        <v>109</v>
      </c>
      <c r="F115" s="40">
        <v>110.9</v>
      </c>
      <c r="G115" s="40">
        <v>0</v>
      </c>
      <c r="H115" s="16">
        <f>(F115-E115)*C115</f>
        <v>15200.000000000045</v>
      </c>
      <c r="I115" s="16">
        <v>0</v>
      </c>
      <c r="J115" s="16">
        <f t="shared" ref="J115:J119" si="100">+I115+H115</f>
        <v>15200.000000000045</v>
      </c>
    </row>
    <row r="116" spans="1:10">
      <c r="A116" s="13">
        <v>43255</v>
      </c>
      <c r="B116" s="39" t="s">
        <v>18</v>
      </c>
      <c r="C116" s="39">
        <v>500</v>
      </c>
      <c r="D116" s="39" t="s">
        <v>11</v>
      </c>
      <c r="E116" s="40">
        <v>1590</v>
      </c>
      <c r="F116" s="40">
        <v>1570</v>
      </c>
      <c r="G116" s="40">
        <v>0</v>
      </c>
      <c r="H116" s="16">
        <f>(E116-F116)*C116</f>
        <v>10000</v>
      </c>
      <c r="I116" s="16">
        <v>0</v>
      </c>
      <c r="J116" s="16">
        <f t="shared" si="100"/>
        <v>10000</v>
      </c>
    </row>
    <row r="117" spans="1:10">
      <c r="A117" s="13">
        <v>43255</v>
      </c>
      <c r="B117" s="39" t="s">
        <v>15</v>
      </c>
      <c r="C117" s="39">
        <v>1000</v>
      </c>
      <c r="D117" s="39" t="s">
        <v>10</v>
      </c>
      <c r="E117" s="40">
        <v>923</v>
      </c>
      <c r="F117" s="40">
        <v>928</v>
      </c>
      <c r="G117" s="40">
        <v>0</v>
      </c>
      <c r="H117" s="16">
        <f>(F117-E117)*C117</f>
        <v>5000</v>
      </c>
      <c r="I117" s="16">
        <v>0</v>
      </c>
      <c r="J117" s="16">
        <f t="shared" si="100"/>
        <v>5000</v>
      </c>
    </row>
    <row r="118" spans="1:10">
      <c r="A118" s="13">
        <v>43252</v>
      </c>
      <c r="B118" s="39" t="s">
        <v>17</v>
      </c>
      <c r="C118" s="39">
        <v>8000</v>
      </c>
      <c r="D118" s="39" t="s">
        <v>11</v>
      </c>
      <c r="E118" s="40">
        <v>122.5</v>
      </c>
      <c r="F118" s="40">
        <v>120.5</v>
      </c>
      <c r="G118" s="40">
        <v>0</v>
      </c>
      <c r="H118" s="16">
        <f>(E118-F118)*C118</f>
        <v>16000</v>
      </c>
      <c r="I118" s="16">
        <v>0</v>
      </c>
      <c r="J118" s="16">
        <f t="shared" si="100"/>
        <v>16000</v>
      </c>
    </row>
    <row r="119" spans="1:10">
      <c r="A119" s="13">
        <v>43252</v>
      </c>
      <c r="B119" s="39" t="s">
        <v>31</v>
      </c>
      <c r="C119" s="39">
        <v>500</v>
      </c>
      <c r="D119" s="39" t="s">
        <v>10</v>
      </c>
      <c r="E119" s="40">
        <v>760</v>
      </c>
      <c r="F119" s="40">
        <v>735</v>
      </c>
      <c r="G119" s="40">
        <v>0</v>
      </c>
      <c r="H119" s="16">
        <f>(F119-E119)*C119</f>
        <v>-12500</v>
      </c>
      <c r="I119" s="16">
        <v>0</v>
      </c>
      <c r="J119" s="11">
        <f t="shared" si="100"/>
        <v>-12500</v>
      </c>
    </row>
    <row r="120" spans="1:10">
      <c r="A120" s="34"/>
      <c r="B120" s="35"/>
      <c r="C120" s="35"/>
      <c r="D120" s="35"/>
      <c r="E120" s="36"/>
      <c r="F120" s="36"/>
      <c r="G120" s="36"/>
      <c r="H120" s="37"/>
      <c r="I120" s="37"/>
      <c r="J120" s="38"/>
    </row>
  </sheetData>
  <mergeCells count="2">
    <mergeCell ref="A1:J1"/>
    <mergeCell ref="A2:J2"/>
  </mergeCells>
  <pageMargins left="0.7" right="0.7" top="0.75" bottom="0.75" header="0.3" footer="0.3"/>
  <ignoredErrors>
    <ignoredError sqref="H9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selection activeCell="D15" sqref="D15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3.25" customHeight="1">
      <c r="A2" s="78" t="s">
        <v>66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43424</v>
      </c>
      <c r="B5" s="3" t="s">
        <v>162</v>
      </c>
      <c r="C5" s="4">
        <v>580</v>
      </c>
      <c r="D5" s="4" t="s">
        <v>107</v>
      </c>
      <c r="E5" s="5">
        <v>1060</v>
      </c>
      <c r="F5" s="5">
        <v>18</v>
      </c>
      <c r="G5" s="5">
        <v>20.5</v>
      </c>
      <c r="H5" s="5">
        <v>22</v>
      </c>
      <c r="I5" s="47">
        <f t="shared" ref="I5:I6" si="0">(G5-F5)*E5</f>
        <v>2650</v>
      </c>
      <c r="J5" s="7">
        <f>(H5-G5)*E5</f>
        <v>1590</v>
      </c>
      <c r="K5" s="68">
        <f>(I5+J5)</f>
        <v>4240</v>
      </c>
    </row>
    <row r="6" spans="1:11">
      <c r="A6" s="2">
        <v>43423</v>
      </c>
      <c r="B6" s="3" t="s">
        <v>189</v>
      </c>
      <c r="C6" s="4">
        <v>210</v>
      </c>
      <c r="D6" s="4" t="s">
        <v>160</v>
      </c>
      <c r="E6" s="5">
        <v>1750</v>
      </c>
      <c r="F6" s="5">
        <v>7.1</v>
      </c>
      <c r="G6" s="5">
        <v>7.1</v>
      </c>
      <c r="H6" s="5" t="s">
        <v>44</v>
      </c>
      <c r="I6" s="47">
        <f t="shared" si="0"/>
        <v>0</v>
      </c>
      <c r="J6" s="7">
        <v>0</v>
      </c>
      <c r="K6" s="68">
        <f>(I6+J6)</f>
        <v>0</v>
      </c>
    </row>
    <row r="7" spans="1:11">
      <c r="A7" s="2">
        <v>43420</v>
      </c>
      <c r="B7" s="3" t="s">
        <v>101</v>
      </c>
      <c r="C7" s="4">
        <v>190</v>
      </c>
      <c r="D7" s="4" t="s">
        <v>107</v>
      </c>
      <c r="E7" s="5">
        <v>1750</v>
      </c>
      <c r="F7" s="5">
        <v>12</v>
      </c>
      <c r="G7" s="5">
        <v>13.75</v>
      </c>
      <c r="H7" s="5" t="s">
        <v>44</v>
      </c>
      <c r="I7" s="47">
        <f t="shared" ref="I7:I13" si="1">(G7-F7)*E7</f>
        <v>3062.5</v>
      </c>
      <c r="J7" s="7">
        <v>0</v>
      </c>
      <c r="K7" s="68">
        <f t="shared" ref="K7:K13" si="2">(I7+J7)</f>
        <v>3062.5</v>
      </c>
    </row>
    <row r="8" spans="1:11">
      <c r="A8" s="2">
        <v>43419</v>
      </c>
      <c r="B8" s="3" t="s">
        <v>178</v>
      </c>
      <c r="C8" s="4">
        <v>340</v>
      </c>
      <c r="D8" s="4" t="s">
        <v>160</v>
      </c>
      <c r="E8" s="5">
        <v>2500</v>
      </c>
      <c r="F8" s="5">
        <v>10.5</v>
      </c>
      <c r="G8" s="5">
        <v>11.8</v>
      </c>
      <c r="H8" s="5">
        <v>13.5</v>
      </c>
      <c r="I8" s="47">
        <f t="shared" si="1"/>
        <v>3250.0000000000018</v>
      </c>
      <c r="J8" s="7">
        <f t="shared" ref="J8" si="3">(H8-G8)*E8</f>
        <v>4249.9999999999982</v>
      </c>
      <c r="K8" s="68">
        <f t="shared" si="2"/>
        <v>7500</v>
      </c>
    </row>
    <row r="9" spans="1:11">
      <c r="A9" s="2">
        <v>43418</v>
      </c>
      <c r="B9" s="3" t="s">
        <v>105</v>
      </c>
      <c r="C9" s="4">
        <v>110</v>
      </c>
      <c r="D9" s="4" t="s">
        <v>160</v>
      </c>
      <c r="E9" s="5">
        <v>4000</v>
      </c>
      <c r="F9" s="5">
        <v>5.2</v>
      </c>
      <c r="G9" s="5">
        <v>6</v>
      </c>
      <c r="H9" s="5" t="s">
        <v>44</v>
      </c>
      <c r="I9" s="47">
        <f t="shared" si="1"/>
        <v>3199.9999999999991</v>
      </c>
      <c r="J9" s="7">
        <v>0</v>
      </c>
      <c r="K9" s="68">
        <f t="shared" si="2"/>
        <v>3199.9999999999991</v>
      </c>
    </row>
    <row r="10" spans="1:11">
      <c r="A10" s="2">
        <v>43416</v>
      </c>
      <c r="B10" s="3" t="s">
        <v>179</v>
      </c>
      <c r="C10" s="4">
        <v>215</v>
      </c>
      <c r="D10" s="4" t="s">
        <v>107</v>
      </c>
      <c r="E10" s="5">
        <v>3000</v>
      </c>
      <c r="F10" s="5">
        <v>8.1</v>
      </c>
      <c r="G10" s="5">
        <v>9</v>
      </c>
      <c r="H10" s="5" t="s">
        <v>44</v>
      </c>
      <c r="I10" s="47">
        <f t="shared" si="1"/>
        <v>2700.0000000000009</v>
      </c>
      <c r="J10" s="7">
        <v>0</v>
      </c>
      <c r="K10" s="68">
        <f t="shared" si="2"/>
        <v>2700.0000000000009</v>
      </c>
    </row>
    <row r="11" spans="1:11">
      <c r="A11" s="2">
        <v>43409</v>
      </c>
      <c r="B11" s="3" t="s">
        <v>180</v>
      </c>
      <c r="C11" s="4">
        <v>2300</v>
      </c>
      <c r="D11" s="4" t="s">
        <v>107</v>
      </c>
      <c r="E11" s="5">
        <v>250</v>
      </c>
      <c r="F11" s="5">
        <v>72</v>
      </c>
      <c r="G11" s="5">
        <v>75</v>
      </c>
      <c r="H11" s="5" t="s">
        <v>44</v>
      </c>
      <c r="I11" s="47">
        <f t="shared" ref="I11" si="4">(G11-F11)*E11</f>
        <v>750</v>
      </c>
      <c r="J11" s="7">
        <v>0</v>
      </c>
      <c r="K11" s="68">
        <f t="shared" ref="K11" si="5">(I11+J11)</f>
        <v>750</v>
      </c>
    </row>
    <row r="12" spans="1:11">
      <c r="A12" s="2">
        <v>43406</v>
      </c>
      <c r="B12" s="3" t="s">
        <v>98</v>
      </c>
      <c r="C12" s="4">
        <v>200</v>
      </c>
      <c r="D12" s="4" t="s">
        <v>160</v>
      </c>
      <c r="E12" s="5">
        <v>2500</v>
      </c>
      <c r="F12" s="5">
        <v>11</v>
      </c>
      <c r="G12" s="5">
        <v>12.5</v>
      </c>
      <c r="H12" s="5" t="s">
        <v>44</v>
      </c>
      <c r="I12" s="47">
        <f t="shared" si="1"/>
        <v>3750</v>
      </c>
      <c r="J12" s="7">
        <v>0</v>
      </c>
      <c r="K12" s="68">
        <f t="shared" si="2"/>
        <v>3750</v>
      </c>
    </row>
    <row r="13" spans="1:11">
      <c r="A13" s="2">
        <v>43405</v>
      </c>
      <c r="B13" s="3" t="s">
        <v>101</v>
      </c>
      <c r="C13" s="4">
        <v>200</v>
      </c>
      <c r="D13" s="4" t="s">
        <v>160</v>
      </c>
      <c r="E13" s="5">
        <v>1750</v>
      </c>
      <c r="F13" s="5">
        <v>17.5</v>
      </c>
      <c r="G13" s="5">
        <v>19.5</v>
      </c>
      <c r="H13" s="5" t="s">
        <v>44</v>
      </c>
      <c r="I13" s="47">
        <f t="shared" si="1"/>
        <v>3500</v>
      </c>
      <c r="J13" s="7">
        <v>0</v>
      </c>
      <c r="K13" s="68">
        <f t="shared" si="2"/>
        <v>3500</v>
      </c>
    </row>
    <row r="14" spans="1:11">
      <c r="A14" s="2">
        <v>43404</v>
      </c>
      <c r="B14" s="3" t="s">
        <v>168</v>
      </c>
      <c r="C14" s="4">
        <v>760</v>
      </c>
      <c r="D14" s="4" t="s">
        <v>160</v>
      </c>
      <c r="E14" s="5">
        <v>1200</v>
      </c>
      <c r="F14" s="5">
        <v>19</v>
      </c>
      <c r="G14" s="5">
        <v>21.5</v>
      </c>
      <c r="H14" s="5" t="s">
        <v>44</v>
      </c>
      <c r="I14" s="47">
        <f t="shared" ref="I14" si="6">(G14-F14)*E14</f>
        <v>3000</v>
      </c>
      <c r="J14" s="7">
        <v>0</v>
      </c>
      <c r="K14" s="68">
        <f t="shared" ref="K14" si="7">(I14+J14)</f>
        <v>3000</v>
      </c>
    </row>
    <row r="15" spans="1:11">
      <c r="A15" s="2">
        <v>43403</v>
      </c>
      <c r="B15" s="3" t="s">
        <v>85</v>
      </c>
      <c r="C15" s="4">
        <v>80</v>
      </c>
      <c r="D15" s="4" t="s">
        <v>160</v>
      </c>
      <c r="E15" s="5">
        <v>6000</v>
      </c>
      <c r="F15" s="5">
        <v>4.7</v>
      </c>
      <c r="G15" s="5">
        <v>5.3</v>
      </c>
      <c r="H15" s="5">
        <v>6</v>
      </c>
      <c r="I15" s="47">
        <f t="shared" ref="I15" si="8">(G15-F15)*E15</f>
        <v>3599.9999999999977</v>
      </c>
      <c r="J15" s="7">
        <f t="shared" ref="J15" si="9">(H15-G15)*E15</f>
        <v>4200.0000000000009</v>
      </c>
      <c r="K15" s="68">
        <f t="shared" ref="K15" si="10">(I15+J15)</f>
        <v>7799.9999999999982</v>
      </c>
    </row>
    <row r="16" spans="1:11">
      <c r="A16" s="2">
        <v>43402</v>
      </c>
      <c r="B16" s="3" t="s">
        <v>85</v>
      </c>
      <c r="C16" s="4">
        <v>90</v>
      </c>
      <c r="D16" s="4" t="s">
        <v>160</v>
      </c>
      <c r="E16" s="5">
        <v>6000</v>
      </c>
      <c r="F16" s="5">
        <v>4.8</v>
      </c>
      <c r="G16" s="5">
        <v>5.2</v>
      </c>
      <c r="H16" s="5" t="s">
        <v>44</v>
      </c>
      <c r="I16" s="47">
        <f t="shared" ref="I16:I17" si="11">(G16-F16)*E16</f>
        <v>2400.0000000000023</v>
      </c>
      <c r="J16" s="7">
        <v>0</v>
      </c>
      <c r="K16" s="68">
        <f t="shared" ref="K16:K17" si="12">(I16+J16)</f>
        <v>2400.0000000000023</v>
      </c>
    </row>
    <row r="17" spans="1:11">
      <c r="A17" s="2">
        <v>43398</v>
      </c>
      <c r="B17" s="3" t="s">
        <v>138</v>
      </c>
      <c r="C17" s="4">
        <v>230</v>
      </c>
      <c r="D17" s="4" t="s">
        <v>107</v>
      </c>
      <c r="E17" s="5">
        <v>1600</v>
      </c>
      <c r="F17" s="5">
        <v>12.5</v>
      </c>
      <c r="G17" s="5">
        <v>13.7</v>
      </c>
      <c r="H17" s="5" t="s">
        <v>44</v>
      </c>
      <c r="I17" s="47">
        <f t="shared" si="11"/>
        <v>1919.9999999999989</v>
      </c>
      <c r="J17" s="7">
        <v>0</v>
      </c>
      <c r="K17" s="68">
        <f t="shared" si="12"/>
        <v>1919.9999999999989</v>
      </c>
    </row>
    <row r="18" spans="1:11">
      <c r="A18" s="2">
        <v>43397</v>
      </c>
      <c r="B18" s="3" t="s">
        <v>101</v>
      </c>
      <c r="C18" s="4">
        <v>210</v>
      </c>
      <c r="D18" s="4" t="s">
        <v>107</v>
      </c>
      <c r="E18" s="5">
        <v>1750</v>
      </c>
      <c r="F18" s="5">
        <v>8.5</v>
      </c>
      <c r="G18" s="5">
        <v>10.5</v>
      </c>
      <c r="H18" s="5" t="s">
        <v>44</v>
      </c>
      <c r="I18" s="47">
        <f t="shared" ref="I18" si="13">(G18-F18)*E18</f>
        <v>3500</v>
      </c>
      <c r="J18" s="7">
        <v>0</v>
      </c>
      <c r="K18" s="68">
        <f t="shared" ref="K18" si="14">(I18+J18)</f>
        <v>3500</v>
      </c>
    </row>
    <row r="19" spans="1:11">
      <c r="A19" s="2">
        <v>43396</v>
      </c>
      <c r="B19" s="3" t="s">
        <v>149</v>
      </c>
      <c r="C19" s="4">
        <v>860</v>
      </c>
      <c r="D19" s="4" t="s">
        <v>107</v>
      </c>
      <c r="E19" s="5">
        <v>700</v>
      </c>
      <c r="F19" s="5">
        <v>13</v>
      </c>
      <c r="G19" s="5">
        <v>17</v>
      </c>
      <c r="H19" s="5" t="s">
        <v>44</v>
      </c>
      <c r="I19" s="47">
        <f t="shared" ref="I19" si="15">(G19-F19)*E19</f>
        <v>2800</v>
      </c>
      <c r="J19" s="7">
        <v>0</v>
      </c>
      <c r="K19" s="68">
        <f t="shared" ref="K19" si="16">(I19+J19)</f>
        <v>2800</v>
      </c>
    </row>
    <row r="20" spans="1:11">
      <c r="A20" s="2">
        <v>43395</v>
      </c>
      <c r="B20" s="3" t="s">
        <v>67</v>
      </c>
      <c r="C20" s="4">
        <v>325</v>
      </c>
      <c r="D20" s="4" t="s">
        <v>160</v>
      </c>
      <c r="E20" s="5">
        <v>2750</v>
      </c>
      <c r="F20" s="5">
        <v>5.7</v>
      </c>
      <c r="G20" s="5">
        <v>7</v>
      </c>
      <c r="H20" s="5">
        <v>7.8</v>
      </c>
      <c r="I20" s="47">
        <f t="shared" ref="I20" si="17">(G20-F20)*E20</f>
        <v>3574.9999999999995</v>
      </c>
      <c r="J20" s="7">
        <f t="shared" ref="J20" si="18">(H20-G20)*E20</f>
        <v>2199.9999999999995</v>
      </c>
      <c r="K20" s="68">
        <f t="shared" ref="K20" si="19">(I20+J20)</f>
        <v>5774.9999999999991</v>
      </c>
    </row>
    <row r="21" spans="1:11">
      <c r="A21" s="2">
        <v>43392</v>
      </c>
      <c r="B21" s="3" t="s">
        <v>145</v>
      </c>
      <c r="C21" s="4">
        <v>620</v>
      </c>
      <c r="D21" s="4" t="s">
        <v>107</v>
      </c>
      <c r="E21" s="5">
        <v>1000</v>
      </c>
      <c r="F21" s="5">
        <v>11</v>
      </c>
      <c r="G21" s="5">
        <v>8</v>
      </c>
      <c r="H21" s="5" t="s">
        <v>44</v>
      </c>
      <c r="I21" s="47">
        <f t="shared" ref="I21" si="20">(G21-F21)*E21</f>
        <v>-3000</v>
      </c>
      <c r="J21" s="7">
        <v>0</v>
      </c>
      <c r="K21" s="68">
        <f t="shared" ref="K21" si="21">(I21+J21)</f>
        <v>-3000</v>
      </c>
    </row>
    <row r="22" spans="1:11">
      <c r="A22" s="2">
        <v>43390</v>
      </c>
      <c r="B22" s="3" t="s">
        <v>166</v>
      </c>
      <c r="C22" s="4">
        <v>330</v>
      </c>
      <c r="D22" s="4" t="s">
        <v>160</v>
      </c>
      <c r="E22" s="5">
        <v>2400</v>
      </c>
      <c r="F22" s="5">
        <v>8.6999999999999993</v>
      </c>
      <c r="G22" s="5">
        <v>7.2</v>
      </c>
      <c r="H22" s="5" t="s">
        <v>44</v>
      </c>
      <c r="I22" s="47">
        <f t="shared" ref="I22" si="22">(G22-F22)*E22</f>
        <v>-3599.9999999999977</v>
      </c>
      <c r="J22" s="7">
        <v>0</v>
      </c>
      <c r="K22" s="68">
        <f t="shared" ref="K22" si="23">(I22+J22)</f>
        <v>-3599.9999999999977</v>
      </c>
    </row>
    <row r="23" spans="1:11">
      <c r="A23" s="2">
        <v>43389</v>
      </c>
      <c r="B23" s="3" t="s">
        <v>162</v>
      </c>
      <c r="C23" s="4">
        <v>580</v>
      </c>
      <c r="D23" s="4" t="s">
        <v>160</v>
      </c>
      <c r="E23" s="5">
        <v>1000</v>
      </c>
      <c r="F23" s="5">
        <v>14.5</v>
      </c>
      <c r="G23" s="5">
        <v>13.8</v>
      </c>
      <c r="H23" s="5" t="s">
        <v>44</v>
      </c>
      <c r="I23" s="47">
        <f t="shared" ref="I23" si="24">(G23-F23)*E23</f>
        <v>-699.99999999999932</v>
      </c>
      <c r="J23" s="7">
        <v>0</v>
      </c>
      <c r="K23" s="68">
        <f t="shared" ref="K23" si="25">(I23+J23)</f>
        <v>-699.99999999999932</v>
      </c>
    </row>
    <row r="24" spans="1:11">
      <c r="A24" s="2">
        <v>43388</v>
      </c>
      <c r="B24" s="3" t="s">
        <v>161</v>
      </c>
      <c r="C24" s="4">
        <v>820</v>
      </c>
      <c r="D24" s="4" t="s">
        <v>160</v>
      </c>
      <c r="E24" s="5">
        <v>550</v>
      </c>
      <c r="F24" s="5">
        <v>30</v>
      </c>
      <c r="G24" s="5">
        <v>24</v>
      </c>
      <c r="H24" s="5" t="s">
        <v>44</v>
      </c>
      <c r="I24" s="47">
        <f t="shared" ref="I24" si="26">(G24-F24)*E24</f>
        <v>-3300</v>
      </c>
      <c r="J24" s="7">
        <v>0</v>
      </c>
      <c r="K24" s="68">
        <f t="shared" ref="K24" si="27">(I24+J24)</f>
        <v>-3300</v>
      </c>
    </row>
    <row r="25" spans="1:11">
      <c r="A25" s="2">
        <v>43385</v>
      </c>
      <c r="B25" s="3" t="s">
        <v>144</v>
      </c>
      <c r="C25" s="4">
        <v>320</v>
      </c>
      <c r="D25" s="4" t="s">
        <v>160</v>
      </c>
      <c r="E25" s="5">
        <v>1300</v>
      </c>
      <c r="F25" s="5">
        <v>18</v>
      </c>
      <c r="G25" s="5">
        <v>21</v>
      </c>
      <c r="H25" s="5">
        <v>24</v>
      </c>
      <c r="I25" s="47">
        <f t="shared" ref="I25:I26" si="28">(G25-F25)*E25</f>
        <v>3900</v>
      </c>
      <c r="J25" s="7">
        <f t="shared" ref="J25" si="29">(H25-G25)*E25</f>
        <v>3900</v>
      </c>
      <c r="K25" s="68">
        <f t="shared" ref="K25:K26" si="30">(I25+J25)</f>
        <v>7800</v>
      </c>
    </row>
    <row r="26" spans="1:11">
      <c r="A26" s="2">
        <v>43383</v>
      </c>
      <c r="B26" s="3" t="s">
        <v>64</v>
      </c>
      <c r="C26" s="4">
        <v>420</v>
      </c>
      <c r="D26" s="4" t="s">
        <v>160</v>
      </c>
      <c r="E26" s="5">
        <v>1300</v>
      </c>
      <c r="F26" s="5">
        <v>22.5</v>
      </c>
      <c r="G26" s="5">
        <v>26</v>
      </c>
      <c r="H26" s="5" t="s">
        <v>44</v>
      </c>
      <c r="I26" s="47">
        <f t="shared" si="28"/>
        <v>4550</v>
      </c>
      <c r="J26" s="7">
        <v>0</v>
      </c>
      <c r="K26" s="68">
        <f t="shared" si="30"/>
        <v>4550</v>
      </c>
    </row>
    <row r="27" spans="1:11">
      <c r="A27" s="2">
        <v>43382</v>
      </c>
      <c r="B27" s="3" t="s">
        <v>69</v>
      </c>
      <c r="C27" s="4">
        <v>95</v>
      </c>
      <c r="D27" s="4" t="s">
        <v>107</v>
      </c>
      <c r="E27" s="5">
        <v>6000</v>
      </c>
      <c r="F27" s="5">
        <v>3.25</v>
      </c>
      <c r="G27" s="5">
        <v>2.6</v>
      </c>
      <c r="H27" s="5" t="s">
        <v>44</v>
      </c>
      <c r="I27" s="47">
        <f t="shared" ref="I27:I29" si="31">(G27-F27)*E27</f>
        <v>-3899.9999999999995</v>
      </c>
      <c r="J27" s="7">
        <v>0</v>
      </c>
      <c r="K27" s="68">
        <f t="shared" ref="K27:K29" si="32">(I27+J27)</f>
        <v>-3899.9999999999995</v>
      </c>
    </row>
    <row r="28" spans="1:11">
      <c r="A28" s="2">
        <v>43381</v>
      </c>
      <c r="B28" s="3" t="s">
        <v>103</v>
      </c>
      <c r="C28" s="4">
        <v>760</v>
      </c>
      <c r="D28" s="4" t="s">
        <v>107</v>
      </c>
      <c r="E28" s="5">
        <v>1000</v>
      </c>
      <c r="F28" s="5">
        <v>26.5</v>
      </c>
      <c r="G28" s="5">
        <v>30</v>
      </c>
      <c r="H28" s="5" t="s">
        <v>44</v>
      </c>
      <c r="I28" s="47">
        <f t="shared" si="31"/>
        <v>3500</v>
      </c>
      <c r="J28" s="7">
        <v>0</v>
      </c>
      <c r="K28" s="68">
        <f t="shared" si="32"/>
        <v>3500</v>
      </c>
    </row>
    <row r="29" spans="1:11">
      <c r="A29" s="2">
        <v>43378</v>
      </c>
      <c r="B29" s="3" t="s">
        <v>122</v>
      </c>
      <c r="C29" s="4">
        <v>105</v>
      </c>
      <c r="D29" s="4" t="s">
        <v>107</v>
      </c>
      <c r="E29" s="5">
        <v>6000</v>
      </c>
      <c r="F29" s="5">
        <v>3.15</v>
      </c>
      <c r="G29" s="5">
        <v>3.7</v>
      </c>
      <c r="H29" s="5" t="s">
        <v>44</v>
      </c>
      <c r="I29" s="47">
        <f t="shared" si="31"/>
        <v>3300.0000000000018</v>
      </c>
      <c r="J29" s="7">
        <v>0</v>
      </c>
      <c r="K29" s="68">
        <f t="shared" si="32"/>
        <v>3300.0000000000018</v>
      </c>
    </row>
    <row r="30" spans="1:11">
      <c r="A30" s="2">
        <v>43377</v>
      </c>
      <c r="B30" s="3" t="s">
        <v>149</v>
      </c>
      <c r="C30" s="4">
        <v>860</v>
      </c>
      <c r="D30" s="4" t="s">
        <v>107</v>
      </c>
      <c r="E30" s="5">
        <v>700</v>
      </c>
      <c r="F30" s="5">
        <v>30.5</v>
      </c>
      <c r="G30" s="5">
        <v>35</v>
      </c>
      <c r="H30" s="5">
        <v>40</v>
      </c>
      <c r="I30" s="47">
        <f t="shared" ref="I30:I32" si="33">(G30-F30)*E30</f>
        <v>3150</v>
      </c>
      <c r="J30" s="7">
        <f t="shared" ref="J30:J31" si="34">(H30-G30)*E30</f>
        <v>3500</v>
      </c>
      <c r="K30" s="68">
        <f t="shared" ref="K30:K32" si="35">(I30+J30)</f>
        <v>6650</v>
      </c>
    </row>
    <row r="31" spans="1:11">
      <c r="A31" s="2">
        <v>43376</v>
      </c>
      <c r="B31" s="3" t="s">
        <v>150</v>
      </c>
      <c r="C31" s="4">
        <v>900</v>
      </c>
      <c r="D31" s="4" t="s">
        <v>107</v>
      </c>
      <c r="E31" s="5">
        <v>1100</v>
      </c>
      <c r="F31" s="5">
        <v>26</v>
      </c>
      <c r="G31" s="5">
        <v>29</v>
      </c>
      <c r="H31" s="5">
        <v>33</v>
      </c>
      <c r="I31" s="47">
        <f t="shared" si="33"/>
        <v>3300</v>
      </c>
      <c r="J31" s="7">
        <f t="shared" si="34"/>
        <v>4400</v>
      </c>
      <c r="K31" s="68">
        <f t="shared" si="35"/>
        <v>7700</v>
      </c>
    </row>
    <row r="32" spans="1:11">
      <c r="A32" s="2">
        <v>43374</v>
      </c>
      <c r="B32" s="3" t="s">
        <v>98</v>
      </c>
      <c r="C32" s="4">
        <v>215</v>
      </c>
      <c r="D32" s="4" t="s">
        <v>107</v>
      </c>
      <c r="E32" s="5">
        <v>2500</v>
      </c>
      <c r="F32" s="5">
        <v>7.3</v>
      </c>
      <c r="G32" s="5">
        <v>6</v>
      </c>
      <c r="H32" s="5" t="s">
        <v>44</v>
      </c>
      <c r="I32" s="47">
        <f t="shared" si="33"/>
        <v>-3249.9999999999995</v>
      </c>
      <c r="J32" s="7">
        <v>0</v>
      </c>
      <c r="K32" s="68">
        <f t="shared" si="35"/>
        <v>-3249.9999999999995</v>
      </c>
    </row>
    <row r="33" spans="1:11">
      <c r="A33" s="2">
        <v>43371</v>
      </c>
      <c r="B33" s="3" t="s">
        <v>142</v>
      </c>
      <c r="C33" s="4">
        <v>360</v>
      </c>
      <c r="D33" s="4" t="s">
        <v>107</v>
      </c>
      <c r="E33" s="5">
        <v>3000</v>
      </c>
      <c r="F33" s="5">
        <v>8.5500000000000007</v>
      </c>
      <c r="G33" s="5">
        <v>9.5</v>
      </c>
      <c r="H33" s="5">
        <v>11</v>
      </c>
      <c r="I33" s="47">
        <f t="shared" ref="I33:I34" si="36">(G33-F33)*E33</f>
        <v>2849.9999999999977</v>
      </c>
      <c r="J33" s="7">
        <f t="shared" ref="J33:J34" si="37">(H33-G33)*E33</f>
        <v>4500</v>
      </c>
      <c r="K33" s="68">
        <f t="shared" ref="K33:K34" si="38">(I33+J33)</f>
        <v>7349.9999999999982</v>
      </c>
    </row>
    <row r="34" spans="1:11">
      <c r="A34" s="2">
        <v>43370</v>
      </c>
      <c r="B34" s="3" t="s">
        <v>144</v>
      </c>
      <c r="C34" s="4">
        <v>320</v>
      </c>
      <c r="D34" s="4" t="s">
        <v>107</v>
      </c>
      <c r="E34" s="5">
        <v>1300</v>
      </c>
      <c r="F34" s="5">
        <v>10.5</v>
      </c>
      <c r="G34" s="5">
        <v>12.5</v>
      </c>
      <c r="H34" s="5">
        <v>16</v>
      </c>
      <c r="I34" s="47">
        <f t="shared" si="36"/>
        <v>2600</v>
      </c>
      <c r="J34" s="7">
        <f t="shared" si="37"/>
        <v>4550</v>
      </c>
      <c r="K34" s="68">
        <f t="shared" si="38"/>
        <v>7150</v>
      </c>
    </row>
    <row r="35" spans="1:11">
      <c r="A35" s="2">
        <v>43369</v>
      </c>
      <c r="B35" s="3" t="s">
        <v>143</v>
      </c>
      <c r="C35" s="4">
        <v>300</v>
      </c>
      <c r="D35" s="4" t="s">
        <v>107</v>
      </c>
      <c r="E35" s="5">
        <v>2400</v>
      </c>
      <c r="F35" s="5">
        <v>7</v>
      </c>
      <c r="G35" s="5">
        <v>8.5</v>
      </c>
      <c r="H35" s="5">
        <v>9.5</v>
      </c>
      <c r="I35" s="47">
        <f t="shared" ref="I35" si="39">(G35-F35)*E35</f>
        <v>3600</v>
      </c>
      <c r="J35" s="7">
        <f t="shared" ref="J35" si="40">(H35-G35)*E35</f>
        <v>2400</v>
      </c>
      <c r="K35" s="68">
        <f t="shared" ref="K35" si="41">(I35+J35)</f>
        <v>6000</v>
      </c>
    </row>
    <row r="36" spans="1:11">
      <c r="A36" s="2">
        <v>43367</v>
      </c>
      <c r="B36" s="3" t="s">
        <v>146</v>
      </c>
      <c r="C36" s="4">
        <v>1100</v>
      </c>
      <c r="D36" s="4" t="s">
        <v>63</v>
      </c>
      <c r="E36" s="5">
        <v>800</v>
      </c>
      <c r="F36" s="5">
        <v>13.5</v>
      </c>
      <c r="G36" s="5">
        <v>17</v>
      </c>
      <c r="H36" s="5">
        <v>24</v>
      </c>
      <c r="I36" s="47">
        <f t="shared" ref="I36:I37" si="42">(G36-F36)*E36</f>
        <v>2800</v>
      </c>
      <c r="J36" s="7">
        <f t="shared" ref="J36:J37" si="43">(H36-G36)*E36</f>
        <v>5600</v>
      </c>
      <c r="K36" s="68">
        <f t="shared" ref="K36:K37" si="44">(I36+J36)</f>
        <v>8400</v>
      </c>
    </row>
    <row r="37" spans="1:11">
      <c r="A37" s="2">
        <v>43362</v>
      </c>
      <c r="B37" s="3" t="s">
        <v>145</v>
      </c>
      <c r="C37" s="4">
        <v>680</v>
      </c>
      <c r="D37" s="4" t="s">
        <v>107</v>
      </c>
      <c r="E37" s="5">
        <v>680</v>
      </c>
      <c r="F37" s="5">
        <v>25</v>
      </c>
      <c r="G37" s="5">
        <v>28</v>
      </c>
      <c r="H37" s="5">
        <v>32</v>
      </c>
      <c r="I37" s="47">
        <f t="shared" si="42"/>
        <v>2040</v>
      </c>
      <c r="J37" s="7">
        <f t="shared" si="43"/>
        <v>2720</v>
      </c>
      <c r="K37" s="68">
        <f t="shared" si="44"/>
        <v>4760</v>
      </c>
    </row>
    <row r="38" spans="1:11">
      <c r="A38" s="2">
        <v>43361</v>
      </c>
      <c r="B38" s="3" t="s">
        <v>132</v>
      </c>
      <c r="C38" s="4">
        <v>1620</v>
      </c>
      <c r="D38" s="4" t="s">
        <v>63</v>
      </c>
      <c r="E38" s="5">
        <v>600</v>
      </c>
      <c r="F38" s="5">
        <v>36</v>
      </c>
      <c r="G38" s="5">
        <v>41.9</v>
      </c>
      <c r="H38" s="5" t="s">
        <v>44</v>
      </c>
      <c r="I38" s="47">
        <f t="shared" ref="I38:I40" si="45">(G38-F38)*E38</f>
        <v>3539.9999999999991</v>
      </c>
      <c r="J38" s="7">
        <v>0</v>
      </c>
      <c r="K38" s="68">
        <f t="shared" ref="K38:K40" si="46">(I38+J38)</f>
        <v>3539.9999999999991</v>
      </c>
    </row>
    <row r="39" spans="1:11">
      <c r="A39" s="2">
        <v>43355</v>
      </c>
      <c r="B39" s="3" t="s">
        <v>23</v>
      </c>
      <c r="C39" s="4">
        <v>500</v>
      </c>
      <c r="D39" s="4" t="s">
        <v>63</v>
      </c>
      <c r="E39" s="5">
        <v>800</v>
      </c>
      <c r="F39" s="5">
        <v>17</v>
      </c>
      <c r="G39" s="5">
        <v>19</v>
      </c>
      <c r="H39" s="5" t="s">
        <v>44</v>
      </c>
      <c r="I39" s="47">
        <f t="shared" ref="I39" si="47">(G39-F39)*E39</f>
        <v>1600</v>
      </c>
      <c r="J39" s="7">
        <v>0</v>
      </c>
      <c r="K39" s="68">
        <f t="shared" ref="K39" si="48">(I39+J39)</f>
        <v>1600</v>
      </c>
    </row>
    <row r="40" spans="1:11">
      <c r="A40" s="2">
        <v>43354</v>
      </c>
      <c r="B40" s="3" t="s">
        <v>108</v>
      </c>
      <c r="C40" s="4">
        <v>600</v>
      </c>
      <c r="D40" s="4" t="s">
        <v>107</v>
      </c>
      <c r="E40" s="5">
        <v>1500</v>
      </c>
      <c r="F40" s="5">
        <v>10</v>
      </c>
      <c r="G40" s="5">
        <v>10</v>
      </c>
      <c r="H40" s="5" t="s">
        <v>44</v>
      </c>
      <c r="I40" s="47">
        <f t="shared" si="45"/>
        <v>0</v>
      </c>
      <c r="J40" s="7">
        <v>0</v>
      </c>
      <c r="K40" s="68">
        <f t="shared" si="46"/>
        <v>0</v>
      </c>
    </row>
    <row r="41" spans="1:11">
      <c r="A41" s="2">
        <v>43353</v>
      </c>
      <c r="B41" s="3" t="s">
        <v>22</v>
      </c>
      <c r="C41" s="4">
        <v>780</v>
      </c>
      <c r="D41" s="4" t="s">
        <v>107</v>
      </c>
      <c r="E41" s="5">
        <v>1100</v>
      </c>
      <c r="F41" s="5">
        <v>25</v>
      </c>
      <c r="G41" s="5">
        <v>28</v>
      </c>
      <c r="H41" s="5">
        <v>32</v>
      </c>
      <c r="I41" s="47">
        <f t="shared" ref="I41" si="49">(G41-F41)*E41</f>
        <v>3300</v>
      </c>
      <c r="J41" s="7">
        <f t="shared" ref="J41" si="50">(H41-G41)*E41</f>
        <v>4400</v>
      </c>
      <c r="K41" s="68">
        <f t="shared" ref="K41" si="51">(I41+J41)</f>
        <v>7700</v>
      </c>
    </row>
    <row r="42" spans="1:11">
      <c r="A42" s="2">
        <v>43350</v>
      </c>
      <c r="B42" s="3" t="s">
        <v>101</v>
      </c>
      <c r="C42" s="4">
        <v>330</v>
      </c>
      <c r="D42" s="4" t="s">
        <v>107</v>
      </c>
      <c r="E42" s="5">
        <v>1750</v>
      </c>
      <c r="F42" s="5">
        <v>12.25</v>
      </c>
      <c r="G42" s="5">
        <v>14.25</v>
      </c>
      <c r="H42" s="5">
        <v>17.5</v>
      </c>
      <c r="I42" s="47">
        <f t="shared" ref="I42" si="52">(G42-F42)*E42</f>
        <v>3500</v>
      </c>
      <c r="J42" s="7">
        <f t="shared" ref="J42" si="53">(H42-G42)*E42</f>
        <v>5687.5</v>
      </c>
      <c r="K42" s="68">
        <f t="shared" ref="K42" si="54">(I42+J42)</f>
        <v>9187.5</v>
      </c>
    </row>
    <row r="43" spans="1:11">
      <c r="A43" s="2">
        <v>43349</v>
      </c>
      <c r="B43" s="3" t="s">
        <v>22</v>
      </c>
      <c r="C43" s="4">
        <v>780</v>
      </c>
      <c r="D43" s="4" t="s">
        <v>107</v>
      </c>
      <c r="E43" s="5">
        <v>1100</v>
      </c>
      <c r="F43" s="5">
        <v>21</v>
      </c>
      <c r="G43" s="5">
        <v>23</v>
      </c>
      <c r="H43" s="5" t="s">
        <v>44</v>
      </c>
      <c r="I43" s="47">
        <f t="shared" ref="I43" si="55">(G43-F43)*E43</f>
        <v>2200</v>
      </c>
      <c r="J43" s="7">
        <v>0</v>
      </c>
      <c r="K43" s="68">
        <f t="shared" ref="K43" si="56">(I43+J43)</f>
        <v>2200</v>
      </c>
    </row>
    <row r="44" spans="1:11">
      <c r="A44" s="2">
        <v>43346</v>
      </c>
      <c r="B44" s="3" t="s">
        <v>121</v>
      </c>
      <c r="C44" s="4">
        <v>290</v>
      </c>
      <c r="D44" s="4" t="s">
        <v>63</v>
      </c>
      <c r="E44" s="5">
        <v>2000</v>
      </c>
      <c r="F44" s="5">
        <v>16.25</v>
      </c>
      <c r="G44" s="5">
        <v>14.25</v>
      </c>
      <c r="H44" s="5" t="s">
        <v>44</v>
      </c>
      <c r="I44" s="47">
        <f t="shared" ref="I44" si="57">(G44-F44)*E44</f>
        <v>-4000</v>
      </c>
      <c r="J44" s="7">
        <v>0</v>
      </c>
      <c r="K44" s="68">
        <f t="shared" ref="K44" si="58">(I44+J44)</f>
        <v>-4000</v>
      </c>
    </row>
    <row r="45" spans="1:11">
      <c r="A45" s="70">
        <v>43343</v>
      </c>
      <c r="B45" s="3" t="s">
        <v>122</v>
      </c>
      <c r="C45" s="4">
        <v>115</v>
      </c>
      <c r="D45" s="4" t="s">
        <v>63</v>
      </c>
      <c r="E45" s="5">
        <v>6000</v>
      </c>
      <c r="F45" s="5">
        <v>3.8</v>
      </c>
      <c r="G45" s="5">
        <v>3.8</v>
      </c>
      <c r="H45" s="5" t="s">
        <v>44</v>
      </c>
      <c r="I45" s="47">
        <f t="shared" ref="I45" si="59">(G45-F45)*E45</f>
        <v>0</v>
      </c>
      <c r="J45" s="7">
        <v>0</v>
      </c>
      <c r="K45" s="68">
        <f t="shared" ref="K45" si="60">(I45+J45)</f>
        <v>0</v>
      </c>
    </row>
    <row r="46" spans="1:11">
      <c r="A46" s="2">
        <v>43341</v>
      </c>
      <c r="B46" s="3" t="s">
        <v>119</v>
      </c>
      <c r="C46" s="4">
        <v>660</v>
      </c>
      <c r="D46" s="4" t="s">
        <v>63</v>
      </c>
      <c r="E46" s="5">
        <v>1200</v>
      </c>
      <c r="F46" s="5">
        <v>19</v>
      </c>
      <c r="G46" s="5">
        <v>23</v>
      </c>
      <c r="H46" s="5" t="s">
        <v>44</v>
      </c>
      <c r="I46" s="47">
        <f t="shared" ref="I46" si="61">(G46-F46)*E46</f>
        <v>4800</v>
      </c>
      <c r="J46" s="7">
        <v>0</v>
      </c>
      <c r="K46" s="68">
        <f t="shared" ref="K46" si="62">(I46+J46)</f>
        <v>4800</v>
      </c>
    </row>
    <row r="47" spans="1:11">
      <c r="A47" s="2">
        <v>43339</v>
      </c>
      <c r="B47" s="3" t="s">
        <v>111</v>
      </c>
      <c r="C47" s="4">
        <v>190</v>
      </c>
      <c r="D47" s="4" t="s">
        <v>63</v>
      </c>
      <c r="E47" s="5">
        <v>2500</v>
      </c>
      <c r="F47" s="5">
        <v>6.25</v>
      </c>
      <c r="G47" s="5">
        <v>5</v>
      </c>
      <c r="H47" s="5" t="s">
        <v>44</v>
      </c>
      <c r="I47" s="47">
        <f t="shared" ref="I47:I48" si="63">(G47-F47)*E47</f>
        <v>-3125</v>
      </c>
      <c r="J47" s="7">
        <v>0</v>
      </c>
      <c r="K47" s="68">
        <f t="shared" ref="K47:K48" si="64">(I47+J47)</f>
        <v>-3125</v>
      </c>
    </row>
    <row r="48" spans="1:11">
      <c r="A48" s="2">
        <v>43332</v>
      </c>
      <c r="B48" s="3" t="s">
        <v>87</v>
      </c>
      <c r="C48" s="4">
        <v>260</v>
      </c>
      <c r="D48" s="4" t="s">
        <v>63</v>
      </c>
      <c r="E48" s="5">
        <v>1500</v>
      </c>
      <c r="F48" s="5">
        <v>10.1</v>
      </c>
      <c r="G48" s="5">
        <v>12.1</v>
      </c>
      <c r="H48" s="5" t="s">
        <v>44</v>
      </c>
      <c r="I48" s="47">
        <f t="shared" si="63"/>
        <v>3000</v>
      </c>
      <c r="J48" s="7">
        <v>0</v>
      </c>
      <c r="K48" s="68">
        <f t="shared" si="64"/>
        <v>3000</v>
      </c>
    </row>
    <row r="49" spans="1:11">
      <c r="A49" s="2">
        <v>43326</v>
      </c>
      <c r="B49" s="3" t="s">
        <v>109</v>
      </c>
      <c r="C49" s="4">
        <v>190</v>
      </c>
      <c r="D49" s="4" t="s">
        <v>63</v>
      </c>
      <c r="E49" s="5">
        <v>2500</v>
      </c>
      <c r="F49" s="5">
        <v>15</v>
      </c>
      <c r="G49" s="5">
        <v>16</v>
      </c>
      <c r="H49" s="5" t="s">
        <v>44</v>
      </c>
      <c r="I49" s="47">
        <f t="shared" ref="I49" si="65">(G49-F49)*E49</f>
        <v>2500</v>
      </c>
      <c r="J49" s="7">
        <v>0</v>
      </c>
      <c r="K49" s="68">
        <f t="shared" ref="K49" si="66">(I49+J49)</f>
        <v>2500</v>
      </c>
    </row>
    <row r="50" spans="1:11">
      <c r="A50" s="2">
        <v>43322</v>
      </c>
      <c r="B50" s="3" t="s">
        <v>106</v>
      </c>
      <c r="C50" s="4">
        <v>3600</v>
      </c>
      <c r="D50" s="4" t="s">
        <v>107</v>
      </c>
      <c r="E50" s="5">
        <v>1600</v>
      </c>
      <c r="F50" s="5">
        <v>16.399999999999999</v>
      </c>
      <c r="G50" s="5">
        <v>17.2</v>
      </c>
      <c r="H50" s="5" t="s">
        <v>44</v>
      </c>
      <c r="I50" s="47">
        <f t="shared" ref="I50" si="67">(G50-F50)*E50</f>
        <v>1280.0000000000011</v>
      </c>
      <c r="J50" s="7">
        <v>0</v>
      </c>
      <c r="K50" s="68">
        <f t="shared" ref="K50" si="68">(I50+J50)</f>
        <v>1280.0000000000011</v>
      </c>
    </row>
    <row r="51" spans="1:11">
      <c r="A51" s="2">
        <v>43319</v>
      </c>
      <c r="B51" s="3" t="s">
        <v>98</v>
      </c>
      <c r="C51" s="4">
        <v>230</v>
      </c>
      <c r="D51" s="4" t="s">
        <v>63</v>
      </c>
      <c r="E51" s="5">
        <v>2500</v>
      </c>
      <c r="F51" s="5">
        <v>8.8000000000000007</v>
      </c>
      <c r="G51" s="5">
        <v>7.5</v>
      </c>
      <c r="H51" s="5" t="s">
        <v>44</v>
      </c>
      <c r="I51" s="47">
        <f t="shared" ref="I51:I52" si="69">(G51-F51)*E51</f>
        <v>-3250.0000000000018</v>
      </c>
      <c r="J51" s="7">
        <v>0</v>
      </c>
      <c r="K51" s="68">
        <f t="shared" ref="K51:K52" si="70">(I51+J51)</f>
        <v>-3250.0000000000018</v>
      </c>
    </row>
    <row r="52" spans="1:11">
      <c r="A52" s="2">
        <v>43311</v>
      </c>
      <c r="B52" s="3" t="s">
        <v>103</v>
      </c>
      <c r="C52" s="4">
        <v>940</v>
      </c>
      <c r="D52" s="4" t="s">
        <v>63</v>
      </c>
      <c r="E52" s="5">
        <v>1000</v>
      </c>
      <c r="F52" s="5">
        <v>28</v>
      </c>
      <c r="G52" s="5">
        <v>31</v>
      </c>
      <c r="H52" s="5" t="s">
        <v>44</v>
      </c>
      <c r="I52" s="47">
        <f t="shared" si="69"/>
        <v>3000</v>
      </c>
      <c r="J52" s="7">
        <v>0</v>
      </c>
      <c r="K52" s="68">
        <f t="shared" si="70"/>
        <v>3000</v>
      </c>
    </row>
    <row r="53" spans="1:11">
      <c r="A53" s="2">
        <v>43305</v>
      </c>
      <c r="B53" s="3" t="s">
        <v>86</v>
      </c>
      <c r="C53" s="4">
        <v>70</v>
      </c>
      <c r="D53" s="4" t="s">
        <v>63</v>
      </c>
      <c r="E53" s="5">
        <v>7500</v>
      </c>
      <c r="F53" s="5">
        <v>3.5</v>
      </c>
      <c r="G53" s="5">
        <v>4</v>
      </c>
      <c r="H53" s="5">
        <v>4.4000000000000004</v>
      </c>
      <c r="I53" s="47">
        <f t="shared" ref="I53" si="71">(G53-F53)*E53</f>
        <v>3750</v>
      </c>
      <c r="J53" s="7">
        <f t="shared" ref="J53" si="72">(H53-G53)*E53</f>
        <v>3000.0000000000027</v>
      </c>
      <c r="K53" s="68">
        <f t="shared" ref="K53" si="73">(I53+J53)</f>
        <v>6750.0000000000027</v>
      </c>
    </row>
    <row r="54" spans="1:11">
      <c r="A54" s="2">
        <v>43298</v>
      </c>
      <c r="B54" s="3" t="s">
        <v>85</v>
      </c>
      <c r="C54" s="4">
        <v>80</v>
      </c>
      <c r="D54" s="4" t="s">
        <v>63</v>
      </c>
      <c r="E54" s="5">
        <v>6000</v>
      </c>
      <c r="F54" s="5">
        <v>3.4</v>
      </c>
      <c r="G54" s="5">
        <v>3.9</v>
      </c>
      <c r="H54" s="5">
        <v>4.5</v>
      </c>
      <c r="I54" s="47">
        <f t="shared" ref="I54" si="74">(G54-F54)*E54</f>
        <v>3000</v>
      </c>
      <c r="J54" s="7">
        <f t="shared" ref="J54" si="75">(H54-G54)*E54</f>
        <v>3600.0000000000005</v>
      </c>
      <c r="K54" s="7">
        <f t="shared" ref="K54" si="76">(I54+J54)</f>
        <v>6600</v>
      </c>
    </row>
    <row r="55" spans="1:11">
      <c r="A55" s="2">
        <v>43293</v>
      </c>
      <c r="B55" s="3" t="s">
        <v>80</v>
      </c>
      <c r="C55" s="4">
        <v>120</v>
      </c>
      <c r="D55" s="4" t="s">
        <v>63</v>
      </c>
      <c r="E55" s="5">
        <v>4000</v>
      </c>
      <c r="F55" s="5">
        <v>7.25</v>
      </c>
      <c r="G55" s="5">
        <v>8.25</v>
      </c>
      <c r="H55" s="5" t="s">
        <v>44</v>
      </c>
      <c r="I55" s="47">
        <f t="shared" ref="I55:I56" si="77">(G55-F55)*E55</f>
        <v>4000</v>
      </c>
      <c r="J55" s="7">
        <v>0</v>
      </c>
      <c r="K55" s="7">
        <f t="shared" ref="K55:K56" si="78">(I55+J55)</f>
        <v>4000</v>
      </c>
    </row>
    <row r="56" spans="1:11">
      <c r="A56" s="2">
        <v>43292</v>
      </c>
      <c r="B56" s="3" t="s">
        <v>69</v>
      </c>
      <c r="C56" s="4">
        <v>102.5</v>
      </c>
      <c r="D56" s="4" t="s">
        <v>70</v>
      </c>
      <c r="E56" s="5">
        <v>6000</v>
      </c>
      <c r="F56" s="5">
        <v>3.9</v>
      </c>
      <c r="G56" s="5">
        <v>4.1500000000000004</v>
      </c>
      <c r="H56" s="5" t="s">
        <v>44</v>
      </c>
      <c r="I56" s="47">
        <f t="shared" si="77"/>
        <v>1500.0000000000027</v>
      </c>
      <c r="J56" s="7">
        <v>0</v>
      </c>
      <c r="K56" s="7">
        <f t="shared" si="78"/>
        <v>1500.0000000000027</v>
      </c>
    </row>
    <row r="57" spans="1:11">
      <c r="A57" s="2">
        <v>43291</v>
      </c>
      <c r="B57" s="3" t="s">
        <v>71</v>
      </c>
      <c r="C57" s="4">
        <v>1020</v>
      </c>
      <c r="D57" s="4" t="s">
        <v>63</v>
      </c>
      <c r="E57" s="5">
        <v>1000</v>
      </c>
      <c r="F57" s="5">
        <v>22</v>
      </c>
      <c r="G57" s="5">
        <v>25</v>
      </c>
      <c r="H57" s="5">
        <v>26</v>
      </c>
      <c r="I57" s="47">
        <f t="shared" ref="I57:I58" si="79">(G57-F57)*E57</f>
        <v>3000</v>
      </c>
      <c r="J57" s="7">
        <v>0</v>
      </c>
      <c r="K57" s="7">
        <f t="shared" ref="K57:K58" si="80">(I57+J57)</f>
        <v>3000</v>
      </c>
    </row>
    <row r="58" spans="1:11">
      <c r="A58" s="2">
        <v>43290</v>
      </c>
      <c r="B58" s="3" t="s">
        <v>72</v>
      </c>
      <c r="C58" s="4">
        <v>380</v>
      </c>
      <c r="D58" s="4" t="s">
        <v>63</v>
      </c>
      <c r="E58" s="5">
        <v>1500</v>
      </c>
      <c r="F58" s="5">
        <v>18</v>
      </c>
      <c r="G58" s="5">
        <v>18.5</v>
      </c>
      <c r="H58" s="5">
        <v>0</v>
      </c>
      <c r="I58" s="47">
        <f t="shared" si="79"/>
        <v>750</v>
      </c>
      <c r="J58" s="7">
        <v>0</v>
      </c>
      <c r="K58" s="7">
        <f t="shared" si="80"/>
        <v>750</v>
      </c>
    </row>
    <row r="59" spans="1:11">
      <c r="A59" s="2">
        <v>43287</v>
      </c>
      <c r="B59" s="3" t="s">
        <v>62</v>
      </c>
      <c r="C59" s="4">
        <v>220</v>
      </c>
      <c r="D59" s="4" t="s">
        <v>63</v>
      </c>
      <c r="E59" s="5">
        <v>2250</v>
      </c>
      <c r="F59" s="5">
        <v>8.6999999999999993</v>
      </c>
      <c r="G59" s="5">
        <v>9.85</v>
      </c>
      <c r="H59" s="5">
        <v>0</v>
      </c>
      <c r="I59" s="47">
        <f t="shared" ref="I59:I63" si="81">(G59-F59)*E59</f>
        <v>2587.5000000000009</v>
      </c>
      <c r="J59" s="7">
        <v>0</v>
      </c>
      <c r="K59" s="7">
        <f t="shared" ref="K59:K63" si="82">(I59+J59)</f>
        <v>2587.5000000000009</v>
      </c>
    </row>
    <row r="60" spans="1:11">
      <c r="A60" s="2">
        <v>43286</v>
      </c>
      <c r="B60" s="3" t="s">
        <v>64</v>
      </c>
      <c r="C60" s="4">
        <v>470</v>
      </c>
      <c r="D60" s="4" t="s">
        <v>63</v>
      </c>
      <c r="E60" s="5">
        <v>1100</v>
      </c>
      <c r="F60" s="5">
        <v>17</v>
      </c>
      <c r="G60" s="5">
        <v>19</v>
      </c>
      <c r="H60" s="5">
        <v>0</v>
      </c>
      <c r="I60" s="47">
        <f t="shared" si="81"/>
        <v>2200</v>
      </c>
      <c r="J60" s="7">
        <v>0</v>
      </c>
      <c r="K60" s="7">
        <f t="shared" si="82"/>
        <v>2200</v>
      </c>
    </row>
    <row r="61" spans="1:11">
      <c r="A61" s="2">
        <v>43285</v>
      </c>
      <c r="B61" s="3" t="s">
        <v>35</v>
      </c>
      <c r="C61" s="4">
        <v>1900</v>
      </c>
      <c r="D61" s="4" t="s">
        <v>63</v>
      </c>
      <c r="E61" s="5">
        <v>500</v>
      </c>
      <c r="F61" s="5">
        <v>32</v>
      </c>
      <c r="G61" s="5">
        <v>36.5</v>
      </c>
      <c r="H61" s="5">
        <v>0</v>
      </c>
      <c r="I61" s="47">
        <f t="shared" si="81"/>
        <v>2250</v>
      </c>
      <c r="J61" s="7">
        <v>0</v>
      </c>
      <c r="K61" s="7">
        <f t="shared" si="82"/>
        <v>2250</v>
      </c>
    </row>
    <row r="62" spans="1:11">
      <c r="A62" s="2">
        <v>43284</v>
      </c>
      <c r="B62" s="3" t="s">
        <v>26</v>
      </c>
      <c r="C62" s="4">
        <v>630</v>
      </c>
      <c r="D62" s="4" t="s">
        <v>63</v>
      </c>
      <c r="E62" s="5">
        <v>1000</v>
      </c>
      <c r="F62" s="5">
        <v>23</v>
      </c>
      <c r="G62" s="5">
        <v>25.8</v>
      </c>
      <c r="H62" s="5">
        <v>28</v>
      </c>
      <c r="I62" s="47">
        <f t="shared" si="81"/>
        <v>2800.0000000000009</v>
      </c>
      <c r="J62" s="7">
        <f t="shared" ref="J62" si="83">(H62-G62)*E62</f>
        <v>2199.9999999999991</v>
      </c>
      <c r="K62" s="7">
        <f t="shared" si="82"/>
        <v>5000</v>
      </c>
    </row>
    <row r="63" spans="1:11">
      <c r="A63" s="2">
        <v>43283</v>
      </c>
      <c r="B63" s="3" t="s">
        <v>65</v>
      </c>
      <c r="C63" s="4">
        <v>340</v>
      </c>
      <c r="D63" s="4" t="s">
        <v>63</v>
      </c>
      <c r="E63" s="5">
        <v>2266</v>
      </c>
      <c r="F63" s="5">
        <v>11.5</v>
      </c>
      <c r="G63" s="5">
        <v>12.75</v>
      </c>
      <c r="H63" s="5">
        <v>0</v>
      </c>
      <c r="I63" s="47">
        <f t="shared" si="81"/>
        <v>2832.5</v>
      </c>
      <c r="J63" s="7">
        <v>0</v>
      </c>
      <c r="K63" s="7">
        <f t="shared" si="82"/>
        <v>2832.5</v>
      </c>
    </row>
    <row r="64" spans="1:1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A10" sqref="A10"/>
    </sheetView>
  </sheetViews>
  <sheetFormatPr defaultRowHeight="1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1" customHeight="1">
      <c r="A2" s="80" t="s">
        <v>78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>
      <c r="B4" s="49"/>
      <c r="C4" s="49"/>
      <c r="D4" s="49"/>
      <c r="E4" s="49"/>
      <c r="F4" s="49"/>
      <c r="G4" s="49"/>
      <c r="H4" s="49"/>
      <c r="I4" s="49"/>
      <c r="J4" s="49"/>
    </row>
    <row r="5" spans="1:10">
      <c r="A5" s="50">
        <v>43308</v>
      </c>
      <c r="B5" s="52" t="s">
        <v>76</v>
      </c>
      <c r="C5" s="52">
        <v>30</v>
      </c>
      <c r="D5" s="52" t="s">
        <v>10</v>
      </c>
      <c r="E5" s="53">
        <v>38100</v>
      </c>
      <c r="F5" s="53">
        <v>38300</v>
      </c>
      <c r="G5" s="67">
        <v>0</v>
      </c>
      <c r="H5" s="55" t="s">
        <v>24</v>
      </c>
      <c r="I5" s="55">
        <v>0</v>
      </c>
      <c r="J5" s="55" t="s">
        <v>24</v>
      </c>
    </row>
    <row r="6" spans="1:10">
      <c r="A6" s="50">
        <v>43307</v>
      </c>
      <c r="B6" s="52" t="s">
        <v>75</v>
      </c>
      <c r="C6" s="52">
        <v>100</v>
      </c>
      <c r="D6" s="52" t="s">
        <v>10</v>
      </c>
      <c r="E6" s="53">
        <v>29850</v>
      </c>
      <c r="F6" s="53">
        <v>29900</v>
      </c>
      <c r="G6" s="67">
        <v>0</v>
      </c>
      <c r="H6" s="55">
        <f t="shared" ref="H6:H13" si="0">IF(D6="LONG",(F6-E6)*C6,(E6-F6)*C6)</f>
        <v>5000</v>
      </c>
      <c r="I6" s="55">
        <v>0</v>
      </c>
      <c r="J6" s="55">
        <f t="shared" ref="J6:J13" si="1">(H6+I6)</f>
        <v>5000</v>
      </c>
    </row>
    <row r="7" spans="1:10">
      <c r="A7" s="50">
        <v>43306</v>
      </c>
      <c r="B7" s="51" t="s">
        <v>74</v>
      </c>
      <c r="C7" s="51">
        <v>5000</v>
      </c>
      <c r="D7" s="52" t="s">
        <v>10</v>
      </c>
      <c r="E7" s="53">
        <v>147.5</v>
      </c>
      <c r="F7" s="53">
        <v>145.5</v>
      </c>
      <c r="G7" s="54">
        <v>0</v>
      </c>
      <c r="H7" s="55">
        <f t="shared" si="0"/>
        <v>-10000</v>
      </c>
      <c r="I7" s="55">
        <v>0</v>
      </c>
      <c r="J7" s="63">
        <f t="shared" si="1"/>
        <v>-10000</v>
      </c>
    </row>
    <row r="8" spans="1:10">
      <c r="A8" s="50">
        <v>43304</v>
      </c>
      <c r="B8" s="52" t="s">
        <v>73</v>
      </c>
      <c r="C8" s="52">
        <v>5000</v>
      </c>
      <c r="D8" s="52" t="s">
        <v>10</v>
      </c>
      <c r="E8" s="53">
        <v>180</v>
      </c>
      <c r="F8" s="53">
        <v>182</v>
      </c>
      <c r="G8" s="67">
        <v>0</v>
      </c>
      <c r="H8" s="55">
        <f t="shared" si="0"/>
        <v>10000</v>
      </c>
      <c r="I8" s="55">
        <v>0</v>
      </c>
      <c r="J8" s="55">
        <f t="shared" si="1"/>
        <v>10000</v>
      </c>
    </row>
    <row r="9" spans="1:10">
      <c r="A9" s="50">
        <v>43301</v>
      </c>
      <c r="B9" s="52" t="s">
        <v>75</v>
      </c>
      <c r="C9" s="52">
        <v>100</v>
      </c>
      <c r="D9" s="52" t="s">
        <v>10</v>
      </c>
      <c r="E9" s="53">
        <v>29800</v>
      </c>
      <c r="F9" s="53">
        <v>29900</v>
      </c>
      <c r="G9" s="67">
        <v>0</v>
      </c>
      <c r="H9" s="55">
        <f t="shared" si="0"/>
        <v>10000</v>
      </c>
      <c r="I9" s="55">
        <v>0</v>
      </c>
      <c r="J9" s="55">
        <f t="shared" si="1"/>
        <v>10000</v>
      </c>
    </row>
    <row r="10" spans="1:10">
      <c r="A10" s="50">
        <v>43300</v>
      </c>
      <c r="B10" s="52" t="s">
        <v>75</v>
      </c>
      <c r="C10" s="52">
        <v>100</v>
      </c>
      <c r="D10" s="52" t="s">
        <v>10</v>
      </c>
      <c r="E10" s="53">
        <v>29730</v>
      </c>
      <c r="F10" s="53">
        <v>29830</v>
      </c>
      <c r="G10" s="67">
        <v>29940</v>
      </c>
      <c r="H10" s="55">
        <f t="shared" si="0"/>
        <v>10000</v>
      </c>
      <c r="I10" s="55">
        <f t="shared" ref="I10:I11" si="2">(G10-F10)*C10</f>
        <v>11000</v>
      </c>
      <c r="J10" s="55">
        <f t="shared" si="1"/>
        <v>21000</v>
      </c>
    </row>
    <row r="11" spans="1:10">
      <c r="A11" s="50">
        <v>43300</v>
      </c>
      <c r="B11" s="52" t="s">
        <v>73</v>
      </c>
      <c r="C11" s="52">
        <v>5000</v>
      </c>
      <c r="D11" s="52" t="s">
        <v>10</v>
      </c>
      <c r="E11" s="53">
        <v>176</v>
      </c>
      <c r="F11" s="53">
        <v>178</v>
      </c>
      <c r="G11" s="67">
        <v>180</v>
      </c>
      <c r="H11" s="55">
        <f t="shared" si="0"/>
        <v>10000</v>
      </c>
      <c r="I11" s="55">
        <f t="shared" si="2"/>
        <v>10000</v>
      </c>
      <c r="J11" s="55">
        <f t="shared" si="1"/>
        <v>20000</v>
      </c>
    </row>
    <row r="12" spans="1:10">
      <c r="A12" s="50">
        <v>43299</v>
      </c>
      <c r="B12" s="52" t="s">
        <v>73</v>
      </c>
      <c r="C12" s="52">
        <v>5000</v>
      </c>
      <c r="D12" s="52" t="s">
        <v>10</v>
      </c>
      <c r="E12" s="53">
        <v>176.6</v>
      </c>
      <c r="F12" s="53">
        <v>178.6</v>
      </c>
      <c r="G12" s="67">
        <v>0</v>
      </c>
      <c r="H12" s="55">
        <f t="shared" si="0"/>
        <v>10000</v>
      </c>
      <c r="I12" s="55">
        <v>0</v>
      </c>
      <c r="J12" s="55">
        <f t="shared" si="1"/>
        <v>10000</v>
      </c>
    </row>
    <row r="13" spans="1:10">
      <c r="A13" s="50">
        <v>43297</v>
      </c>
      <c r="B13" s="52" t="s">
        <v>73</v>
      </c>
      <c r="C13" s="52">
        <v>5000</v>
      </c>
      <c r="D13" s="52" t="s">
        <v>10</v>
      </c>
      <c r="E13" s="53">
        <v>173</v>
      </c>
      <c r="F13" s="53">
        <v>175</v>
      </c>
      <c r="G13" s="67">
        <v>0</v>
      </c>
      <c r="H13" s="55">
        <f t="shared" si="0"/>
        <v>10000</v>
      </c>
      <c r="I13" s="55">
        <v>0</v>
      </c>
      <c r="J13" s="55">
        <f t="shared" si="1"/>
        <v>10000</v>
      </c>
    </row>
    <row r="14" spans="1:10">
      <c r="A14" s="50">
        <v>43294</v>
      </c>
      <c r="B14" s="52" t="s">
        <v>75</v>
      </c>
      <c r="C14" s="52">
        <v>100</v>
      </c>
      <c r="D14" s="56" t="s">
        <v>11</v>
      </c>
      <c r="E14" s="45">
        <v>30100</v>
      </c>
      <c r="F14" s="45">
        <v>30000</v>
      </c>
      <c r="G14" s="67">
        <v>0</v>
      </c>
      <c r="H14" s="57">
        <f>(E14-F14)*C14</f>
        <v>10000</v>
      </c>
      <c r="I14" s="58">
        <v>0</v>
      </c>
      <c r="J14" s="57">
        <f t="shared" ref="J14" si="3">+I14+H14</f>
        <v>10000</v>
      </c>
    </row>
    <row r="15" spans="1:10">
      <c r="A15" s="50">
        <v>43294</v>
      </c>
      <c r="B15" s="52" t="s">
        <v>74</v>
      </c>
      <c r="C15" s="52">
        <v>5000</v>
      </c>
      <c r="D15" s="52" t="s">
        <v>10</v>
      </c>
      <c r="E15" s="53">
        <v>149.75</v>
      </c>
      <c r="F15" s="53">
        <v>151.75</v>
      </c>
      <c r="G15" s="67">
        <v>0</v>
      </c>
      <c r="H15" s="55">
        <f t="shared" ref="H15" si="4">IF(D15="LONG",(F15-E15)*C15,(E15-F15)*C15)</f>
        <v>10000</v>
      </c>
      <c r="I15" s="55">
        <v>0</v>
      </c>
      <c r="J15" s="55">
        <f t="shared" ref="J15" si="5">(H15+I15)</f>
        <v>10000</v>
      </c>
    </row>
    <row r="16" spans="1:10">
      <c r="A16" s="50">
        <v>43293</v>
      </c>
      <c r="B16" s="51" t="s">
        <v>73</v>
      </c>
      <c r="C16" s="51">
        <v>5000</v>
      </c>
      <c r="D16" s="52" t="s">
        <v>10</v>
      </c>
      <c r="E16" s="53">
        <v>177.25</v>
      </c>
      <c r="F16" s="53">
        <v>178.25</v>
      </c>
      <c r="G16" s="54">
        <v>0</v>
      </c>
      <c r="H16" s="55">
        <f t="shared" ref="H16:H18" si="6">IF(D16="LONG",(F16-E16)*C16,(E16-F16)*C16)</f>
        <v>5000</v>
      </c>
      <c r="I16" s="55">
        <v>0</v>
      </c>
      <c r="J16" s="55">
        <f t="shared" ref="J16:J18" si="7">(H16+I16)</f>
        <v>5000</v>
      </c>
    </row>
    <row r="17" spans="1:10">
      <c r="A17" s="50">
        <v>43293</v>
      </c>
      <c r="B17" s="51" t="s">
        <v>79</v>
      </c>
      <c r="C17" s="51">
        <v>100</v>
      </c>
      <c r="D17" s="52" t="s">
        <v>10</v>
      </c>
      <c r="E17" s="53">
        <v>4855</v>
      </c>
      <c r="F17" s="53">
        <v>4885</v>
      </c>
      <c r="G17" s="54">
        <v>0</v>
      </c>
      <c r="H17" s="55">
        <f t="shared" si="6"/>
        <v>3000</v>
      </c>
      <c r="I17" s="55">
        <v>0</v>
      </c>
      <c r="J17" s="55">
        <f t="shared" si="7"/>
        <v>3000</v>
      </c>
    </row>
    <row r="18" spans="1:10">
      <c r="A18" s="50">
        <v>43292</v>
      </c>
      <c r="B18" s="51" t="s">
        <v>73</v>
      </c>
      <c r="C18" s="51">
        <v>5000</v>
      </c>
      <c r="D18" s="52" t="s">
        <v>10</v>
      </c>
      <c r="E18" s="53">
        <v>177.25</v>
      </c>
      <c r="F18" s="53">
        <v>178.25</v>
      </c>
      <c r="G18" s="54">
        <v>0</v>
      </c>
      <c r="H18" s="55">
        <f t="shared" si="6"/>
        <v>5000</v>
      </c>
      <c r="I18" s="55">
        <v>0</v>
      </c>
      <c r="J18" s="55">
        <f t="shared" si="7"/>
        <v>5000</v>
      </c>
    </row>
    <row r="19" spans="1:10">
      <c r="A19" s="50">
        <v>43291</v>
      </c>
      <c r="B19" s="51" t="s">
        <v>73</v>
      </c>
      <c r="C19" s="51">
        <v>5000</v>
      </c>
      <c r="D19" s="52" t="s">
        <v>10</v>
      </c>
      <c r="E19" s="53">
        <v>182.7</v>
      </c>
      <c r="F19" s="53">
        <v>183.7</v>
      </c>
      <c r="G19" s="54">
        <v>0</v>
      </c>
      <c r="H19" s="55">
        <f t="shared" ref="H19:H22" si="8">IF(D19="LONG",(F19-E19)*C19,(E19-F19)*C19)</f>
        <v>5000</v>
      </c>
      <c r="I19" s="55">
        <v>0</v>
      </c>
      <c r="J19" s="55">
        <f t="shared" ref="J19:J23" si="9">(H19+I19)</f>
        <v>5000</v>
      </c>
    </row>
    <row r="20" spans="1:10">
      <c r="A20" s="50">
        <v>43290</v>
      </c>
      <c r="B20" s="51" t="s">
        <v>73</v>
      </c>
      <c r="C20" s="51">
        <v>5000</v>
      </c>
      <c r="D20" s="52" t="s">
        <v>10</v>
      </c>
      <c r="E20" s="53">
        <v>185.75</v>
      </c>
      <c r="F20" s="53">
        <v>186.75</v>
      </c>
      <c r="G20" s="54">
        <v>188.75</v>
      </c>
      <c r="H20" s="55">
        <f t="shared" si="8"/>
        <v>5000</v>
      </c>
      <c r="I20" s="55">
        <f t="shared" ref="I20" si="10">(G20-F20)*C20</f>
        <v>10000</v>
      </c>
      <c r="J20" s="55">
        <f t="shared" si="9"/>
        <v>15000</v>
      </c>
    </row>
    <row r="21" spans="1:10">
      <c r="A21" s="50">
        <v>43287</v>
      </c>
      <c r="B21" s="51" t="s">
        <v>73</v>
      </c>
      <c r="C21" s="51">
        <v>5000</v>
      </c>
      <c r="D21" s="52" t="s">
        <v>10</v>
      </c>
      <c r="E21" s="53">
        <v>188.5</v>
      </c>
      <c r="F21" s="53">
        <v>189.5</v>
      </c>
      <c r="G21" s="54">
        <v>0</v>
      </c>
      <c r="H21" s="55">
        <f t="shared" si="8"/>
        <v>5000</v>
      </c>
      <c r="I21" s="55">
        <v>0</v>
      </c>
      <c r="J21" s="55">
        <f t="shared" si="9"/>
        <v>5000</v>
      </c>
    </row>
    <row r="22" spans="1:10">
      <c r="A22" s="50">
        <v>43286</v>
      </c>
      <c r="B22" s="51" t="s">
        <v>74</v>
      </c>
      <c r="C22" s="51">
        <v>5000</v>
      </c>
      <c r="D22" s="52" t="s">
        <v>10</v>
      </c>
      <c r="E22" s="53">
        <v>186</v>
      </c>
      <c r="F22" s="53">
        <v>187</v>
      </c>
      <c r="G22" s="54">
        <v>188.5</v>
      </c>
      <c r="H22" s="55">
        <f t="shared" si="8"/>
        <v>5000</v>
      </c>
      <c r="I22" s="55">
        <f t="shared" ref="I22" si="11">(G22-F22)*C22</f>
        <v>7500</v>
      </c>
      <c r="J22" s="55">
        <f t="shared" si="9"/>
        <v>12500</v>
      </c>
    </row>
    <row r="23" spans="1:10">
      <c r="A23" s="50">
        <v>43285</v>
      </c>
      <c r="B23" s="51" t="s">
        <v>74</v>
      </c>
      <c r="C23" s="51">
        <v>5000</v>
      </c>
      <c r="D23" s="52" t="s">
        <v>10</v>
      </c>
      <c r="E23" s="53">
        <v>163.75</v>
      </c>
      <c r="F23" s="53">
        <v>164.75</v>
      </c>
      <c r="G23" s="54">
        <v>0</v>
      </c>
      <c r="H23" s="55">
        <f>IF(D23="LONG",(F23-E23)*C23,(E23-F23)*C23)</f>
        <v>5000</v>
      </c>
      <c r="I23" s="55">
        <v>0</v>
      </c>
      <c r="J23" s="55">
        <f t="shared" si="9"/>
        <v>5000</v>
      </c>
    </row>
    <row r="24" spans="1:10">
      <c r="A24" s="50">
        <v>43285</v>
      </c>
      <c r="B24" s="52" t="s">
        <v>75</v>
      </c>
      <c r="C24" s="52">
        <v>100</v>
      </c>
      <c r="D24" s="56" t="s">
        <v>11</v>
      </c>
      <c r="E24" s="45">
        <v>30640</v>
      </c>
      <c r="F24" s="45">
        <v>30575</v>
      </c>
      <c r="G24" s="54">
        <v>0</v>
      </c>
      <c r="H24" s="57">
        <f>(E24-F24)*C24</f>
        <v>6500</v>
      </c>
      <c r="I24" s="58">
        <v>0</v>
      </c>
      <c r="J24" s="57">
        <f t="shared" ref="J24" si="12">+I24+H24</f>
        <v>6500</v>
      </c>
    </row>
    <row r="25" spans="1:10">
      <c r="A25" s="50">
        <v>43284</v>
      </c>
      <c r="B25" s="51" t="s">
        <v>74</v>
      </c>
      <c r="C25" s="51">
        <v>5000</v>
      </c>
      <c r="D25" s="52" t="s">
        <v>10</v>
      </c>
      <c r="E25" s="53">
        <v>165</v>
      </c>
      <c r="F25" s="53">
        <v>165.75</v>
      </c>
      <c r="G25" s="54">
        <v>0</v>
      </c>
      <c r="H25" s="55">
        <f t="shared" ref="H25" si="13">IF(D25="LONG",(F25-E25)*C25,(E25-F25)*C25)</f>
        <v>3750</v>
      </c>
      <c r="I25" s="55">
        <v>0</v>
      </c>
      <c r="J25" s="55">
        <f t="shared" ref="J25" si="14">(H25+I25)</f>
        <v>3750</v>
      </c>
    </row>
    <row r="26" spans="1:10">
      <c r="A26" s="59"/>
      <c r="B26" s="60"/>
      <c r="C26" s="60"/>
      <c r="D26" s="61"/>
      <c r="E26" s="61"/>
      <c r="F26" s="61"/>
      <c r="G26" s="60"/>
      <c r="H26" s="61"/>
      <c r="I26" s="61"/>
      <c r="J26" s="61"/>
    </row>
    <row r="27" spans="1:10">
      <c r="A27" s="50">
        <v>43280</v>
      </c>
      <c r="B27" s="51" t="s">
        <v>74</v>
      </c>
      <c r="C27" s="51">
        <v>5000</v>
      </c>
      <c r="D27" s="52" t="s">
        <v>10</v>
      </c>
      <c r="E27" s="53">
        <v>165.75</v>
      </c>
      <c r="F27" s="53">
        <v>166.75</v>
      </c>
      <c r="G27" s="54">
        <v>0</v>
      </c>
      <c r="H27" s="55">
        <f t="shared" ref="H27" si="15">IF(D27="LONG",(F27-E27)*C27,(E27-F27)*C27)</f>
        <v>5000</v>
      </c>
      <c r="I27" s="55">
        <v>0</v>
      </c>
      <c r="J27" s="55">
        <f t="shared" ref="J27" si="16">(H27+I27)</f>
        <v>5000</v>
      </c>
    </row>
    <row r="28" spans="1:10">
      <c r="A28" s="50">
        <v>43280</v>
      </c>
      <c r="B28" s="52" t="s">
        <v>76</v>
      </c>
      <c r="C28" s="52">
        <v>30</v>
      </c>
      <c r="D28" s="56" t="s">
        <v>11</v>
      </c>
      <c r="E28" s="45">
        <v>39150</v>
      </c>
      <c r="F28" s="45">
        <v>39075</v>
      </c>
      <c r="G28" s="62">
        <v>0</v>
      </c>
      <c r="H28" s="57">
        <f>(E28-F28)*C28</f>
        <v>2250</v>
      </c>
      <c r="I28" s="58">
        <v>0</v>
      </c>
      <c r="J28" s="57">
        <f t="shared" ref="J28" si="17">+I28+H28</f>
        <v>2250</v>
      </c>
    </row>
    <row r="29" spans="1:10">
      <c r="A29" s="50">
        <v>43279</v>
      </c>
      <c r="B29" s="51" t="s">
        <v>74</v>
      </c>
      <c r="C29" s="51">
        <v>5000</v>
      </c>
      <c r="D29" s="52" t="s">
        <v>10</v>
      </c>
      <c r="E29" s="53">
        <v>203</v>
      </c>
      <c r="F29" s="53">
        <v>201.5</v>
      </c>
      <c r="G29" s="54">
        <v>0</v>
      </c>
      <c r="H29" s="55">
        <f t="shared" ref="H29:H35" si="18">IF(D29="LONG",(F29-E29)*C29,(E29-F29)*C29)</f>
        <v>-7500</v>
      </c>
      <c r="I29" s="55">
        <v>0</v>
      </c>
      <c r="J29" s="63">
        <f t="shared" ref="J29:J35" si="19">(H29+I29)</f>
        <v>-7500</v>
      </c>
    </row>
    <row r="30" spans="1:10">
      <c r="A30" s="50">
        <v>43278</v>
      </c>
      <c r="B30" s="51" t="s">
        <v>74</v>
      </c>
      <c r="C30" s="51">
        <v>5000</v>
      </c>
      <c r="D30" s="52" t="s">
        <v>10</v>
      </c>
      <c r="E30" s="53">
        <v>165.35</v>
      </c>
      <c r="F30" s="53">
        <v>166.35</v>
      </c>
      <c r="G30" s="54">
        <v>167.85</v>
      </c>
      <c r="H30" s="55">
        <f t="shared" si="18"/>
        <v>5000</v>
      </c>
      <c r="I30" s="55">
        <f t="shared" ref="I30" si="20">(G30-F30)*C30</f>
        <v>7500</v>
      </c>
      <c r="J30" s="55">
        <f t="shared" si="19"/>
        <v>12500</v>
      </c>
    </row>
    <row r="31" spans="1:10">
      <c r="A31" s="50">
        <v>43277</v>
      </c>
      <c r="B31" s="51" t="s">
        <v>74</v>
      </c>
      <c r="C31" s="51">
        <v>5000</v>
      </c>
      <c r="D31" s="52" t="s">
        <v>10</v>
      </c>
      <c r="E31" s="53">
        <v>164.25</v>
      </c>
      <c r="F31" s="53">
        <v>165.05</v>
      </c>
      <c r="G31" s="54">
        <v>0</v>
      </c>
      <c r="H31" s="55">
        <f t="shared" si="18"/>
        <v>4000.0000000000568</v>
      </c>
      <c r="I31" s="55">
        <v>0</v>
      </c>
      <c r="J31" s="55">
        <f t="shared" si="19"/>
        <v>4000.0000000000568</v>
      </c>
    </row>
    <row r="32" spans="1:10">
      <c r="A32" s="50">
        <v>43276</v>
      </c>
      <c r="B32" s="51" t="s">
        <v>74</v>
      </c>
      <c r="C32" s="51">
        <v>5000</v>
      </c>
      <c r="D32" s="52" t="s">
        <v>10</v>
      </c>
      <c r="E32" s="53">
        <v>163.75</v>
      </c>
      <c r="F32" s="53">
        <v>164.75</v>
      </c>
      <c r="G32" s="54">
        <v>0</v>
      </c>
      <c r="H32" s="55">
        <f t="shared" si="18"/>
        <v>5000</v>
      </c>
      <c r="I32" s="55">
        <v>0</v>
      </c>
      <c r="J32" s="55">
        <f t="shared" si="19"/>
        <v>5000</v>
      </c>
    </row>
    <row r="33" spans="1:10">
      <c r="A33" s="50">
        <v>43273</v>
      </c>
      <c r="B33" s="51" t="s">
        <v>74</v>
      </c>
      <c r="C33" s="51">
        <v>5000</v>
      </c>
      <c r="D33" s="52" t="s">
        <v>10</v>
      </c>
      <c r="E33" s="53">
        <v>162</v>
      </c>
      <c r="F33" s="53">
        <v>163</v>
      </c>
      <c r="G33" s="54">
        <v>0</v>
      </c>
      <c r="H33" s="55">
        <f t="shared" si="18"/>
        <v>5000</v>
      </c>
      <c r="I33" s="55">
        <v>0</v>
      </c>
      <c r="J33" s="55">
        <f t="shared" si="19"/>
        <v>5000</v>
      </c>
    </row>
    <row r="34" spans="1:10">
      <c r="A34" s="50">
        <v>43272</v>
      </c>
      <c r="B34" s="51" t="s">
        <v>77</v>
      </c>
      <c r="C34" s="51">
        <v>5000</v>
      </c>
      <c r="D34" s="52" t="s">
        <v>10</v>
      </c>
      <c r="E34" s="53">
        <v>206.6</v>
      </c>
      <c r="F34" s="53">
        <v>207.6</v>
      </c>
      <c r="G34" s="54">
        <v>0</v>
      </c>
      <c r="H34" s="55">
        <f t="shared" si="18"/>
        <v>5000</v>
      </c>
      <c r="I34" s="55">
        <v>0</v>
      </c>
      <c r="J34" s="55">
        <f t="shared" si="19"/>
        <v>5000</v>
      </c>
    </row>
    <row r="35" spans="1:10">
      <c r="A35" s="50">
        <v>43271</v>
      </c>
      <c r="B35" s="51" t="s">
        <v>77</v>
      </c>
      <c r="C35" s="51">
        <v>5000</v>
      </c>
      <c r="D35" s="52" t="s">
        <v>10</v>
      </c>
      <c r="E35" s="53">
        <v>207.25</v>
      </c>
      <c r="F35" s="53">
        <v>208.25</v>
      </c>
      <c r="G35" s="54">
        <v>0</v>
      </c>
      <c r="H35" s="55">
        <f t="shared" si="18"/>
        <v>5000</v>
      </c>
      <c r="I35" s="55">
        <v>0</v>
      </c>
      <c r="J35" s="55">
        <f t="shared" si="19"/>
        <v>5000</v>
      </c>
    </row>
    <row r="36" spans="1:10">
      <c r="A36" s="50">
        <v>43269</v>
      </c>
      <c r="B36" s="52" t="s">
        <v>74</v>
      </c>
      <c r="C36" s="52">
        <v>5000</v>
      </c>
      <c r="D36" s="56" t="s">
        <v>11</v>
      </c>
      <c r="E36" s="45">
        <v>163</v>
      </c>
      <c r="F36" s="45">
        <v>164.5</v>
      </c>
      <c r="G36" s="64">
        <v>0</v>
      </c>
      <c r="H36" s="9">
        <f>(E36-F36)*C36</f>
        <v>-7500</v>
      </c>
      <c r="I36" s="65">
        <v>0</v>
      </c>
      <c r="J36" s="11">
        <f t="shared" ref="J36" si="21">+I36+H36</f>
        <v>-7500</v>
      </c>
    </row>
    <row r="37" spans="1:10">
      <c r="A37" s="50">
        <v>43266</v>
      </c>
      <c r="B37" s="51" t="s">
        <v>77</v>
      </c>
      <c r="C37" s="51">
        <v>5000</v>
      </c>
      <c r="D37" s="52" t="s">
        <v>10</v>
      </c>
      <c r="E37" s="53">
        <v>216.7</v>
      </c>
      <c r="F37" s="53">
        <v>215.2</v>
      </c>
      <c r="G37" s="54">
        <v>0</v>
      </c>
      <c r="H37" s="55">
        <f t="shared" ref="H37:H45" si="22">IF(D37="LONG",(F37-E37)*C37,(E37-F37)*C37)</f>
        <v>-7500</v>
      </c>
      <c r="I37" s="55">
        <v>0</v>
      </c>
      <c r="J37" s="63">
        <f t="shared" ref="J37:J45" si="23">(H37+I37)</f>
        <v>-7500</v>
      </c>
    </row>
    <row r="38" spans="1:10">
      <c r="A38" s="50">
        <v>43265</v>
      </c>
      <c r="B38" s="51" t="s">
        <v>77</v>
      </c>
      <c r="C38" s="51">
        <v>5000</v>
      </c>
      <c r="D38" s="52" t="s">
        <v>10</v>
      </c>
      <c r="E38" s="53">
        <v>217.75</v>
      </c>
      <c r="F38" s="53">
        <v>218.5</v>
      </c>
      <c r="G38" s="54">
        <v>0</v>
      </c>
      <c r="H38" s="55">
        <f t="shared" si="22"/>
        <v>3750</v>
      </c>
      <c r="I38" s="55">
        <v>0</v>
      </c>
      <c r="J38" s="55">
        <f t="shared" si="23"/>
        <v>3750</v>
      </c>
    </row>
    <row r="39" spans="1:10">
      <c r="A39" s="50">
        <v>43264</v>
      </c>
      <c r="B39" s="51" t="s">
        <v>74</v>
      </c>
      <c r="C39" s="51">
        <v>5000</v>
      </c>
      <c r="D39" s="52" t="s">
        <v>10</v>
      </c>
      <c r="E39" s="53">
        <v>166.9</v>
      </c>
      <c r="F39" s="53">
        <v>167.9</v>
      </c>
      <c r="G39" s="54">
        <v>0</v>
      </c>
      <c r="H39" s="55">
        <f t="shared" si="22"/>
        <v>5000</v>
      </c>
      <c r="I39" s="55">
        <v>0</v>
      </c>
      <c r="J39" s="55">
        <f t="shared" si="23"/>
        <v>5000</v>
      </c>
    </row>
    <row r="40" spans="1:10">
      <c r="A40" s="50">
        <v>43263</v>
      </c>
      <c r="B40" s="52" t="s">
        <v>74</v>
      </c>
      <c r="C40" s="52">
        <v>5000</v>
      </c>
      <c r="D40" s="52" t="s">
        <v>10</v>
      </c>
      <c r="E40" s="53">
        <v>167.15</v>
      </c>
      <c r="F40" s="53">
        <v>167.7</v>
      </c>
      <c r="G40" s="64">
        <v>0</v>
      </c>
      <c r="H40" s="55">
        <f t="shared" si="22"/>
        <v>2749.9999999999145</v>
      </c>
      <c r="I40" s="55">
        <v>0</v>
      </c>
      <c r="J40" s="55">
        <f t="shared" si="23"/>
        <v>2749.9999999999145</v>
      </c>
    </row>
    <row r="41" spans="1:10">
      <c r="A41" s="50">
        <v>43262</v>
      </c>
      <c r="B41" s="52" t="s">
        <v>74</v>
      </c>
      <c r="C41" s="52">
        <v>5000</v>
      </c>
      <c r="D41" s="52" t="s">
        <v>10</v>
      </c>
      <c r="E41" s="53">
        <v>167.25</v>
      </c>
      <c r="F41" s="53">
        <v>168.25</v>
      </c>
      <c r="G41" s="64">
        <v>0</v>
      </c>
      <c r="H41" s="55">
        <f t="shared" si="22"/>
        <v>5000</v>
      </c>
      <c r="I41" s="55">
        <v>0</v>
      </c>
      <c r="J41" s="55">
        <f t="shared" si="23"/>
        <v>5000</v>
      </c>
    </row>
    <row r="42" spans="1:10">
      <c r="A42" s="50">
        <v>43259</v>
      </c>
      <c r="B42" s="52" t="s">
        <v>77</v>
      </c>
      <c r="C42" s="52">
        <v>5000</v>
      </c>
      <c r="D42" s="52" t="s">
        <v>10</v>
      </c>
      <c r="E42" s="53">
        <v>214.5</v>
      </c>
      <c r="F42" s="53">
        <v>215.5</v>
      </c>
      <c r="G42" s="64">
        <v>217</v>
      </c>
      <c r="H42" s="55">
        <f t="shared" si="22"/>
        <v>5000</v>
      </c>
      <c r="I42" s="55">
        <v>0</v>
      </c>
      <c r="J42" s="55">
        <f t="shared" si="23"/>
        <v>5000</v>
      </c>
    </row>
    <row r="43" spans="1:10">
      <c r="A43" s="50">
        <v>43257</v>
      </c>
      <c r="B43" s="52" t="s">
        <v>77</v>
      </c>
      <c r="C43" s="52">
        <v>5000</v>
      </c>
      <c r="D43" s="52" t="s">
        <v>10</v>
      </c>
      <c r="E43" s="53">
        <v>215.3</v>
      </c>
      <c r="F43" s="53">
        <v>216.3</v>
      </c>
      <c r="G43" s="64">
        <v>0</v>
      </c>
      <c r="H43" s="55">
        <f t="shared" si="22"/>
        <v>5000</v>
      </c>
      <c r="I43" s="55">
        <v>0</v>
      </c>
      <c r="J43" s="55">
        <f t="shared" si="23"/>
        <v>5000</v>
      </c>
    </row>
    <row r="44" spans="1:10">
      <c r="A44" s="50">
        <v>43255</v>
      </c>
      <c r="B44" s="52" t="s">
        <v>77</v>
      </c>
      <c r="C44" s="52">
        <v>5000</v>
      </c>
      <c r="D44" s="52" t="s">
        <v>10</v>
      </c>
      <c r="E44" s="53">
        <v>207.4</v>
      </c>
      <c r="F44" s="53">
        <v>208.4</v>
      </c>
      <c r="G44" s="64">
        <v>0</v>
      </c>
      <c r="H44" s="55">
        <f t="shared" si="22"/>
        <v>5000</v>
      </c>
      <c r="I44" s="55">
        <v>0</v>
      </c>
      <c r="J44" s="55">
        <f t="shared" si="23"/>
        <v>5000</v>
      </c>
    </row>
    <row r="45" spans="1:10">
      <c r="A45" s="50">
        <v>43252</v>
      </c>
      <c r="B45" s="52" t="s">
        <v>74</v>
      </c>
      <c r="C45" s="52">
        <v>5000</v>
      </c>
      <c r="D45" s="52" t="s">
        <v>10</v>
      </c>
      <c r="E45" s="53">
        <v>164.5</v>
      </c>
      <c r="F45" s="53">
        <v>165.5</v>
      </c>
      <c r="G45" s="64">
        <v>0</v>
      </c>
      <c r="H45" s="55">
        <f t="shared" si="22"/>
        <v>5000</v>
      </c>
      <c r="I45" s="55">
        <v>0</v>
      </c>
      <c r="J45" s="55">
        <f t="shared" si="23"/>
        <v>5000</v>
      </c>
    </row>
    <row r="46" spans="1:10" ht="19.5" customHeight="1">
      <c r="A46" s="80"/>
      <c r="B46" s="81"/>
      <c r="C46" s="81"/>
      <c r="D46" s="81"/>
      <c r="E46" s="81"/>
      <c r="F46" s="81"/>
      <c r="G46" s="81"/>
      <c r="H46" s="81"/>
      <c r="I46" s="81"/>
      <c r="J46" s="81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14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2018-11-20T11:07:53Z</dcterms:modified>
</cp:coreProperties>
</file>