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H8" i="2" s="1"/>
  <c r="J8" i="2" s="1"/>
  <c r="C7" i="2"/>
  <c r="H7" i="2" s="1"/>
  <c r="J7" i="2" s="1"/>
  <c r="C6" i="2"/>
  <c r="H6" i="2" s="1"/>
  <c r="J6" i="2" s="1"/>
  <c r="H5" i="2"/>
  <c r="J5" i="2" s="1"/>
  <c r="C5" i="2"/>
  <c r="H6" i="5"/>
  <c r="J6" i="5" s="1"/>
  <c r="H5" i="5"/>
  <c r="J5" i="5" s="1"/>
  <c r="I6" i="6"/>
  <c r="K6" i="6" s="1"/>
  <c r="I5" i="6"/>
  <c r="K5" i="6" s="1"/>
  <c r="C13" i="2" l="1"/>
  <c r="H13" i="2" s="1"/>
  <c r="J13" i="2" s="1"/>
  <c r="C12" i="2"/>
  <c r="H12" i="2" s="1"/>
  <c r="J12" i="2" s="1"/>
  <c r="C11" i="2"/>
  <c r="H11" i="2" s="1"/>
  <c r="J11" i="2" s="1"/>
  <c r="C10" i="2"/>
  <c r="H10" i="2" s="1"/>
  <c r="J10" i="2" s="1"/>
  <c r="H11" i="5"/>
  <c r="J11" i="5" s="1"/>
  <c r="H10" i="5"/>
  <c r="J10" i="5" s="1"/>
  <c r="H9" i="5"/>
  <c r="J9" i="5" s="1"/>
  <c r="H8" i="5"/>
  <c r="J8" i="5" s="1"/>
  <c r="I9" i="6"/>
  <c r="K9" i="6" s="1"/>
  <c r="I8" i="6"/>
  <c r="K8" i="6" s="1"/>
  <c r="C15" i="2" l="1"/>
  <c r="H15" i="2" s="1"/>
  <c r="J15" i="2" s="1"/>
  <c r="C14" i="2"/>
  <c r="H14" i="2" s="1"/>
  <c r="J14" i="2" s="1"/>
  <c r="H12" i="5"/>
  <c r="J12" i="5" s="1"/>
  <c r="H13" i="5"/>
  <c r="J13" i="5" s="1"/>
  <c r="J10" i="6"/>
  <c r="I10" i="6"/>
  <c r="K10" i="6" s="1"/>
  <c r="I12" i="6"/>
  <c r="K12" i="6" s="1"/>
  <c r="C16" i="2" l="1"/>
  <c r="H16" i="2" s="1"/>
  <c r="J16" i="2" s="1"/>
  <c r="H15" i="5"/>
  <c r="J15" i="5" s="1"/>
  <c r="H14" i="5"/>
  <c r="J14" i="5" s="1"/>
  <c r="I14" i="6"/>
  <c r="K14" i="6" s="1"/>
  <c r="I13" i="6"/>
  <c r="K13" i="6" s="1"/>
  <c r="C20" i="2" l="1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H20" i="5"/>
  <c r="J20" i="5" s="1"/>
  <c r="H19" i="5"/>
  <c r="J19" i="5" s="1"/>
  <c r="H18" i="5"/>
  <c r="J18" i="5" s="1"/>
  <c r="H17" i="5"/>
  <c r="J17" i="5" s="1"/>
  <c r="H16" i="5"/>
  <c r="J16" i="5" s="1"/>
  <c r="I18" i="6"/>
  <c r="K18" i="6" s="1"/>
  <c r="I17" i="6"/>
  <c r="K17" i="6" s="1"/>
  <c r="I16" i="6"/>
  <c r="K16" i="6" s="1"/>
  <c r="I15" i="6"/>
  <c r="K15" i="6" s="1"/>
  <c r="I19" i="6" l="1"/>
  <c r="K19" i="6" s="1"/>
  <c r="I21" i="6"/>
  <c r="I20" i="6"/>
  <c r="K20" i="6" s="1"/>
  <c r="H22" i="5"/>
  <c r="J22" i="5" s="1"/>
  <c r="H21" i="5"/>
  <c r="J21" i="5" s="1"/>
  <c r="C23" i="2"/>
  <c r="H23" i="2" s="1"/>
  <c r="J23" i="2" s="1"/>
  <c r="C22" i="2"/>
  <c r="H22" i="2" s="1"/>
  <c r="J22" i="2" s="1"/>
  <c r="C21" i="2"/>
  <c r="H21" i="2" s="1"/>
  <c r="J21" i="2" s="1"/>
  <c r="K21" i="6" l="1"/>
  <c r="C24" i="2"/>
  <c r="H24" i="2" s="1"/>
  <c r="J24" i="2" s="1"/>
  <c r="H23" i="5"/>
  <c r="J23" i="5" s="1"/>
  <c r="J22" i="6"/>
  <c r="I22" i="6"/>
  <c r="J23" i="6"/>
  <c r="I23" i="6"/>
  <c r="H24" i="5"/>
  <c r="C25" i="2"/>
  <c r="H25" i="2" s="1"/>
  <c r="J25" i="2" s="1"/>
  <c r="K22" i="6" l="1"/>
  <c r="K23" i="6"/>
  <c r="J24" i="5"/>
  <c r="I29" i="6"/>
  <c r="K29" i="6" s="1"/>
  <c r="I28" i="6"/>
  <c r="K28" i="6" s="1"/>
  <c r="I30" i="6"/>
  <c r="K30" i="6" s="1"/>
  <c r="I32" i="6"/>
  <c r="K32" i="6" s="1"/>
  <c r="I31" i="6"/>
  <c r="K31" i="6" s="1"/>
  <c r="C27" i="2"/>
  <c r="H27" i="2" s="1"/>
  <c r="J27" i="2" s="1"/>
  <c r="C28" i="2"/>
  <c r="C29" i="2"/>
  <c r="H29" i="2" s="1"/>
  <c r="J29" i="2" s="1"/>
  <c r="C30" i="2"/>
  <c r="H30" i="2" s="1"/>
  <c r="J30" i="2" s="1"/>
  <c r="C31" i="2"/>
  <c r="H31" i="2" s="1"/>
  <c r="J31" i="2" s="1"/>
  <c r="C32" i="2"/>
  <c r="H32" i="2" s="1"/>
  <c r="J32" i="2" s="1"/>
  <c r="C33" i="2"/>
  <c r="H33" i="2" s="1"/>
  <c r="J33" i="2" s="1"/>
  <c r="C34" i="2"/>
  <c r="H34" i="2" s="1"/>
  <c r="J34" i="2" s="1"/>
  <c r="C35" i="2"/>
  <c r="H35" i="2" s="1"/>
  <c r="J35" i="2" s="1"/>
  <c r="C26" i="2"/>
  <c r="H26" i="2" s="1"/>
  <c r="J26" i="2" s="1"/>
  <c r="H29" i="5"/>
  <c r="J29" i="5" s="1"/>
  <c r="H30" i="5"/>
  <c r="J30" i="5" s="1"/>
  <c r="H31" i="5"/>
  <c r="J31" i="5" s="1"/>
  <c r="H32" i="5"/>
  <c r="H33" i="5"/>
  <c r="J33" i="5" s="1"/>
  <c r="H34" i="5"/>
  <c r="J34" i="5" s="1"/>
  <c r="H28" i="5"/>
  <c r="I27" i="5"/>
  <c r="H27" i="5"/>
  <c r="I26" i="5"/>
  <c r="H26" i="5"/>
  <c r="H25" i="5"/>
  <c r="I25" i="6"/>
  <c r="K25" i="6" s="1"/>
  <c r="I27" i="6"/>
  <c r="K27" i="6" s="1"/>
  <c r="J26" i="6"/>
  <c r="I26" i="6"/>
  <c r="I24" i="6"/>
  <c r="K24" i="6" s="1"/>
  <c r="J26" i="5" l="1"/>
  <c r="J27" i="5"/>
  <c r="J32" i="5"/>
  <c r="J28" i="5"/>
  <c r="J25" i="5"/>
  <c r="K26" i="6"/>
  <c r="C37" i="2"/>
  <c r="I37" i="2" s="1"/>
  <c r="C38" i="2"/>
  <c r="I38" i="2" s="1"/>
  <c r="C39" i="2"/>
  <c r="I39" i="2" s="1"/>
  <c r="C40" i="2"/>
  <c r="I40" i="2" s="1"/>
  <c r="H37" i="5"/>
  <c r="I37" i="5"/>
  <c r="I36" i="5"/>
  <c r="H36" i="5"/>
  <c r="H38" i="5"/>
  <c r="J38" i="5" s="1"/>
  <c r="J34" i="6"/>
  <c r="I34" i="6"/>
  <c r="J35" i="6"/>
  <c r="I35" i="6"/>
  <c r="J36" i="6"/>
  <c r="I36" i="6"/>
  <c r="J37" i="6"/>
  <c r="I37" i="6"/>
  <c r="C41" i="2"/>
  <c r="I41" i="2" s="1"/>
  <c r="H39" i="5"/>
  <c r="J39" i="5" s="1"/>
  <c r="J38" i="6"/>
  <c r="I38" i="6"/>
  <c r="H40" i="5"/>
  <c r="J40" i="5" s="1"/>
  <c r="C42" i="2"/>
  <c r="H42" i="2" s="1"/>
  <c r="C43" i="2"/>
  <c r="I43" i="2" s="1"/>
  <c r="C44" i="2"/>
  <c r="I44" i="2" s="1"/>
  <c r="H41" i="5"/>
  <c r="J41" i="5" s="1"/>
  <c r="I42" i="5"/>
  <c r="H42" i="5"/>
  <c r="J39" i="6"/>
  <c r="I39" i="6"/>
  <c r="J40" i="6"/>
  <c r="I40" i="6"/>
  <c r="C45" i="2"/>
  <c r="I45" i="2" s="1"/>
  <c r="I43" i="5"/>
  <c r="H43" i="5"/>
  <c r="J41" i="6"/>
  <c r="I41" i="6"/>
  <c r="J43" i="6"/>
  <c r="J42" i="6"/>
  <c r="I42" i="6"/>
  <c r="I43" i="6"/>
  <c r="H45" i="5"/>
  <c r="J45" i="5" s="1"/>
  <c r="H44" i="5"/>
  <c r="J44" i="5" s="1"/>
  <c r="C46" i="2"/>
  <c r="I46" i="2" s="1"/>
  <c r="C47" i="2"/>
  <c r="H47" i="2" s="1"/>
  <c r="H46" i="5"/>
  <c r="J46" i="5" s="1"/>
  <c r="C48" i="2"/>
  <c r="I48" i="2" s="1"/>
  <c r="C49" i="2"/>
  <c r="I49" i="2" s="1"/>
  <c r="I44" i="6"/>
  <c r="J45" i="6"/>
  <c r="I45" i="6"/>
  <c r="H47" i="5"/>
  <c r="C51" i="2"/>
  <c r="I51" i="2" s="1"/>
  <c r="C50" i="2"/>
  <c r="I50" i="2" s="1"/>
  <c r="J46" i="6"/>
  <c r="I46" i="6"/>
  <c r="I48" i="5"/>
  <c r="H48" i="5"/>
  <c r="C52" i="2"/>
  <c r="I52" i="2" s="1"/>
  <c r="H49" i="5"/>
  <c r="I47" i="6"/>
  <c r="K47" i="6" s="1"/>
  <c r="I48" i="6"/>
  <c r="K48" i="6" s="1"/>
  <c r="I50" i="5"/>
  <c r="H50" i="5"/>
  <c r="C53" i="2"/>
  <c r="I53" i="2" s="1"/>
  <c r="C54" i="2"/>
  <c r="I54" i="2" s="1"/>
  <c r="C55" i="2"/>
  <c r="H55" i="2" s="1"/>
  <c r="C56" i="2"/>
  <c r="I56" i="2" s="1"/>
  <c r="H51" i="5"/>
  <c r="J51" i="5" s="1"/>
  <c r="H52" i="5"/>
  <c r="J52" i="5" s="1"/>
  <c r="I49" i="6"/>
  <c r="K49" i="6" s="1"/>
  <c r="I50" i="6"/>
  <c r="K50" i="6" s="1"/>
  <c r="I51" i="6"/>
  <c r="K51" i="6" s="1"/>
  <c r="C57" i="2"/>
  <c r="I57" i="2" s="1"/>
  <c r="H53" i="5"/>
  <c r="C58" i="2"/>
  <c r="I58" i="2" s="1"/>
  <c r="I54" i="5"/>
  <c r="H54" i="5"/>
  <c r="J53" i="6"/>
  <c r="I53" i="6"/>
  <c r="I52" i="6"/>
  <c r="K52" i="6" s="1"/>
  <c r="J54" i="6"/>
  <c r="I54" i="6"/>
  <c r="J55" i="6"/>
  <c r="I55" i="6"/>
  <c r="I55" i="5"/>
  <c r="H55" i="5"/>
  <c r="C59" i="2"/>
  <c r="I59" i="2" s="1"/>
  <c r="J56" i="6"/>
  <c r="J63" i="6"/>
  <c r="J64" i="6"/>
  <c r="I56" i="6"/>
  <c r="I56" i="5"/>
  <c r="H56" i="5"/>
  <c r="C60" i="2"/>
  <c r="I60" i="2" s="1"/>
  <c r="C61" i="2"/>
  <c r="I61" i="2" s="1"/>
  <c r="H57" i="5"/>
  <c r="J57" i="5" s="1"/>
  <c r="I57" i="6"/>
  <c r="K57" i="6" s="1"/>
  <c r="I58" i="6"/>
  <c r="I59" i="6"/>
  <c r="K59" i="6" s="1"/>
  <c r="H58" i="5"/>
  <c r="C62" i="2"/>
  <c r="H62" i="2" s="1"/>
  <c r="C63" i="2"/>
  <c r="I63" i="2" s="1"/>
  <c r="I59" i="5"/>
  <c r="H59" i="5"/>
  <c r="I60" i="6"/>
  <c r="K60" i="6" s="1"/>
  <c r="I61" i="6"/>
  <c r="K61" i="6" s="1"/>
  <c r="I60" i="5"/>
  <c r="H60" i="5"/>
  <c r="H61" i="5"/>
  <c r="K43" i="6" l="1"/>
  <c r="K45" i="6"/>
  <c r="H40" i="2"/>
  <c r="J40" i="2" s="1"/>
  <c r="J50" i="5"/>
  <c r="H38" i="2"/>
  <c r="H61" i="2"/>
  <c r="H56" i="2"/>
  <c r="H44" i="2"/>
  <c r="J44" i="2" s="1"/>
  <c r="J56" i="5"/>
  <c r="K42" i="6"/>
  <c r="K56" i="6"/>
  <c r="K54" i="6"/>
  <c r="K53" i="6"/>
  <c r="K55" i="6"/>
  <c r="H58" i="2"/>
  <c r="J58" i="2" s="1"/>
  <c r="H43" i="2"/>
  <c r="H39" i="2"/>
  <c r="J39" i="2" s="1"/>
  <c r="J60" i="5"/>
  <c r="H41" i="2"/>
  <c r="J41" i="2" s="1"/>
  <c r="H37" i="2"/>
  <c r="J37" i="2" s="1"/>
  <c r="J38" i="2"/>
  <c r="J37" i="5"/>
  <c r="J36" i="5"/>
  <c r="J59" i="5"/>
  <c r="K34" i="6"/>
  <c r="K35" i="6"/>
  <c r="K36" i="6"/>
  <c r="K37" i="6"/>
  <c r="K38" i="6"/>
  <c r="I42" i="2"/>
  <c r="J42" i="2" s="1"/>
  <c r="J43" i="2"/>
  <c r="J42" i="5"/>
  <c r="K40" i="6"/>
  <c r="K39" i="6"/>
  <c r="H45" i="2"/>
  <c r="J45" i="2" s="1"/>
  <c r="J43" i="5"/>
  <c r="K41" i="6"/>
  <c r="H57" i="2"/>
  <c r="J57" i="2" s="1"/>
  <c r="H52" i="2"/>
  <c r="H49" i="2"/>
  <c r="H46" i="2"/>
  <c r="J46" i="2" s="1"/>
  <c r="I47" i="2"/>
  <c r="J47" i="2" s="1"/>
  <c r="H48" i="2"/>
  <c r="J48" i="2" s="1"/>
  <c r="J49" i="2"/>
  <c r="K44" i="6"/>
  <c r="J47" i="5"/>
  <c r="H50" i="2"/>
  <c r="J50" i="2" s="1"/>
  <c r="H51" i="2"/>
  <c r="J51" i="2" s="1"/>
  <c r="K46" i="6"/>
  <c r="J48" i="5"/>
  <c r="J52" i="2"/>
  <c r="J49" i="5"/>
  <c r="H53" i="2"/>
  <c r="J53" i="2" s="1"/>
  <c r="H54" i="2"/>
  <c r="J54" i="2" s="1"/>
  <c r="I55" i="2"/>
  <c r="J55" i="2" s="1"/>
  <c r="J56" i="2"/>
  <c r="J53" i="5"/>
  <c r="J54" i="5"/>
  <c r="J55" i="5"/>
  <c r="H59" i="2"/>
  <c r="J59" i="2" s="1"/>
  <c r="K58" i="6"/>
  <c r="H60" i="2"/>
  <c r="J60" i="2" s="1"/>
  <c r="J61" i="2"/>
  <c r="J58" i="5"/>
  <c r="I62" i="2"/>
  <c r="J62" i="2" s="1"/>
  <c r="H63" i="2"/>
  <c r="J63" i="2" s="1"/>
  <c r="J61" i="5"/>
  <c r="I62" i="6"/>
  <c r="I63" i="5"/>
  <c r="H63" i="5"/>
  <c r="H62" i="5"/>
  <c r="J62" i="5" s="1"/>
  <c r="C64" i="2"/>
  <c r="I64" i="2" s="1"/>
  <c r="C65" i="2"/>
  <c r="I65" i="2" s="1"/>
  <c r="H64" i="5"/>
  <c r="I63" i="6"/>
  <c r="I64" i="6"/>
  <c r="I65" i="5"/>
  <c r="H65" i="5"/>
  <c r="C66" i="2"/>
  <c r="I66" i="2" s="1"/>
  <c r="C67" i="2"/>
  <c r="I67" i="2" s="1"/>
  <c r="J65" i="6"/>
  <c r="I65" i="6"/>
  <c r="J66" i="6"/>
  <c r="I66" i="6"/>
  <c r="I66" i="5"/>
  <c r="H66" i="5"/>
  <c r="C68" i="2"/>
  <c r="I68" i="2" s="1"/>
  <c r="I67" i="6"/>
  <c r="J68" i="6"/>
  <c r="I68" i="6"/>
  <c r="H67" i="5"/>
  <c r="J67" i="5" s="1"/>
  <c r="H68" i="5"/>
  <c r="J68" i="5" s="1"/>
  <c r="C69" i="2"/>
  <c r="I69" i="2" s="1"/>
  <c r="C70" i="2"/>
  <c r="I70" i="2" s="1"/>
  <c r="C71" i="2"/>
  <c r="I71" i="2" s="1"/>
  <c r="C72" i="2"/>
  <c r="I72" i="2" s="1"/>
  <c r="H69" i="5"/>
  <c r="J69" i="6"/>
  <c r="I69" i="6"/>
  <c r="I70" i="6"/>
  <c r="K70" i="6" s="1"/>
  <c r="J71" i="6"/>
  <c r="I71" i="6"/>
  <c r="J72" i="6"/>
  <c r="I72" i="6"/>
  <c r="I70" i="5"/>
  <c r="H70" i="5"/>
  <c r="C73" i="2"/>
  <c r="I73" i="2" s="1"/>
  <c r="C74" i="2"/>
  <c r="I74" i="2" s="1"/>
  <c r="I73" i="6"/>
  <c r="K73" i="6" s="1"/>
  <c r="I74" i="6"/>
  <c r="K74" i="6" s="1"/>
  <c r="H71" i="5"/>
  <c r="J71" i="5" s="1"/>
  <c r="C75" i="2"/>
  <c r="I75" i="2" s="1"/>
  <c r="I75" i="6"/>
  <c r="K75" i="6" s="1"/>
  <c r="I76" i="6"/>
  <c r="H72" i="5"/>
  <c r="C76" i="2"/>
  <c r="I76" i="2" s="1"/>
  <c r="C77" i="2"/>
  <c r="H77" i="2" s="1"/>
  <c r="J77" i="6"/>
  <c r="I77" i="6"/>
  <c r="I73" i="5"/>
  <c r="H73" i="5"/>
  <c r="I74" i="5"/>
  <c r="H74" i="5"/>
  <c r="C78" i="2"/>
  <c r="I78" i="2" s="1"/>
  <c r="I78" i="6"/>
  <c r="J79" i="6"/>
  <c r="I79" i="6"/>
  <c r="I80" i="6"/>
  <c r="I81" i="6"/>
  <c r="I82" i="6"/>
  <c r="I75" i="5"/>
  <c r="H75" i="5"/>
  <c r="H76" i="5"/>
  <c r="J76" i="5" s="1"/>
  <c r="H77" i="5"/>
  <c r="J77" i="5" s="1"/>
  <c r="H78" i="5"/>
  <c r="J78" i="5" s="1"/>
  <c r="H79" i="5"/>
  <c r="J79" i="5" s="1"/>
  <c r="H80" i="5"/>
  <c r="J80" i="5" s="1"/>
  <c r="C79" i="2"/>
  <c r="H79" i="2" s="1"/>
  <c r="C80" i="2"/>
  <c r="H80" i="2" s="1"/>
  <c r="C81" i="2"/>
  <c r="H81" i="2" s="1"/>
  <c r="C82" i="2"/>
  <c r="H82" i="2" s="1"/>
  <c r="C83" i="2"/>
  <c r="I83" i="2" s="1"/>
  <c r="H69" i="2" l="1"/>
  <c r="J69" i="2" s="1"/>
  <c r="J70" i="5"/>
  <c r="J63" i="5"/>
  <c r="H83" i="2"/>
  <c r="K77" i="6"/>
  <c r="H70" i="2"/>
  <c r="J70" i="2" s="1"/>
  <c r="K72" i="6"/>
  <c r="K68" i="6"/>
  <c r="J74" i="5"/>
  <c r="H78" i="2"/>
  <c r="J78" i="2" s="1"/>
  <c r="H73" i="2"/>
  <c r="K69" i="6"/>
  <c r="K62" i="6"/>
  <c r="H64" i="2"/>
  <c r="J64" i="2" s="1"/>
  <c r="H65" i="2"/>
  <c r="J65" i="2" s="1"/>
  <c r="J64" i="5"/>
  <c r="K63" i="6"/>
  <c r="K64" i="6"/>
  <c r="J65" i="5"/>
  <c r="H66" i="2"/>
  <c r="J66" i="2" s="1"/>
  <c r="H67" i="2"/>
  <c r="J67" i="2" s="1"/>
  <c r="K65" i="6"/>
  <c r="K66" i="6"/>
  <c r="J66" i="5"/>
  <c r="H68" i="2"/>
  <c r="J68" i="2" s="1"/>
  <c r="K67" i="6"/>
  <c r="H71" i="2"/>
  <c r="J71" i="2" s="1"/>
  <c r="H72" i="2"/>
  <c r="J72" i="2" s="1"/>
  <c r="J69" i="5"/>
  <c r="K71" i="6"/>
  <c r="J73" i="2"/>
  <c r="H74" i="2"/>
  <c r="J74" i="2" s="1"/>
  <c r="H75" i="2"/>
  <c r="J75" i="2" s="1"/>
  <c r="K76" i="6"/>
  <c r="J72" i="5"/>
  <c r="H76" i="2"/>
  <c r="J76" i="2" s="1"/>
  <c r="I77" i="2"/>
  <c r="J77" i="2" s="1"/>
  <c r="J73" i="5"/>
  <c r="K78" i="6"/>
  <c r="K79" i="6"/>
  <c r="K80" i="6"/>
  <c r="K81" i="6"/>
  <c r="K82" i="6"/>
  <c r="J75" i="5"/>
  <c r="I79" i="2"/>
  <c r="J79" i="2" s="1"/>
  <c r="I80" i="2"/>
  <c r="J80" i="2" s="1"/>
  <c r="I81" i="2"/>
  <c r="J81" i="2" s="1"/>
  <c r="I82" i="2"/>
  <c r="J82" i="2" s="1"/>
  <c r="J83" i="2"/>
  <c r="J83" i="6"/>
  <c r="I84" i="6"/>
  <c r="I83" i="6"/>
  <c r="K83" i="6" s="1"/>
  <c r="H81" i="5"/>
  <c r="J81" i="5" s="1"/>
  <c r="H83" i="5"/>
  <c r="J83" i="5" s="1"/>
  <c r="H82" i="5"/>
  <c r="J82" i="5" s="1"/>
  <c r="C84" i="2"/>
  <c r="I84" i="2" s="1"/>
  <c r="C85" i="2"/>
  <c r="H85" i="2" s="1"/>
  <c r="J86" i="6"/>
  <c r="I86" i="6"/>
  <c r="I85" i="6"/>
  <c r="K85" i="6" s="1"/>
  <c r="H85" i="5"/>
  <c r="H84" i="5"/>
  <c r="J84" i="5" s="1"/>
  <c r="C88" i="2"/>
  <c r="I88" i="2" s="1"/>
  <c r="C87" i="2"/>
  <c r="H87" i="2" s="1"/>
  <c r="C86" i="2"/>
  <c r="H86" i="2" s="1"/>
  <c r="C90" i="2"/>
  <c r="I90" i="2" s="1"/>
  <c r="C89" i="2"/>
  <c r="I89" i="2" s="1"/>
  <c r="I87" i="5"/>
  <c r="H87" i="5"/>
  <c r="H86" i="5"/>
  <c r="J86" i="5" s="1"/>
  <c r="J88" i="6"/>
  <c r="I88" i="6"/>
  <c r="I87" i="6"/>
  <c r="J89" i="6"/>
  <c r="I90" i="6"/>
  <c r="K90" i="6" s="1"/>
  <c r="I89" i="6"/>
  <c r="K89" i="6" s="1"/>
  <c r="I89" i="5"/>
  <c r="H89" i="5"/>
  <c r="H88" i="5"/>
  <c r="J88" i="5" s="1"/>
  <c r="C92" i="2"/>
  <c r="I92" i="2" s="1"/>
  <c r="C91" i="2"/>
  <c r="I91" i="2" s="1"/>
  <c r="C101" i="2"/>
  <c r="I101" i="2" s="1"/>
  <c r="C100" i="2"/>
  <c r="I100" i="2" s="1"/>
  <c r="C99" i="2"/>
  <c r="I99" i="2" s="1"/>
  <c r="C98" i="2"/>
  <c r="I98" i="2" s="1"/>
  <c r="C97" i="2"/>
  <c r="I97" i="2" s="1"/>
  <c r="C96" i="2"/>
  <c r="H96" i="2" s="1"/>
  <c r="J96" i="2" s="1"/>
  <c r="C95" i="2"/>
  <c r="H95" i="2" s="1"/>
  <c r="C94" i="2"/>
  <c r="H94" i="2" s="1"/>
  <c r="C93" i="2"/>
  <c r="H93" i="2" s="1"/>
  <c r="H97" i="5"/>
  <c r="J97" i="5" s="1"/>
  <c r="H96" i="5"/>
  <c r="H95" i="5"/>
  <c r="H94" i="5"/>
  <c r="H93" i="5"/>
  <c r="J93" i="5" s="1"/>
  <c r="H92" i="5"/>
  <c r="I91" i="5"/>
  <c r="H91" i="5"/>
  <c r="H90" i="5"/>
  <c r="I99" i="6"/>
  <c r="I98" i="6"/>
  <c r="I97" i="6"/>
  <c r="I96" i="6"/>
  <c r="K96" i="6" s="1"/>
  <c r="I95" i="6"/>
  <c r="J94" i="6"/>
  <c r="I94" i="6"/>
  <c r="I93" i="6"/>
  <c r="I92" i="6"/>
  <c r="K92" i="6" s="1"/>
  <c r="I91" i="6"/>
  <c r="K91" i="6" s="1"/>
  <c r="J100" i="6"/>
  <c r="I100" i="6"/>
  <c r="I98" i="5"/>
  <c r="H98" i="5"/>
  <c r="C102" i="2"/>
  <c r="H102" i="2" s="1"/>
  <c r="C103" i="2"/>
  <c r="I103" i="2" s="1"/>
  <c r="C107" i="2"/>
  <c r="I107" i="2" s="1"/>
  <c r="C106" i="2"/>
  <c r="I106" i="2" s="1"/>
  <c r="C104" i="2"/>
  <c r="H104" i="2" s="1"/>
  <c r="C105" i="2"/>
  <c r="I105" i="2" s="1"/>
  <c r="H101" i="2" l="1"/>
  <c r="K88" i="6"/>
  <c r="K84" i="6"/>
  <c r="H84" i="2"/>
  <c r="J84" i="2" s="1"/>
  <c r="I85" i="2"/>
  <c r="J85" i="2" s="1"/>
  <c r="K86" i="6"/>
  <c r="J85" i="5"/>
  <c r="H88" i="2"/>
  <c r="J88" i="2" s="1"/>
  <c r="I86" i="2"/>
  <c r="J86" i="2" s="1"/>
  <c r="I87" i="2"/>
  <c r="J87" i="2" s="1"/>
  <c r="H89" i="2"/>
  <c r="J89" i="2" s="1"/>
  <c r="H90" i="2"/>
  <c r="J90" i="2" s="1"/>
  <c r="J87" i="5"/>
  <c r="K87" i="6"/>
  <c r="J89" i="5"/>
  <c r="H91" i="2"/>
  <c r="J91" i="2" s="1"/>
  <c r="H92" i="2"/>
  <c r="J92" i="2" s="1"/>
  <c r="H97" i="2"/>
  <c r="J97" i="2" s="1"/>
  <c r="H98" i="2"/>
  <c r="H99" i="2"/>
  <c r="J99" i="2" s="1"/>
  <c r="H100" i="2"/>
  <c r="J100" i="2" s="1"/>
  <c r="H105" i="2"/>
  <c r="J105" i="2" s="1"/>
  <c r="J98" i="2"/>
  <c r="J101" i="2"/>
  <c r="I93" i="2"/>
  <c r="J93" i="2" s="1"/>
  <c r="I94" i="2"/>
  <c r="J94" i="2" s="1"/>
  <c r="I95" i="2"/>
  <c r="J95" i="2" s="1"/>
  <c r="J98" i="5"/>
  <c r="J96" i="5"/>
  <c r="J95" i="5"/>
  <c r="J94" i="5"/>
  <c r="J92" i="5"/>
  <c r="J91" i="5"/>
  <c r="J90" i="5"/>
  <c r="K93" i="6"/>
  <c r="K94" i="6"/>
  <c r="K95" i="6"/>
  <c r="K97" i="6"/>
  <c r="K98" i="6"/>
  <c r="K99" i="6"/>
  <c r="K100" i="6"/>
  <c r="I102" i="2"/>
  <c r="J102" i="2" s="1"/>
  <c r="H103" i="2"/>
  <c r="J103" i="2" s="1"/>
  <c r="H107" i="2"/>
  <c r="J107" i="2" s="1"/>
  <c r="H106" i="2"/>
  <c r="J106" i="2" s="1"/>
  <c r="I104" i="2"/>
  <c r="J104" i="2" s="1"/>
  <c r="H99" i="5" l="1"/>
  <c r="J99" i="5" s="1"/>
  <c r="H100" i="5"/>
  <c r="J100" i="5" s="1"/>
  <c r="H101" i="5"/>
  <c r="I102" i="5"/>
  <c r="H102" i="5"/>
  <c r="H103" i="5"/>
  <c r="J103" i="5" s="1"/>
  <c r="I101" i="6"/>
  <c r="K101" i="6" s="1"/>
  <c r="I102" i="6"/>
  <c r="I103" i="6"/>
  <c r="I104" i="6"/>
  <c r="J105" i="6"/>
  <c r="I105" i="6"/>
  <c r="C108" i="2"/>
  <c r="I108" i="2" s="1"/>
  <c r="H104" i="5"/>
  <c r="J104" i="5" s="1"/>
  <c r="C109" i="2"/>
  <c r="H109" i="2" s="1"/>
  <c r="C110" i="2"/>
  <c r="I110" i="2" s="1"/>
  <c r="H106" i="5"/>
  <c r="H105" i="5"/>
  <c r="J105" i="5" s="1"/>
  <c r="H107" i="5"/>
  <c r="I108" i="5"/>
  <c r="H108" i="5"/>
  <c r="J107" i="6"/>
  <c r="I106" i="6"/>
  <c r="K106" i="6" s="1"/>
  <c r="I107" i="6"/>
  <c r="K107" i="6" s="1"/>
  <c r="I108" i="6"/>
  <c r="I109" i="5"/>
  <c r="H109" i="5"/>
  <c r="H110" i="5"/>
  <c r="C111" i="2"/>
  <c r="H111" i="2" s="1"/>
  <c r="C112" i="2"/>
  <c r="H112" i="2" s="1"/>
  <c r="I111" i="5"/>
  <c r="H111" i="5"/>
  <c r="J109" i="6"/>
  <c r="I109" i="6"/>
  <c r="C113" i="2"/>
  <c r="I113" i="2" s="1"/>
  <c r="H112" i="5"/>
  <c r="I110" i="6"/>
  <c r="K110" i="6" s="1"/>
  <c r="I112" i="6"/>
  <c r="K112" i="6" s="1"/>
  <c r="I111" i="6"/>
  <c r="I114" i="5"/>
  <c r="I113" i="5"/>
  <c r="H113" i="5"/>
  <c r="H114" i="5"/>
  <c r="C114" i="2"/>
  <c r="I114" i="2" s="1"/>
  <c r="C115" i="2"/>
  <c r="I115" i="2" s="1"/>
  <c r="J113" i="6"/>
  <c r="I113" i="6"/>
  <c r="I114" i="6"/>
  <c r="J115" i="6"/>
  <c r="I115" i="6"/>
  <c r="I118" i="6"/>
  <c r="J117" i="6"/>
  <c r="I117" i="6"/>
  <c r="J116" i="6"/>
  <c r="I116" i="6"/>
  <c r="I121" i="5"/>
  <c r="H121" i="5"/>
  <c r="H120" i="5"/>
  <c r="I119" i="5"/>
  <c r="I118" i="5"/>
  <c r="H119" i="5"/>
  <c r="H118" i="5"/>
  <c r="I117" i="5"/>
  <c r="H117" i="5"/>
  <c r="I115" i="5"/>
  <c r="H115" i="5"/>
  <c r="J115" i="5" s="1"/>
  <c r="H116" i="5"/>
  <c r="C116" i="2"/>
  <c r="I116" i="2" s="1"/>
  <c r="C117" i="2"/>
  <c r="H117" i="2" s="1"/>
  <c r="C118" i="2"/>
  <c r="I118" i="2" s="1"/>
  <c r="C119" i="2"/>
  <c r="C120" i="2"/>
  <c r="I120" i="2" s="1"/>
  <c r="C121" i="2"/>
  <c r="I121" i="2" s="1"/>
  <c r="C123" i="2"/>
  <c r="H123" i="2" s="1"/>
  <c r="C124" i="2"/>
  <c r="I124" i="2" s="1"/>
  <c r="C122" i="2"/>
  <c r="I122" i="2" s="1"/>
  <c r="J118" i="5" l="1"/>
  <c r="J119" i="5"/>
  <c r="J102" i="5"/>
  <c r="J121" i="5"/>
  <c r="J113" i="5"/>
  <c r="J114" i="5"/>
  <c r="J111" i="5"/>
  <c r="K105" i="6"/>
  <c r="J101" i="5"/>
  <c r="K102" i="6"/>
  <c r="K103" i="6"/>
  <c r="K104" i="6"/>
  <c r="H108" i="2"/>
  <c r="J108" i="2" s="1"/>
  <c r="I109" i="2"/>
  <c r="J109" i="2" s="1"/>
  <c r="H110" i="2"/>
  <c r="J110" i="2" s="1"/>
  <c r="J106" i="5"/>
  <c r="J107" i="5"/>
  <c r="J108" i="5"/>
  <c r="K108" i="6"/>
  <c r="J110" i="5"/>
  <c r="J109" i="5"/>
  <c r="I111" i="2"/>
  <c r="J111" i="2" s="1"/>
  <c r="I112" i="2"/>
  <c r="J112" i="2" s="1"/>
  <c r="K109" i="6"/>
  <c r="H113" i="2"/>
  <c r="J113" i="2" s="1"/>
  <c r="J112" i="5"/>
  <c r="K111" i="6"/>
  <c r="H114" i="2"/>
  <c r="J114" i="2" s="1"/>
  <c r="H115" i="2"/>
  <c r="J115" i="2" s="1"/>
  <c r="K113" i="6"/>
  <c r="K115" i="6"/>
  <c r="K114" i="6"/>
  <c r="K116" i="6"/>
  <c r="K117" i="6"/>
  <c r="K118" i="6"/>
  <c r="J120" i="5"/>
  <c r="J117" i="5"/>
  <c r="J116" i="5"/>
  <c r="H116" i="2"/>
  <c r="J116" i="2" s="1"/>
  <c r="I117" i="2"/>
  <c r="J117" i="2" s="1"/>
  <c r="H121" i="2"/>
  <c r="J121" i="2" s="1"/>
  <c r="H118" i="2"/>
  <c r="J118" i="2" s="1"/>
  <c r="H119" i="2"/>
  <c r="J119" i="2" s="1"/>
  <c r="H120" i="2"/>
  <c r="J120" i="2" s="1"/>
  <c r="I123" i="2"/>
  <c r="J123" i="2" s="1"/>
  <c r="H124" i="2"/>
  <c r="J124" i="2" s="1"/>
  <c r="H122" i="2"/>
  <c r="J122" i="2" s="1"/>
  <c r="I122" i="5" l="1"/>
  <c r="H122" i="5"/>
  <c r="I123" i="5"/>
  <c r="H123" i="5"/>
  <c r="H124" i="5"/>
  <c r="J121" i="6"/>
  <c r="I121" i="6"/>
  <c r="J120" i="6"/>
  <c r="I120" i="6"/>
  <c r="I122" i="6"/>
  <c r="J122" i="6"/>
  <c r="K122" i="6" l="1"/>
  <c r="K120" i="6"/>
  <c r="K121" i="6"/>
  <c r="J122" i="5"/>
  <c r="J123" i="5"/>
  <c r="J124" i="5"/>
  <c r="J119" i="6"/>
  <c r="I119" i="6"/>
  <c r="J123" i="6"/>
  <c r="I123" i="6"/>
  <c r="J124" i="6"/>
  <c r="I124" i="6"/>
  <c r="I125" i="6"/>
  <c r="K125" i="6" s="1"/>
  <c r="I126" i="6"/>
  <c r="K126" i="6" s="1"/>
  <c r="I127" i="6"/>
  <c r="K127" i="6" s="1"/>
  <c r="J128" i="6"/>
  <c r="I128" i="6"/>
  <c r="H131" i="5"/>
  <c r="J131" i="5" s="1"/>
  <c r="I130" i="5"/>
  <c r="H130" i="5"/>
  <c r="H129" i="5"/>
  <c r="H128" i="5"/>
  <c r="H127" i="5"/>
  <c r="J127" i="5" s="1"/>
  <c r="I126" i="5"/>
  <c r="H126" i="5"/>
  <c r="I125" i="5"/>
  <c r="H125" i="5"/>
  <c r="C131" i="2"/>
  <c r="I131" i="2" s="1"/>
  <c r="C130" i="2"/>
  <c r="I130" i="2" s="1"/>
  <c r="C129" i="2"/>
  <c r="I129" i="2" s="1"/>
  <c r="C128" i="2"/>
  <c r="I128" i="2" s="1"/>
  <c r="C127" i="2"/>
  <c r="I127" i="2" s="1"/>
  <c r="C126" i="2"/>
  <c r="H126" i="2" s="1"/>
  <c r="C125" i="2"/>
  <c r="I125" i="2" s="1"/>
  <c r="C132" i="2"/>
  <c r="I132" i="2" s="1"/>
  <c r="I132" i="5"/>
  <c r="H132" i="5"/>
  <c r="I129" i="6"/>
  <c r="I132" i="6"/>
  <c r="I131" i="6"/>
  <c r="K131" i="6" s="1"/>
  <c r="I133" i="6"/>
  <c r="H136" i="5"/>
  <c r="I136" i="5"/>
  <c r="I135" i="5"/>
  <c r="H135" i="5"/>
  <c r="H134" i="5"/>
  <c r="J134" i="5" s="1"/>
  <c r="C134" i="2"/>
  <c r="I134" i="2" s="1"/>
  <c r="C135" i="2"/>
  <c r="H135" i="2" s="1"/>
  <c r="C136" i="2"/>
  <c r="H136" i="2" s="1"/>
  <c r="I130" i="6"/>
  <c r="I133" i="5"/>
  <c r="H133" i="5"/>
  <c r="C133" i="2"/>
  <c r="I133" i="2" s="1"/>
  <c r="C139" i="2"/>
  <c r="H139" i="2" s="1"/>
  <c r="J139" i="2" s="1"/>
  <c r="C138" i="2"/>
  <c r="H138" i="2" s="1"/>
  <c r="C137" i="2"/>
  <c r="H137" i="2" s="1"/>
  <c r="H137" i="5"/>
  <c r="I138" i="5"/>
  <c r="H138" i="5"/>
  <c r="I139" i="5"/>
  <c r="I148" i="5"/>
  <c r="H139" i="5"/>
  <c r="J134" i="6"/>
  <c r="I134" i="6"/>
  <c r="J135" i="6"/>
  <c r="I135" i="6"/>
  <c r="I137" i="6"/>
  <c r="J136" i="6"/>
  <c r="I136" i="6"/>
  <c r="J138" i="6"/>
  <c r="I138" i="6"/>
  <c r="I140" i="5"/>
  <c r="H140" i="5"/>
  <c r="J139" i="6"/>
  <c r="I139" i="6"/>
  <c r="I141" i="5"/>
  <c r="H141" i="5"/>
  <c r="C140" i="2"/>
  <c r="H140" i="2" s="1"/>
  <c r="J140" i="2" s="1"/>
  <c r="C141" i="2"/>
  <c r="H141" i="2" s="1"/>
  <c r="J141" i="2" s="1"/>
  <c r="I140" i="6"/>
  <c r="H143" i="5"/>
  <c r="J143" i="5" s="1"/>
  <c r="H142" i="5"/>
  <c r="J142" i="5" s="1"/>
  <c r="C142" i="2"/>
  <c r="H142" i="2" s="1"/>
  <c r="J142" i="2" s="1"/>
  <c r="C143" i="2"/>
  <c r="H143" i="2" s="1"/>
  <c r="J143" i="2" s="1"/>
  <c r="H144" i="5"/>
  <c r="J144" i="5" s="1"/>
  <c r="J141" i="6"/>
  <c r="I141" i="6"/>
  <c r="I142" i="6"/>
  <c r="K142" i="6" s="1"/>
  <c r="J139" i="5" l="1"/>
  <c r="J141" i="5"/>
  <c r="J135" i="5"/>
  <c r="K124" i="6"/>
  <c r="K123" i="6"/>
  <c r="K119" i="6"/>
  <c r="I126" i="2"/>
  <c r="J126" i="2" s="1"/>
  <c r="K135" i="6"/>
  <c r="I137" i="2"/>
  <c r="J137" i="2" s="1"/>
  <c r="I138" i="2"/>
  <c r="J138" i="2" s="1"/>
  <c r="I135" i="2"/>
  <c r="J135" i="2" s="1"/>
  <c r="H130" i="2"/>
  <c r="J130" i="2" s="1"/>
  <c r="J140" i="5"/>
  <c r="J130" i="5"/>
  <c r="J136" i="5"/>
  <c r="K139" i="6"/>
  <c r="K138" i="6"/>
  <c r="K128" i="6"/>
  <c r="J129" i="5"/>
  <c r="J128" i="5"/>
  <c r="J126" i="5"/>
  <c r="J125" i="5"/>
  <c r="H131" i="2"/>
  <c r="J131" i="2" s="1"/>
  <c r="H129" i="2"/>
  <c r="J129" i="2" s="1"/>
  <c r="H127" i="2"/>
  <c r="J127" i="2" s="1"/>
  <c r="H128" i="2"/>
  <c r="J128" i="2" s="1"/>
  <c r="H125" i="2"/>
  <c r="J125" i="2" s="1"/>
  <c r="H132" i="2"/>
  <c r="J132" i="2" s="1"/>
  <c r="J132" i="5"/>
  <c r="K129" i="6"/>
  <c r="K132" i="6"/>
  <c r="K133" i="6"/>
  <c r="K130" i="6"/>
  <c r="H134" i="2"/>
  <c r="J134" i="2" s="1"/>
  <c r="I136" i="2"/>
  <c r="J136" i="2" s="1"/>
  <c r="J133" i="5"/>
  <c r="H133" i="2"/>
  <c r="J133" i="2" s="1"/>
  <c r="J137" i="5"/>
  <c r="J138" i="5"/>
  <c r="K134" i="6"/>
  <c r="K136" i="6"/>
  <c r="K137" i="6"/>
  <c r="K140" i="6"/>
  <c r="K141" i="6"/>
  <c r="I143" i="6"/>
  <c r="K143" i="6" s="1"/>
  <c r="I144" i="6"/>
  <c r="K144" i="6" s="1"/>
  <c r="H145" i="5"/>
  <c r="J145" i="5" s="1"/>
  <c r="C145" i="2"/>
  <c r="H145" i="2" s="1"/>
  <c r="J145" i="2" s="1"/>
  <c r="C144" i="2"/>
  <c r="H144" i="2" s="1"/>
  <c r="J144" i="2" s="1"/>
  <c r="C146" i="2"/>
  <c r="H146" i="2" s="1"/>
  <c r="J146" i="2" s="1"/>
  <c r="H146" i="5"/>
  <c r="J146" i="5" s="1"/>
  <c r="C148" i="2"/>
  <c r="H148" i="2" s="1"/>
  <c r="J148" i="2" s="1"/>
  <c r="C147" i="2"/>
  <c r="H147" i="2" s="1"/>
  <c r="J147" i="2" s="1"/>
  <c r="H147" i="5" l="1"/>
  <c r="H148" i="5"/>
  <c r="J148" i="5" s="1"/>
  <c r="H149" i="5"/>
  <c r="J149" i="5" s="1"/>
  <c r="H150" i="5"/>
  <c r="I146" i="6"/>
  <c r="K146" i="6" s="1"/>
  <c r="I145" i="6"/>
  <c r="K145" i="6" s="1"/>
  <c r="I147" i="6"/>
  <c r="J148" i="6"/>
  <c r="I148" i="6"/>
  <c r="J149" i="6"/>
  <c r="I149" i="6"/>
  <c r="I150" i="6"/>
  <c r="K150" i="6" s="1"/>
  <c r="I151" i="6"/>
  <c r="K151" i="6" s="1"/>
  <c r="I151" i="5"/>
  <c r="H151" i="5"/>
  <c r="I152" i="5"/>
  <c r="H152" i="5"/>
  <c r="C149" i="2"/>
  <c r="H149" i="2" s="1"/>
  <c r="J149" i="2" s="1"/>
  <c r="C150" i="2"/>
  <c r="I150" i="2" s="1"/>
  <c r="I152" i="6"/>
  <c r="K152" i="6" s="1"/>
  <c r="I153" i="5"/>
  <c r="H153" i="5"/>
  <c r="C152" i="2"/>
  <c r="H152" i="2" s="1"/>
  <c r="C151" i="2"/>
  <c r="H151" i="2" s="1"/>
  <c r="J151" i="2" s="1"/>
  <c r="H155" i="5"/>
  <c r="I154" i="5"/>
  <c r="H154" i="5"/>
  <c r="I153" i="6"/>
  <c r="K153" i="6" s="1"/>
  <c r="I154" i="6"/>
  <c r="K154" i="6" s="1"/>
  <c r="C153" i="2"/>
  <c r="H153" i="2" s="1"/>
  <c r="J153" i="2" s="1"/>
  <c r="C155" i="2"/>
  <c r="H155" i="2" s="1"/>
  <c r="J155" i="2" s="1"/>
  <c r="C154" i="2"/>
  <c r="H154" i="2" s="1"/>
  <c r="J154" i="2" s="1"/>
  <c r="I156" i="5"/>
  <c r="H156" i="5"/>
  <c r="I155" i="6"/>
  <c r="J156" i="6"/>
  <c r="I156" i="6"/>
  <c r="H158" i="5"/>
  <c r="J158" i="5" s="1"/>
  <c r="I157" i="5"/>
  <c r="H157" i="5"/>
  <c r="C157" i="2"/>
  <c r="H157" i="2" s="1"/>
  <c r="C156" i="2"/>
  <c r="H156" i="2" s="1"/>
  <c r="J156" i="2" s="1"/>
  <c r="C162" i="2"/>
  <c r="I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H161" i="5"/>
  <c r="J161" i="5" s="1"/>
  <c r="H162" i="5"/>
  <c r="J162" i="5" s="1"/>
  <c r="H160" i="5"/>
  <c r="J160" i="5" s="1"/>
  <c r="H166" i="5"/>
  <c r="J166" i="5" s="1"/>
  <c r="H165" i="5"/>
  <c r="J165" i="5" s="1"/>
  <c r="H164" i="5"/>
  <c r="J164" i="5" s="1"/>
  <c r="I163" i="5"/>
  <c r="H163" i="5"/>
  <c r="J158" i="6"/>
  <c r="I159" i="6"/>
  <c r="K159" i="6" s="1"/>
  <c r="I158" i="6"/>
  <c r="I163" i="6"/>
  <c r="K163" i="6" s="1"/>
  <c r="I162" i="6"/>
  <c r="K162" i="6" s="1"/>
  <c r="I161" i="6"/>
  <c r="K161" i="6" s="1"/>
  <c r="I160" i="6"/>
  <c r="K160" i="6" s="1"/>
  <c r="I159" i="5"/>
  <c r="H159" i="5"/>
  <c r="I157" i="6"/>
  <c r="K157" i="6" s="1"/>
  <c r="K158" i="6" l="1"/>
  <c r="K149" i="6"/>
  <c r="K148" i="6"/>
  <c r="J163" i="5"/>
  <c r="J152" i="5"/>
  <c r="K156" i="6"/>
  <c r="I157" i="2"/>
  <c r="J157" i="2" s="1"/>
  <c r="I152" i="2"/>
  <c r="J152" i="2" s="1"/>
  <c r="H150" i="2"/>
  <c r="J150" i="2" s="1"/>
  <c r="J147" i="5"/>
  <c r="J150" i="5"/>
  <c r="K147" i="6"/>
  <c r="J151" i="5"/>
  <c r="J153" i="5"/>
  <c r="J155" i="5"/>
  <c r="J154" i="5"/>
  <c r="J156" i="5"/>
  <c r="K155" i="6"/>
  <c r="J157" i="5"/>
  <c r="H162" i="2"/>
  <c r="J162" i="2" s="1"/>
  <c r="J159" i="5"/>
  <c r="H174" i="5"/>
  <c r="J174" i="5" s="1"/>
  <c r="I173" i="5"/>
  <c r="H173" i="5"/>
  <c r="I172" i="5"/>
  <c r="H172" i="5"/>
  <c r="I171" i="5"/>
  <c r="H171" i="5"/>
  <c r="H170" i="5"/>
  <c r="J170" i="5" s="1"/>
  <c r="H169" i="5"/>
  <c r="J169" i="5" s="1"/>
  <c r="I168" i="5"/>
  <c r="H168" i="5"/>
  <c r="I167" i="5"/>
  <c r="H167" i="5"/>
  <c r="J171" i="6"/>
  <c r="I171" i="6"/>
  <c r="I170" i="6"/>
  <c r="K170" i="6" s="1"/>
  <c r="I169" i="6"/>
  <c r="K169" i="6" s="1"/>
  <c r="I168" i="6"/>
  <c r="K168" i="6" s="1"/>
  <c r="J167" i="6"/>
  <c r="I167" i="6"/>
  <c r="I166" i="6"/>
  <c r="K166" i="6" s="1"/>
  <c r="I165" i="6"/>
  <c r="K165" i="6" s="1"/>
  <c r="I164" i="6"/>
  <c r="K164" i="6" s="1"/>
  <c r="C170" i="2"/>
  <c r="I170" i="2" s="1"/>
  <c r="C169" i="2"/>
  <c r="H169" i="2" s="1"/>
  <c r="C168" i="2"/>
  <c r="I168" i="2" s="1"/>
  <c r="C167" i="2"/>
  <c r="I167" i="2" s="1"/>
  <c r="C166" i="2"/>
  <c r="I166" i="2" s="1"/>
  <c r="C165" i="2"/>
  <c r="I165" i="2" s="1"/>
  <c r="C164" i="2"/>
  <c r="H164" i="2" s="1"/>
  <c r="C163" i="2"/>
  <c r="I163" i="2" s="1"/>
  <c r="J167" i="5" l="1"/>
  <c r="J168" i="5"/>
  <c r="J171" i="5"/>
  <c r="J172" i="5"/>
  <c r="J173" i="5"/>
  <c r="K171" i="6"/>
  <c r="K167" i="6"/>
  <c r="H163" i="2"/>
  <c r="J163" i="2" s="1"/>
  <c r="H165" i="2"/>
  <c r="J165" i="2" s="1"/>
  <c r="H166" i="2"/>
  <c r="J166" i="2" s="1"/>
  <c r="H167" i="2"/>
  <c r="J167" i="2" s="1"/>
  <c r="H168" i="2"/>
  <c r="J168" i="2" s="1"/>
  <c r="H170" i="2"/>
  <c r="J170" i="2" s="1"/>
  <c r="I164" i="2"/>
  <c r="J164" i="2" s="1"/>
  <c r="I169" i="2"/>
  <c r="J169" i="2" s="1"/>
  <c r="J175" i="6" l="1"/>
  <c r="I175" i="6"/>
  <c r="J174" i="6"/>
  <c r="I174" i="6"/>
  <c r="J173" i="6"/>
  <c r="I173" i="6"/>
  <c r="J172" i="6"/>
  <c r="I172" i="6"/>
  <c r="H177" i="5"/>
  <c r="J177" i="5" s="1"/>
  <c r="I176" i="5"/>
  <c r="H176" i="5"/>
  <c r="H175" i="5"/>
  <c r="J175" i="5" s="1"/>
  <c r="C176" i="2"/>
  <c r="I176" i="2" s="1"/>
  <c r="C175" i="2"/>
  <c r="H175" i="2" s="1"/>
  <c r="C174" i="2"/>
  <c r="I174" i="2" s="1"/>
  <c r="C173" i="2"/>
  <c r="H173" i="2" s="1"/>
  <c r="C172" i="2"/>
  <c r="I172" i="2" s="1"/>
  <c r="C171" i="2"/>
  <c r="H171" i="2" s="1"/>
  <c r="K172" i="6" l="1"/>
  <c r="K175" i="6"/>
  <c r="K174" i="6"/>
  <c r="J176" i="5"/>
  <c r="K173" i="6"/>
  <c r="H172" i="2"/>
  <c r="J172" i="2" s="1"/>
  <c r="H174" i="2"/>
  <c r="J174" i="2" s="1"/>
  <c r="H176" i="2"/>
  <c r="J176" i="2" s="1"/>
  <c r="I171" i="2"/>
  <c r="J171" i="2" s="1"/>
  <c r="I173" i="2"/>
  <c r="J173" i="2" s="1"/>
  <c r="I175" i="2"/>
  <c r="J175" i="2" s="1"/>
  <c r="J179" i="6" l="1"/>
  <c r="I179" i="6"/>
  <c r="J178" i="6"/>
  <c r="I178" i="6"/>
  <c r="J177" i="6"/>
  <c r="I177" i="6"/>
  <c r="I176" i="6"/>
  <c r="K176" i="6" s="1"/>
  <c r="H181" i="5"/>
  <c r="J181" i="5" s="1"/>
  <c r="H180" i="5"/>
  <c r="J180" i="5" s="1"/>
  <c r="H179" i="5"/>
  <c r="J179" i="5" s="1"/>
  <c r="H178" i="5"/>
  <c r="J178" i="5" s="1"/>
  <c r="C179" i="2"/>
  <c r="I179" i="2" s="1"/>
  <c r="C178" i="2"/>
  <c r="I178" i="2" s="1"/>
  <c r="C177" i="2"/>
  <c r="I177" i="2" s="1"/>
  <c r="K178" i="6" l="1"/>
  <c r="K177" i="6"/>
  <c r="K179" i="6"/>
  <c r="H177" i="2"/>
  <c r="J177" i="2" s="1"/>
  <c r="H178" i="2"/>
  <c r="J178" i="2" s="1"/>
  <c r="H179" i="2"/>
  <c r="J179" i="2" s="1"/>
  <c r="I184" i="6" l="1"/>
  <c r="K184" i="6" s="1"/>
  <c r="J183" i="6"/>
  <c r="I183" i="6"/>
  <c r="I182" i="6"/>
  <c r="K182" i="6" s="1"/>
  <c r="I181" i="6"/>
  <c r="K181" i="6" s="1"/>
  <c r="I180" i="6"/>
  <c r="K180" i="6" s="1"/>
  <c r="H187" i="5"/>
  <c r="J187" i="5" s="1"/>
  <c r="H186" i="5"/>
  <c r="J186" i="5" s="1"/>
  <c r="H185" i="5"/>
  <c r="J185" i="5" s="1"/>
  <c r="H184" i="5"/>
  <c r="J184" i="5" s="1"/>
  <c r="H183" i="5"/>
  <c r="J183" i="5" s="1"/>
  <c r="H182" i="5"/>
  <c r="J182" i="5" s="1"/>
  <c r="C183" i="2"/>
  <c r="I183" i="2" s="1"/>
  <c r="C182" i="2"/>
  <c r="I182" i="2" s="1"/>
  <c r="C181" i="2"/>
  <c r="I181" i="2" s="1"/>
  <c r="C180" i="2"/>
  <c r="I180" i="2" s="1"/>
  <c r="K183" i="6" l="1"/>
  <c r="H183" i="2"/>
  <c r="J183" i="2" s="1"/>
  <c r="H180" i="2"/>
  <c r="J180" i="2" s="1"/>
  <c r="H181" i="2"/>
  <c r="J181" i="2" s="1"/>
  <c r="H182" i="2"/>
  <c r="J182" i="2" s="1"/>
  <c r="I204" i="6"/>
  <c r="K204" i="6" s="1"/>
  <c r="J203" i="6"/>
  <c r="I203" i="6"/>
  <c r="J202" i="6"/>
  <c r="I202" i="6"/>
  <c r="I201" i="6"/>
  <c r="K201" i="6" s="1"/>
  <c r="J200" i="6"/>
  <c r="I200" i="6"/>
  <c r="I199" i="6"/>
  <c r="K199" i="6" s="1"/>
  <c r="I198" i="6"/>
  <c r="K198" i="6" s="1"/>
  <c r="I197" i="6"/>
  <c r="K197" i="6" s="1"/>
  <c r="I196" i="6"/>
  <c r="K196" i="6" s="1"/>
  <c r="I195" i="6"/>
  <c r="K195" i="6" s="1"/>
  <c r="I194" i="6"/>
  <c r="K194" i="6" s="1"/>
  <c r="I193" i="6"/>
  <c r="K193" i="6" s="1"/>
  <c r="I192" i="6"/>
  <c r="K192" i="6" s="1"/>
  <c r="I191" i="6"/>
  <c r="K191" i="6" s="1"/>
  <c r="I190" i="6"/>
  <c r="K190" i="6" s="1"/>
  <c r="I189" i="6"/>
  <c r="K189" i="6" s="1"/>
  <c r="I187" i="6"/>
  <c r="K187" i="6" s="1"/>
  <c r="I186" i="6"/>
  <c r="K186" i="6" s="1"/>
  <c r="J185" i="6"/>
  <c r="I185" i="6"/>
  <c r="H221" i="5"/>
  <c r="J221" i="5" s="1"/>
  <c r="I220" i="5"/>
  <c r="H220" i="5"/>
  <c r="H219" i="5"/>
  <c r="J219" i="5" s="1"/>
  <c r="I218" i="5"/>
  <c r="H218" i="5"/>
  <c r="I217" i="5"/>
  <c r="H217" i="5"/>
  <c r="I216" i="5"/>
  <c r="H216" i="5"/>
  <c r="H215" i="5"/>
  <c r="J215" i="5" s="1"/>
  <c r="H214" i="5"/>
  <c r="J214" i="5" s="1"/>
  <c r="H213" i="5"/>
  <c r="J213" i="5" s="1"/>
  <c r="H212" i="5"/>
  <c r="J212" i="5" s="1"/>
  <c r="H211" i="5"/>
  <c r="J211" i="5" s="1"/>
  <c r="H210" i="5"/>
  <c r="J210" i="5" s="1"/>
  <c r="H209" i="5"/>
  <c r="J209" i="5" s="1"/>
  <c r="H208" i="5"/>
  <c r="J208" i="5" s="1"/>
  <c r="H207" i="5"/>
  <c r="J207" i="5" s="1"/>
  <c r="H206" i="5"/>
  <c r="J206" i="5" s="1"/>
  <c r="H205" i="5"/>
  <c r="J205" i="5" s="1"/>
  <c r="H204" i="5"/>
  <c r="J204" i="5" s="1"/>
  <c r="H203" i="5"/>
  <c r="J203" i="5" s="1"/>
  <c r="H202" i="5"/>
  <c r="J202" i="5" s="1"/>
  <c r="I201" i="5"/>
  <c r="H201" i="5"/>
  <c r="H200" i="5"/>
  <c r="J200" i="5" s="1"/>
  <c r="J198" i="5"/>
  <c r="H197" i="5"/>
  <c r="J197" i="5" s="1"/>
  <c r="I196" i="5"/>
  <c r="H196" i="5"/>
  <c r="I194" i="5"/>
  <c r="H194" i="5"/>
  <c r="H193" i="5"/>
  <c r="J193" i="5" s="1"/>
  <c r="H192" i="5"/>
  <c r="J192" i="5" s="1"/>
  <c r="I191" i="5"/>
  <c r="H191" i="5"/>
  <c r="H190" i="5"/>
  <c r="J190" i="5" s="1"/>
  <c r="H189" i="5"/>
  <c r="J189" i="5" s="1"/>
  <c r="H188" i="5"/>
  <c r="J188" i="5" s="1"/>
  <c r="K202" i="6" l="1"/>
  <c r="K203" i="6"/>
  <c r="J194" i="5"/>
  <c r="J217" i="5"/>
  <c r="J201" i="5"/>
  <c r="J191" i="5"/>
  <c r="J216" i="5"/>
  <c r="J196" i="5"/>
  <c r="J218" i="5"/>
  <c r="J220" i="5"/>
  <c r="K185" i="6"/>
  <c r="K200" i="6"/>
  <c r="C190" i="2"/>
  <c r="I190" i="2" s="1"/>
  <c r="C189" i="2"/>
  <c r="I189" i="2" s="1"/>
  <c r="C188" i="2"/>
  <c r="I188" i="2" s="1"/>
  <c r="C187" i="2"/>
  <c r="I187" i="2" s="1"/>
  <c r="C186" i="2"/>
  <c r="I186" i="2" s="1"/>
  <c r="C185" i="2"/>
  <c r="I185" i="2" s="1"/>
  <c r="H189" i="2" l="1"/>
  <c r="J189" i="2" s="1"/>
  <c r="H190" i="2"/>
  <c r="J190" i="2" s="1"/>
  <c r="H185" i="2"/>
  <c r="J185" i="2" s="1"/>
  <c r="H186" i="2"/>
  <c r="J186" i="2" s="1"/>
  <c r="H187" i="2"/>
  <c r="J187" i="2" s="1"/>
  <c r="H188" i="2"/>
  <c r="J188" i="2" s="1"/>
  <c r="C191" i="2" l="1"/>
  <c r="H191" i="2" s="1"/>
  <c r="J191" i="2" s="1"/>
  <c r="C192" i="2"/>
  <c r="H192" i="2" s="1"/>
  <c r="J192" i="2" s="1"/>
  <c r="C193" i="2"/>
  <c r="I193" i="2" s="1"/>
  <c r="H193" i="2" l="1"/>
  <c r="J193" i="2" s="1"/>
  <c r="C194" i="2" l="1"/>
  <c r="H194" i="2" s="1"/>
  <c r="J194" i="2" s="1"/>
  <c r="C195" i="2" l="1"/>
  <c r="H195" i="2" s="1"/>
  <c r="C196" i="2"/>
  <c r="H196" i="2" s="1"/>
  <c r="J196" i="2" s="1"/>
  <c r="J195" i="2" l="1"/>
  <c r="C197" i="2"/>
  <c r="H197" i="2" s="1"/>
  <c r="C198" i="2"/>
  <c r="H198" i="2" s="1"/>
  <c r="J198" i="2" s="1"/>
  <c r="C204" i="2"/>
  <c r="H204" i="2" s="1"/>
  <c r="J197" i="2" l="1"/>
  <c r="I204" i="2"/>
  <c r="J204" i="2" s="1"/>
  <c r="C199" i="2" l="1"/>
  <c r="H199" i="2" s="1"/>
  <c r="C200" i="2"/>
  <c r="H200" i="2" s="1"/>
  <c r="J200" i="2" s="1"/>
  <c r="I199" i="2" l="1"/>
  <c r="J199" i="2" s="1"/>
  <c r="C201" i="2" l="1"/>
  <c r="H201" i="2" l="1"/>
  <c r="I201" i="2"/>
  <c r="C202" i="2"/>
  <c r="H202" i="2" s="1"/>
  <c r="J202" i="2" s="1"/>
  <c r="J201" i="2" l="1"/>
  <c r="C203" i="2" l="1"/>
  <c r="H203" i="2" s="1"/>
  <c r="J203" i="2" s="1"/>
  <c r="C205" i="2" l="1"/>
  <c r="H205" i="2" s="1"/>
  <c r="J205" i="2" s="1"/>
  <c r="C206" i="2" l="1"/>
  <c r="H206" i="2" s="1"/>
  <c r="J206" i="2" s="1"/>
  <c r="C208" i="2" l="1"/>
  <c r="H208" i="2" s="1"/>
  <c r="J208" i="2" s="1"/>
  <c r="C207" i="2"/>
  <c r="I207" i="2" s="1"/>
  <c r="H207" i="2" l="1"/>
  <c r="J207" i="2" s="1"/>
</calcChain>
</file>

<file path=xl/comments1.xml><?xml version="1.0" encoding="utf-8"?>
<comments xmlns="http://schemas.openxmlformats.org/spreadsheetml/2006/main">
  <authors>
    <author>Research</author>
  </authors>
  <commentList>
    <comment ref="F30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<sst xmlns="http://schemas.openxmlformats.org/spreadsheetml/2006/main" count="1525" uniqueCount="316">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</sst>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9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43587</v>
      </c>
      <c r="B5" s="3" t="s">
        <v>315</v>
      </c>
      <c r="C5" s="20">
        <f t="shared" ref="C5:C8" si="0">MROUND(500000/E5,10)</f>
        <v>290</v>
      </c>
      <c r="D5" s="4" t="s">
        <v>10</v>
      </c>
      <c r="E5" s="5">
        <v>1700</v>
      </c>
      <c r="F5" s="5">
        <v>1705</v>
      </c>
      <c r="G5" s="5">
        <v>0</v>
      </c>
      <c r="H5" s="21">
        <f t="shared" ref="H5:H8" si="1">(F5-E5)*C5</f>
        <v>1450</v>
      </c>
      <c r="I5" s="21">
        <v>0</v>
      </c>
      <c r="J5" s="21">
        <f t="shared" ref="J5:J8" si="2">+I5+H5</f>
        <v>1450</v>
      </c>
    </row>
    <row r="6" spans="1:10" ht="18.75" customHeight="1" x14ac:dyDescent="0.25">
      <c r="A6" s="23">
        <v>43587</v>
      </c>
      <c r="B6" s="3" t="s">
        <v>296</v>
      </c>
      <c r="C6" s="20">
        <f t="shared" si="0"/>
        <v>330</v>
      </c>
      <c r="D6" s="4" t="s">
        <v>10</v>
      </c>
      <c r="E6" s="5">
        <v>1531</v>
      </c>
      <c r="F6" s="5">
        <v>1546</v>
      </c>
      <c r="G6" s="5">
        <v>0</v>
      </c>
      <c r="H6" s="21">
        <f t="shared" si="1"/>
        <v>4950</v>
      </c>
      <c r="I6" s="21">
        <v>0</v>
      </c>
      <c r="J6" s="21">
        <f t="shared" si="2"/>
        <v>4950</v>
      </c>
    </row>
    <row r="7" spans="1:10" ht="18.75" customHeight="1" x14ac:dyDescent="0.25">
      <c r="A7" s="23">
        <v>43587</v>
      </c>
      <c r="B7" s="3" t="s">
        <v>314</v>
      </c>
      <c r="C7" s="20">
        <f t="shared" si="0"/>
        <v>420</v>
      </c>
      <c r="D7" s="4" t="s">
        <v>10</v>
      </c>
      <c r="E7" s="5">
        <v>1183</v>
      </c>
      <c r="F7" s="5">
        <v>1168</v>
      </c>
      <c r="G7" s="5">
        <v>0</v>
      </c>
      <c r="H7" s="21">
        <f t="shared" si="1"/>
        <v>-6300</v>
      </c>
      <c r="I7" s="21">
        <v>0</v>
      </c>
      <c r="J7" s="21">
        <f t="shared" si="2"/>
        <v>-6300</v>
      </c>
    </row>
    <row r="8" spans="1:10" ht="18.75" customHeight="1" x14ac:dyDescent="0.25">
      <c r="A8" s="23">
        <v>43587</v>
      </c>
      <c r="B8" s="3" t="s">
        <v>313</v>
      </c>
      <c r="C8" s="20">
        <f t="shared" si="0"/>
        <v>460</v>
      </c>
      <c r="D8" s="4" t="s">
        <v>10</v>
      </c>
      <c r="E8" s="5">
        <v>1091</v>
      </c>
      <c r="F8" s="5">
        <v>1081</v>
      </c>
      <c r="G8" s="5">
        <v>0</v>
      </c>
      <c r="H8" s="21">
        <f t="shared" si="1"/>
        <v>-4600</v>
      </c>
      <c r="I8" s="21">
        <v>0</v>
      </c>
      <c r="J8" s="21">
        <f t="shared" si="2"/>
        <v>-4600</v>
      </c>
    </row>
    <row r="9" spans="1:10" ht="18.75" customHeight="1" x14ac:dyDescent="0.25">
      <c r="A9" s="86"/>
      <c r="B9" s="86"/>
      <c r="C9" s="86"/>
      <c r="D9" s="86"/>
      <c r="E9" s="86"/>
      <c r="F9" s="86"/>
      <c r="G9" s="86"/>
      <c r="H9" s="86"/>
      <c r="I9" s="86"/>
      <c r="J9" s="87"/>
    </row>
    <row r="10" spans="1:10" ht="18.75" customHeight="1" x14ac:dyDescent="0.25">
      <c r="A10" s="23">
        <v>43585</v>
      </c>
      <c r="B10" s="3" t="s">
        <v>308</v>
      </c>
      <c r="C10" s="20">
        <f t="shared" ref="C10:C11" si="3">MROUND(500000/E10,10)</f>
        <v>220</v>
      </c>
      <c r="D10" s="4" t="s">
        <v>10</v>
      </c>
      <c r="E10" s="5">
        <v>2320</v>
      </c>
      <c r="F10" s="5">
        <v>2345</v>
      </c>
      <c r="G10" s="5">
        <v>0</v>
      </c>
      <c r="H10" s="21">
        <f t="shared" ref="H10:H11" si="4">(F10-E10)*C10</f>
        <v>5500</v>
      </c>
      <c r="I10" s="21">
        <v>0</v>
      </c>
      <c r="J10" s="21">
        <f t="shared" ref="J10:J11" si="5">+I10+H10</f>
        <v>5500</v>
      </c>
    </row>
    <row r="11" spans="1:10" ht="18.75" customHeight="1" x14ac:dyDescent="0.25">
      <c r="A11" s="23">
        <v>43585</v>
      </c>
      <c r="B11" s="3" t="s">
        <v>309</v>
      </c>
      <c r="C11" s="20">
        <f t="shared" si="3"/>
        <v>780</v>
      </c>
      <c r="D11" s="4" t="s">
        <v>10</v>
      </c>
      <c r="E11" s="5">
        <v>641</v>
      </c>
      <c r="F11" s="5">
        <v>641</v>
      </c>
      <c r="G11" s="5">
        <v>0</v>
      </c>
      <c r="H11" s="21">
        <f t="shared" si="4"/>
        <v>0</v>
      </c>
      <c r="I11" s="21">
        <v>0</v>
      </c>
      <c r="J11" s="21">
        <f t="shared" si="5"/>
        <v>0</v>
      </c>
    </row>
    <row r="12" spans="1:10" ht="18.75" customHeight="1" x14ac:dyDescent="0.25">
      <c r="A12" s="23">
        <v>43581</v>
      </c>
      <c r="B12" s="3" t="s">
        <v>273</v>
      </c>
      <c r="C12" s="20">
        <f t="shared" ref="C12" si="6">MROUND(500000/E12,10)</f>
        <v>1440</v>
      </c>
      <c r="D12" s="4" t="s">
        <v>10</v>
      </c>
      <c r="E12" s="5">
        <v>347.2</v>
      </c>
      <c r="F12" s="5">
        <v>352</v>
      </c>
      <c r="G12" s="5">
        <v>0</v>
      </c>
      <c r="H12" s="21">
        <f t="shared" ref="H12" si="7">(F12-E12)*C12</f>
        <v>6912.0000000000164</v>
      </c>
      <c r="I12" s="21">
        <v>0</v>
      </c>
      <c r="J12" s="21">
        <f t="shared" ref="J12:J13" si="8">+I12+H12</f>
        <v>6912.0000000000164</v>
      </c>
    </row>
    <row r="13" spans="1:10" ht="18.75" customHeight="1" x14ac:dyDescent="0.25">
      <c r="A13" s="23">
        <v>43580</v>
      </c>
      <c r="B13" s="3" t="s">
        <v>299</v>
      </c>
      <c r="C13" s="4">
        <f t="shared" ref="C13" si="9">MROUND(300000/E13,10)</f>
        <v>1830</v>
      </c>
      <c r="D13" s="4" t="s">
        <v>11</v>
      </c>
      <c r="E13" s="5">
        <v>164</v>
      </c>
      <c r="F13" s="5">
        <v>168</v>
      </c>
      <c r="G13" s="5">
        <v>0</v>
      </c>
      <c r="H13" s="5">
        <f t="shared" ref="H13" si="10">(E13-F13)*C13</f>
        <v>-7320</v>
      </c>
      <c r="I13" s="5">
        <v>0</v>
      </c>
      <c r="J13" s="21">
        <f t="shared" si="8"/>
        <v>-7320</v>
      </c>
    </row>
    <row r="14" spans="1:10" ht="18.75" customHeight="1" x14ac:dyDescent="0.25">
      <c r="A14" s="23">
        <v>43579</v>
      </c>
      <c r="B14" s="3" t="s">
        <v>306</v>
      </c>
      <c r="C14" s="20">
        <f t="shared" ref="C14:C15" si="11">MROUND(500000/E14,10)</f>
        <v>1720</v>
      </c>
      <c r="D14" s="4" t="s">
        <v>10</v>
      </c>
      <c r="E14" s="5">
        <v>291</v>
      </c>
      <c r="F14" s="5">
        <v>293</v>
      </c>
      <c r="G14" s="5">
        <v>0</v>
      </c>
      <c r="H14" s="21">
        <f t="shared" ref="H14:H15" si="12">(F14-E14)*C14</f>
        <v>3440</v>
      </c>
      <c r="I14" s="21">
        <v>0</v>
      </c>
      <c r="J14" s="21">
        <f t="shared" ref="J14:J15" si="13">+I14+H14</f>
        <v>3440</v>
      </c>
    </row>
    <row r="15" spans="1:10" ht="18.75" customHeight="1" x14ac:dyDescent="0.25">
      <c r="A15" s="23">
        <v>43579</v>
      </c>
      <c r="B15" s="3" t="s">
        <v>287</v>
      </c>
      <c r="C15" s="20">
        <f t="shared" si="11"/>
        <v>910</v>
      </c>
      <c r="D15" s="4" t="s">
        <v>10</v>
      </c>
      <c r="E15" s="5">
        <v>550</v>
      </c>
      <c r="F15" s="5">
        <v>554.5</v>
      </c>
      <c r="G15" s="5">
        <v>0</v>
      </c>
      <c r="H15" s="21">
        <f t="shared" si="12"/>
        <v>4095</v>
      </c>
      <c r="I15" s="21">
        <v>0</v>
      </c>
      <c r="J15" s="21">
        <f t="shared" si="13"/>
        <v>4095</v>
      </c>
    </row>
    <row r="16" spans="1:10" ht="18.75" customHeight="1" x14ac:dyDescent="0.25">
      <c r="A16" s="23">
        <v>43578</v>
      </c>
      <c r="B16" s="3" t="s">
        <v>303</v>
      </c>
      <c r="C16" s="20">
        <f t="shared" ref="C16" si="14">MROUND(500000/E16,10)</f>
        <v>730</v>
      </c>
      <c r="D16" s="4" t="s">
        <v>10</v>
      </c>
      <c r="E16" s="5">
        <v>681</v>
      </c>
      <c r="F16" s="5">
        <v>675</v>
      </c>
      <c r="G16" s="5">
        <v>0</v>
      </c>
      <c r="H16" s="21">
        <f t="shared" ref="H16" si="15">(F16-E16)*C16</f>
        <v>-4380</v>
      </c>
      <c r="I16" s="21">
        <v>0</v>
      </c>
      <c r="J16" s="16">
        <f t="shared" ref="J16" si="16">+I16+H16</f>
        <v>-4380</v>
      </c>
    </row>
    <row r="17" spans="1:10" ht="18.75" customHeight="1" x14ac:dyDescent="0.25">
      <c r="A17" s="23">
        <v>43577</v>
      </c>
      <c r="B17" s="3" t="s">
        <v>132</v>
      </c>
      <c r="C17" s="20">
        <f t="shared" ref="C17" si="17">MROUND(500000/E17,10)</f>
        <v>410</v>
      </c>
      <c r="D17" s="4" t="s">
        <v>10</v>
      </c>
      <c r="E17" s="5">
        <v>1215</v>
      </c>
      <c r="F17" s="5">
        <v>1207</v>
      </c>
      <c r="G17" s="5">
        <v>0</v>
      </c>
      <c r="H17" s="21">
        <f t="shared" ref="H17" si="18">(F17-E17)*C17</f>
        <v>-3280</v>
      </c>
      <c r="I17" s="21">
        <v>0</v>
      </c>
      <c r="J17" s="16">
        <f t="shared" ref="J17:J19" si="19">+I17+H17</f>
        <v>-3280</v>
      </c>
    </row>
    <row r="18" spans="1:10" ht="18.75" customHeight="1" x14ac:dyDescent="0.25">
      <c r="A18" s="23">
        <v>43573</v>
      </c>
      <c r="B18" s="3" t="s">
        <v>299</v>
      </c>
      <c r="C18" s="4">
        <f t="shared" ref="C18" si="20">MROUND(300000/E18,10)</f>
        <v>1720</v>
      </c>
      <c r="D18" s="4" t="s">
        <v>11</v>
      </c>
      <c r="E18" s="5">
        <v>174</v>
      </c>
      <c r="F18" s="5">
        <v>168</v>
      </c>
      <c r="G18" s="5">
        <v>0</v>
      </c>
      <c r="H18" s="5">
        <f t="shared" ref="H18" si="21">(E18-F18)*C18</f>
        <v>10320</v>
      </c>
      <c r="I18" s="5">
        <v>0</v>
      </c>
      <c r="J18" s="21">
        <f t="shared" si="19"/>
        <v>10320</v>
      </c>
    </row>
    <row r="19" spans="1:10" ht="18.75" customHeight="1" x14ac:dyDescent="0.25">
      <c r="A19" s="23">
        <v>43573</v>
      </c>
      <c r="B19" s="3" t="s">
        <v>300</v>
      </c>
      <c r="C19" s="20">
        <f t="shared" ref="C19" si="22">MROUND(500000/E19,10)</f>
        <v>660</v>
      </c>
      <c r="D19" s="4" t="s">
        <v>10</v>
      </c>
      <c r="E19" s="5">
        <v>758</v>
      </c>
      <c r="F19" s="5">
        <v>765</v>
      </c>
      <c r="G19" s="5">
        <v>0</v>
      </c>
      <c r="H19" s="21">
        <f t="shared" ref="H19" si="23">(F19-E19)*C19</f>
        <v>4620</v>
      </c>
      <c r="I19" s="21">
        <v>0</v>
      </c>
      <c r="J19" s="21">
        <f t="shared" si="19"/>
        <v>4620</v>
      </c>
    </row>
    <row r="20" spans="1:10" ht="18.75" customHeight="1" x14ac:dyDescent="0.25">
      <c r="A20" s="23">
        <v>43573</v>
      </c>
      <c r="B20" s="3" t="s">
        <v>279</v>
      </c>
      <c r="C20" s="20">
        <f t="shared" ref="C20" si="24">MROUND(500000/E20,10)</f>
        <v>630</v>
      </c>
      <c r="D20" s="4" t="s">
        <v>10</v>
      </c>
      <c r="E20" s="5">
        <v>794</v>
      </c>
      <c r="F20" s="5">
        <v>794</v>
      </c>
      <c r="G20" s="5">
        <v>0</v>
      </c>
      <c r="H20" s="21">
        <f t="shared" ref="H20" si="25">(F20-E20)*C20</f>
        <v>0</v>
      </c>
      <c r="I20" s="21">
        <v>0</v>
      </c>
      <c r="J20" s="21">
        <f t="shared" ref="J20" si="26">+I20+H20</f>
        <v>0</v>
      </c>
    </row>
    <row r="21" spans="1:10" ht="18.75" customHeight="1" x14ac:dyDescent="0.25">
      <c r="A21" s="23">
        <v>43567</v>
      </c>
      <c r="B21" s="3" t="s">
        <v>288</v>
      </c>
      <c r="C21" s="20">
        <f t="shared" ref="C21" si="27">MROUND(500000/E21,10)</f>
        <v>640</v>
      </c>
      <c r="D21" s="4" t="s">
        <v>10</v>
      </c>
      <c r="E21" s="5">
        <v>784</v>
      </c>
      <c r="F21" s="5">
        <v>787</v>
      </c>
      <c r="G21" s="5">
        <v>0</v>
      </c>
      <c r="H21" s="21">
        <f t="shared" ref="H21" si="28">(F21-E21)*C21</f>
        <v>1920</v>
      </c>
      <c r="I21" s="21">
        <v>0</v>
      </c>
      <c r="J21" s="21">
        <f t="shared" ref="J21" si="29">+I21+H21</f>
        <v>1920</v>
      </c>
    </row>
    <row r="22" spans="1:10" ht="18.75" customHeight="1" x14ac:dyDescent="0.25">
      <c r="A22" s="23">
        <v>43567</v>
      </c>
      <c r="B22" s="3" t="s">
        <v>289</v>
      </c>
      <c r="C22" s="20">
        <f t="shared" ref="C22" si="30">MROUND(500000/E22,10)</f>
        <v>1210</v>
      </c>
      <c r="D22" s="4" t="s">
        <v>10</v>
      </c>
      <c r="E22" s="5">
        <v>413</v>
      </c>
      <c r="F22" s="5">
        <v>419</v>
      </c>
      <c r="G22" s="5">
        <v>0</v>
      </c>
      <c r="H22" s="21">
        <f t="shared" ref="H22" si="31">(F22-E22)*C22</f>
        <v>7260</v>
      </c>
      <c r="I22" s="21">
        <v>0</v>
      </c>
      <c r="J22" s="21">
        <f t="shared" ref="J22" si="32">+I22+H22</f>
        <v>7260</v>
      </c>
    </row>
    <row r="23" spans="1:10" ht="18.75" customHeight="1" x14ac:dyDescent="0.25">
      <c r="A23" s="23">
        <v>43567</v>
      </c>
      <c r="B23" s="3" t="s">
        <v>290</v>
      </c>
      <c r="C23" s="20">
        <f t="shared" ref="C23" si="33">MROUND(500000/E23,10)</f>
        <v>1300</v>
      </c>
      <c r="D23" s="4" t="s">
        <v>10</v>
      </c>
      <c r="E23" s="5">
        <v>385</v>
      </c>
      <c r="F23" s="5">
        <v>386</v>
      </c>
      <c r="G23" s="5">
        <v>0</v>
      </c>
      <c r="H23" s="21">
        <f t="shared" ref="H23" si="34">(F23-E23)*C23</f>
        <v>1300</v>
      </c>
      <c r="I23" s="21">
        <v>0</v>
      </c>
      <c r="J23" s="21">
        <f t="shared" ref="J23" si="35">+I23+H23</f>
        <v>1300</v>
      </c>
    </row>
    <row r="24" spans="1:10" ht="18.75" customHeight="1" x14ac:dyDescent="0.25">
      <c r="A24" s="23">
        <v>43566</v>
      </c>
      <c r="B24" s="3" t="s">
        <v>287</v>
      </c>
      <c r="C24" s="20">
        <f t="shared" ref="C24" si="36">MROUND(500000/E24,10)</f>
        <v>910</v>
      </c>
      <c r="D24" s="4" t="s">
        <v>10</v>
      </c>
      <c r="E24" s="5">
        <v>550</v>
      </c>
      <c r="F24" s="5">
        <v>556</v>
      </c>
      <c r="G24" s="5">
        <v>0</v>
      </c>
      <c r="H24" s="21">
        <f t="shared" ref="H24" si="37">(F24-E24)*C24</f>
        <v>5460</v>
      </c>
      <c r="I24" s="21">
        <v>0</v>
      </c>
      <c r="J24" s="21">
        <f t="shared" ref="J24" si="38">+I24+H24</f>
        <v>5460</v>
      </c>
    </row>
    <row r="25" spans="1:10" ht="18.75" customHeight="1" x14ac:dyDescent="0.25">
      <c r="A25" s="23">
        <v>43565</v>
      </c>
      <c r="B25" s="3" t="s">
        <v>276</v>
      </c>
      <c r="C25" s="20">
        <f t="shared" ref="C25" si="39">MROUND(500000/E25,10)</f>
        <v>1060</v>
      </c>
      <c r="D25" s="4" t="s">
        <v>10</v>
      </c>
      <c r="E25" s="5">
        <v>470</v>
      </c>
      <c r="F25" s="5">
        <v>472</v>
      </c>
      <c r="G25" s="5">
        <v>0</v>
      </c>
      <c r="H25" s="21">
        <f t="shared" ref="H25" si="40">(F25-E25)*C25</f>
        <v>2120</v>
      </c>
      <c r="I25" s="21">
        <v>0</v>
      </c>
      <c r="J25" s="21">
        <f t="shared" ref="J25" si="41">+I25+H25</f>
        <v>2120</v>
      </c>
    </row>
    <row r="26" spans="1:10" ht="18.75" customHeight="1" x14ac:dyDescent="0.25">
      <c r="A26" s="23">
        <v>43564</v>
      </c>
      <c r="B26" s="3" t="s">
        <v>276</v>
      </c>
      <c r="C26" s="4">
        <f t="shared" ref="C26" si="42">MROUND(300000/E26,10)</f>
        <v>670</v>
      </c>
      <c r="D26" s="4" t="s">
        <v>11</v>
      </c>
      <c r="E26" s="5">
        <v>445</v>
      </c>
      <c r="F26" s="5">
        <v>441</v>
      </c>
      <c r="G26" s="5">
        <v>0</v>
      </c>
      <c r="H26" s="5">
        <f t="shared" ref="H26" si="43">(E26-F26)*C26</f>
        <v>2680</v>
      </c>
      <c r="I26" s="5">
        <v>0</v>
      </c>
      <c r="J26" s="21">
        <f t="shared" ref="J26" si="44">+I26+H26</f>
        <v>2680</v>
      </c>
    </row>
    <row r="27" spans="1:10" ht="18.75" customHeight="1" x14ac:dyDescent="0.25">
      <c r="A27" s="23">
        <v>43564</v>
      </c>
      <c r="B27" s="3" t="s">
        <v>285</v>
      </c>
      <c r="C27" s="20">
        <f t="shared" ref="C27" si="45">MROUND(500000/E27,10)</f>
        <v>1660</v>
      </c>
      <c r="D27" s="4" t="s">
        <v>10</v>
      </c>
      <c r="E27" s="5">
        <v>301.10000000000002</v>
      </c>
      <c r="F27" s="5">
        <v>305.5</v>
      </c>
      <c r="G27" s="5">
        <v>0</v>
      </c>
      <c r="H27" s="21">
        <f t="shared" ref="H27:H29" si="46">(F27-E27)*C27</f>
        <v>7303.9999999999618</v>
      </c>
      <c r="I27" s="21">
        <v>0</v>
      </c>
      <c r="J27" s="21">
        <f t="shared" ref="J27:J29" si="47">+I27+H27</f>
        <v>7303.9999999999618</v>
      </c>
    </row>
    <row r="28" spans="1:10" ht="18.75" customHeight="1" x14ac:dyDescent="0.25">
      <c r="A28" s="23">
        <v>43563</v>
      </c>
      <c r="B28" s="3" t="s">
        <v>283</v>
      </c>
      <c r="C28" s="20">
        <f t="shared" ref="C28" si="48">MROUND(500000/E28,10)</f>
        <v>4950</v>
      </c>
      <c r="D28" s="4" t="s">
        <v>10</v>
      </c>
      <c r="E28" s="5">
        <v>101.1</v>
      </c>
      <c r="F28" s="5">
        <v>103.2</v>
      </c>
      <c r="G28" s="5">
        <v>0</v>
      </c>
      <c r="H28" s="21">
        <v>0</v>
      </c>
      <c r="I28" s="21">
        <v>0</v>
      </c>
      <c r="J28" s="21" t="s">
        <v>284</v>
      </c>
    </row>
    <row r="29" spans="1:10" ht="18.75" customHeight="1" x14ac:dyDescent="0.25">
      <c r="A29" s="23">
        <v>43560</v>
      </c>
      <c r="B29" s="3" t="s">
        <v>282</v>
      </c>
      <c r="C29" s="20">
        <f t="shared" ref="C29" si="49">MROUND(500000/E29,10)</f>
        <v>3490</v>
      </c>
      <c r="D29" s="4" t="s">
        <v>10</v>
      </c>
      <c r="E29" s="5">
        <v>143.30000000000001</v>
      </c>
      <c r="F29" s="5">
        <v>145.5</v>
      </c>
      <c r="G29" s="5">
        <v>0</v>
      </c>
      <c r="H29" s="21">
        <f t="shared" si="46"/>
        <v>7677.99999999996</v>
      </c>
      <c r="I29" s="21">
        <v>0</v>
      </c>
      <c r="J29" s="21">
        <f t="shared" si="47"/>
        <v>7677.99999999996</v>
      </c>
    </row>
    <row r="30" spans="1:10" ht="18.75" customHeight="1" x14ac:dyDescent="0.25">
      <c r="A30" s="23">
        <v>43559</v>
      </c>
      <c r="B30" s="3" t="s">
        <v>281</v>
      </c>
      <c r="C30" s="20">
        <f t="shared" ref="C30" si="50">MROUND(500000/E30,10)</f>
        <v>730</v>
      </c>
      <c r="D30" s="4" t="s">
        <v>10</v>
      </c>
      <c r="E30" s="5">
        <v>681</v>
      </c>
      <c r="F30" s="5">
        <v>670</v>
      </c>
      <c r="G30" s="5">
        <v>0</v>
      </c>
      <c r="H30" s="21">
        <f t="shared" ref="H30" si="51">(F30-E30)*C30</f>
        <v>-8030</v>
      </c>
      <c r="I30" s="21">
        <v>0</v>
      </c>
      <c r="J30" s="21">
        <f t="shared" ref="J30" si="52">+I30+H30</f>
        <v>-8030</v>
      </c>
    </row>
    <row r="31" spans="1:10" ht="18.75" customHeight="1" x14ac:dyDescent="0.25">
      <c r="A31" s="23">
        <v>43559</v>
      </c>
      <c r="B31" s="3" t="s">
        <v>280</v>
      </c>
      <c r="C31" s="20">
        <f t="shared" ref="C31" si="53">MROUND(500000/E31,10)</f>
        <v>560</v>
      </c>
      <c r="D31" s="4" t="s">
        <v>10</v>
      </c>
      <c r="E31" s="5">
        <v>895</v>
      </c>
      <c r="F31" s="5">
        <v>880</v>
      </c>
      <c r="G31" s="5">
        <v>0</v>
      </c>
      <c r="H31" s="21">
        <f t="shared" ref="H31" si="54">(F31-E31)*C31</f>
        <v>-8400</v>
      </c>
      <c r="I31" s="21">
        <v>0</v>
      </c>
      <c r="J31" s="21">
        <f t="shared" ref="J31" si="55">+I31+H31</f>
        <v>-8400</v>
      </c>
    </row>
    <row r="32" spans="1:10" ht="18.75" customHeight="1" x14ac:dyDescent="0.25">
      <c r="A32" s="23">
        <v>43558</v>
      </c>
      <c r="B32" s="3" t="s">
        <v>279</v>
      </c>
      <c r="C32" s="4">
        <f t="shared" ref="C32" si="56">MROUND(300000/E32,10)</f>
        <v>390</v>
      </c>
      <c r="D32" s="4" t="s">
        <v>11</v>
      </c>
      <c r="E32" s="5">
        <v>775</v>
      </c>
      <c r="F32" s="5">
        <v>765</v>
      </c>
      <c r="G32" s="5">
        <v>0</v>
      </c>
      <c r="H32" s="5">
        <f t="shared" ref="H32" si="57">(E32-F32)*C32</f>
        <v>3900</v>
      </c>
      <c r="I32" s="5">
        <v>0</v>
      </c>
      <c r="J32" s="21">
        <f t="shared" ref="J32" si="58">+I32+H32</f>
        <v>3900</v>
      </c>
    </row>
    <row r="33" spans="1:10" ht="18.75" customHeight="1" x14ac:dyDescent="0.25">
      <c r="A33" s="23">
        <v>43558</v>
      </c>
      <c r="B33" s="3" t="s">
        <v>36</v>
      </c>
      <c r="C33" s="20">
        <f t="shared" ref="C33" si="59">MROUND(500000/E33,10)</f>
        <v>640</v>
      </c>
      <c r="D33" s="4" t="s">
        <v>10</v>
      </c>
      <c r="E33" s="5">
        <v>780</v>
      </c>
      <c r="F33" s="5">
        <v>770</v>
      </c>
      <c r="G33" s="5">
        <v>0</v>
      </c>
      <c r="H33" s="21">
        <f t="shared" ref="H33" si="60">(F33-E33)*C33</f>
        <v>-6400</v>
      </c>
      <c r="I33" s="21">
        <v>0</v>
      </c>
      <c r="J33" s="21">
        <f t="shared" ref="J33" si="61">+I33+H33</f>
        <v>-6400</v>
      </c>
    </row>
    <row r="34" spans="1:10" ht="18.75" customHeight="1" x14ac:dyDescent="0.25">
      <c r="A34" s="23">
        <v>43557</v>
      </c>
      <c r="B34" s="3" t="s">
        <v>278</v>
      </c>
      <c r="C34" s="20">
        <f t="shared" ref="C34" si="62">MROUND(500000/E34,10)</f>
        <v>2340</v>
      </c>
      <c r="D34" s="4" t="s">
        <v>10</v>
      </c>
      <c r="E34" s="5">
        <v>213.5</v>
      </c>
      <c r="F34" s="5">
        <v>216.5</v>
      </c>
      <c r="G34" s="5">
        <v>0</v>
      </c>
      <c r="H34" s="21">
        <f t="shared" ref="H34" si="63">(F34-E34)*C34</f>
        <v>7020</v>
      </c>
      <c r="I34" s="21">
        <v>0</v>
      </c>
      <c r="J34" s="21">
        <f t="shared" ref="J34" si="64">+I34+H34</f>
        <v>7020</v>
      </c>
    </row>
    <row r="35" spans="1:10" ht="18.75" customHeight="1" x14ac:dyDescent="0.25">
      <c r="A35" s="23">
        <v>43556</v>
      </c>
      <c r="B35" s="3" t="s">
        <v>277</v>
      </c>
      <c r="C35" s="20">
        <f t="shared" ref="C35" si="65">MROUND(500000/E35,10)</f>
        <v>360</v>
      </c>
      <c r="D35" s="4" t="s">
        <v>10</v>
      </c>
      <c r="E35" s="5">
        <v>1385</v>
      </c>
      <c r="F35" s="5">
        <v>1392</v>
      </c>
      <c r="G35" s="5">
        <v>0</v>
      </c>
      <c r="H35" s="21">
        <f t="shared" ref="H35" si="66">(F35-E35)*C35</f>
        <v>2520</v>
      </c>
      <c r="I35" s="21">
        <v>0</v>
      </c>
      <c r="J35" s="21">
        <f t="shared" ref="J35" si="67">+I35+H35</f>
        <v>2520</v>
      </c>
    </row>
    <row r="36" spans="1:10" ht="18.75" customHeight="1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2"/>
    </row>
    <row r="37" spans="1:10" x14ac:dyDescent="0.25">
      <c r="A37" s="23">
        <v>43496</v>
      </c>
      <c r="B37" s="24" t="s">
        <v>166</v>
      </c>
      <c r="C37" s="56">
        <f t="shared" ref="C37" si="68">300000/E37</f>
        <v>600</v>
      </c>
      <c r="D37" s="58" t="s">
        <v>48</v>
      </c>
      <c r="E37" s="25">
        <v>500</v>
      </c>
      <c r="F37" s="25">
        <v>508</v>
      </c>
      <c r="G37" s="25" t="s">
        <v>49</v>
      </c>
      <c r="H37" s="25">
        <f t="shared" ref="H37" si="69">IF(D37="SELL", E37-F37, F37-E37)*C37</f>
        <v>4800</v>
      </c>
      <c r="I37" s="25">
        <f t="shared" ref="I37" si="70">IF(D37="SELL",IF(G37="-","0",F37-G37),IF(D37="BUY",IF(G37="-","0",G37-F37)))*C37</f>
        <v>0</v>
      </c>
      <c r="J37" s="57">
        <f t="shared" ref="J37" si="71">SUM(H37:I37)</f>
        <v>4800</v>
      </c>
    </row>
    <row r="38" spans="1:10" x14ac:dyDescent="0.25">
      <c r="A38" s="23">
        <v>43495</v>
      </c>
      <c r="B38" s="24" t="s">
        <v>190</v>
      </c>
      <c r="C38" s="56">
        <f t="shared" ref="C38" si="72">300000/E38</f>
        <v>909.09090909090912</v>
      </c>
      <c r="D38" s="58" t="s">
        <v>48</v>
      </c>
      <c r="E38" s="25">
        <v>330</v>
      </c>
      <c r="F38" s="25">
        <v>335</v>
      </c>
      <c r="G38" s="25" t="s">
        <v>49</v>
      </c>
      <c r="H38" s="25">
        <f t="shared" ref="H38" si="73">IF(D38="SELL", E38-F38, F38-E38)*C38</f>
        <v>4545.454545454546</v>
      </c>
      <c r="I38" s="25">
        <f t="shared" ref="I38" si="74">IF(D38="SELL",IF(G38="-","0",F38-G38),IF(D38="BUY",IF(G38="-","0",G38-F38)))*C38</f>
        <v>0</v>
      </c>
      <c r="J38" s="57">
        <f t="shared" ref="J38" si="75">SUM(H38:I38)</f>
        <v>4545.454545454546</v>
      </c>
    </row>
    <row r="39" spans="1:10" x14ac:dyDescent="0.25">
      <c r="A39" s="23">
        <v>43495</v>
      </c>
      <c r="B39" s="24" t="s">
        <v>220</v>
      </c>
      <c r="C39" s="56">
        <f t="shared" ref="C39" si="76">300000/E39</f>
        <v>148.51485148514851</v>
      </c>
      <c r="D39" s="58" t="s">
        <v>104</v>
      </c>
      <c r="E39" s="25">
        <v>2020</v>
      </c>
      <c r="F39" s="25">
        <v>2050</v>
      </c>
      <c r="G39" s="25" t="s">
        <v>49</v>
      </c>
      <c r="H39" s="25">
        <f t="shared" ref="H39" si="77">IF(D39="SELL", E39-F39, F39-E39)*C39</f>
        <v>-4455.4455445544554</v>
      </c>
      <c r="I39" s="25">
        <f t="shared" ref="I39" si="78">IF(D39="SELL",IF(G39="-","0",F39-G39),IF(D39="BUY",IF(G39="-","0",G39-F39)))*C39</f>
        <v>0</v>
      </c>
      <c r="J39" s="57">
        <f t="shared" ref="J39" si="79">SUM(H39:I39)</f>
        <v>-4455.4455445544554</v>
      </c>
    </row>
    <row r="40" spans="1:10" x14ac:dyDescent="0.25">
      <c r="A40" s="23">
        <v>43494</v>
      </c>
      <c r="B40" s="24" t="s">
        <v>187</v>
      </c>
      <c r="C40" s="56">
        <f t="shared" ref="C40" si="80">300000/E40</f>
        <v>517.24137931034488</v>
      </c>
      <c r="D40" s="58" t="s">
        <v>104</v>
      </c>
      <c r="E40" s="25">
        <v>580</v>
      </c>
      <c r="F40" s="25">
        <v>572</v>
      </c>
      <c r="G40" s="25" t="s">
        <v>49</v>
      </c>
      <c r="H40" s="25">
        <f t="shared" ref="H40" si="81">IF(D40="SELL", E40-F40, F40-E40)*C40</f>
        <v>4137.9310344827591</v>
      </c>
      <c r="I40" s="25">
        <f t="shared" ref="I40" si="82">IF(D40="SELL",IF(G40="-","0",F40-G40),IF(D40="BUY",IF(G40="-","0",G40-F40)))*C40</f>
        <v>0</v>
      </c>
      <c r="J40" s="57">
        <f t="shared" ref="J40" si="83">SUM(H40:I40)</f>
        <v>4137.9310344827591</v>
      </c>
    </row>
    <row r="41" spans="1:10" x14ac:dyDescent="0.25">
      <c r="A41" s="23">
        <v>43490</v>
      </c>
      <c r="B41" s="24" t="s">
        <v>265</v>
      </c>
      <c r="C41" s="56">
        <f t="shared" ref="C41" si="84">300000/E41</f>
        <v>1260.5042016806722</v>
      </c>
      <c r="D41" s="58" t="s">
        <v>48</v>
      </c>
      <c r="E41" s="25">
        <v>238</v>
      </c>
      <c r="F41" s="25">
        <v>242</v>
      </c>
      <c r="G41" s="25" t="s">
        <v>49</v>
      </c>
      <c r="H41" s="25">
        <f t="shared" ref="H41" si="85">IF(D41="SELL", E41-F41, F41-E41)*C41</f>
        <v>5042.0168067226887</v>
      </c>
      <c r="I41" s="25">
        <f t="shared" ref="I41" si="86">IF(D41="SELL",IF(G41="-","0",F41-G41),IF(D41="BUY",IF(G41="-","0",G41-F41)))*C41</f>
        <v>0</v>
      </c>
      <c r="J41" s="57">
        <f t="shared" ref="J41" si="87">SUM(H41:I41)</f>
        <v>5042.0168067226887</v>
      </c>
    </row>
    <row r="42" spans="1:10" x14ac:dyDescent="0.25">
      <c r="A42" s="23">
        <v>43489</v>
      </c>
      <c r="B42" s="24" t="s">
        <v>263</v>
      </c>
      <c r="C42" s="56">
        <f t="shared" ref="C42" si="88">300000/E42</f>
        <v>324.6753246753247</v>
      </c>
      <c r="D42" s="58" t="s">
        <v>48</v>
      </c>
      <c r="E42" s="25">
        <v>924</v>
      </c>
      <c r="F42" s="25">
        <v>939</v>
      </c>
      <c r="G42" s="25" t="s">
        <v>49</v>
      </c>
      <c r="H42" s="25">
        <f t="shared" ref="H42" si="89">IF(D42="SELL", E42-F42, F42-E42)*C42</f>
        <v>4870.1298701298701</v>
      </c>
      <c r="I42" s="25">
        <f t="shared" ref="I42" si="90">IF(D42="SELL",IF(G42="-","0",F42-G42),IF(D42="BUY",IF(G42="-","0",G42-F42)))*C42</f>
        <v>0</v>
      </c>
      <c r="J42" s="57">
        <f t="shared" ref="J42" si="91">SUM(H42:I42)</f>
        <v>4870.1298701298701</v>
      </c>
    </row>
    <row r="43" spans="1:10" x14ac:dyDescent="0.25">
      <c r="A43" s="23">
        <v>43488</v>
      </c>
      <c r="B43" s="24" t="s">
        <v>111</v>
      </c>
      <c r="C43" s="56">
        <f t="shared" ref="C43" si="92">300000/E43</f>
        <v>399.46737683089214</v>
      </c>
      <c r="D43" s="58" t="s">
        <v>48</v>
      </c>
      <c r="E43" s="25">
        <v>751</v>
      </c>
      <c r="F43" s="25">
        <v>761</v>
      </c>
      <c r="G43" s="25" t="s">
        <v>49</v>
      </c>
      <c r="H43" s="25">
        <f t="shared" ref="H43" si="93">IF(D43="SELL", E43-F43, F43-E43)*C43</f>
        <v>3994.6737683089214</v>
      </c>
      <c r="I43" s="25">
        <f t="shared" ref="I43" si="94">IF(D43="SELL",IF(G43="-","0",F43-G43),IF(D43="BUY",IF(G43="-","0",G43-F43)))*C43</f>
        <v>0</v>
      </c>
      <c r="J43" s="57">
        <f t="shared" ref="J43" si="95">SUM(H43:I43)</f>
        <v>3994.6737683089214</v>
      </c>
    </row>
    <row r="44" spans="1:10" x14ac:dyDescent="0.25">
      <c r="A44" s="23">
        <v>43487</v>
      </c>
      <c r="B44" s="24" t="s">
        <v>194</v>
      </c>
      <c r="C44" s="56">
        <f t="shared" ref="C44" si="96">300000/E44</f>
        <v>178.57142857142858</v>
      </c>
      <c r="D44" s="58" t="s">
        <v>48</v>
      </c>
      <c r="E44" s="25">
        <v>1680</v>
      </c>
      <c r="F44" s="25">
        <v>1670</v>
      </c>
      <c r="G44" s="25" t="s">
        <v>49</v>
      </c>
      <c r="H44" s="25">
        <f t="shared" ref="H44" si="97">IF(D44="SELL", E44-F44, F44-E44)*C44</f>
        <v>-1785.7142857142858</v>
      </c>
      <c r="I44" s="25">
        <f t="shared" ref="I44" si="98">IF(D44="SELL",IF(G44="-","0",F44-G44),IF(D44="BUY",IF(G44="-","0",G44-F44)))*C44</f>
        <v>0</v>
      </c>
      <c r="J44" s="57">
        <f t="shared" ref="J44" si="99">SUM(H44:I44)</f>
        <v>-1785.7142857142858</v>
      </c>
    </row>
    <row r="45" spans="1:10" x14ac:dyDescent="0.25">
      <c r="A45" s="23">
        <v>43486</v>
      </c>
      <c r="B45" s="24" t="s">
        <v>92</v>
      </c>
      <c r="C45" s="56">
        <f t="shared" ref="C45" si="100">300000/E45</f>
        <v>817.43869209809259</v>
      </c>
      <c r="D45" s="58" t="s">
        <v>48</v>
      </c>
      <c r="E45" s="25">
        <v>367</v>
      </c>
      <c r="F45" s="25">
        <v>372</v>
      </c>
      <c r="G45" s="25" t="s">
        <v>49</v>
      </c>
      <c r="H45" s="25">
        <f t="shared" ref="H45" si="101">IF(D45="SELL", E45-F45, F45-E45)*C45</f>
        <v>4087.1934604904627</v>
      </c>
      <c r="I45" s="25">
        <f t="shared" ref="I45" si="102">IF(D45="SELL",IF(G45="-","0",F45-G45),IF(D45="BUY",IF(G45="-","0",G45-F45)))*C45</f>
        <v>0</v>
      </c>
      <c r="J45" s="57">
        <f t="shared" ref="J45" si="103">SUM(H45:I45)</f>
        <v>4087.1934604904627</v>
      </c>
    </row>
    <row r="46" spans="1:10" x14ac:dyDescent="0.25">
      <c r="A46" s="23">
        <v>43483</v>
      </c>
      <c r="B46" s="24" t="s">
        <v>260</v>
      </c>
      <c r="C46" s="56">
        <f t="shared" ref="C46" si="104">300000/E46</f>
        <v>759.49367088607596</v>
      </c>
      <c r="D46" s="58" t="s">
        <v>48</v>
      </c>
      <c r="E46" s="25">
        <v>395</v>
      </c>
      <c r="F46" s="25">
        <v>400</v>
      </c>
      <c r="G46" s="25">
        <v>408</v>
      </c>
      <c r="H46" s="25">
        <f t="shared" ref="H46" si="105">IF(D46="SELL", E46-F46, F46-E46)*C46</f>
        <v>3797.4683544303798</v>
      </c>
      <c r="I46" s="25">
        <f t="shared" ref="I46" si="106">IF(D46="SELL",IF(G46="-","0",F46-G46),IF(D46="BUY",IF(G46="-","0",G46-F46)))*C46</f>
        <v>6075.9493670886077</v>
      </c>
      <c r="J46" s="57">
        <f t="shared" ref="J46" si="107">SUM(H46:I46)</f>
        <v>9873.4177215189884</v>
      </c>
    </row>
    <row r="47" spans="1:10" x14ac:dyDescent="0.25">
      <c r="A47" s="23">
        <v>43482</v>
      </c>
      <c r="B47" s="24" t="s">
        <v>261</v>
      </c>
      <c r="C47" s="56">
        <f t="shared" ref="C47" si="108">300000/E47</f>
        <v>1376.1467889908256</v>
      </c>
      <c r="D47" s="58" t="s">
        <v>48</v>
      </c>
      <c r="E47" s="25">
        <v>218</v>
      </c>
      <c r="F47" s="25">
        <v>222</v>
      </c>
      <c r="G47" s="25">
        <v>224</v>
      </c>
      <c r="H47" s="25">
        <f t="shared" ref="H47" si="109">IF(D47="SELL", E47-F47, F47-E47)*C47</f>
        <v>5504.5871559633024</v>
      </c>
      <c r="I47" s="25">
        <f t="shared" ref="I47" si="110">IF(D47="SELL",IF(G47="-","0",F47-G47),IF(D47="BUY",IF(G47="-","0",G47-F47)))*C47</f>
        <v>2752.2935779816512</v>
      </c>
      <c r="J47" s="57">
        <f t="shared" ref="J47" si="111">SUM(H47:I47)</f>
        <v>8256.880733944954</v>
      </c>
    </row>
    <row r="48" spans="1:10" x14ac:dyDescent="0.25">
      <c r="A48" s="23">
        <v>43481</v>
      </c>
      <c r="B48" s="24" t="s">
        <v>158</v>
      </c>
      <c r="C48" s="56">
        <f t="shared" ref="C48" si="112">300000/E48</f>
        <v>789.47368421052636</v>
      </c>
      <c r="D48" s="58" t="s">
        <v>48</v>
      </c>
      <c r="E48" s="25">
        <v>380</v>
      </c>
      <c r="F48" s="25">
        <v>386</v>
      </c>
      <c r="G48" s="25">
        <v>390</v>
      </c>
      <c r="H48" s="25">
        <f t="shared" ref="H48" si="113">IF(D48="SELL", E48-F48, F48-E48)*C48</f>
        <v>4736.8421052631584</v>
      </c>
      <c r="I48" s="25">
        <f t="shared" ref="I48" si="114">IF(D48="SELL",IF(G48="-","0",F48-G48),IF(D48="BUY",IF(G48="-","0",G48-F48)))*C48</f>
        <v>3157.8947368421054</v>
      </c>
      <c r="J48" s="57">
        <f t="shared" ref="J48" si="115">SUM(H48:I48)</f>
        <v>7894.7368421052633</v>
      </c>
    </row>
    <row r="49" spans="1:10" x14ac:dyDescent="0.25">
      <c r="A49" s="23">
        <v>43480</v>
      </c>
      <c r="B49" s="24" t="s">
        <v>79</v>
      </c>
      <c r="C49" s="56">
        <f t="shared" ref="C49" si="116">300000/E49</f>
        <v>802.13903743315507</v>
      </c>
      <c r="D49" s="58" t="s">
        <v>48</v>
      </c>
      <c r="E49" s="25">
        <v>374</v>
      </c>
      <c r="F49" s="25">
        <v>379</v>
      </c>
      <c r="G49" s="25" t="s">
        <v>49</v>
      </c>
      <c r="H49" s="25">
        <f t="shared" ref="H49" si="117">IF(D49="SELL", E49-F49, F49-E49)*C49</f>
        <v>4010.6951871657752</v>
      </c>
      <c r="I49" s="25">
        <f t="shared" ref="I49" si="118">IF(D49="SELL",IF(G49="-","0",F49-G49),IF(D49="BUY",IF(G49="-","0",G49-F49)))*C49</f>
        <v>0</v>
      </c>
      <c r="J49" s="57">
        <f t="shared" ref="J49" si="119">SUM(H49:I49)</f>
        <v>4010.6951871657752</v>
      </c>
    </row>
    <row r="50" spans="1:10" x14ac:dyDescent="0.25">
      <c r="A50" s="23">
        <v>43479</v>
      </c>
      <c r="B50" s="24" t="s">
        <v>259</v>
      </c>
      <c r="C50" s="56">
        <f t="shared" ref="C50:C51" si="120">300000/E50</f>
        <v>501.67224080267556</v>
      </c>
      <c r="D50" s="58" t="s">
        <v>48</v>
      </c>
      <c r="E50" s="25">
        <v>598</v>
      </c>
      <c r="F50" s="25">
        <v>607</v>
      </c>
      <c r="G50" s="25" t="s">
        <v>49</v>
      </c>
      <c r="H50" s="25">
        <f t="shared" ref="H50:H51" si="121">IF(D50="SELL", E50-F50, F50-E50)*C50</f>
        <v>4515.0501672240798</v>
      </c>
      <c r="I50" s="25">
        <f t="shared" ref="I50:I51" si="122">IF(D50="SELL",IF(G50="-","0",F50-G50),IF(D50="BUY",IF(G50="-","0",G50-F50)))*C50</f>
        <v>0</v>
      </c>
      <c r="J50" s="57">
        <f t="shared" ref="J50:J51" si="123">SUM(H50:I50)</f>
        <v>4515.0501672240798</v>
      </c>
    </row>
    <row r="51" spans="1:10" x14ac:dyDescent="0.25">
      <c r="A51" s="23">
        <v>43479</v>
      </c>
      <c r="B51" s="24" t="s">
        <v>116</v>
      </c>
      <c r="C51" s="56">
        <f t="shared" si="120"/>
        <v>677.20090293453723</v>
      </c>
      <c r="D51" s="58" t="s">
        <v>48</v>
      </c>
      <c r="E51" s="25">
        <v>443</v>
      </c>
      <c r="F51" s="25">
        <v>436</v>
      </c>
      <c r="G51" s="25" t="s">
        <v>49</v>
      </c>
      <c r="H51" s="25">
        <f t="shared" si="121"/>
        <v>-4740.4063205417606</v>
      </c>
      <c r="I51" s="25">
        <f t="shared" si="122"/>
        <v>0</v>
      </c>
      <c r="J51" s="57">
        <f t="shared" si="123"/>
        <v>-4740.4063205417606</v>
      </c>
    </row>
    <row r="52" spans="1:10" x14ac:dyDescent="0.25">
      <c r="A52" s="23">
        <v>43476</v>
      </c>
      <c r="B52" s="24" t="s">
        <v>116</v>
      </c>
      <c r="C52" s="56">
        <f t="shared" ref="C52" si="124">300000/E52</f>
        <v>694.44444444444446</v>
      </c>
      <c r="D52" s="58" t="s">
        <v>48</v>
      </c>
      <c r="E52" s="25">
        <v>432</v>
      </c>
      <c r="F52" s="25">
        <v>438</v>
      </c>
      <c r="G52" s="25" t="s">
        <v>49</v>
      </c>
      <c r="H52" s="25">
        <f t="shared" ref="H52" si="125">IF(D52="SELL", E52-F52, F52-E52)*C52</f>
        <v>4166.666666666667</v>
      </c>
      <c r="I52" s="25">
        <f t="shared" ref="I52" si="126">IF(D52="SELL",IF(G52="-","0",F52-G52),IF(D52="BUY",IF(G52="-","0",G52-F52)))*C52</f>
        <v>0</v>
      </c>
      <c r="J52" s="57">
        <f t="shared" ref="J52" si="127">SUM(H52:I52)</f>
        <v>4166.666666666667</v>
      </c>
    </row>
    <row r="53" spans="1:10" x14ac:dyDescent="0.25">
      <c r="A53" s="23">
        <v>43475</v>
      </c>
      <c r="B53" s="24" t="s">
        <v>215</v>
      </c>
      <c r="C53" s="56">
        <f t="shared" ref="C53" si="128">300000/E53</f>
        <v>199.33554817275748</v>
      </c>
      <c r="D53" s="58" t="s">
        <v>48</v>
      </c>
      <c r="E53" s="25">
        <v>1505</v>
      </c>
      <c r="F53" s="25">
        <v>1530</v>
      </c>
      <c r="G53" s="25">
        <v>1550</v>
      </c>
      <c r="H53" s="25">
        <f t="shared" ref="H53" si="129">IF(D53="SELL", E53-F53, F53-E53)*C53</f>
        <v>4983.388704318937</v>
      </c>
      <c r="I53" s="25">
        <f t="shared" ref="I53" si="130">IF(D53="SELL",IF(G53="-","0",F53-G53),IF(D53="BUY",IF(G53="-","0",G53-F53)))*C53</f>
        <v>3986.7109634551498</v>
      </c>
      <c r="J53" s="57">
        <f t="shared" ref="J53" si="131">SUM(H53:I53)</f>
        <v>8970.0996677740877</v>
      </c>
    </row>
    <row r="54" spans="1:10" x14ac:dyDescent="0.25">
      <c r="A54" s="23">
        <v>43474</v>
      </c>
      <c r="B54" s="24" t="s">
        <v>52</v>
      </c>
      <c r="C54" s="56">
        <f t="shared" ref="C54" si="132">300000/E54</f>
        <v>735.29411764705878</v>
      </c>
      <c r="D54" s="58" t="s">
        <v>48</v>
      </c>
      <c r="E54" s="25">
        <v>408</v>
      </c>
      <c r="F54" s="25">
        <v>414</v>
      </c>
      <c r="G54" s="25">
        <v>420</v>
      </c>
      <c r="H54" s="25">
        <f t="shared" ref="H54" si="133">IF(D54="SELL", E54-F54, F54-E54)*C54</f>
        <v>4411.7647058823532</v>
      </c>
      <c r="I54" s="25">
        <f t="shared" ref="I54" si="134">IF(D54="SELL",IF(G54="-","0",F54-G54),IF(D54="BUY",IF(G54="-","0",G54-F54)))*C54</f>
        <v>4411.7647058823532</v>
      </c>
      <c r="J54" s="57">
        <f t="shared" ref="J54" si="135">SUM(H54:I54)</f>
        <v>8823.5294117647063</v>
      </c>
    </row>
    <row r="55" spans="1:10" x14ac:dyDescent="0.25">
      <c r="A55" s="23">
        <v>43474</v>
      </c>
      <c r="B55" s="24" t="s">
        <v>255</v>
      </c>
      <c r="C55" s="56">
        <f t="shared" ref="C55" si="136">300000/E55</f>
        <v>1056.338028169014</v>
      </c>
      <c r="D55" s="58" t="s">
        <v>48</v>
      </c>
      <c r="E55" s="25">
        <v>284</v>
      </c>
      <c r="F55" s="25">
        <v>289.5</v>
      </c>
      <c r="G55" s="25" t="s">
        <v>49</v>
      </c>
      <c r="H55" s="25">
        <f t="shared" ref="H55" si="137">IF(D55="SELL", E55-F55, F55-E55)*C55</f>
        <v>5809.859154929577</v>
      </c>
      <c r="I55" s="25">
        <f t="shared" ref="I55" si="138">IF(D55="SELL",IF(G55="-","0",F55-G55),IF(D55="BUY",IF(G55="-","0",G55-F55)))*C55</f>
        <v>0</v>
      </c>
      <c r="J55" s="57">
        <f t="shared" ref="J55" si="139">SUM(H55:I55)</f>
        <v>5809.859154929577</v>
      </c>
    </row>
    <row r="56" spans="1:10" x14ac:dyDescent="0.25">
      <c r="A56" s="23">
        <v>43473</v>
      </c>
      <c r="B56" s="24" t="s">
        <v>254</v>
      </c>
      <c r="C56" s="56">
        <f t="shared" ref="C56" si="140">300000/E56</f>
        <v>431.0344827586207</v>
      </c>
      <c r="D56" s="58" t="s">
        <v>48</v>
      </c>
      <c r="E56" s="25">
        <v>696</v>
      </c>
      <c r="F56" s="25">
        <v>705</v>
      </c>
      <c r="G56" s="25" t="s">
        <v>49</v>
      </c>
      <c r="H56" s="25">
        <f t="shared" ref="H56" si="141">IF(D56="SELL", E56-F56, F56-E56)*C56</f>
        <v>3879.3103448275861</v>
      </c>
      <c r="I56" s="25">
        <f t="shared" ref="I56" si="142">IF(D56="SELL",IF(G56="-","0",F56-G56),IF(D56="BUY",IF(G56="-","0",G56-F56)))*C56</f>
        <v>0</v>
      </c>
      <c r="J56" s="57">
        <f t="shared" ref="J56" si="143">SUM(H56:I56)</f>
        <v>3879.3103448275861</v>
      </c>
    </row>
    <row r="57" spans="1:10" x14ac:dyDescent="0.25">
      <c r="A57" s="23">
        <v>43469</v>
      </c>
      <c r="B57" s="24" t="s">
        <v>247</v>
      </c>
      <c r="C57" s="56">
        <f t="shared" ref="C57" si="144">300000/E57</f>
        <v>324.6753246753247</v>
      </c>
      <c r="D57" s="58" t="s">
        <v>104</v>
      </c>
      <c r="E57" s="25">
        <v>924</v>
      </c>
      <c r="F57" s="25">
        <v>924</v>
      </c>
      <c r="G57" s="25" t="s">
        <v>49</v>
      </c>
      <c r="H57" s="25">
        <f t="shared" ref="H57" si="145">IF(D57="SELL", E57-F57, F57-E57)*C57</f>
        <v>0</v>
      </c>
      <c r="I57" s="25">
        <f t="shared" ref="I57" si="146">IF(D57="SELL",IF(G57="-","0",F57-G57),IF(D57="BUY",IF(G57="-","0",G57-F57)))*C57</f>
        <v>0</v>
      </c>
      <c r="J57" s="57">
        <f t="shared" ref="J57" si="147">SUM(H57:I57)</f>
        <v>0</v>
      </c>
    </row>
    <row r="58" spans="1:10" x14ac:dyDescent="0.25">
      <c r="A58" s="23">
        <v>43468</v>
      </c>
      <c r="B58" s="24" t="s">
        <v>253</v>
      </c>
      <c r="C58" s="56">
        <f t="shared" ref="C58" si="148">300000/E58</f>
        <v>1345.2914798206277</v>
      </c>
      <c r="D58" s="58" t="s">
        <v>48</v>
      </c>
      <c r="E58" s="25">
        <v>223</v>
      </c>
      <c r="F58" s="25">
        <v>227</v>
      </c>
      <c r="G58" s="25" t="s">
        <v>49</v>
      </c>
      <c r="H58" s="25">
        <f t="shared" ref="H58" si="149">IF(D58="SELL", E58-F58, F58-E58)*C58</f>
        <v>5381.1659192825109</v>
      </c>
      <c r="I58" s="25">
        <f t="shared" ref="I58" si="150">IF(D58="SELL",IF(G58="-","0",F58-G58),IF(D58="BUY",IF(G58="-","0",G58-F58)))*C58</f>
        <v>0</v>
      </c>
      <c r="J58" s="57">
        <f t="shared" ref="J58" si="151">SUM(H58:I58)</f>
        <v>5381.1659192825109</v>
      </c>
    </row>
    <row r="59" spans="1:10" x14ac:dyDescent="0.25">
      <c r="A59" s="23">
        <v>43467</v>
      </c>
      <c r="B59" s="24" t="s">
        <v>208</v>
      </c>
      <c r="C59" s="56">
        <f t="shared" ref="C59" si="152">300000/E59</f>
        <v>474.68354430379748</v>
      </c>
      <c r="D59" s="58" t="s">
        <v>48</v>
      </c>
      <c r="E59" s="25">
        <v>632</v>
      </c>
      <c r="F59" s="25">
        <v>642</v>
      </c>
      <c r="G59" s="25">
        <v>648</v>
      </c>
      <c r="H59" s="25">
        <f t="shared" ref="H59" si="153">IF(D59="SELL", E59-F59, F59-E59)*C59</f>
        <v>4746.835443037975</v>
      </c>
      <c r="I59" s="25">
        <f t="shared" ref="I59" si="154">IF(D59="SELL",IF(G59="-","0",F59-G59),IF(D59="BUY",IF(G59="-","0",G59-F59)))*C59</f>
        <v>2848.1012658227846</v>
      </c>
      <c r="J59" s="57">
        <f t="shared" ref="J59" si="155">SUM(H59:I59)</f>
        <v>7594.9367088607596</v>
      </c>
    </row>
    <row r="60" spans="1:10" x14ac:dyDescent="0.25">
      <c r="A60" s="23">
        <v>43466</v>
      </c>
      <c r="B60" s="24" t="s">
        <v>243</v>
      </c>
      <c r="C60" s="56">
        <f t="shared" ref="C60" si="156">300000/E60</f>
        <v>1003.3444816053511</v>
      </c>
      <c r="D60" s="58" t="s">
        <v>48</v>
      </c>
      <c r="E60" s="25">
        <v>299</v>
      </c>
      <c r="F60" s="25">
        <v>304</v>
      </c>
      <c r="G60" s="25">
        <v>310</v>
      </c>
      <c r="H60" s="25">
        <f t="shared" ref="H60" si="157">IF(D60="SELL", E60-F60, F60-E60)*C60</f>
        <v>5016.7224080267551</v>
      </c>
      <c r="I60" s="25">
        <f t="shared" ref="I60" si="158">IF(D60="SELL",IF(G60="-","0",F60-G60),IF(D60="BUY",IF(G60="-","0",G60-F60)))*C60</f>
        <v>6020.0668896321067</v>
      </c>
      <c r="J60" s="57">
        <f t="shared" ref="J60" si="159">SUM(H60:I60)</f>
        <v>11036.789297658863</v>
      </c>
    </row>
    <row r="61" spans="1:10" x14ac:dyDescent="0.25">
      <c r="A61" s="23">
        <v>43465</v>
      </c>
      <c r="B61" s="24" t="s">
        <v>194</v>
      </c>
      <c r="C61" s="56">
        <f t="shared" ref="C61" si="160">300000/E61</f>
        <v>174.62165308498254</v>
      </c>
      <c r="D61" s="58" t="s">
        <v>48</v>
      </c>
      <c r="E61" s="25">
        <v>1718</v>
      </c>
      <c r="F61" s="25">
        <v>1718</v>
      </c>
      <c r="G61" s="25" t="s">
        <v>49</v>
      </c>
      <c r="H61" s="25">
        <f t="shared" ref="H61" si="161">IF(D61="SELL", E61-F61, F61-E61)*C61</f>
        <v>0</v>
      </c>
      <c r="I61" s="25">
        <f t="shared" ref="I61" si="162">IF(D61="SELL",IF(G61="-","0",F61-G61),IF(D61="BUY",IF(G61="-","0",G61-F61)))*C61</f>
        <v>0</v>
      </c>
      <c r="J61" s="57">
        <f t="shared" ref="J61" si="163">SUM(H61:I61)</f>
        <v>0</v>
      </c>
    </row>
    <row r="62" spans="1:10" x14ac:dyDescent="0.25">
      <c r="A62" s="23">
        <v>43462</v>
      </c>
      <c r="B62" s="24" t="s">
        <v>158</v>
      </c>
      <c r="C62" s="56">
        <f t="shared" ref="C62" si="164">300000/E62</f>
        <v>761.42131979695432</v>
      </c>
      <c r="D62" s="58" t="s">
        <v>48</v>
      </c>
      <c r="E62" s="25">
        <v>394</v>
      </c>
      <c r="F62" s="25">
        <v>398</v>
      </c>
      <c r="G62" s="25" t="s">
        <v>49</v>
      </c>
      <c r="H62" s="25">
        <f t="shared" ref="H62" si="165">IF(D62="SELL", E62-F62, F62-E62)*C62</f>
        <v>3045.6852791878173</v>
      </c>
      <c r="I62" s="25">
        <f t="shared" ref="I62" si="166">IF(D62="SELL",IF(G62="-","0",F62-G62),IF(D62="BUY",IF(G62="-","0",G62-F62)))*C62</f>
        <v>0</v>
      </c>
      <c r="J62" s="57">
        <f t="shared" ref="J62" si="167">SUM(H62:I62)</f>
        <v>3045.6852791878173</v>
      </c>
    </row>
    <row r="63" spans="1:10" x14ac:dyDescent="0.25">
      <c r="A63" s="23">
        <v>43461</v>
      </c>
      <c r="B63" s="24" t="s">
        <v>250</v>
      </c>
      <c r="C63" s="56">
        <f t="shared" ref="C63" si="168">300000/E63</f>
        <v>821.91780821917803</v>
      </c>
      <c r="D63" s="58" t="s">
        <v>48</v>
      </c>
      <c r="E63" s="25">
        <v>365</v>
      </c>
      <c r="F63" s="25">
        <v>370</v>
      </c>
      <c r="G63" s="25" t="s">
        <v>49</v>
      </c>
      <c r="H63" s="25">
        <f t="shared" ref="H63" si="169">IF(D63="SELL", E63-F63, F63-E63)*C63</f>
        <v>4109.58904109589</v>
      </c>
      <c r="I63" s="25">
        <f t="shared" ref="I63" si="170">IF(D63="SELL",IF(G63="-","0",F63-G63),IF(D63="BUY",IF(G63="-","0",G63-F63)))*C63</f>
        <v>0</v>
      </c>
      <c r="J63" s="57">
        <f t="shared" ref="J63" si="171">SUM(H63:I63)</f>
        <v>4109.58904109589</v>
      </c>
    </row>
    <row r="64" spans="1:10" x14ac:dyDescent="0.25">
      <c r="A64" s="23">
        <v>43458</v>
      </c>
      <c r="B64" s="24" t="s">
        <v>247</v>
      </c>
      <c r="C64" s="56">
        <f t="shared" ref="C64" si="172">300000/E64</f>
        <v>302.72452068617559</v>
      </c>
      <c r="D64" s="58" t="s">
        <v>48</v>
      </c>
      <c r="E64" s="25">
        <v>991</v>
      </c>
      <c r="F64" s="25">
        <v>1005</v>
      </c>
      <c r="G64" s="25" t="s">
        <v>49</v>
      </c>
      <c r="H64" s="25">
        <f t="shared" ref="H64" si="173">IF(D64="SELL", E64-F64, F64-E64)*C64</f>
        <v>4238.143289606458</v>
      </c>
      <c r="I64" s="25">
        <f t="shared" ref="I64" si="174">IF(D64="SELL",IF(G64="-","0",F64-G64),IF(D64="BUY",IF(G64="-","0",G64-F64)))*C64</f>
        <v>0</v>
      </c>
      <c r="J64" s="57">
        <f t="shared" ref="J64" si="175">SUM(H64:I64)</f>
        <v>4238.143289606458</v>
      </c>
    </row>
    <row r="65" spans="1:10" x14ac:dyDescent="0.25">
      <c r="A65" s="23">
        <v>43455</v>
      </c>
      <c r="B65" s="24" t="s">
        <v>221</v>
      </c>
      <c r="C65" s="56">
        <f t="shared" ref="C65" si="176">300000/E65</f>
        <v>418.41004184100416</v>
      </c>
      <c r="D65" s="58" t="s">
        <v>48</v>
      </c>
      <c r="E65" s="25">
        <v>717</v>
      </c>
      <c r="F65" s="25">
        <v>729</v>
      </c>
      <c r="G65" s="25" t="s">
        <v>49</v>
      </c>
      <c r="H65" s="25">
        <f t="shared" ref="H65" si="177">IF(D65="SELL", E65-F65, F65-E65)*C65</f>
        <v>5020.9205020920499</v>
      </c>
      <c r="I65" s="25">
        <f t="shared" ref="I65" si="178">IF(D65="SELL",IF(G65="-","0",F65-G65),IF(D65="BUY",IF(G65="-","0",G65-F65)))*C65</f>
        <v>0</v>
      </c>
      <c r="J65" s="57">
        <f t="shared" ref="J65" si="179">SUM(H65:I65)</f>
        <v>5020.9205020920499</v>
      </c>
    </row>
    <row r="66" spans="1:10" x14ac:dyDescent="0.25">
      <c r="A66" s="23">
        <v>43454</v>
      </c>
      <c r="B66" s="24" t="s">
        <v>246</v>
      </c>
      <c r="C66" s="56">
        <f t="shared" ref="C66" si="180">300000/E66</f>
        <v>788.43626806833117</v>
      </c>
      <c r="D66" s="58" t="s">
        <v>48</v>
      </c>
      <c r="E66" s="25">
        <v>380.5</v>
      </c>
      <c r="F66" s="25">
        <v>386</v>
      </c>
      <c r="G66" s="25">
        <v>390</v>
      </c>
      <c r="H66" s="25">
        <f t="shared" ref="H66" si="181">IF(D66="SELL", E66-F66, F66-E66)*C66</f>
        <v>4336.3994743758212</v>
      </c>
      <c r="I66" s="25">
        <f t="shared" ref="I66" si="182">IF(D66="SELL",IF(G66="-","0",F66-G66),IF(D66="BUY",IF(G66="-","0",G66-F66)))*C66</f>
        <v>3153.7450722733247</v>
      </c>
      <c r="J66" s="57">
        <f t="shared" ref="J66" si="183">SUM(H66:I66)</f>
        <v>7490.1445466491459</v>
      </c>
    </row>
    <row r="67" spans="1:10" x14ac:dyDescent="0.25">
      <c r="A67" s="23">
        <v>43453</v>
      </c>
      <c r="B67" s="24" t="s">
        <v>33</v>
      </c>
      <c r="C67" s="56">
        <f t="shared" ref="C67" si="184">300000/E67</f>
        <v>230.41474654377879</v>
      </c>
      <c r="D67" s="58" t="s">
        <v>104</v>
      </c>
      <c r="E67" s="25">
        <v>1302</v>
      </c>
      <c r="F67" s="25">
        <v>1285</v>
      </c>
      <c r="G67" s="25" t="s">
        <v>49</v>
      </c>
      <c r="H67" s="25">
        <f t="shared" ref="H67" si="185">IF(D67="SELL", E67-F67, F67-E67)*C67</f>
        <v>3917.0506912442393</v>
      </c>
      <c r="I67" s="25">
        <f t="shared" ref="I67" si="186">IF(D67="SELL",IF(G67="-","0",F67-G67),IF(D67="BUY",IF(G67="-","0",G67-F67)))*C67</f>
        <v>0</v>
      </c>
      <c r="J67" s="57">
        <f t="shared" ref="J67" si="187">SUM(H67:I67)</f>
        <v>3917.0506912442393</v>
      </c>
    </row>
    <row r="68" spans="1:10" x14ac:dyDescent="0.25">
      <c r="A68" s="23">
        <v>43452</v>
      </c>
      <c r="B68" s="24" t="s">
        <v>216</v>
      </c>
      <c r="C68" s="56">
        <f t="shared" ref="C68" si="188">300000/E68</f>
        <v>769.23076923076928</v>
      </c>
      <c r="D68" s="58" t="s">
        <v>48</v>
      </c>
      <c r="E68" s="25">
        <v>390</v>
      </c>
      <c r="F68" s="25">
        <v>385</v>
      </c>
      <c r="G68" s="25" t="s">
        <v>49</v>
      </c>
      <c r="H68" s="25">
        <f t="shared" ref="H68" si="189">IF(D68="SELL", E68-F68, F68-E68)*C68</f>
        <v>-3846.1538461538466</v>
      </c>
      <c r="I68" s="25">
        <f t="shared" ref="I68" si="190">IF(D68="SELL",IF(G68="-","0",F68-G68),IF(D68="BUY",IF(G68="-","0",G68-F68)))*C68</f>
        <v>0</v>
      </c>
      <c r="J68" s="57">
        <f t="shared" ref="J68" si="191">SUM(H68:I68)</f>
        <v>-3846.1538461538466</v>
      </c>
    </row>
    <row r="69" spans="1:10" x14ac:dyDescent="0.25">
      <c r="A69" s="23">
        <v>43451</v>
      </c>
      <c r="B69" s="24" t="s">
        <v>242</v>
      </c>
      <c r="C69" s="56">
        <f t="shared" ref="C69" si="192">300000/E69</f>
        <v>1463.4146341463415</v>
      </c>
      <c r="D69" s="58" t="s">
        <v>48</v>
      </c>
      <c r="E69" s="25">
        <v>205</v>
      </c>
      <c r="F69" s="25">
        <v>209</v>
      </c>
      <c r="G69" s="25">
        <v>215</v>
      </c>
      <c r="H69" s="25">
        <f t="shared" ref="H69" si="193">IF(D69="SELL", E69-F69, F69-E69)*C69</f>
        <v>5853.6585365853662</v>
      </c>
      <c r="I69" s="25">
        <f t="shared" ref="I69" si="194">IF(D69="SELL",IF(G69="-","0",F69-G69),IF(D69="BUY",IF(G69="-","0",G69-F69)))*C69</f>
        <v>8780.4878048780483</v>
      </c>
      <c r="J69" s="57">
        <f t="shared" ref="J69" si="195">SUM(H69:I69)</f>
        <v>14634.146341463415</v>
      </c>
    </row>
    <row r="70" spans="1:10" x14ac:dyDescent="0.25">
      <c r="A70" s="23">
        <v>43448</v>
      </c>
      <c r="B70" s="24" t="s">
        <v>241</v>
      </c>
      <c r="C70" s="56">
        <f t="shared" ref="C70" si="196">300000/E70</f>
        <v>1013.5135135135135</v>
      </c>
      <c r="D70" s="58" t="s">
        <v>48</v>
      </c>
      <c r="E70" s="25">
        <v>296</v>
      </c>
      <c r="F70" s="25">
        <v>301</v>
      </c>
      <c r="G70" s="25">
        <v>303</v>
      </c>
      <c r="H70" s="25">
        <f t="shared" ref="H70" si="197">IF(D70="SELL", E70-F70, F70-E70)*C70</f>
        <v>5067.5675675675675</v>
      </c>
      <c r="I70" s="25">
        <f t="shared" ref="I70" si="198">IF(D70="SELL",IF(G70="-","0",F70-G70),IF(D70="BUY",IF(G70="-","0",G70-F70)))*C70</f>
        <v>2027.0270270270271</v>
      </c>
      <c r="J70" s="57">
        <f t="shared" ref="J70" si="199">SUM(H70:I70)</f>
        <v>7094.594594594595</v>
      </c>
    </row>
    <row r="71" spans="1:10" x14ac:dyDescent="0.25">
      <c r="A71" s="23">
        <v>43448</v>
      </c>
      <c r="B71" s="24" t="s">
        <v>243</v>
      </c>
      <c r="C71" s="56">
        <f t="shared" ref="C71" si="200">300000/E71</f>
        <v>1041.6666666666667</v>
      </c>
      <c r="D71" s="58" t="s">
        <v>48</v>
      </c>
      <c r="E71" s="25">
        <v>288</v>
      </c>
      <c r="F71" s="25">
        <v>285</v>
      </c>
      <c r="G71" s="25" t="s">
        <v>49</v>
      </c>
      <c r="H71" s="25">
        <f t="shared" ref="H71" si="201">IF(D71="SELL", E71-F71, F71-E71)*C71</f>
        <v>-3125</v>
      </c>
      <c r="I71" s="25">
        <f t="shared" ref="I71" si="202">IF(D71="SELL",IF(G71="-","0",F71-G71),IF(D71="BUY",IF(G71="-","0",G71-F71)))*C71</f>
        <v>0</v>
      </c>
      <c r="J71" s="57">
        <f t="shared" ref="J71" si="203">SUM(H71:I71)</f>
        <v>-3125</v>
      </c>
    </row>
    <row r="72" spans="1:10" x14ac:dyDescent="0.25">
      <c r="A72" s="23">
        <v>43447</v>
      </c>
      <c r="B72" s="24" t="s">
        <v>240</v>
      </c>
      <c r="C72" s="56">
        <f t="shared" ref="C72" si="204">300000/E72</f>
        <v>179.85611510791367</v>
      </c>
      <c r="D72" s="58" t="s">
        <v>48</v>
      </c>
      <c r="E72" s="25">
        <v>1668</v>
      </c>
      <c r="F72" s="25">
        <v>1688</v>
      </c>
      <c r="G72" s="25">
        <v>1730</v>
      </c>
      <c r="H72" s="25">
        <f t="shared" ref="H72" si="205">IF(D72="SELL", E72-F72, F72-E72)*C72</f>
        <v>3597.1223021582732</v>
      </c>
      <c r="I72" s="25">
        <f t="shared" ref="I72" si="206">IF(D72="SELL",IF(G72="-","0",F72-G72),IF(D72="BUY",IF(G72="-","0",G72-F72)))*C72</f>
        <v>7553.9568345323742</v>
      </c>
      <c r="J72" s="57">
        <f t="shared" ref="J72" si="207">SUM(H72:I72)</f>
        <v>11151.079136690647</v>
      </c>
    </row>
    <row r="73" spans="1:10" x14ac:dyDescent="0.25">
      <c r="A73" s="23">
        <v>43446</v>
      </c>
      <c r="B73" s="24" t="s">
        <v>176</v>
      </c>
      <c r="C73" s="56">
        <f t="shared" ref="C73" si="208">300000/E73</f>
        <v>454.54545454545456</v>
      </c>
      <c r="D73" s="58" t="s">
        <v>48</v>
      </c>
      <c r="E73" s="25">
        <v>660</v>
      </c>
      <c r="F73" s="25">
        <v>670</v>
      </c>
      <c r="G73" s="25" t="s">
        <v>49</v>
      </c>
      <c r="H73" s="25">
        <f t="shared" ref="H73" si="209">IF(D73="SELL", E73-F73, F73-E73)*C73</f>
        <v>4545.454545454546</v>
      </c>
      <c r="I73" s="25">
        <f t="shared" ref="I73" si="210">IF(D73="SELL",IF(G73="-","0",F73-G73),IF(D73="BUY",IF(G73="-","0",G73-F73)))*C73</f>
        <v>0</v>
      </c>
      <c r="J73" s="57">
        <f t="shared" ref="J73" si="211">SUM(H73:I73)</f>
        <v>4545.454545454546</v>
      </c>
    </row>
    <row r="74" spans="1:10" x14ac:dyDescent="0.25">
      <c r="A74" s="23">
        <v>43445</v>
      </c>
      <c r="B74" s="24" t="s">
        <v>237</v>
      </c>
      <c r="C74" s="56">
        <f t="shared" ref="C74" si="212">300000/E74</f>
        <v>431.65467625899282</v>
      </c>
      <c r="D74" s="58" t="s">
        <v>48</v>
      </c>
      <c r="E74" s="25">
        <v>695</v>
      </c>
      <c r="F74" s="25">
        <v>692</v>
      </c>
      <c r="G74" s="25" t="s">
        <v>49</v>
      </c>
      <c r="H74" s="25">
        <f t="shared" ref="H74" si="213">IF(D74="SELL", E74-F74, F74-E74)*C74</f>
        <v>-1294.9640287769785</v>
      </c>
      <c r="I74" s="25">
        <f t="shared" ref="I74" si="214">IF(D74="SELL",IF(G74="-","0",F74-G74),IF(D74="BUY",IF(G74="-","0",G74-F74)))*C74</f>
        <v>0</v>
      </c>
      <c r="J74" s="57">
        <f t="shared" ref="J74" si="215">SUM(H74:I74)</f>
        <v>-1294.9640287769785</v>
      </c>
    </row>
    <row r="75" spans="1:10" x14ac:dyDescent="0.25">
      <c r="A75" s="23">
        <v>43445</v>
      </c>
      <c r="B75" s="24" t="s">
        <v>235</v>
      </c>
      <c r="C75" s="56">
        <f t="shared" ref="C75" si="216">300000/E75</f>
        <v>669.64285714285711</v>
      </c>
      <c r="D75" s="58" t="s">
        <v>104</v>
      </c>
      <c r="E75" s="25">
        <v>448</v>
      </c>
      <c r="F75" s="25">
        <v>443</v>
      </c>
      <c r="G75" s="25" t="s">
        <v>49</v>
      </c>
      <c r="H75" s="25">
        <f t="shared" ref="H75" si="217">IF(D75="SELL", E75-F75, F75-E75)*C75</f>
        <v>3348.2142857142853</v>
      </c>
      <c r="I75" s="25">
        <f t="shared" ref="I75" si="218">IF(D75="SELL",IF(G75="-","0",F75-G75),IF(D75="BUY",IF(G75="-","0",G75-F75)))*C75</f>
        <v>0</v>
      </c>
      <c r="J75" s="57">
        <f t="shared" ref="J75" si="219">SUM(H75:I75)</f>
        <v>3348.2142857142853</v>
      </c>
    </row>
    <row r="76" spans="1:10" x14ac:dyDescent="0.25">
      <c r="A76" s="23">
        <v>43444</v>
      </c>
      <c r="B76" s="24" t="s">
        <v>52</v>
      </c>
      <c r="C76" s="56">
        <f t="shared" ref="C76" si="220">300000/E76</f>
        <v>810.81081081081084</v>
      </c>
      <c r="D76" s="58" t="s">
        <v>104</v>
      </c>
      <c r="E76" s="25">
        <v>370</v>
      </c>
      <c r="F76" s="25">
        <v>365</v>
      </c>
      <c r="G76" s="25" t="s">
        <v>49</v>
      </c>
      <c r="H76" s="25">
        <f t="shared" ref="H76" si="221">IF(D76="SELL", E76-F76, F76-E76)*C76</f>
        <v>4054.0540540540542</v>
      </c>
      <c r="I76" s="25">
        <f t="shared" ref="I76" si="222">IF(D76="SELL",IF(G76="-","0",F76-G76),IF(D76="BUY",IF(G76="-","0",G76-F76)))*C76</f>
        <v>0</v>
      </c>
      <c r="J76" s="57">
        <f t="shared" ref="J76" si="223">SUM(H76:I76)</f>
        <v>4054.0540540540542</v>
      </c>
    </row>
    <row r="77" spans="1:10" x14ac:dyDescent="0.25">
      <c r="A77" s="23">
        <v>43444</v>
      </c>
      <c r="B77" s="24" t="s">
        <v>234</v>
      </c>
      <c r="C77" s="56">
        <f t="shared" ref="C77" si="224">300000/E77</f>
        <v>200</v>
      </c>
      <c r="D77" s="58" t="s">
        <v>104</v>
      </c>
      <c r="E77" s="25">
        <v>1500</v>
      </c>
      <c r="F77" s="25">
        <v>1480</v>
      </c>
      <c r="G77" s="25" t="s">
        <v>49</v>
      </c>
      <c r="H77" s="25">
        <f t="shared" ref="H77" si="225">IF(D77="SELL", E77-F77, F77-E77)*C77</f>
        <v>4000</v>
      </c>
      <c r="I77" s="25">
        <f t="shared" ref="I77" si="226">IF(D77="SELL",IF(G77="-","0",F77-G77),IF(D77="BUY",IF(G77="-","0",G77-F77)))*C77</f>
        <v>0</v>
      </c>
      <c r="J77" s="57">
        <f t="shared" ref="J77" si="227">SUM(H77:I77)</f>
        <v>4000</v>
      </c>
    </row>
    <row r="78" spans="1:10" x14ac:dyDescent="0.25">
      <c r="A78" s="23">
        <v>43441</v>
      </c>
      <c r="B78" s="24" t="s">
        <v>191</v>
      </c>
      <c r="C78" s="56">
        <f t="shared" ref="C78" si="228">300000/E78</f>
        <v>239.42537909018355</v>
      </c>
      <c r="D78" s="58" t="s">
        <v>104</v>
      </c>
      <c r="E78" s="25">
        <v>1253</v>
      </c>
      <c r="F78" s="25">
        <v>1235</v>
      </c>
      <c r="G78" s="25" t="s">
        <v>49</v>
      </c>
      <c r="H78" s="25">
        <f t="shared" ref="H78" si="229">IF(D78="SELL", E78-F78, F78-E78)*C78</f>
        <v>4309.6568236233043</v>
      </c>
      <c r="I78" s="25">
        <f t="shared" ref="I78" si="230">IF(D78="SELL",IF(G78="-","0",F78-G78),IF(D78="BUY",IF(G78="-","0",G78-F78)))*C78</f>
        <v>0</v>
      </c>
      <c r="J78" s="57">
        <f t="shared" ref="J78" si="231">SUM(H78:I78)</f>
        <v>4309.6568236233043</v>
      </c>
    </row>
    <row r="79" spans="1:10" x14ac:dyDescent="0.25">
      <c r="A79" s="23">
        <v>43440</v>
      </c>
      <c r="B79" s="24" t="s">
        <v>228</v>
      </c>
      <c r="C79" s="56">
        <f t="shared" ref="C79" si="232">300000/E79</f>
        <v>385.60411311053986</v>
      </c>
      <c r="D79" s="58" t="s">
        <v>104</v>
      </c>
      <c r="E79" s="25">
        <v>778</v>
      </c>
      <c r="F79" s="25">
        <v>768</v>
      </c>
      <c r="G79" s="25" t="s">
        <v>49</v>
      </c>
      <c r="H79" s="25">
        <f t="shared" ref="H79" si="233">IF(D79="SELL", E79-F79, F79-E79)*C79</f>
        <v>3856.0411311053986</v>
      </c>
      <c r="I79" s="25">
        <f t="shared" ref="I79" si="234">IF(D79="SELL",IF(G79="-","0",F79-G79),IF(D79="BUY",IF(G79="-","0",G79-F79)))*C79</f>
        <v>0</v>
      </c>
      <c r="J79" s="57">
        <f t="shared" ref="J79" si="235">SUM(H79:I79)</f>
        <v>3856.0411311053986</v>
      </c>
    </row>
    <row r="80" spans="1:10" x14ac:dyDescent="0.25">
      <c r="A80" s="23">
        <v>43439</v>
      </c>
      <c r="B80" s="24" t="s">
        <v>227</v>
      </c>
      <c r="C80" s="56">
        <f t="shared" ref="C80" si="236">300000/E80</f>
        <v>785.3403141361257</v>
      </c>
      <c r="D80" s="58" t="s">
        <v>48</v>
      </c>
      <c r="E80" s="25">
        <v>382</v>
      </c>
      <c r="F80" s="25">
        <v>387.5</v>
      </c>
      <c r="G80" s="25" t="s">
        <v>49</v>
      </c>
      <c r="H80" s="25">
        <f t="shared" ref="H80" si="237">IF(D80="SELL", E80-F80, F80-E80)*C80</f>
        <v>4319.3717277486912</v>
      </c>
      <c r="I80" s="25">
        <f t="shared" ref="I80" si="238">IF(D80="SELL",IF(G80="-","0",F80-G80),IF(D80="BUY",IF(G80="-","0",G80-F80)))*C80</f>
        <v>0</v>
      </c>
      <c r="J80" s="57">
        <f t="shared" ref="J80" si="239">SUM(H80:I80)</f>
        <v>4319.3717277486912</v>
      </c>
    </row>
    <row r="81" spans="1:10" x14ac:dyDescent="0.25">
      <c r="A81" s="23">
        <v>43438</v>
      </c>
      <c r="B81" s="24" t="s">
        <v>146</v>
      </c>
      <c r="C81" s="56">
        <f t="shared" ref="C81" si="240">300000/E81</f>
        <v>576.92307692307691</v>
      </c>
      <c r="D81" s="58" t="s">
        <v>48</v>
      </c>
      <c r="E81" s="25">
        <v>520</v>
      </c>
      <c r="F81" s="25">
        <v>523</v>
      </c>
      <c r="G81" s="25" t="s">
        <v>49</v>
      </c>
      <c r="H81" s="25">
        <f t="shared" ref="H81" si="241">IF(D81="SELL", E81-F81, F81-E81)*C81</f>
        <v>1730.7692307692307</v>
      </c>
      <c r="I81" s="25">
        <f t="shared" ref="I81" si="242">IF(D81="SELL",IF(G81="-","0",F81-G81),IF(D81="BUY",IF(G81="-","0",G81-F81)))*C81</f>
        <v>0</v>
      </c>
      <c r="J81" s="57">
        <f t="shared" ref="J81" si="243">SUM(H81:I81)</f>
        <v>1730.7692307692307</v>
      </c>
    </row>
    <row r="82" spans="1:10" x14ac:dyDescent="0.25">
      <c r="A82" s="23">
        <v>43438</v>
      </c>
      <c r="B82" s="24" t="s">
        <v>226</v>
      </c>
      <c r="C82" s="56">
        <f t="shared" ref="C82" si="244">300000/E82</f>
        <v>547.44525547445255</v>
      </c>
      <c r="D82" s="58" t="s">
        <v>48</v>
      </c>
      <c r="E82" s="25">
        <v>548</v>
      </c>
      <c r="F82" s="25">
        <v>540</v>
      </c>
      <c r="G82" s="25" t="s">
        <v>49</v>
      </c>
      <c r="H82" s="25">
        <f t="shared" ref="H82" si="245">IF(D82="SELL", E82-F82, F82-E82)*C82</f>
        <v>-4379.5620437956204</v>
      </c>
      <c r="I82" s="25">
        <f t="shared" ref="I82" si="246">IF(D82="SELL",IF(G82="-","0",F82-G82),IF(D82="BUY",IF(G82="-","0",G82-F82)))*C82</f>
        <v>0</v>
      </c>
      <c r="J82" s="57">
        <f t="shared" ref="J82" si="247">SUM(H82:I82)</f>
        <v>-4379.5620437956204</v>
      </c>
    </row>
    <row r="83" spans="1:10" x14ac:dyDescent="0.25">
      <c r="A83" s="23">
        <v>43437</v>
      </c>
      <c r="B83" s="24" t="s">
        <v>225</v>
      </c>
      <c r="C83" s="56">
        <f t="shared" ref="C83" si="248">300000/E83</f>
        <v>470.2194357366771</v>
      </c>
      <c r="D83" s="58" t="s">
        <v>48</v>
      </c>
      <c r="E83" s="25">
        <v>638</v>
      </c>
      <c r="F83" s="25">
        <v>644</v>
      </c>
      <c r="G83" s="25" t="s">
        <v>49</v>
      </c>
      <c r="H83" s="25">
        <f t="shared" ref="H83" si="249">IF(D83="SELL", E83-F83, F83-E83)*C83</f>
        <v>2821.3166144200627</v>
      </c>
      <c r="I83" s="25">
        <f t="shared" ref="I83" si="250">IF(D83="SELL",IF(G83="-","0",F83-G83),IF(D83="BUY",IF(G83="-","0",G83-F83)))*C83</f>
        <v>0</v>
      </c>
      <c r="J83" s="57">
        <f t="shared" ref="J83" si="251">SUM(H83:I83)</f>
        <v>2821.3166144200627</v>
      </c>
    </row>
    <row r="84" spans="1:10" x14ac:dyDescent="0.25">
      <c r="A84" s="23">
        <v>43434</v>
      </c>
      <c r="B84" s="24" t="s">
        <v>205</v>
      </c>
      <c r="C84" s="56">
        <f t="shared" ref="C84" si="252">300000/E84</f>
        <v>675.67567567567562</v>
      </c>
      <c r="D84" s="58" t="s">
        <v>48</v>
      </c>
      <c r="E84" s="25">
        <v>444</v>
      </c>
      <c r="F84" s="25">
        <v>450</v>
      </c>
      <c r="G84" s="25" t="s">
        <v>49</v>
      </c>
      <c r="H84" s="25">
        <f t="shared" ref="H84" si="253">IF(D84="SELL", E84-F84, F84-E84)*C84</f>
        <v>4054.0540540540537</v>
      </c>
      <c r="I84" s="25">
        <f t="shared" ref="I84" si="254">IF(D84="SELL",IF(G84="-","0",F84-G84),IF(D84="BUY",IF(G84="-","0",G84-F84)))*C84</f>
        <v>0</v>
      </c>
      <c r="J84" s="57">
        <f t="shared" ref="J84" si="255">SUM(H84:I84)</f>
        <v>4054.0540540540537</v>
      </c>
    </row>
    <row r="85" spans="1:10" x14ac:dyDescent="0.25">
      <c r="A85" s="23">
        <v>43433</v>
      </c>
      <c r="B85" s="24" t="s">
        <v>221</v>
      </c>
      <c r="C85" s="56">
        <f t="shared" ref="C85" si="256">300000/E85</f>
        <v>378.78787878787881</v>
      </c>
      <c r="D85" s="58" t="s">
        <v>48</v>
      </c>
      <c r="E85" s="25">
        <v>792</v>
      </c>
      <c r="F85" s="25">
        <v>801</v>
      </c>
      <c r="G85" s="25" t="s">
        <v>49</v>
      </c>
      <c r="H85" s="25">
        <f t="shared" ref="H85" si="257">IF(D85="SELL", E85-F85, F85-E85)*C85</f>
        <v>3409.0909090909095</v>
      </c>
      <c r="I85" s="25">
        <f t="shared" ref="I85" si="258">IF(D85="SELL",IF(G85="-","0",F85-G85),IF(D85="BUY",IF(G85="-","0",G85-F85)))*C85</f>
        <v>0</v>
      </c>
      <c r="J85" s="57">
        <f t="shared" ref="J85" si="259">SUM(H85:I85)</f>
        <v>3409.0909090909095</v>
      </c>
    </row>
    <row r="86" spans="1:10" x14ac:dyDescent="0.25">
      <c r="A86" s="23">
        <v>43431</v>
      </c>
      <c r="B86" s="24" t="s">
        <v>219</v>
      </c>
      <c r="C86" s="56">
        <f t="shared" ref="C86:C88" si="260">300000/E86</f>
        <v>877.19298245614038</v>
      </c>
      <c r="D86" s="58" t="s">
        <v>48</v>
      </c>
      <c r="E86" s="25">
        <v>342</v>
      </c>
      <c r="F86" s="25">
        <v>346.5</v>
      </c>
      <c r="G86" s="25" t="s">
        <v>49</v>
      </c>
      <c r="H86" s="25">
        <f t="shared" ref="H86:H88" si="261">IF(D86="SELL", E86-F86, F86-E86)*C86</f>
        <v>3947.3684210526317</v>
      </c>
      <c r="I86" s="25">
        <f t="shared" ref="I86:I88" si="262">IF(D86="SELL",IF(G86="-","0",F86-G86),IF(D86="BUY",IF(G86="-","0",G86-F86)))*C86</f>
        <v>0</v>
      </c>
      <c r="J86" s="57">
        <f t="shared" ref="J86:J88" si="263">SUM(H86:I86)</f>
        <v>3947.3684210526317</v>
      </c>
    </row>
    <row r="87" spans="1:10" x14ac:dyDescent="0.25">
      <c r="A87" s="23">
        <v>43431</v>
      </c>
      <c r="B87" s="24" t="s">
        <v>220</v>
      </c>
      <c r="C87" s="56">
        <f t="shared" si="260"/>
        <v>141.50943396226415</v>
      </c>
      <c r="D87" s="58" t="s">
        <v>104</v>
      </c>
      <c r="E87" s="25">
        <v>2120</v>
      </c>
      <c r="F87" s="25">
        <v>2090</v>
      </c>
      <c r="G87" s="25">
        <v>2060</v>
      </c>
      <c r="H87" s="25">
        <f t="shared" si="261"/>
        <v>4245.2830188679245</v>
      </c>
      <c r="I87" s="25">
        <f t="shared" si="262"/>
        <v>4245.2830188679245</v>
      </c>
      <c r="J87" s="57">
        <f t="shared" si="263"/>
        <v>8490.566037735849</v>
      </c>
    </row>
    <row r="88" spans="1:10" x14ac:dyDescent="0.25">
      <c r="A88" s="23">
        <v>43430</v>
      </c>
      <c r="B88" s="24" t="s">
        <v>199</v>
      </c>
      <c r="C88" s="56">
        <f t="shared" si="260"/>
        <v>639.65884861407244</v>
      </c>
      <c r="D88" s="58" t="s">
        <v>48</v>
      </c>
      <c r="E88" s="25">
        <v>469</v>
      </c>
      <c r="F88" s="25">
        <v>475</v>
      </c>
      <c r="G88" s="25">
        <v>484</v>
      </c>
      <c r="H88" s="25">
        <f t="shared" si="261"/>
        <v>3837.9530916844346</v>
      </c>
      <c r="I88" s="25">
        <f t="shared" si="262"/>
        <v>5756.9296375266522</v>
      </c>
      <c r="J88" s="57">
        <f t="shared" si="263"/>
        <v>9594.8827292110873</v>
      </c>
    </row>
    <row r="89" spans="1:10" x14ac:dyDescent="0.25">
      <c r="A89" s="23">
        <v>43426</v>
      </c>
      <c r="B89" s="24" t="s">
        <v>164</v>
      </c>
      <c r="C89" s="56">
        <f t="shared" ref="C89:C90" si="264">300000/E89</f>
        <v>731.70731707317077</v>
      </c>
      <c r="D89" s="58" t="s">
        <v>104</v>
      </c>
      <c r="E89" s="25">
        <v>410</v>
      </c>
      <c r="F89" s="25">
        <v>405</v>
      </c>
      <c r="G89" s="25" t="s">
        <v>49</v>
      </c>
      <c r="H89" s="25">
        <f t="shared" ref="H89:H90" si="265">IF(D89="SELL", E89-F89, F89-E89)*C89</f>
        <v>3658.5365853658541</v>
      </c>
      <c r="I89" s="25">
        <f t="shared" ref="I89:I90" si="266">IF(D89="SELL",IF(G89="-","0",F89-G89),IF(D89="BUY",IF(G89="-","0",G89-F89)))*C89</f>
        <v>0</v>
      </c>
      <c r="J89" s="57">
        <f t="shared" ref="J89:J90" si="267">SUM(H89:I89)</f>
        <v>3658.5365853658541</v>
      </c>
    </row>
    <row r="90" spans="1:10" x14ac:dyDescent="0.25">
      <c r="A90" s="23">
        <v>43425</v>
      </c>
      <c r="B90" s="24" t="s">
        <v>199</v>
      </c>
      <c r="C90" s="56">
        <f t="shared" si="264"/>
        <v>1224.4897959183672</v>
      </c>
      <c r="D90" s="58" t="s">
        <v>48</v>
      </c>
      <c r="E90" s="25">
        <v>245</v>
      </c>
      <c r="F90" s="25">
        <v>250</v>
      </c>
      <c r="G90" s="25" t="s">
        <v>49</v>
      </c>
      <c r="H90" s="25">
        <f t="shared" si="265"/>
        <v>6122.4489795918362</v>
      </c>
      <c r="I90" s="25">
        <f t="shared" si="266"/>
        <v>0</v>
      </c>
      <c r="J90" s="57">
        <f t="shared" si="267"/>
        <v>6122.4489795918362</v>
      </c>
    </row>
    <row r="91" spans="1:10" x14ac:dyDescent="0.25">
      <c r="A91" s="23">
        <v>43424</v>
      </c>
      <c r="B91" s="24" t="s">
        <v>140</v>
      </c>
      <c r="C91" s="56">
        <f t="shared" ref="C91:C92" si="268">300000/E91</f>
        <v>817.43869209809259</v>
      </c>
      <c r="D91" s="58" t="s">
        <v>48</v>
      </c>
      <c r="E91" s="25">
        <v>367</v>
      </c>
      <c r="F91" s="25">
        <v>372</v>
      </c>
      <c r="G91" s="25" t="s">
        <v>49</v>
      </c>
      <c r="H91" s="25">
        <f t="shared" ref="H91:H92" si="269">IF(D91="SELL", E91-F91, F91-E91)*C91</f>
        <v>4087.1934604904627</v>
      </c>
      <c r="I91" s="25">
        <f t="shared" ref="I91:I92" si="270">IF(D91="SELL",IF(G91="-","0",F91-G91),IF(D91="BUY",IF(G91="-","0",G91-F91)))*C91</f>
        <v>0</v>
      </c>
      <c r="J91" s="57">
        <f t="shared" ref="J91:J92" si="271">SUM(H91:I91)</f>
        <v>4087.1934604904627</v>
      </c>
    </row>
    <row r="92" spans="1:10" x14ac:dyDescent="0.25">
      <c r="A92" s="23">
        <v>43423</v>
      </c>
      <c r="B92" s="24" t="s">
        <v>185</v>
      </c>
      <c r="C92" s="56">
        <f t="shared" si="268"/>
        <v>608.51926977687629</v>
      </c>
      <c r="D92" s="58" t="s">
        <v>48</v>
      </c>
      <c r="E92" s="25">
        <v>493</v>
      </c>
      <c r="F92" s="25">
        <v>500</v>
      </c>
      <c r="G92" s="25" t="s">
        <v>49</v>
      </c>
      <c r="H92" s="25">
        <f t="shared" si="269"/>
        <v>4259.6348884381341</v>
      </c>
      <c r="I92" s="25">
        <f t="shared" si="270"/>
        <v>0</v>
      </c>
      <c r="J92" s="57">
        <f t="shared" si="271"/>
        <v>4259.6348884381341</v>
      </c>
    </row>
    <row r="93" spans="1:10" x14ac:dyDescent="0.25">
      <c r="A93" s="23">
        <v>43420</v>
      </c>
      <c r="B93" s="24" t="s">
        <v>216</v>
      </c>
      <c r="C93" s="56">
        <f t="shared" ref="C93:C101" si="272">300000/E93</f>
        <v>767.26342710997437</v>
      </c>
      <c r="D93" s="58" t="s">
        <v>48</v>
      </c>
      <c r="E93" s="25">
        <v>391</v>
      </c>
      <c r="F93" s="25">
        <v>396</v>
      </c>
      <c r="G93" s="25">
        <v>405</v>
      </c>
      <c r="H93" s="25">
        <f t="shared" ref="H93:H101" si="273">IF(D93="SELL", E93-F93, F93-E93)*C93</f>
        <v>3836.3171355498716</v>
      </c>
      <c r="I93" s="25">
        <f t="shared" ref="I93:I95" si="274">IF(D93="SELL",IF(G93="-","0",F93-G93),IF(D93="BUY",IF(G93="-","0",G93-F93)))*C93</f>
        <v>6905.3708439897691</v>
      </c>
      <c r="J93" s="57">
        <f t="shared" ref="J93:J101" si="275">SUM(H93:I93)</f>
        <v>10741.687979539642</v>
      </c>
    </row>
    <row r="94" spans="1:10" x14ac:dyDescent="0.25">
      <c r="A94" s="23">
        <v>43419</v>
      </c>
      <c r="B94" s="24" t="s">
        <v>215</v>
      </c>
      <c r="C94" s="56">
        <f t="shared" si="272"/>
        <v>206.89655172413794</v>
      </c>
      <c r="D94" s="58" t="s">
        <v>48</v>
      </c>
      <c r="E94" s="25">
        <v>1450</v>
      </c>
      <c r="F94" s="25">
        <v>1460</v>
      </c>
      <c r="G94" s="25" t="s">
        <v>49</v>
      </c>
      <c r="H94" s="25">
        <f t="shared" si="273"/>
        <v>2068.9655172413795</v>
      </c>
      <c r="I94" s="25">
        <f t="shared" si="274"/>
        <v>0</v>
      </c>
      <c r="J94" s="57">
        <f t="shared" si="275"/>
        <v>2068.9655172413795</v>
      </c>
    </row>
    <row r="95" spans="1:10" x14ac:dyDescent="0.25">
      <c r="A95" s="23">
        <v>43418</v>
      </c>
      <c r="B95" s="24" t="s">
        <v>214</v>
      </c>
      <c r="C95" s="56">
        <f t="shared" si="272"/>
        <v>712.58907363420428</v>
      </c>
      <c r="D95" s="58" t="s">
        <v>48</v>
      </c>
      <c r="E95" s="25">
        <v>421</v>
      </c>
      <c r="F95" s="25">
        <v>428</v>
      </c>
      <c r="G95" s="25" t="s">
        <v>49</v>
      </c>
      <c r="H95" s="25">
        <f t="shared" si="273"/>
        <v>4988.1235154394299</v>
      </c>
      <c r="I95" s="25">
        <f t="shared" si="274"/>
        <v>0</v>
      </c>
      <c r="J95" s="57">
        <f t="shared" si="275"/>
        <v>4988.1235154394299</v>
      </c>
    </row>
    <row r="96" spans="1:10" x14ac:dyDescent="0.25">
      <c r="A96" s="23">
        <v>43417</v>
      </c>
      <c r="B96" s="24" t="s">
        <v>53</v>
      </c>
      <c r="C96" s="56">
        <f t="shared" si="272"/>
        <v>852.27272727272725</v>
      </c>
      <c r="D96" s="58" t="s">
        <v>104</v>
      </c>
      <c r="E96" s="25">
        <v>352</v>
      </c>
      <c r="F96" s="25">
        <v>350</v>
      </c>
      <c r="G96" s="25" t="s">
        <v>49</v>
      </c>
      <c r="H96" s="25">
        <f t="shared" si="273"/>
        <v>1704.5454545454545</v>
      </c>
      <c r="I96" s="25">
        <v>0</v>
      </c>
      <c r="J96" s="57">
        <f t="shared" si="275"/>
        <v>1704.5454545454545</v>
      </c>
    </row>
    <row r="97" spans="1:13" x14ac:dyDescent="0.25">
      <c r="A97" s="23">
        <v>43416</v>
      </c>
      <c r="B97" s="24" t="s">
        <v>190</v>
      </c>
      <c r="C97" s="56">
        <f t="shared" si="272"/>
        <v>678.73303167420818</v>
      </c>
      <c r="D97" s="58" t="s">
        <v>48</v>
      </c>
      <c r="E97" s="25">
        <v>442</v>
      </c>
      <c r="F97" s="25">
        <v>448</v>
      </c>
      <c r="G97" s="25" t="s">
        <v>49</v>
      </c>
      <c r="H97" s="25">
        <f t="shared" si="273"/>
        <v>4072.3981900452491</v>
      </c>
      <c r="I97" s="25">
        <f t="shared" ref="I97:I101" si="276">IF(D97="SELL",IF(G97="-","0",F97-G97),IF(D97="BUY",IF(G97="-","0",G97-F97)))*C97</f>
        <v>0</v>
      </c>
      <c r="J97" s="57">
        <f t="shared" si="275"/>
        <v>4072.3981900452491</v>
      </c>
    </row>
    <row r="98" spans="1:13" x14ac:dyDescent="0.25">
      <c r="A98" s="23">
        <v>43409</v>
      </c>
      <c r="B98" s="24" t="s">
        <v>213</v>
      </c>
      <c r="C98" s="56">
        <f t="shared" si="272"/>
        <v>561.79775280898878</v>
      </c>
      <c r="D98" s="58" t="s">
        <v>48</v>
      </c>
      <c r="E98" s="25">
        <v>534</v>
      </c>
      <c r="F98" s="25">
        <v>528</v>
      </c>
      <c r="G98" s="25" t="s">
        <v>49</v>
      </c>
      <c r="H98" s="25">
        <f t="shared" si="273"/>
        <v>-3370.7865168539329</v>
      </c>
      <c r="I98" s="25">
        <f t="shared" si="276"/>
        <v>0</v>
      </c>
      <c r="J98" s="57">
        <f t="shared" si="275"/>
        <v>-3370.7865168539329</v>
      </c>
    </row>
    <row r="99" spans="1:13" x14ac:dyDescent="0.25">
      <c r="A99" s="23">
        <v>43409</v>
      </c>
      <c r="B99" s="24" t="s">
        <v>183</v>
      </c>
      <c r="C99" s="56">
        <f t="shared" si="272"/>
        <v>934.57943925233644</v>
      </c>
      <c r="D99" s="58" t="s">
        <v>48</v>
      </c>
      <c r="E99" s="25">
        <v>321</v>
      </c>
      <c r="F99" s="25">
        <v>326</v>
      </c>
      <c r="G99" s="25" t="s">
        <v>49</v>
      </c>
      <c r="H99" s="25">
        <f t="shared" si="273"/>
        <v>4672.8971962616824</v>
      </c>
      <c r="I99" s="25">
        <f t="shared" si="276"/>
        <v>0</v>
      </c>
      <c r="J99" s="57">
        <f t="shared" si="275"/>
        <v>4672.8971962616824</v>
      </c>
    </row>
    <row r="100" spans="1:13" x14ac:dyDescent="0.25">
      <c r="A100" s="23">
        <v>43406</v>
      </c>
      <c r="B100" s="24" t="s">
        <v>140</v>
      </c>
      <c r="C100" s="56">
        <f t="shared" si="272"/>
        <v>854.70085470085473</v>
      </c>
      <c r="D100" s="58" t="s">
        <v>48</v>
      </c>
      <c r="E100" s="25">
        <v>351</v>
      </c>
      <c r="F100" s="25">
        <v>356</v>
      </c>
      <c r="G100" s="25" t="s">
        <v>49</v>
      </c>
      <c r="H100" s="25">
        <f t="shared" si="273"/>
        <v>4273.5042735042734</v>
      </c>
      <c r="I100" s="25">
        <f t="shared" si="276"/>
        <v>0</v>
      </c>
      <c r="J100" s="57">
        <f t="shared" si="275"/>
        <v>4273.5042735042734</v>
      </c>
    </row>
    <row r="101" spans="1:13" x14ac:dyDescent="0.25">
      <c r="A101" s="23">
        <v>43405</v>
      </c>
      <c r="B101" s="24" t="s">
        <v>212</v>
      </c>
      <c r="C101" s="56">
        <f t="shared" si="272"/>
        <v>874.63556851311955</v>
      </c>
      <c r="D101" s="58" t="s">
        <v>48</v>
      </c>
      <c r="E101" s="25">
        <v>343</v>
      </c>
      <c r="F101" s="25">
        <v>348</v>
      </c>
      <c r="G101" s="25" t="s">
        <v>49</v>
      </c>
      <c r="H101" s="25">
        <f t="shared" si="273"/>
        <v>4373.1778425655975</v>
      </c>
      <c r="I101" s="25">
        <f t="shared" si="276"/>
        <v>0</v>
      </c>
      <c r="J101" s="57">
        <f t="shared" si="275"/>
        <v>4373.1778425655975</v>
      </c>
    </row>
    <row r="102" spans="1:13" x14ac:dyDescent="0.25">
      <c r="A102" s="23">
        <v>43404</v>
      </c>
      <c r="B102" s="24" t="s">
        <v>208</v>
      </c>
      <c r="C102" s="26">
        <f t="shared" ref="C102:C107" si="277">200000/E102</f>
        <v>349.04013961605585</v>
      </c>
      <c r="D102" s="71" t="s">
        <v>48</v>
      </c>
      <c r="E102" s="25">
        <v>573</v>
      </c>
      <c r="F102" s="25">
        <v>580</v>
      </c>
      <c r="G102" s="25" t="s">
        <v>49</v>
      </c>
      <c r="H102" s="25">
        <f t="shared" ref="H102" si="278">IF(D102="SELL", E102-F102, F102-E102)*C102</f>
        <v>2443.2809773123909</v>
      </c>
      <c r="I102" s="25">
        <f t="shared" ref="I102" si="279">IF(D102="SELL",IF(G102="-","0",F102-G102),IF(D102="BUY",IF(G102="-","0",G102-F102)))*C102</f>
        <v>0</v>
      </c>
      <c r="J102" s="57">
        <f t="shared" ref="J102" si="280">SUM(H102:I102)</f>
        <v>2443.2809773123909</v>
      </c>
      <c r="K102" s="59"/>
      <c r="L102" s="59"/>
      <c r="M102" s="59"/>
    </row>
    <row r="103" spans="1:13" x14ac:dyDescent="0.25">
      <c r="A103" s="23">
        <v>43404</v>
      </c>
      <c r="B103" s="24" t="s">
        <v>207</v>
      </c>
      <c r="C103" s="26">
        <f t="shared" si="277"/>
        <v>680.27210884353747</v>
      </c>
      <c r="D103" s="71" t="s">
        <v>48</v>
      </c>
      <c r="E103" s="25">
        <v>294</v>
      </c>
      <c r="F103" s="25">
        <v>290</v>
      </c>
      <c r="G103" s="25" t="s">
        <v>49</v>
      </c>
      <c r="H103" s="25">
        <f t="shared" ref="H103" si="281">IF(D103="SELL", E103-F103, F103-E103)*C103</f>
        <v>-2721.0884353741499</v>
      </c>
      <c r="I103" s="25">
        <f t="shared" ref="I103" si="282">IF(D103="SELL",IF(G103="-","0",F103-G103),IF(D103="BUY",IF(G103="-","0",G103-F103)))*C103</f>
        <v>0</v>
      </c>
      <c r="J103" s="57">
        <f t="shared" ref="J103" si="283">SUM(H103:I103)</f>
        <v>-2721.0884353741499</v>
      </c>
      <c r="K103" s="59"/>
      <c r="L103" s="59"/>
      <c r="M103" s="59"/>
    </row>
    <row r="104" spans="1:13" x14ac:dyDescent="0.25">
      <c r="A104" s="23">
        <v>43403</v>
      </c>
      <c r="B104" s="24" t="s">
        <v>206</v>
      </c>
      <c r="C104" s="26">
        <f t="shared" si="277"/>
        <v>294.11764705882354</v>
      </c>
      <c r="D104" s="71" t="s">
        <v>48</v>
      </c>
      <c r="E104" s="25">
        <v>680</v>
      </c>
      <c r="F104" s="25">
        <v>670</v>
      </c>
      <c r="G104" s="25" t="s">
        <v>49</v>
      </c>
      <c r="H104" s="25">
        <f t="shared" ref="H104" si="284">IF(D104="SELL", E104-F104, F104-E104)*C104</f>
        <v>-2941.1764705882351</v>
      </c>
      <c r="I104" s="25">
        <f t="shared" ref="I104" si="285">IF(D104="SELL",IF(G104="-","0",F104-G104),IF(D104="BUY",IF(G104="-","0",G104-F104)))*C104</f>
        <v>0</v>
      </c>
      <c r="J104" s="57">
        <f t="shared" ref="J104" si="286">SUM(H104:I104)</f>
        <v>-2941.1764705882351</v>
      </c>
      <c r="K104" s="59"/>
      <c r="L104" s="59"/>
      <c r="M104" s="59"/>
    </row>
    <row r="105" spans="1:13" x14ac:dyDescent="0.25">
      <c r="A105" s="23">
        <v>43403</v>
      </c>
      <c r="B105" s="24" t="s">
        <v>205</v>
      </c>
      <c r="C105" s="26">
        <f t="shared" si="277"/>
        <v>458.71559633027522</v>
      </c>
      <c r="D105" s="71" t="s">
        <v>48</v>
      </c>
      <c r="E105" s="25">
        <v>436</v>
      </c>
      <c r="F105" s="25">
        <v>430</v>
      </c>
      <c r="G105" s="25" t="s">
        <v>49</v>
      </c>
      <c r="H105" s="25">
        <f t="shared" ref="H105" si="287">IF(D105="SELL", E105-F105, F105-E105)*C105</f>
        <v>-2752.2935779816512</v>
      </c>
      <c r="I105" s="25">
        <f t="shared" ref="I105" si="288">IF(D105="SELL",IF(G105="-","0",F105-G105),IF(D105="BUY",IF(G105="-","0",G105-F105)))*C105</f>
        <v>0</v>
      </c>
      <c r="J105" s="57">
        <f t="shared" ref="J105:J108" si="289">SUM(H105:I105)</f>
        <v>-2752.2935779816512</v>
      </c>
      <c r="K105" s="59"/>
      <c r="L105" s="59"/>
      <c r="M105" s="59"/>
    </row>
    <row r="106" spans="1:13" x14ac:dyDescent="0.25">
      <c r="A106" s="23">
        <v>43402</v>
      </c>
      <c r="B106" s="24" t="s">
        <v>143</v>
      </c>
      <c r="C106" s="26">
        <f t="shared" si="277"/>
        <v>760.45627376425853</v>
      </c>
      <c r="D106" s="71" t="s">
        <v>48</v>
      </c>
      <c r="E106" s="25">
        <v>263</v>
      </c>
      <c r="F106" s="25">
        <v>267</v>
      </c>
      <c r="G106" s="25">
        <v>270</v>
      </c>
      <c r="H106" s="25">
        <f t="shared" ref="H106" si="290">IF(D106="SELL", E106-F106, F106-E106)*C106</f>
        <v>3041.8250950570341</v>
      </c>
      <c r="I106" s="25">
        <f t="shared" ref="I106" si="291">IF(D106="SELL",IF(G106="-","0",F106-G106),IF(D106="BUY",IF(G106="-","0",G106-F106)))*C106</f>
        <v>2281.3688212927755</v>
      </c>
      <c r="J106" s="57">
        <f t="shared" ref="J106" si="292">SUM(H106:I106)</f>
        <v>5323.19391634981</v>
      </c>
      <c r="K106" s="59"/>
      <c r="L106" s="59"/>
      <c r="M106" s="59"/>
    </row>
    <row r="107" spans="1:13" x14ac:dyDescent="0.25">
      <c r="A107" s="23">
        <v>43399</v>
      </c>
      <c r="B107" s="24" t="s">
        <v>53</v>
      </c>
      <c r="C107" s="26">
        <f t="shared" si="277"/>
        <v>364.96350364963502</v>
      </c>
      <c r="D107" s="71" t="s">
        <v>104</v>
      </c>
      <c r="E107" s="25">
        <v>548</v>
      </c>
      <c r="F107" s="25">
        <v>542</v>
      </c>
      <c r="G107" s="25" t="s">
        <v>49</v>
      </c>
      <c r="H107" s="25">
        <f t="shared" ref="H107" si="293">IF(D107="SELL", E107-F107, F107-E107)*C107</f>
        <v>2189.7810218978102</v>
      </c>
      <c r="I107" s="25">
        <f t="shared" ref="I107" si="294">IF(D107="SELL",IF(G107="-","0",F107-G107),IF(D107="BUY",IF(G107="-","0",G107-F107)))*C107</f>
        <v>0</v>
      </c>
      <c r="J107" s="57">
        <f t="shared" ref="J107" si="295">SUM(H107:I107)</f>
        <v>2189.7810218978102</v>
      </c>
      <c r="K107" s="59"/>
      <c r="L107" s="59"/>
      <c r="M107" s="59"/>
    </row>
    <row r="108" spans="1:13" x14ac:dyDescent="0.25">
      <c r="A108" s="23">
        <v>43398</v>
      </c>
      <c r="B108" s="24" t="s">
        <v>200</v>
      </c>
      <c r="C108" s="56">
        <f t="shared" ref="C108" si="296">300000/E108</f>
        <v>1431.9809069212411</v>
      </c>
      <c r="D108" s="58" t="s">
        <v>10</v>
      </c>
      <c r="E108" s="25">
        <v>209.5</v>
      </c>
      <c r="F108" s="25">
        <v>206.5</v>
      </c>
      <c r="G108" s="25" t="s">
        <v>49</v>
      </c>
      <c r="H108" s="25">
        <f t="shared" ref="H108" si="297">IF(D108="SELL", E108-F108, F108-E108)*C108</f>
        <v>-4295.9427207637236</v>
      </c>
      <c r="I108" s="25">
        <f t="shared" ref="I108" si="298">IF(D108="SELL",IF(G108="-","0",F108-G108),IF(D108="BUY",IF(G108="-","0",G108-F108)))*C108</f>
        <v>0</v>
      </c>
      <c r="J108" s="57">
        <f t="shared" si="289"/>
        <v>-4295.9427207637236</v>
      </c>
    </row>
    <row r="109" spans="1:13" x14ac:dyDescent="0.25">
      <c r="A109" s="23">
        <v>43397</v>
      </c>
      <c r="B109" s="24" t="s">
        <v>199</v>
      </c>
      <c r="C109" s="56">
        <f t="shared" ref="C109" si="299">300000/E109</f>
        <v>1415.0943396226414</v>
      </c>
      <c r="D109" s="58" t="s">
        <v>104</v>
      </c>
      <c r="E109" s="25">
        <v>212</v>
      </c>
      <c r="F109" s="25">
        <v>208.5</v>
      </c>
      <c r="G109" s="25" t="s">
        <v>49</v>
      </c>
      <c r="H109" s="25">
        <f t="shared" ref="H109" si="300">IF(D109="SELL", E109-F109, F109-E109)*C109</f>
        <v>4952.8301886792451</v>
      </c>
      <c r="I109" s="25">
        <f t="shared" ref="I109" si="301">IF(D109="SELL",IF(G109="-","0",F109-G109),IF(D109="BUY",IF(G109="-","0",G109-F109)))*C109</f>
        <v>0</v>
      </c>
      <c r="J109" s="57">
        <f t="shared" ref="J109" si="302">SUM(H109:I109)</f>
        <v>4952.8301886792451</v>
      </c>
    </row>
    <row r="110" spans="1:13" x14ac:dyDescent="0.25">
      <c r="A110" s="23">
        <v>43396</v>
      </c>
      <c r="B110" s="24" t="s">
        <v>198</v>
      </c>
      <c r="C110" s="56">
        <f t="shared" ref="C110" si="303">300000/E110</f>
        <v>217.07670043415339</v>
      </c>
      <c r="D110" s="58" t="s">
        <v>104</v>
      </c>
      <c r="E110" s="25">
        <v>1382</v>
      </c>
      <c r="F110" s="25">
        <v>1382</v>
      </c>
      <c r="G110" s="25" t="s">
        <v>49</v>
      </c>
      <c r="H110" s="25">
        <f t="shared" ref="H110" si="304">IF(D110="SELL", E110-F110, F110-E110)*C110</f>
        <v>0</v>
      </c>
      <c r="I110" s="25">
        <f t="shared" ref="I110" si="305">IF(D110="SELL",IF(G110="-","0",F110-G110),IF(D110="BUY",IF(G110="-","0",G110-F110)))*C110</f>
        <v>0</v>
      </c>
      <c r="J110" s="57">
        <f t="shared" ref="J110" si="306">SUM(H110:I110)</f>
        <v>0</v>
      </c>
    </row>
    <row r="111" spans="1:13" x14ac:dyDescent="0.25">
      <c r="A111" s="23">
        <v>43395</v>
      </c>
      <c r="B111" s="24" t="s">
        <v>78</v>
      </c>
      <c r="C111" s="56">
        <f t="shared" ref="C111" si="307">300000/E111</f>
        <v>1153.8461538461538</v>
      </c>
      <c r="D111" s="58" t="s">
        <v>48</v>
      </c>
      <c r="E111" s="25">
        <v>260</v>
      </c>
      <c r="F111" s="25">
        <v>264</v>
      </c>
      <c r="G111" s="25" t="s">
        <v>49</v>
      </c>
      <c r="H111" s="25">
        <f t="shared" ref="H111" si="308">IF(D111="SELL", E111-F111, F111-E111)*C111</f>
        <v>4615.3846153846152</v>
      </c>
      <c r="I111" s="25">
        <f t="shared" ref="I111" si="309">IF(D111="SELL",IF(G111="-","0",F111-G111),IF(D111="BUY",IF(G111="-","0",G111-F111)))*C111</f>
        <v>0</v>
      </c>
      <c r="J111" s="57">
        <f t="shared" ref="J111" si="310">SUM(H111:I111)</f>
        <v>4615.3846153846152</v>
      </c>
    </row>
    <row r="112" spans="1:13" x14ac:dyDescent="0.25">
      <c r="A112" s="23">
        <v>43392</v>
      </c>
      <c r="B112" s="24" t="s">
        <v>196</v>
      </c>
      <c r="C112" s="56">
        <f t="shared" ref="C112" si="311">300000/E112</f>
        <v>526.31578947368416</v>
      </c>
      <c r="D112" s="58" t="s">
        <v>104</v>
      </c>
      <c r="E112" s="25">
        <v>570</v>
      </c>
      <c r="F112" s="25">
        <v>564</v>
      </c>
      <c r="G112" s="25">
        <v>555</v>
      </c>
      <c r="H112" s="25">
        <f t="shared" ref="H112" si="312">IF(D112="SELL", E112-F112, F112-E112)*C112</f>
        <v>3157.894736842105</v>
      </c>
      <c r="I112" s="25">
        <f t="shared" ref="I112" si="313">IF(D112="SELL",IF(G112="-","0",F112-G112),IF(D112="BUY",IF(G112="-","0",G112-F112)))*C112</f>
        <v>4736.8421052631575</v>
      </c>
      <c r="J112" s="57">
        <f t="shared" ref="J112" si="314">SUM(H112:I112)</f>
        <v>7894.7368421052624</v>
      </c>
    </row>
    <row r="113" spans="1:10" x14ac:dyDescent="0.25">
      <c r="A113" s="23">
        <v>43390</v>
      </c>
      <c r="B113" s="24" t="s">
        <v>194</v>
      </c>
      <c r="C113" s="56">
        <f t="shared" ref="C113" si="315">300000/E113</f>
        <v>190.47619047619048</v>
      </c>
      <c r="D113" s="58" t="s">
        <v>104</v>
      </c>
      <c r="E113" s="25">
        <v>1575</v>
      </c>
      <c r="F113" s="25">
        <v>1555</v>
      </c>
      <c r="G113" s="25">
        <v>1530</v>
      </c>
      <c r="H113" s="25">
        <f t="shared" ref="H113" si="316">IF(D113="SELL", E113-F113, F113-E113)*C113</f>
        <v>3809.5238095238096</v>
      </c>
      <c r="I113" s="25">
        <f t="shared" ref="I113" si="317">IF(D113="SELL",IF(G113="-","0",F113-G113),IF(D113="BUY",IF(G113="-","0",G113-F113)))*C113</f>
        <v>4761.9047619047624</v>
      </c>
      <c r="J113" s="57">
        <f t="shared" ref="J113" si="318">SUM(H113:I113)</f>
        <v>8571.4285714285725</v>
      </c>
    </row>
    <row r="114" spans="1:10" x14ac:dyDescent="0.25">
      <c r="A114" s="23">
        <v>43389</v>
      </c>
      <c r="B114" s="24" t="s">
        <v>190</v>
      </c>
      <c r="C114" s="56">
        <f t="shared" ref="C114" si="319">300000/E114</f>
        <v>669.64285714285711</v>
      </c>
      <c r="D114" s="58" t="s">
        <v>48</v>
      </c>
      <c r="E114" s="25">
        <v>448</v>
      </c>
      <c r="F114" s="25">
        <v>453.4</v>
      </c>
      <c r="G114" s="25" t="s">
        <v>49</v>
      </c>
      <c r="H114" s="25">
        <f t="shared" ref="H114" si="320">IF(D114="SELL", E114-F114, F114-E114)*C114</f>
        <v>3616.071428571413</v>
      </c>
      <c r="I114" s="25">
        <f t="shared" ref="I114" si="321">IF(D114="SELL",IF(G114="-","0",F114-G114),IF(D114="BUY",IF(G114="-","0",G114-F114)))*C114</f>
        <v>0</v>
      </c>
      <c r="J114" s="57">
        <f t="shared" ref="J114" si="322">SUM(H114:I114)</f>
        <v>3616.071428571413</v>
      </c>
    </row>
    <row r="115" spans="1:10" x14ac:dyDescent="0.25">
      <c r="A115" s="23">
        <v>43388</v>
      </c>
      <c r="B115" s="24" t="s">
        <v>190</v>
      </c>
      <c r="C115" s="56">
        <f t="shared" ref="C115" si="323">300000/E115</f>
        <v>753.7688442211055</v>
      </c>
      <c r="D115" s="58" t="s">
        <v>48</v>
      </c>
      <c r="E115" s="25">
        <v>398</v>
      </c>
      <c r="F115" s="25">
        <v>405</v>
      </c>
      <c r="G115" s="25" t="s">
        <v>49</v>
      </c>
      <c r="H115" s="25">
        <f t="shared" ref="H115" si="324">IF(D115="SELL", E115-F115, F115-E115)*C115</f>
        <v>5276.3819095477384</v>
      </c>
      <c r="I115" s="25">
        <f t="shared" ref="I115" si="325">IF(D115="SELL",IF(G115="-","0",F115-G115),IF(D115="BUY",IF(G115="-","0",G115-F115)))*C115</f>
        <v>0</v>
      </c>
      <c r="J115" s="57">
        <f t="shared" ref="J115" si="326">SUM(H115:I115)</f>
        <v>5276.3819095477384</v>
      </c>
    </row>
    <row r="116" spans="1:10" x14ac:dyDescent="0.25">
      <c r="A116" s="23">
        <v>43385</v>
      </c>
      <c r="B116" s="24" t="s">
        <v>190</v>
      </c>
      <c r="C116" s="56">
        <f t="shared" ref="C116" si="327">300000/E116</f>
        <v>800</v>
      </c>
      <c r="D116" s="58" t="s">
        <v>48</v>
      </c>
      <c r="E116" s="25">
        <v>375</v>
      </c>
      <c r="F116" s="25">
        <v>379.8</v>
      </c>
      <c r="G116" s="25" t="s">
        <v>49</v>
      </c>
      <c r="H116" s="25">
        <f t="shared" ref="H116" si="328">IF(D116="SELL", E116-F116, F116-E116)*C116</f>
        <v>3840.0000000000091</v>
      </c>
      <c r="I116" s="25">
        <f t="shared" ref="I116" si="329">IF(D116="SELL",IF(G116="-","0",F116-G116),IF(D116="BUY",IF(G116="-","0",G116-F116)))*C116</f>
        <v>0</v>
      </c>
      <c r="J116" s="57">
        <f t="shared" ref="J116" si="330">SUM(H116:I116)</f>
        <v>3840.0000000000091</v>
      </c>
    </row>
    <row r="117" spans="1:10" x14ac:dyDescent="0.25">
      <c r="A117" s="23">
        <v>43384</v>
      </c>
      <c r="B117" s="24" t="s">
        <v>187</v>
      </c>
      <c r="C117" s="56">
        <f t="shared" ref="C117" si="331">300000/E117</f>
        <v>462.24961479198765</v>
      </c>
      <c r="D117" s="58" t="s">
        <v>104</v>
      </c>
      <c r="E117" s="25">
        <v>649</v>
      </c>
      <c r="F117" s="25">
        <v>639</v>
      </c>
      <c r="G117" s="25">
        <v>631</v>
      </c>
      <c r="H117" s="25">
        <f t="shared" ref="H117" si="332">IF(D117="SELL", E117-F117, F117-E117)*C117</f>
        <v>4622.4961479198764</v>
      </c>
      <c r="I117" s="25">
        <f t="shared" ref="I117" si="333">IF(D117="SELL",IF(G117="-","0",F117-G117),IF(D117="BUY",IF(G117="-","0",G117-F117)))*C117</f>
        <v>3697.9969183359012</v>
      </c>
      <c r="J117" s="57">
        <f t="shared" ref="J117" si="334">SUM(H117:I117)</f>
        <v>8320.4930662557781</v>
      </c>
    </row>
    <row r="118" spans="1:10" x14ac:dyDescent="0.25">
      <c r="A118" s="23">
        <v>43383</v>
      </c>
      <c r="B118" s="24" t="s">
        <v>186</v>
      </c>
      <c r="C118" s="56">
        <f t="shared" ref="C118" si="335">300000/E118</f>
        <v>240</v>
      </c>
      <c r="D118" s="58" t="s">
        <v>48</v>
      </c>
      <c r="E118" s="25">
        <v>1250</v>
      </c>
      <c r="F118" s="25">
        <v>1268</v>
      </c>
      <c r="G118" s="25">
        <v>1290</v>
      </c>
      <c r="H118" s="25">
        <f t="shared" ref="H118" si="336">IF(D118="SELL", E118-F118, F118-E118)*C118</f>
        <v>4320</v>
      </c>
      <c r="I118" s="25">
        <f t="shared" ref="I118" si="337">IF(D118="SELL",IF(G118="-","0",F118-G118),IF(D118="BUY",IF(G118="-","0",G118-F118)))*C118</f>
        <v>5280</v>
      </c>
      <c r="J118" s="57">
        <f t="shared" ref="J118" si="338">SUM(H118:I118)</f>
        <v>9600</v>
      </c>
    </row>
    <row r="119" spans="1:10" x14ac:dyDescent="0.25">
      <c r="A119" s="23">
        <v>43382</v>
      </c>
      <c r="B119" s="24" t="s">
        <v>190</v>
      </c>
      <c r="C119" s="56">
        <f t="shared" ref="C119" si="339">300000/E119</f>
        <v>917.43119266055044</v>
      </c>
      <c r="D119" s="58" t="s">
        <v>104</v>
      </c>
      <c r="E119" s="25">
        <v>327</v>
      </c>
      <c r="F119" s="25">
        <v>321</v>
      </c>
      <c r="G119" s="25" t="s">
        <v>49</v>
      </c>
      <c r="H119" s="25">
        <f t="shared" ref="H119" si="340">IF(D119="SELL", E119-F119, F119-E119)*C119</f>
        <v>5504.5871559633024</v>
      </c>
      <c r="I119" s="25">
        <v>0</v>
      </c>
      <c r="J119" s="57">
        <f t="shared" ref="J119" si="341">SUM(H119:I119)</f>
        <v>5504.5871559633024</v>
      </c>
    </row>
    <row r="120" spans="1:10" x14ac:dyDescent="0.25">
      <c r="A120" s="23">
        <v>43381</v>
      </c>
      <c r="B120" s="24" t="s">
        <v>185</v>
      </c>
      <c r="C120" s="56">
        <f t="shared" ref="C120" si="342">300000/E120</f>
        <v>678.73303167420818</v>
      </c>
      <c r="D120" s="58" t="s">
        <v>104</v>
      </c>
      <c r="E120" s="25">
        <v>442</v>
      </c>
      <c r="F120" s="25">
        <v>435</v>
      </c>
      <c r="G120" s="25">
        <v>428</v>
      </c>
      <c r="H120" s="25">
        <f t="shared" ref="H120" si="343">IF(D120="SELL", E120-F120, F120-E120)*C120</f>
        <v>4751.1312217194572</v>
      </c>
      <c r="I120" s="25">
        <f t="shared" ref="I120" si="344">IF(D120="SELL",IF(G120="-","0",F120-G120),IF(D120="BUY",IF(G120="-","0",G120-F120)))*C120</f>
        <v>4751.1312217194572</v>
      </c>
      <c r="J120" s="57">
        <f t="shared" ref="J120" si="345">SUM(H120:I120)</f>
        <v>9502.2624434389145</v>
      </c>
    </row>
    <row r="121" spans="1:10" x14ac:dyDescent="0.25">
      <c r="A121" s="23">
        <v>43378</v>
      </c>
      <c r="B121" s="24" t="s">
        <v>116</v>
      </c>
      <c r="C121" s="56">
        <f t="shared" ref="C121" si="346">300000/E121</f>
        <v>656.45514223194743</v>
      </c>
      <c r="D121" s="58" t="s">
        <v>104</v>
      </c>
      <c r="E121" s="25">
        <v>457</v>
      </c>
      <c r="F121" s="25">
        <v>450</v>
      </c>
      <c r="G121" s="25">
        <v>440</v>
      </c>
      <c r="H121" s="25">
        <f t="shared" ref="H121" si="347">IF(D121="SELL", E121-F121, F121-E121)*C121</f>
        <v>4595.1859956236322</v>
      </c>
      <c r="I121" s="25">
        <f t="shared" ref="I121" si="348">IF(D121="SELL",IF(G121="-","0",F121-G121),IF(D121="BUY",IF(G121="-","0",G121-F121)))*C121</f>
        <v>6564.5514223194741</v>
      </c>
      <c r="J121" s="57">
        <f t="shared" ref="J121" si="349">SUM(H121:I121)</f>
        <v>11159.737417943106</v>
      </c>
    </row>
    <row r="122" spans="1:10" x14ac:dyDescent="0.25">
      <c r="A122" s="23">
        <v>43377</v>
      </c>
      <c r="B122" s="24" t="s">
        <v>183</v>
      </c>
      <c r="C122" s="56">
        <f t="shared" ref="C122:C123" si="350">300000/E122</f>
        <v>879.76539589442814</v>
      </c>
      <c r="D122" s="58" t="s">
        <v>104</v>
      </c>
      <c r="E122" s="25">
        <v>341</v>
      </c>
      <c r="F122" s="25">
        <v>335</v>
      </c>
      <c r="G122" s="25">
        <v>330</v>
      </c>
      <c r="H122" s="25">
        <f t="shared" ref="H122:H123" si="351">IF(D122="SELL", E122-F122, F122-E122)*C122</f>
        <v>5278.5923753665684</v>
      </c>
      <c r="I122" s="25">
        <f t="shared" ref="I122:I123" si="352">IF(D122="SELL",IF(G122="-","0",F122-G122),IF(D122="BUY",IF(G122="-","0",G122-F122)))*C122</f>
        <v>4398.8269794721409</v>
      </c>
      <c r="J122" s="57">
        <f t="shared" ref="J122:J123" si="353">SUM(H122:I122)</f>
        <v>9677.4193548387084</v>
      </c>
    </row>
    <row r="123" spans="1:10" x14ac:dyDescent="0.25">
      <c r="A123" s="23">
        <v>43376</v>
      </c>
      <c r="B123" s="24" t="s">
        <v>184</v>
      </c>
      <c r="C123" s="56">
        <f t="shared" si="350"/>
        <v>1142.8571428571429</v>
      </c>
      <c r="D123" s="58" t="s">
        <v>48</v>
      </c>
      <c r="E123" s="25">
        <v>262.5</v>
      </c>
      <c r="F123" s="25">
        <v>266</v>
      </c>
      <c r="G123" s="25" t="s">
        <v>49</v>
      </c>
      <c r="H123" s="25">
        <f t="shared" si="351"/>
        <v>4000</v>
      </c>
      <c r="I123" s="25">
        <f t="shared" si="352"/>
        <v>0</v>
      </c>
      <c r="J123" s="57">
        <f t="shared" si="353"/>
        <v>4000</v>
      </c>
    </row>
    <row r="124" spans="1:10" x14ac:dyDescent="0.25">
      <c r="A124" s="23">
        <v>43374</v>
      </c>
      <c r="B124" s="24" t="s">
        <v>158</v>
      </c>
      <c r="C124" s="56">
        <f t="shared" ref="C124" si="354">300000/E124</f>
        <v>821.91780821917803</v>
      </c>
      <c r="D124" s="58" t="s">
        <v>104</v>
      </c>
      <c r="E124" s="25">
        <v>365</v>
      </c>
      <c r="F124" s="25">
        <v>359</v>
      </c>
      <c r="G124" s="25" t="s">
        <v>49</v>
      </c>
      <c r="H124" s="25">
        <f t="shared" ref="H124" si="355">IF(D124="SELL", E124-F124, F124-E124)*C124</f>
        <v>4931.5068493150684</v>
      </c>
      <c r="I124" s="25">
        <f t="shared" ref="I124" si="356">IF(D124="SELL",IF(G124="-","0",F124-G124),IF(D124="BUY",IF(G124="-","0",G124-F124)))*C124</f>
        <v>0</v>
      </c>
      <c r="J124" s="57">
        <f t="shared" ref="J124" si="357">SUM(H124:I124)</f>
        <v>4931.5068493150684</v>
      </c>
    </row>
    <row r="125" spans="1:10" x14ac:dyDescent="0.25">
      <c r="A125" s="23">
        <v>43371</v>
      </c>
      <c r="B125" s="24" t="s">
        <v>173</v>
      </c>
      <c r="C125" s="56">
        <f t="shared" ref="C125" si="358">300000/E125</f>
        <v>759.49367088607596</v>
      </c>
      <c r="D125" s="58" t="s">
        <v>104</v>
      </c>
      <c r="E125" s="25">
        <v>395</v>
      </c>
      <c r="F125" s="25">
        <v>391</v>
      </c>
      <c r="G125" s="25" t="s">
        <v>49</v>
      </c>
      <c r="H125" s="25">
        <f t="shared" ref="H125" si="359">IF(D125="SELL", E125-F125, F125-E125)*C125</f>
        <v>3037.9746835443038</v>
      </c>
      <c r="I125" s="25">
        <f t="shared" ref="I125:I126" si="360">IF(D125="SELL",IF(G125="-","0",F125-G125),IF(D125="BUY",IF(G125="-","0",G125-F125)))*C125</f>
        <v>0</v>
      </c>
      <c r="J125" s="57">
        <f t="shared" ref="J125" si="361">SUM(H125:I125)</f>
        <v>3037.9746835443038</v>
      </c>
    </row>
    <row r="126" spans="1:10" x14ac:dyDescent="0.25">
      <c r="A126" s="23">
        <v>43370</v>
      </c>
      <c r="B126" s="24" t="s">
        <v>174</v>
      </c>
      <c r="C126" s="56">
        <f t="shared" ref="C126:C127" si="362">300000/E126</f>
        <v>131.57894736842104</v>
      </c>
      <c r="D126" s="58" t="s">
        <v>104</v>
      </c>
      <c r="E126" s="25">
        <v>2280</v>
      </c>
      <c r="F126" s="25">
        <v>2250</v>
      </c>
      <c r="G126" s="25">
        <v>2220</v>
      </c>
      <c r="H126" s="25">
        <f t="shared" ref="H126:H127" si="363">IF(D126="SELL", E126-F126, F126-E126)*C126</f>
        <v>3947.3684210526312</v>
      </c>
      <c r="I126" s="25">
        <f t="shared" si="360"/>
        <v>3947.3684210526312</v>
      </c>
      <c r="J126" s="57">
        <f t="shared" ref="J126:J127" si="364">SUM(H126:I126)</f>
        <v>7894.7368421052624</v>
      </c>
    </row>
    <row r="127" spans="1:10" x14ac:dyDescent="0.25">
      <c r="A127" s="23">
        <v>43369</v>
      </c>
      <c r="B127" s="24" t="s">
        <v>176</v>
      </c>
      <c r="C127" s="56">
        <f t="shared" si="362"/>
        <v>501.67224080267556</v>
      </c>
      <c r="D127" s="58" t="s">
        <v>48</v>
      </c>
      <c r="E127" s="25">
        <v>598</v>
      </c>
      <c r="F127" s="25">
        <v>605</v>
      </c>
      <c r="G127" s="25">
        <v>612</v>
      </c>
      <c r="H127" s="25">
        <f t="shared" si="363"/>
        <v>3511.7056856187291</v>
      </c>
      <c r="I127" s="25">
        <f t="shared" ref="I127:I131" si="365">IF(D127="SELL",IF(G127="-","0",F127-G127),IF(D127="BUY",IF(G127="-","0",G127-F127)))*C127</f>
        <v>3511.7056856187291</v>
      </c>
      <c r="J127" s="57">
        <f t="shared" si="364"/>
        <v>7023.4113712374583</v>
      </c>
    </row>
    <row r="128" spans="1:10" x14ac:dyDescent="0.25">
      <c r="A128" s="23">
        <v>43368</v>
      </c>
      <c r="B128" s="24" t="s">
        <v>175</v>
      </c>
      <c r="C128" s="56">
        <f t="shared" ref="C128:C131" si="366">300000/E128</f>
        <v>325.02708559046584</v>
      </c>
      <c r="D128" s="58" t="s">
        <v>104</v>
      </c>
      <c r="E128" s="25">
        <v>923</v>
      </c>
      <c r="F128" s="25">
        <v>910</v>
      </c>
      <c r="G128" s="25">
        <v>860</v>
      </c>
      <c r="H128" s="25">
        <f t="shared" ref="H128:H131" si="367">IF(D128="SELL", E128-F128, F128-E128)*C128</f>
        <v>4225.3521126760561</v>
      </c>
      <c r="I128" s="25">
        <f t="shared" si="365"/>
        <v>16251.354279523292</v>
      </c>
      <c r="J128" s="57">
        <f t="shared" ref="J128:J131" si="368">SUM(H128:I128)</f>
        <v>20476.706392199347</v>
      </c>
    </row>
    <row r="129" spans="1:10" x14ac:dyDescent="0.25">
      <c r="A129" s="23">
        <v>43367</v>
      </c>
      <c r="B129" s="24" t="s">
        <v>174</v>
      </c>
      <c r="C129" s="56">
        <f t="shared" si="366"/>
        <v>131.34851138353764</v>
      </c>
      <c r="D129" s="58" t="s">
        <v>104</v>
      </c>
      <c r="E129" s="25">
        <v>2284</v>
      </c>
      <c r="F129" s="25">
        <v>2250</v>
      </c>
      <c r="G129" s="25">
        <v>2200</v>
      </c>
      <c r="H129" s="25">
        <f t="shared" si="367"/>
        <v>4465.8493870402799</v>
      </c>
      <c r="I129" s="25">
        <f t="shared" si="365"/>
        <v>6567.4255691768822</v>
      </c>
      <c r="J129" s="57">
        <f t="shared" si="368"/>
        <v>11033.274956217163</v>
      </c>
    </row>
    <row r="130" spans="1:10" x14ac:dyDescent="0.25">
      <c r="A130" s="23">
        <v>43364</v>
      </c>
      <c r="B130" s="24" t="s">
        <v>177</v>
      </c>
      <c r="C130" s="56">
        <f t="shared" si="366"/>
        <v>405.40540540540542</v>
      </c>
      <c r="D130" s="58" t="s">
        <v>48</v>
      </c>
      <c r="E130" s="25">
        <v>740</v>
      </c>
      <c r="F130" s="25">
        <v>728</v>
      </c>
      <c r="G130" s="25" t="s">
        <v>49</v>
      </c>
      <c r="H130" s="25">
        <f t="shared" si="367"/>
        <v>-4864.864864864865</v>
      </c>
      <c r="I130" s="25">
        <f t="shared" si="365"/>
        <v>0</v>
      </c>
      <c r="J130" s="57">
        <f t="shared" si="368"/>
        <v>-4864.864864864865</v>
      </c>
    </row>
    <row r="131" spans="1:10" x14ac:dyDescent="0.25">
      <c r="A131" s="23">
        <v>43362</v>
      </c>
      <c r="B131" s="24" t="s">
        <v>54</v>
      </c>
      <c r="C131" s="56">
        <f t="shared" si="366"/>
        <v>709.21985815602841</v>
      </c>
      <c r="D131" s="58" t="s">
        <v>48</v>
      </c>
      <c r="E131" s="25">
        <v>423</v>
      </c>
      <c r="F131" s="25">
        <v>430</v>
      </c>
      <c r="G131" s="25" t="s">
        <v>49</v>
      </c>
      <c r="H131" s="25">
        <f t="shared" si="367"/>
        <v>4964.5390070921985</v>
      </c>
      <c r="I131" s="25">
        <f t="shared" si="365"/>
        <v>0</v>
      </c>
      <c r="J131" s="57">
        <f t="shared" si="368"/>
        <v>4964.5390070921985</v>
      </c>
    </row>
    <row r="132" spans="1:10" x14ac:dyDescent="0.25">
      <c r="A132" s="23">
        <v>43361</v>
      </c>
      <c r="B132" s="24" t="s">
        <v>102</v>
      </c>
      <c r="C132" s="56">
        <f t="shared" ref="C132" si="369">300000/E132</f>
        <v>714.28571428571433</v>
      </c>
      <c r="D132" s="58" t="s">
        <v>48</v>
      </c>
      <c r="E132" s="25">
        <v>420</v>
      </c>
      <c r="F132" s="25">
        <v>427</v>
      </c>
      <c r="G132" s="25" t="s">
        <v>49</v>
      </c>
      <c r="H132" s="25">
        <f t="shared" ref="H132" si="370">IF(D132="SELL", E132-F132, F132-E132)*C132</f>
        <v>5000</v>
      </c>
      <c r="I132" s="25">
        <f t="shared" ref="I132" si="371">IF(D132="SELL",IF(G132="-","0",F132-G132),IF(D132="BUY",IF(G132="-","0",G132-F132)))*C132</f>
        <v>0</v>
      </c>
      <c r="J132" s="57">
        <f t="shared" ref="J132" si="372">SUM(H132:I132)</f>
        <v>5000</v>
      </c>
    </row>
    <row r="133" spans="1:10" x14ac:dyDescent="0.25">
      <c r="A133" s="23">
        <v>43360</v>
      </c>
      <c r="B133" s="24" t="s">
        <v>166</v>
      </c>
      <c r="C133" s="56">
        <f t="shared" ref="C133:C139" si="373">300000/E133</f>
        <v>515.46391752577324</v>
      </c>
      <c r="D133" s="58" t="s">
        <v>48</v>
      </c>
      <c r="E133" s="25">
        <v>582</v>
      </c>
      <c r="F133" s="25">
        <v>582</v>
      </c>
      <c r="G133" s="25" t="s">
        <v>49</v>
      </c>
      <c r="H133" s="25">
        <f t="shared" ref="H133:H136" si="374">IF(D133="SELL", E133-F133, F133-E133)*C133</f>
        <v>0</v>
      </c>
      <c r="I133" s="25">
        <f t="shared" ref="I133:I136" si="375">IF(D133="SELL",IF(G133="-","0",F133-G133),IF(D133="BUY",IF(G133="-","0",G133-F133)))*C133</f>
        <v>0</v>
      </c>
      <c r="J133" s="57">
        <f t="shared" ref="J133:J136" si="376">SUM(H133:I133)</f>
        <v>0</v>
      </c>
    </row>
    <row r="134" spans="1:10" x14ac:dyDescent="0.25">
      <c r="A134" s="23">
        <v>43357</v>
      </c>
      <c r="B134" s="24" t="s">
        <v>169</v>
      </c>
      <c r="C134" s="56">
        <f t="shared" ref="C134" si="377">300000/E134</f>
        <v>394.73684210526318</v>
      </c>
      <c r="D134" s="58" t="s">
        <v>48</v>
      </c>
      <c r="E134" s="25">
        <v>760</v>
      </c>
      <c r="F134" s="25">
        <v>770</v>
      </c>
      <c r="G134" s="25" t="s">
        <v>49</v>
      </c>
      <c r="H134" s="25">
        <f t="shared" ref="H134" si="378">IF(D134="SELL", E134-F134, F134-E134)*C134</f>
        <v>3947.3684210526317</v>
      </c>
      <c r="I134" s="25">
        <f t="shared" ref="I134" si="379">IF(D134="SELL",IF(G134="-","0",F134-G134),IF(D134="BUY",IF(G134="-","0",G134-F134)))*C134</f>
        <v>0</v>
      </c>
      <c r="J134" s="57">
        <f t="shared" ref="J134" si="380">SUM(H134:I134)</f>
        <v>3947.3684210526317</v>
      </c>
    </row>
    <row r="135" spans="1:10" x14ac:dyDescent="0.25">
      <c r="A135" s="23">
        <v>43355</v>
      </c>
      <c r="B135" s="24" t="s">
        <v>168</v>
      </c>
      <c r="C135" s="56">
        <f t="shared" si="373"/>
        <v>694.44444444444446</v>
      </c>
      <c r="D135" s="58" t="s">
        <v>104</v>
      </c>
      <c r="E135" s="25">
        <v>432</v>
      </c>
      <c r="F135" s="25">
        <v>425</v>
      </c>
      <c r="G135" s="25">
        <v>420</v>
      </c>
      <c r="H135" s="25">
        <f t="shared" ref="H135" si="381">IF(D135="SELL", E135-F135, F135-E135)*C135</f>
        <v>4861.1111111111113</v>
      </c>
      <c r="I135" s="25">
        <f t="shared" ref="I135" si="382">IF(D135="SELL",IF(G135="-","0",F135-G135),IF(D135="BUY",IF(G135="-","0",G135-F135)))*C135</f>
        <v>3472.2222222222222</v>
      </c>
      <c r="J135" s="57">
        <f t="shared" ref="J135" si="383">SUM(H135:I135)</f>
        <v>8333.3333333333339</v>
      </c>
    </row>
    <row r="136" spans="1:10" x14ac:dyDescent="0.25">
      <c r="A136" s="23">
        <v>43354</v>
      </c>
      <c r="B136" s="24" t="s">
        <v>167</v>
      </c>
      <c r="C136" s="56">
        <f t="shared" ref="C136" si="384">300000/E136</f>
        <v>494.23393739703459</v>
      </c>
      <c r="D136" s="58" t="s">
        <v>48</v>
      </c>
      <c r="E136" s="25">
        <v>607</v>
      </c>
      <c r="F136" s="25">
        <v>615</v>
      </c>
      <c r="G136" s="25" t="s">
        <v>49</v>
      </c>
      <c r="H136" s="25">
        <f t="shared" si="374"/>
        <v>3953.8714991762768</v>
      </c>
      <c r="I136" s="25">
        <f t="shared" si="375"/>
        <v>0</v>
      </c>
      <c r="J136" s="57">
        <f t="shared" si="376"/>
        <v>3953.8714991762768</v>
      </c>
    </row>
    <row r="137" spans="1:10" x14ac:dyDescent="0.25">
      <c r="A137" s="23">
        <v>43353</v>
      </c>
      <c r="B137" s="24" t="s">
        <v>165</v>
      </c>
      <c r="C137" s="56">
        <f t="shared" si="373"/>
        <v>961.53846153846155</v>
      </c>
      <c r="D137" s="58" t="s">
        <v>48</v>
      </c>
      <c r="E137" s="25">
        <v>312</v>
      </c>
      <c r="F137" s="25">
        <v>318</v>
      </c>
      <c r="G137" s="25">
        <v>320</v>
      </c>
      <c r="H137" s="25">
        <f t="shared" ref="H137:H139" si="385">IF(D137="SELL", E137-F137, F137-E137)*C137</f>
        <v>5769.2307692307695</v>
      </c>
      <c r="I137" s="25">
        <f t="shared" ref="I137:I138" si="386">IF(D137="SELL",IF(G137="-","0",F137-G137),IF(D137="BUY",IF(G137="-","0",G137-F137)))*C137</f>
        <v>1923.0769230769231</v>
      </c>
      <c r="J137" s="57">
        <f t="shared" ref="J137:J139" si="387">SUM(H137:I137)</f>
        <v>7692.3076923076924</v>
      </c>
    </row>
    <row r="138" spans="1:10" x14ac:dyDescent="0.25">
      <c r="A138" s="23">
        <v>43350</v>
      </c>
      <c r="B138" s="24" t="s">
        <v>164</v>
      </c>
      <c r="C138" s="56">
        <f t="shared" si="373"/>
        <v>582.52427184466023</v>
      </c>
      <c r="D138" s="58" t="s">
        <v>48</v>
      </c>
      <c r="E138" s="25">
        <v>515</v>
      </c>
      <c r="F138" s="25">
        <v>523</v>
      </c>
      <c r="G138" s="25">
        <v>530</v>
      </c>
      <c r="H138" s="25">
        <f t="shared" si="385"/>
        <v>4660.1941747572819</v>
      </c>
      <c r="I138" s="25">
        <f t="shared" si="386"/>
        <v>4077.6699029126216</v>
      </c>
      <c r="J138" s="57">
        <f t="shared" si="387"/>
        <v>8737.8640776699031</v>
      </c>
    </row>
    <row r="139" spans="1:10" x14ac:dyDescent="0.25">
      <c r="A139" s="23">
        <v>43349</v>
      </c>
      <c r="B139" s="24" t="s">
        <v>163</v>
      </c>
      <c r="C139" s="56">
        <f t="shared" si="373"/>
        <v>1075.2688172043011</v>
      </c>
      <c r="D139" s="58" t="s">
        <v>48</v>
      </c>
      <c r="E139" s="25">
        <v>279</v>
      </c>
      <c r="F139" s="25">
        <v>283</v>
      </c>
      <c r="G139" s="25" t="s">
        <v>49</v>
      </c>
      <c r="H139" s="25">
        <f t="shared" si="385"/>
        <v>4301.0752688172042</v>
      </c>
      <c r="I139" s="25">
        <v>0</v>
      </c>
      <c r="J139" s="57">
        <f t="shared" si="387"/>
        <v>4301.0752688172042</v>
      </c>
    </row>
    <row r="140" spans="1:10" x14ac:dyDescent="0.25">
      <c r="A140" s="23">
        <v>43347</v>
      </c>
      <c r="B140" s="24" t="s">
        <v>158</v>
      </c>
      <c r="C140" s="56">
        <f t="shared" ref="C140" si="388">300000/E140</f>
        <v>694.44444444444446</v>
      </c>
      <c r="D140" s="58" t="s">
        <v>48</v>
      </c>
      <c r="E140" s="25">
        <v>432</v>
      </c>
      <c r="F140" s="25">
        <v>424</v>
      </c>
      <c r="G140" s="25" t="s">
        <v>49</v>
      </c>
      <c r="H140" s="25">
        <f t="shared" ref="H140" si="389">IF(D140="SELL", E140-F140, F140-E140)*C140</f>
        <v>-5555.5555555555557</v>
      </c>
      <c r="I140" s="25">
        <v>0</v>
      </c>
      <c r="J140" s="57">
        <f t="shared" ref="J140" si="390">SUM(H140:I140)</f>
        <v>-5555.5555555555557</v>
      </c>
    </row>
    <row r="141" spans="1:10" x14ac:dyDescent="0.25">
      <c r="A141" s="23">
        <v>43347</v>
      </c>
      <c r="B141" s="24" t="s">
        <v>47</v>
      </c>
      <c r="C141" s="56">
        <f t="shared" ref="C141" si="391">300000/E141</f>
        <v>684.93150684931504</v>
      </c>
      <c r="D141" s="58" t="s">
        <v>104</v>
      </c>
      <c r="E141" s="25">
        <v>438</v>
      </c>
      <c r="F141" s="25">
        <v>432</v>
      </c>
      <c r="G141" s="25" t="s">
        <v>49</v>
      </c>
      <c r="H141" s="25">
        <f t="shared" ref="H141" si="392">IF(D141="SELL", E141-F141, F141-E141)*C141</f>
        <v>4109.58904109589</v>
      </c>
      <c r="I141" s="25">
        <v>0</v>
      </c>
      <c r="J141" s="57">
        <f t="shared" ref="J141" si="393">SUM(H141:I141)</f>
        <v>4109.58904109589</v>
      </c>
    </row>
    <row r="142" spans="1:10" x14ac:dyDescent="0.25">
      <c r="A142" s="23">
        <v>43346</v>
      </c>
      <c r="B142" s="24" t="s">
        <v>154</v>
      </c>
      <c r="C142" s="56">
        <f t="shared" ref="C142" si="394">300000/E142</f>
        <v>835.65459610027858</v>
      </c>
      <c r="D142" s="58" t="s">
        <v>48</v>
      </c>
      <c r="E142" s="25">
        <v>359</v>
      </c>
      <c r="F142" s="25">
        <v>365</v>
      </c>
      <c r="G142" s="25">
        <v>366</v>
      </c>
      <c r="H142" s="25">
        <f t="shared" ref="H142" si="395">IF(D142="SELL", E142-F142, F142-E142)*C142</f>
        <v>5013.9275766016717</v>
      </c>
      <c r="I142" s="25">
        <v>0</v>
      </c>
      <c r="J142" s="57">
        <f t="shared" ref="J142" si="396">SUM(H142:I142)</f>
        <v>5013.9275766016717</v>
      </c>
    </row>
    <row r="143" spans="1:10" x14ac:dyDescent="0.25">
      <c r="A143" s="23">
        <v>43342</v>
      </c>
      <c r="B143" s="24" t="s">
        <v>79</v>
      </c>
      <c r="C143" s="56">
        <f t="shared" ref="C143" si="397">300000/E143</f>
        <v>757.57575757575762</v>
      </c>
      <c r="D143" s="58" t="s">
        <v>104</v>
      </c>
      <c r="E143" s="25">
        <v>396</v>
      </c>
      <c r="F143" s="25">
        <v>391</v>
      </c>
      <c r="G143" s="25">
        <v>389</v>
      </c>
      <c r="H143" s="25">
        <f t="shared" ref="H143" si="398">IF(D143="SELL", E143-F143, F143-E143)*C143</f>
        <v>3787.878787878788</v>
      </c>
      <c r="I143" s="25">
        <v>0</v>
      </c>
      <c r="J143" s="57">
        <f t="shared" ref="J143" si="399">SUM(H143:I143)</f>
        <v>3787.878787878788</v>
      </c>
    </row>
    <row r="144" spans="1:10" x14ac:dyDescent="0.25">
      <c r="A144" s="23">
        <v>43341</v>
      </c>
      <c r="B144" s="24" t="s">
        <v>47</v>
      </c>
      <c r="C144" s="56">
        <f t="shared" ref="C144:C145" si="400">300000/E144</f>
        <v>634.24947145877377</v>
      </c>
      <c r="D144" s="58" t="s">
        <v>48</v>
      </c>
      <c r="E144" s="25">
        <v>473</v>
      </c>
      <c r="F144" s="25">
        <v>468</v>
      </c>
      <c r="G144" s="25" t="s">
        <v>49</v>
      </c>
      <c r="H144" s="25">
        <f t="shared" ref="H144:H145" si="401">IF(D144="SELL", E144-F144, F144-E144)*C144</f>
        <v>-3171.2473572938688</v>
      </c>
      <c r="I144" s="25">
        <v>0</v>
      </c>
      <c r="J144" s="57">
        <f t="shared" ref="J144:J145" si="402">SUM(H144:I144)</f>
        <v>-3171.2473572938688</v>
      </c>
    </row>
    <row r="145" spans="1:10" x14ac:dyDescent="0.25">
      <c r="A145" s="23">
        <v>43340</v>
      </c>
      <c r="B145" s="24" t="s">
        <v>153</v>
      </c>
      <c r="C145" s="56">
        <f t="shared" si="400"/>
        <v>705.88235294117646</v>
      </c>
      <c r="D145" s="58" t="s">
        <v>48</v>
      </c>
      <c r="E145" s="25">
        <v>425</v>
      </c>
      <c r="F145" s="25">
        <v>430</v>
      </c>
      <c r="G145" s="25" t="s">
        <v>49</v>
      </c>
      <c r="H145" s="25">
        <f t="shared" si="401"/>
        <v>3529.4117647058824</v>
      </c>
      <c r="I145" s="25">
        <v>0</v>
      </c>
      <c r="J145" s="57">
        <f t="shared" si="402"/>
        <v>3529.4117647058824</v>
      </c>
    </row>
    <row r="146" spans="1:10" x14ac:dyDescent="0.25">
      <c r="A146" s="23">
        <v>43339</v>
      </c>
      <c r="B146" s="24" t="s">
        <v>105</v>
      </c>
      <c r="C146" s="56">
        <f t="shared" ref="C146" si="403">300000/E146</f>
        <v>983.60655737704917</v>
      </c>
      <c r="D146" s="58" t="s">
        <v>48</v>
      </c>
      <c r="E146" s="25">
        <v>305</v>
      </c>
      <c r="F146" s="25">
        <v>305</v>
      </c>
      <c r="G146" s="25" t="s">
        <v>49</v>
      </c>
      <c r="H146" s="25">
        <f t="shared" ref="H146" si="404">IF(D146="SELL", E146-F146, F146-E146)*C146</f>
        <v>0</v>
      </c>
      <c r="I146" s="25">
        <v>0</v>
      </c>
      <c r="J146" s="57">
        <f t="shared" ref="J146" si="405">SUM(H146:I146)</f>
        <v>0</v>
      </c>
    </row>
    <row r="147" spans="1:10" x14ac:dyDescent="0.25">
      <c r="A147" s="23">
        <v>43336</v>
      </c>
      <c r="B147" s="24" t="s">
        <v>152</v>
      </c>
      <c r="C147" s="56">
        <f t="shared" ref="C147:C148" si="406">300000/E147</f>
        <v>493.42105263157896</v>
      </c>
      <c r="D147" s="58" t="s">
        <v>48</v>
      </c>
      <c r="E147" s="25">
        <v>608</v>
      </c>
      <c r="F147" s="25">
        <v>612.5</v>
      </c>
      <c r="G147" s="25" t="s">
        <v>49</v>
      </c>
      <c r="H147" s="25">
        <f t="shared" ref="H147:H148" si="407">IF(D147="SELL", E147-F147, F147-E147)*C147</f>
        <v>2220.3947368421054</v>
      </c>
      <c r="I147" s="25">
        <v>0</v>
      </c>
      <c r="J147" s="57">
        <f t="shared" ref="J147:J148" si="408">SUM(H147:I147)</f>
        <v>2220.3947368421054</v>
      </c>
    </row>
    <row r="148" spans="1:10" x14ac:dyDescent="0.25">
      <c r="A148" s="23">
        <v>43335</v>
      </c>
      <c r="B148" s="24" t="s">
        <v>137</v>
      </c>
      <c r="C148" s="56">
        <f t="shared" si="406"/>
        <v>540.54054054054052</v>
      </c>
      <c r="D148" s="58" t="s">
        <v>48</v>
      </c>
      <c r="E148" s="25">
        <v>555</v>
      </c>
      <c r="F148" s="25">
        <v>563</v>
      </c>
      <c r="G148" s="25" t="s">
        <v>49</v>
      </c>
      <c r="H148" s="25">
        <f t="shared" si="407"/>
        <v>4324.3243243243242</v>
      </c>
      <c r="I148" s="25">
        <v>0</v>
      </c>
      <c r="J148" s="57">
        <f t="shared" si="408"/>
        <v>4324.3243243243242</v>
      </c>
    </row>
    <row r="149" spans="1:10" x14ac:dyDescent="0.25">
      <c r="A149" s="23">
        <v>43329</v>
      </c>
      <c r="B149" s="24" t="s">
        <v>105</v>
      </c>
      <c r="C149" s="56">
        <f t="shared" ref="C149" si="409">300000/E149</f>
        <v>1006.7114093959732</v>
      </c>
      <c r="D149" s="58" t="s">
        <v>48</v>
      </c>
      <c r="E149" s="25">
        <v>298</v>
      </c>
      <c r="F149" s="25">
        <v>303</v>
      </c>
      <c r="G149" s="25">
        <v>308</v>
      </c>
      <c r="H149" s="25">
        <f t="shared" ref="H149" si="410">IF(D149="SELL", E149-F149, F149-E149)*C149</f>
        <v>5033.5570469798658</v>
      </c>
      <c r="I149" s="25">
        <v>0</v>
      </c>
      <c r="J149" s="57">
        <f t="shared" ref="J149" si="411">SUM(H149:I149)</f>
        <v>5033.5570469798658</v>
      </c>
    </row>
    <row r="150" spans="1:10" x14ac:dyDescent="0.25">
      <c r="A150" s="23">
        <v>43328</v>
      </c>
      <c r="B150" s="24" t="s">
        <v>143</v>
      </c>
      <c r="C150" s="56">
        <f t="shared" ref="C150" si="412">300000/E150</f>
        <v>961.53846153846155</v>
      </c>
      <c r="D150" s="58" t="s">
        <v>48</v>
      </c>
      <c r="E150" s="25">
        <v>312</v>
      </c>
      <c r="F150" s="25">
        <v>317</v>
      </c>
      <c r="G150" s="25">
        <v>321</v>
      </c>
      <c r="H150" s="25">
        <f t="shared" ref="H150" si="413">IF(D150="SELL", E150-F150, F150-E150)*C150</f>
        <v>4807.6923076923076</v>
      </c>
      <c r="I150" s="25">
        <f t="shared" ref="I150:I152" si="414">IF(D150="SELL",IF(G150="-","0",F150-G150),IF(D150="BUY",IF(G150="-","0",G150-F150)))*C150</f>
        <v>3846.1538461538462</v>
      </c>
      <c r="J150" s="57">
        <f t="shared" ref="J150" si="415">SUM(H150:I150)</f>
        <v>8653.8461538461543</v>
      </c>
    </row>
    <row r="151" spans="1:10" x14ac:dyDescent="0.25">
      <c r="A151" s="23">
        <v>43326</v>
      </c>
      <c r="B151" s="24" t="s">
        <v>146</v>
      </c>
      <c r="C151" s="56">
        <f t="shared" ref="C151:C152" si="416">300000/E151</f>
        <v>465.11627906976742</v>
      </c>
      <c r="D151" s="58" t="s">
        <v>48</v>
      </c>
      <c r="E151" s="25">
        <v>645</v>
      </c>
      <c r="F151" s="25">
        <v>655</v>
      </c>
      <c r="G151" s="25" t="s">
        <v>49</v>
      </c>
      <c r="H151" s="25">
        <f t="shared" ref="H151:H152" si="417">IF(D151="SELL", E151-F151, F151-E151)*C151</f>
        <v>4651.1627906976737</v>
      </c>
      <c r="I151" s="25">
        <v>0</v>
      </c>
      <c r="J151" s="57">
        <f t="shared" ref="J151:J152" si="418">SUM(H151:I151)</f>
        <v>4651.1627906976737</v>
      </c>
    </row>
    <row r="152" spans="1:10" x14ac:dyDescent="0.25">
      <c r="A152" s="23">
        <v>43326</v>
      </c>
      <c r="B152" s="24" t="s">
        <v>46</v>
      </c>
      <c r="C152" s="56">
        <f t="shared" si="416"/>
        <v>412.65474552957357</v>
      </c>
      <c r="D152" s="58" t="s">
        <v>48</v>
      </c>
      <c r="E152" s="25">
        <v>727</v>
      </c>
      <c r="F152" s="25">
        <v>738</v>
      </c>
      <c r="G152" s="25">
        <v>748</v>
      </c>
      <c r="H152" s="25">
        <f t="shared" si="417"/>
        <v>4539.2022008253098</v>
      </c>
      <c r="I152" s="25">
        <f t="shared" si="414"/>
        <v>4126.5474552957357</v>
      </c>
      <c r="J152" s="57">
        <f t="shared" si="418"/>
        <v>8665.7496561210464</v>
      </c>
    </row>
    <row r="153" spans="1:10" x14ac:dyDescent="0.25">
      <c r="A153" s="23">
        <v>43325</v>
      </c>
      <c r="B153" s="24" t="s">
        <v>144</v>
      </c>
      <c r="C153" s="56">
        <f t="shared" ref="C153" si="419">300000/E153</f>
        <v>493.42105263157896</v>
      </c>
      <c r="D153" s="58" t="s">
        <v>48</v>
      </c>
      <c r="E153" s="25">
        <v>608</v>
      </c>
      <c r="F153" s="25">
        <v>618</v>
      </c>
      <c r="G153" s="25" t="s">
        <v>49</v>
      </c>
      <c r="H153" s="25">
        <f t="shared" ref="H153" si="420">IF(D153="SELL", E153-F153, F153-E153)*C153</f>
        <v>4934.21052631579</v>
      </c>
      <c r="I153" s="25">
        <v>0</v>
      </c>
      <c r="J153" s="57">
        <f t="shared" ref="J153" si="421">SUM(H153:I153)</f>
        <v>4934.21052631579</v>
      </c>
    </row>
    <row r="154" spans="1:10" x14ac:dyDescent="0.25">
      <c r="A154" s="23">
        <v>43322</v>
      </c>
      <c r="B154" s="24" t="s">
        <v>142</v>
      </c>
      <c r="C154" s="56">
        <f t="shared" ref="C154" si="422">300000/E154</f>
        <v>357.99522673031026</v>
      </c>
      <c r="D154" s="58" t="s">
        <v>48</v>
      </c>
      <c r="E154" s="25">
        <v>838</v>
      </c>
      <c r="F154" s="25">
        <v>845</v>
      </c>
      <c r="G154" s="25" t="s">
        <v>49</v>
      </c>
      <c r="H154" s="25">
        <f t="shared" ref="H154" si="423">IF(D154="SELL", E154-F154, F154-E154)*C154</f>
        <v>2505.966587112172</v>
      </c>
      <c r="I154" s="25">
        <v>0</v>
      </c>
      <c r="J154" s="57">
        <f t="shared" ref="J154" si="424">SUM(H154:I154)</f>
        <v>2505.966587112172</v>
      </c>
    </row>
    <row r="155" spans="1:10" x14ac:dyDescent="0.25">
      <c r="A155" s="23">
        <v>43322</v>
      </c>
      <c r="B155" s="24" t="s">
        <v>143</v>
      </c>
      <c r="C155" s="56">
        <f t="shared" ref="C155" si="425">300000/E155</f>
        <v>911.854103343465</v>
      </c>
      <c r="D155" s="58" t="s">
        <v>48</v>
      </c>
      <c r="E155" s="25">
        <v>329</v>
      </c>
      <c r="F155" s="25">
        <v>324</v>
      </c>
      <c r="G155" s="25" t="s">
        <v>49</v>
      </c>
      <c r="H155" s="25">
        <f t="shared" ref="H155" si="426">IF(D155="SELL", E155-F155, F155-E155)*C155</f>
        <v>-4559.2705167173253</v>
      </c>
      <c r="I155" s="25">
        <v>0</v>
      </c>
      <c r="J155" s="57">
        <f t="shared" ref="J155" si="427">SUM(H155:I155)</f>
        <v>-4559.2705167173253</v>
      </c>
    </row>
    <row r="156" spans="1:10" x14ac:dyDescent="0.25">
      <c r="A156" s="23">
        <v>43321</v>
      </c>
      <c r="B156" s="24" t="s">
        <v>140</v>
      </c>
      <c r="C156" s="56">
        <f t="shared" ref="C156:C157" si="428">300000/E156</f>
        <v>663.71681415929208</v>
      </c>
      <c r="D156" s="58" t="s">
        <v>48</v>
      </c>
      <c r="E156" s="25">
        <v>452</v>
      </c>
      <c r="F156" s="25">
        <v>455</v>
      </c>
      <c r="G156" s="25" t="s">
        <v>49</v>
      </c>
      <c r="H156" s="25">
        <f t="shared" ref="H156:H157" si="429">IF(D156="SELL", E156-F156, F156-E156)*C156</f>
        <v>1991.1504424778764</v>
      </c>
      <c r="I156" s="25">
        <v>0</v>
      </c>
      <c r="J156" s="57">
        <f t="shared" ref="J156:J157" si="430">SUM(H156:I156)</f>
        <v>1991.1504424778764</v>
      </c>
    </row>
    <row r="157" spans="1:10" x14ac:dyDescent="0.25">
      <c r="A157" s="23">
        <v>43321</v>
      </c>
      <c r="B157" s="24" t="s">
        <v>115</v>
      </c>
      <c r="C157" s="56">
        <f t="shared" si="428"/>
        <v>422.53521126760563</v>
      </c>
      <c r="D157" s="58" t="s">
        <v>48</v>
      </c>
      <c r="E157" s="25">
        <v>710</v>
      </c>
      <c r="F157" s="25">
        <v>720</v>
      </c>
      <c r="G157" s="25">
        <v>740</v>
      </c>
      <c r="H157" s="25">
        <f t="shared" si="429"/>
        <v>4225.3521126760561</v>
      </c>
      <c r="I157" s="25">
        <f t="shared" ref="I157" si="431">IF(D157="SELL",IF(G157="-","0",F157-G157),IF(D157="BUY",IF(G157="-","0",G157-F157)))*C157</f>
        <v>8450.7042253521122</v>
      </c>
      <c r="J157" s="57">
        <f t="shared" si="430"/>
        <v>12676.056338028167</v>
      </c>
    </row>
    <row r="158" spans="1:10" x14ac:dyDescent="0.25">
      <c r="A158" s="23">
        <v>43318</v>
      </c>
      <c r="B158" s="24" t="s">
        <v>46</v>
      </c>
      <c r="C158" s="56">
        <f t="shared" ref="C158:C162" si="432">300000/E158</f>
        <v>476.1904761904762</v>
      </c>
      <c r="D158" s="58" t="s">
        <v>48</v>
      </c>
      <c r="E158" s="25">
        <v>630</v>
      </c>
      <c r="F158" s="25">
        <v>640</v>
      </c>
      <c r="G158" s="25" t="s">
        <v>49</v>
      </c>
      <c r="H158" s="25">
        <f t="shared" ref="H158:H162" si="433">IF(D158="SELL", E158-F158, F158-E158)*C158</f>
        <v>4761.9047619047624</v>
      </c>
      <c r="I158" s="25">
        <v>0</v>
      </c>
      <c r="J158" s="57">
        <f t="shared" ref="J158:J162" si="434">SUM(H158:I158)</f>
        <v>4761.9047619047624</v>
      </c>
    </row>
    <row r="159" spans="1:10" x14ac:dyDescent="0.25">
      <c r="A159" s="23">
        <v>43315</v>
      </c>
      <c r="B159" s="24" t="s">
        <v>137</v>
      </c>
      <c r="C159" s="56">
        <f t="shared" si="432"/>
        <v>525.39404553415056</v>
      </c>
      <c r="D159" s="58" t="s">
        <v>48</v>
      </c>
      <c r="E159" s="25">
        <v>571</v>
      </c>
      <c r="F159" s="25">
        <v>577</v>
      </c>
      <c r="G159" s="25" t="s">
        <v>49</v>
      </c>
      <c r="H159" s="25">
        <f t="shared" si="433"/>
        <v>3152.3642732049034</v>
      </c>
      <c r="I159" s="25">
        <v>0</v>
      </c>
      <c r="J159" s="57">
        <f t="shared" si="434"/>
        <v>3152.3642732049034</v>
      </c>
    </row>
    <row r="160" spans="1:10" x14ac:dyDescent="0.25">
      <c r="A160" s="23">
        <v>43314</v>
      </c>
      <c r="B160" s="24" t="s">
        <v>138</v>
      </c>
      <c r="C160" s="56">
        <f t="shared" si="432"/>
        <v>710.90047393364932</v>
      </c>
      <c r="D160" s="58" t="s">
        <v>48</v>
      </c>
      <c r="E160" s="25">
        <v>422</v>
      </c>
      <c r="F160" s="25">
        <v>429</v>
      </c>
      <c r="G160" s="25" t="s">
        <v>49</v>
      </c>
      <c r="H160" s="25">
        <f t="shared" si="433"/>
        <v>4976.3033175355449</v>
      </c>
      <c r="I160" s="25">
        <v>0</v>
      </c>
      <c r="J160" s="57">
        <f t="shared" si="434"/>
        <v>4976.3033175355449</v>
      </c>
    </row>
    <row r="161" spans="1:10" x14ac:dyDescent="0.25">
      <c r="A161" s="23">
        <v>43312</v>
      </c>
      <c r="B161" s="24" t="s">
        <v>47</v>
      </c>
      <c r="C161" s="56">
        <f t="shared" si="432"/>
        <v>631.57894736842104</v>
      </c>
      <c r="D161" s="58" t="s">
        <v>48</v>
      </c>
      <c r="E161" s="25">
        <v>475</v>
      </c>
      <c r="F161" s="25">
        <v>480</v>
      </c>
      <c r="G161" s="25" t="s">
        <v>49</v>
      </c>
      <c r="H161" s="25">
        <f t="shared" si="433"/>
        <v>3157.894736842105</v>
      </c>
      <c r="I161" s="25">
        <v>0</v>
      </c>
      <c r="J161" s="57">
        <f t="shared" si="434"/>
        <v>3157.894736842105</v>
      </c>
    </row>
    <row r="162" spans="1:10" x14ac:dyDescent="0.25">
      <c r="A162" s="23">
        <v>43311</v>
      </c>
      <c r="B162" s="24" t="s">
        <v>139</v>
      </c>
      <c r="C162" s="56">
        <f t="shared" si="432"/>
        <v>714.28571428571433</v>
      </c>
      <c r="D162" s="58" t="s">
        <v>48</v>
      </c>
      <c r="E162" s="25">
        <v>420</v>
      </c>
      <c r="F162" s="25">
        <v>427</v>
      </c>
      <c r="G162" s="25">
        <v>430</v>
      </c>
      <c r="H162" s="25">
        <f t="shared" si="433"/>
        <v>5000</v>
      </c>
      <c r="I162" s="25">
        <f t="shared" ref="I162" si="435">IF(D162="SELL",IF(G162="-","0",F162-G162),IF(D162="BUY",IF(G162="-","0",G162-F162)))*C162</f>
        <v>2142.8571428571431</v>
      </c>
      <c r="J162" s="57">
        <f t="shared" si="434"/>
        <v>7142.8571428571431</v>
      </c>
    </row>
    <row r="163" spans="1:10" ht="18.75" customHeight="1" x14ac:dyDescent="0.25">
      <c r="A163" s="23">
        <v>43308</v>
      </c>
      <c r="B163" s="24" t="s">
        <v>111</v>
      </c>
      <c r="C163" s="56">
        <f t="shared" ref="C163:C170" si="436">300000/E163</f>
        <v>370.82818294190361</v>
      </c>
      <c r="D163" s="58" t="s">
        <v>48</v>
      </c>
      <c r="E163" s="25">
        <v>809</v>
      </c>
      <c r="F163" s="25">
        <v>790</v>
      </c>
      <c r="G163" s="25" t="s">
        <v>49</v>
      </c>
      <c r="H163" s="25">
        <f t="shared" ref="H163:H170" si="437">IF(D163="SELL", E163-F163, F163-E163)*C163</f>
        <v>-7045.7354758961683</v>
      </c>
      <c r="I163" s="25">
        <f t="shared" ref="I163:I170" si="438">IF(D163="SELL",IF(G163="-","0",F163-G163),IF(D163="BUY",IF(G163="-","0",G163-F163)))*C163</f>
        <v>0</v>
      </c>
      <c r="J163" s="57">
        <f t="shared" ref="J163:J170" si="439">SUM(H163:I163)</f>
        <v>-7045.7354758961683</v>
      </c>
    </row>
    <row r="164" spans="1:10" ht="18.75" customHeight="1" x14ac:dyDescent="0.25">
      <c r="A164" s="23">
        <v>43307</v>
      </c>
      <c r="B164" s="24" t="s">
        <v>112</v>
      </c>
      <c r="C164" s="56">
        <f t="shared" si="436"/>
        <v>993.37748344370857</v>
      </c>
      <c r="D164" s="58" t="s">
        <v>48</v>
      </c>
      <c r="E164" s="25">
        <v>302</v>
      </c>
      <c r="F164" s="25">
        <v>305</v>
      </c>
      <c r="G164" s="25" t="s">
        <v>49</v>
      </c>
      <c r="H164" s="25">
        <f t="shared" si="437"/>
        <v>2980.1324503311257</v>
      </c>
      <c r="I164" s="25">
        <f t="shared" si="438"/>
        <v>0</v>
      </c>
      <c r="J164" s="57">
        <f t="shared" si="439"/>
        <v>2980.1324503311257</v>
      </c>
    </row>
    <row r="165" spans="1:10" ht="18.75" customHeight="1" x14ac:dyDescent="0.25">
      <c r="A165" s="23">
        <v>43306</v>
      </c>
      <c r="B165" s="24" t="s">
        <v>113</v>
      </c>
      <c r="C165" s="56">
        <f t="shared" si="436"/>
        <v>649.35064935064941</v>
      </c>
      <c r="D165" s="58" t="s">
        <v>48</v>
      </c>
      <c r="E165" s="25">
        <v>462</v>
      </c>
      <c r="F165" s="25">
        <v>470</v>
      </c>
      <c r="G165" s="25">
        <v>480</v>
      </c>
      <c r="H165" s="25">
        <f t="shared" si="437"/>
        <v>5194.8051948051952</v>
      </c>
      <c r="I165" s="25">
        <f t="shared" si="438"/>
        <v>6493.5064935064938</v>
      </c>
      <c r="J165" s="57">
        <f t="shared" si="439"/>
        <v>11688.311688311689</v>
      </c>
    </row>
    <row r="166" spans="1:10" ht="18.75" customHeight="1" x14ac:dyDescent="0.25">
      <c r="A166" s="23">
        <v>43304</v>
      </c>
      <c r="B166" s="24" t="s">
        <v>114</v>
      </c>
      <c r="C166" s="56">
        <f t="shared" si="436"/>
        <v>427.35042735042737</v>
      </c>
      <c r="D166" s="58" t="s">
        <v>48</v>
      </c>
      <c r="E166" s="25">
        <v>702</v>
      </c>
      <c r="F166" s="25">
        <v>692</v>
      </c>
      <c r="G166" s="25" t="s">
        <v>49</v>
      </c>
      <c r="H166" s="25">
        <f t="shared" si="437"/>
        <v>-4273.5042735042734</v>
      </c>
      <c r="I166" s="25">
        <f t="shared" si="438"/>
        <v>0</v>
      </c>
      <c r="J166" s="57">
        <f t="shared" si="439"/>
        <v>-4273.5042735042734</v>
      </c>
    </row>
    <row r="167" spans="1:10" ht="18.75" customHeight="1" x14ac:dyDescent="0.25">
      <c r="A167" s="23">
        <v>43301</v>
      </c>
      <c r="B167" s="24" t="s">
        <v>115</v>
      </c>
      <c r="C167" s="56">
        <f t="shared" si="436"/>
        <v>468.75</v>
      </c>
      <c r="D167" s="58" t="s">
        <v>48</v>
      </c>
      <c r="E167" s="25">
        <v>640</v>
      </c>
      <c r="F167" s="25">
        <v>650</v>
      </c>
      <c r="G167" s="25">
        <v>675</v>
      </c>
      <c r="H167" s="25">
        <f t="shared" si="437"/>
        <v>4687.5</v>
      </c>
      <c r="I167" s="25">
        <f t="shared" si="438"/>
        <v>11718.75</v>
      </c>
      <c r="J167" s="57">
        <f t="shared" si="439"/>
        <v>16406.25</v>
      </c>
    </row>
    <row r="168" spans="1:10" ht="18.75" customHeight="1" x14ac:dyDescent="0.25">
      <c r="A168" s="23">
        <v>43301</v>
      </c>
      <c r="B168" s="24" t="s">
        <v>116</v>
      </c>
      <c r="C168" s="56">
        <f t="shared" si="436"/>
        <v>530.97345132743362</v>
      </c>
      <c r="D168" s="58" t="s">
        <v>48</v>
      </c>
      <c r="E168" s="25">
        <v>565</v>
      </c>
      <c r="F168" s="25">
        <v>557</v>
      </c>
      <c r="G168" s="25" t="s">
        <v>49</v>
      </c>
      <c r="H168" s="25">
        <f t="shared" si="437"/>
        <v>-4247.787610619469</v>
      </c>
      <c r="I168" s="25">
        <f t="shared" si="438"/>
        <v>0</v>
      </c>
      <c r="J168" s="57">
        <f t="shared" si="439"/>
        <v>-4247.787610619469</v>
      </c>
    </row>
    <row r="169" spans="1:10" ht="18.75" customHeight="1" x14ac:dyDescent="0.25">
      <c r="A169" s="23">
        <v>43300</v>
      </c>
      <c r="B169" s="24" t="s">
        <v>52</v>
      </c>
      <c r="C169" s="56">
        <f t="shared" si="436"/>
        <v>849.85835694050991</v>
      </c>
      <c r="D169" s="58" t="s">
        <v>48</v>
      </c>
      <c r="E169" s="25">
        <v>353</v>
      </c>
      <c r="F169" s="25">
        <v>358</v>
      </c>
      <c r="G169" s="25">
        <v>360</v>
      </c>
      <c r="H169" s="25">
        <f t="shared" si="437"/>
        <v>4249.2917847025492</v>
      </c>
      <c r="I169" s="25">
        <f t="shared" si="438"/>
        <v>1699.7167138810198</v>
      </c>
      <c r="J169" s="57">
        <f t="shared" si="439"/>
        <v>5949.0084985835692</v>
      </c>
    </row>
    <row r="170" spans="1:10" ht="18.75" customHeight="1" x14ac:dyDescent="0.25">
      <c r="A170" s="23">
        <v>43300</v>
      </c>
      <c r="B170" s="24" t="s">
        <v>47</v>
      </c>
      <c r="C170" s="56">
        <f t="shared" si="436"/>
        <v>627.61506276150624</v>
      </c>
      <c r="D170" s="58" t="s">
        <v>48</v>
      </c>
      <c r="E170" s="25">
        <v>478</v>
      </c>
      <c r="F170" s="25">
        <v>485</v>
      </c>
      <c r="G170" s="25" t="s">
        <v>49</v>
      </c>
      <c r="H170" s="25">
        <f t="shared" si="437"/>
        <v>4393.3054393305438</v>
      </c>
      <c r="I170" s="25">
        <f t="shared" si="438"/>
        <v>0</v>
      </c>
      <c r="J170" s="57">
        <f t="shared" si="439"/>
        <v>4393.3054393305438</v>
      </c>
    </row>
    <row r="171" spans="1:10" ht="18.75" customHeight="1" x14ac:dyDescent="0.25">
      <c r="A171" s="23">
        <v>43299</v>
      </c>
      <c r="B171" s="24" t="s">
        <v>100</v>
      </c>
      <c r="C171" s="56">
        <f t="shared" ref="C171:C176" si="440">300000/E171</f>
        <v>401.06951871657753</v>
      </c>
      <c r="D171" s="58" t="s">
        <v>48</v>
      </c>
      <c r="E171" s="25">
        <v>748</v>
      </c>
      <c r="F171" s="25">
        <v>758</v>
      </c>
      <c r="G171" s="25">
        <v>768</v>
      </c>
      <c r="H171" s="25">
        <f t="shared" ref="H171:H176" si="441">IF(D171="SELL", E171-F171, F171-E171)*C171</f>
        <v>4010.6951871657752</v>
      </c>
      <c r="I171" s="25">
        <f t="shared" ref="I171:I176" si="442">IF(D171="SELL",IF(G171="-","0",F171-G171),IF(D171="BUY",IF(G171="-","0",G171-F171)))*C171</f>
        <v>4010.6951871657752</v>
      </c>
      <c r="J171" s="57">
        <f t="shared" ref="J171:J176" si="443">SUM(H171:I171)</f>
        <v>8021.3903743315504</v>
      </c>
    </row>
    <row r="172" spans="1:10" ht="18.75" customHeight="1" x14ac:dyDescent="0.25">
      <c r="A172" s="23">
        <v>43299</v>
      </c>
      <c r="B172" s="24" t="s">
        <v>101</v>
      </c>
      <c r="C172" s="56">
        <f t="shared" si="440"/>
        <v>580.27079303675043</v>
      </c>
      <c r="D172" s="58" t="s">
        <v>48</v>
      </c>
      <c r="E172" s="25">
        <v>517</v>
      </c>
      <c r="F172" s="25">
        <v>524</v>
      </c>
      <c r="G172" s="25" t="s">
        <v>49</v>
      </c>
      <c r="H172" s="25">
        <f t="shared" si="441"/>
        <v>4061.8955512572529</v>
      </c>
      <c r="I172" s="25">
        <f t="shared" si="442"/>
        <v>0</v>
      </c>
      <c r="J172" s="57">
        <f t="shared" si="443"/>
        <v>4061.8955512572529</v>
      </c>
    </row>
    <row r="173" spans="1:10" ht="18.75" customHeight="1" x14ac:dyDescent="0.25">
      <c r="A173" s="23">
        <v>43298</v>
      </c>
      <c r="B173" s="24" t="s">
        <v>102</v>
      </c>
      <c r="C173" s="56">
        <f t="shared" si="440"/>
        <v>882.35294117647061</v>
      </c>
      <c r="D173" s="58" t="s">
        <v>48</v>
      </c>
      <c r="E173" s="25">
        <v>340</v>
      </c>
      <c r="F173" s="25">
        <v>346</v>
      </c>
      <c r="G173" s="25">
        <v>355</v>
      </c>
      <c r="H173" s="25">
        <f t="shared" si="441"/>
        <v>5294.1176470588234</v>
      </c>
      <c r="I173" s="25">
        <f t="shared" si="442"/>
        <v>7941.1764705882351</v>
      </c>
      <c r="J173" s="57">
        <f t="shared" si="443"/>
        <v>13235.294117647059</v>
      </c>
    </row>
    <row r="174" spans="1:10" ht="18.75" customHeight="1" x14ac:dyDescent="0.25">
      <c r="A174" s="23">
        <v>43298</v>
      </c>
      <c r="B174" s="24" t="s">
        <v>47</v>
      </c>
      <c r="C174" s="56">
        <f t="shared" si="440"/>
        <v>652.17391304347825</v>
      </c>
      <c r="D174" s="58" t="s">
        <v>48</v>
      </c>
      <c r="E174" s="25">
        <v>460</v>
      </c>
      <c r="F174" s="25">
        <v>467</v>
      </c>
      <c r="G174" s="25" t="s">
        <v>49</v>
      </c>
      <c r="H174" s="25">
        <f t="shared" si="441"/>
        <v>4565.217391304348</v>
      </c>
      <c r="I174" s="25">
        <f t="shared" si="442"/>
        <v>0</v>
      </c>
      <c r="J174" s="57">
        <f t="shared" si="443"/>
        <v>4565.217391304348</v>
      </c>
    </row>
    <row r="175" spans="1:10" ht="18.75" customHeight="1" x14ac:dyDescent="0.25">
      <c r="A175" s="23">
        <v>43297</v>
      </c>
      <c r="B175" s="24" t="s">
        <v>103</v>
      </c>
      <c r="C175" s="56">
        <f t="shared" si="440"/>
        <v>879.76539589442814</v>
      </c>
      <c r="D175" s="58" t="s">
        <v>104</v>
      </c>
      <c r="E175" s="25">
        <v>341</v>
      </c>
      <c r="F175" s="25">
        <v>335.65</v>
      </c>
      <c r="G175" s="25" t="s">
        <v>49</v>
      </c>
      <c r="H175" s="25">
        <f t="shared" si="441"/>
        <v>4706.7448680352109</v>
      </c>
      <c r="I175" s="25">
        <f t="shared" si="442"/>
        <v>0</v>
      </c>
      <c r="J175" s="57">
        <f t="shared" si="443"/>
        <v>4706.7448680352109</v>
      </c>
    </row>
    <row r="176" spans="1:10" ht="18.75" customHeight="1" x14ac:dyDescent="0.25">
      <c r="A176" s="23">
        <v>43297</v>
      </c>
      <c r="B176" s="24" t="s">
        <v>105</v>
      </c>
      <c r="C176" s="56">
        <f t="shared" si="440"/>
        <v>1000</v>
      </c>
      <c r="D176" s="58" t="s">
        <v>48</v>
      </c>
      <c r="E176" s="25">
        <v>300</v>
      </c>
      <c r="F176" s="25">
        <v>293</v>
      </c>
      <c r="G176" s="25" t="s">
        <v>49</v>
      </c>
      <c r="H176" s="25">
        <f t="shared" si="441"/>
        <v>-7000</v>
      </c>
      <c r="I176" s="25">
        <f t="shared" si="442"/>
        <v>0</v>
      </c>
      <c r="J176" s="57">
        <f t="shared" si="443"/>
        <v>-7000</v>
      </c>
    </row>
    <row r="177" spans="1:10" ht="18.75" customHeight="1" x14ac:dyDescent="0.25">
      <c r="A177" s="23">
        <v>43294</v>
      </c>
      <c r="B177" s="24" t="s">
        <v>54</v>
      </c>
      <c r="C177" s="26">
        <f t="shared" ref="C177:C179" si="444">200000/E177</f>
        <v>625</v>
      </c>
      <c r="D177" s="71" t="s">
        <v>48</v>
      </c>
      <c r="E177" s="25">
        <v>320</v>
      </c>
      <c r="F177" s="25">
        <v>326</v>
      </c>
      <c r="G177" s="25">
        <v>335</v>
      </c>
      <c r="H177" s="27">
        <f t="shared" ref="H177:H179" si="445">IF(D177="SELL", E177-F177, F177-E177)*C177</f>
        <v>3750</v>
      </c>
      <c r="I177" s="27">
        <f t="shared" ref="I177:I179" si="446">IF(D177="SELL",IF(G177="-","0",F177-G177),IF(D177="BUY",IF(G177="-","0",G177-F177)))*C177</f>
        <v>5625</v>
      </c>
      <c r="J177" s="27">
        <f>I177+H177</f>
        <v>9375</v>
      </c>
    </row>
    <row r="178" spans="1:10" ht="18.75" customHeight="1" x14ac:dyDescent="0.25">
      <c r="A178" s="23">
        <v>43294</v>
      </c>
      <c r="B178" s="24" t="s">
        <v>91</v>
      </c>
      <c r="C178" s="26">
        <f t="shared" si="444"/>
        <v>578.03468208092488</v>
      </c>
      <c r="D178" s="71" t="s">
        <v>48</v>
      </c>
      <c r="E178" s="25">
        <v>346</v>
      </c>
      <c r="F178" s="25">
        <v>351</v>
      </c>
      <c r="G178" s="25" t="s">
        <v>49</v>
      </c>
      <c r="H178" s="27">
        <f t="shared" si="445"/>
        <v>2890.1734104046245</v>
      </c>
      <c r="I178" s="27">
        <f t="shared" si="446"/>
        <v>0</v>
      </c>
      <c r="J178" s="27">
        <f>I178+H178</f>
        <v>2890.1734104046245</v>
      </c>
    </row>
    <row r="179" spans="1:10" ht="18.75" customHeight="1" x14ac:dyDescent="0.25">
      <c r="A179" s="23">
        <v>43293</v>
      </c>
      <c r="B179" s="24" t="s">
        <v>92</v>
      </c>
      <c r="C179" s="26">
        <f t="shared" si="444"/>
        <v>554.016620498615</v>
      </c>
      <c r="D179" s="71" t="s">
        <v>48</v>
      </c>
      <c r="E179" s="25">
        <v>361</v>
      </c>
      <c r="F179" s="25">
        <v>366</v>
      </c>
      <c r="G179" s="25" t="s">
        <v>49</v>
      </c>
      <c r="H179" s="27">
        <f t="shared" si="445"/>
        <v>2770.0831024930749</v>
      </c>
      <c r="I179" s="27">
        <f t="shared" si="446"/>
        <v>0</v>
      </c>
      <c r="J179" s="27">
        <f>I179+H179</f>
        <v>2770.0831024930749</v>
      </c>
    </row>
    <row r="180" spans="1:10" ht="18.75" customHeight="1" x14ac:dyDescent="0.25">
      <c r="A180" s="23">
        <v>43292</v>
      </c>
      <c r="B180" s="24" t="s">
        <v>78</v>
      </c>
      <c r="C180" s="26">
        <f t="shared" ref="C180:C183" si="447">200000/E180</f>
        <v>547.94520547945206</v>
      </c>
      <c r="D180" s="71" t="s">
        <v>48</v>
      </c>
      <c r="E180" s="25">
        <v>365</v>
      </c>
      <c r="F180" s="25">
        <v>370</v>
      </c>
      <c r="G180" s="25">
        <v>373</v>
      </c>
      <c r="H180" s="27">
        <f t="shared" ref="H180:H183" si="448">IF(D180="SELL", E180-F180, F180-E180)*C180</f>
        <v>2739.7260273972602</v>
      </c>
      <c r="I180" s="27">
        <f t="shared" ref="I180:I183" si="449">IF(D180="SELL",IF(G180="-","0",F180-G180),IF(D180="BUY",IF(G180="-","0",G180-F180)))*C180</f>
        <v>1643.8356164383563</v>
      </c>
      <c r="J180" s="27">
        <f>I180+H180</f>
        <v>4383.5616438356165</v>
      </c>
    </row>
    <row r="181" spans="1:10" ht="18.75" customHeight="1" x14ac:dyDescent="0.25">
      <c r="A181" s="23">
        <v>43290</v>
      </c>
      <c r="B181" s="24" t="s">
        <v>79</v>
      </c>
      <c r="C181" s="26">
        <f t="shared" si="447"/>
        <v>446.42857142857144</v>
      </c>
      <c r="D181" s="71" t="s">
        <v>48</v>
      </c>
      <c r="E181" s="25">
        <v>448</v>
      </c>
      <c r="F181" s="25">
        <v>456</v>
      </c>
      <c r="G181" s="25">
        <v>458</v>
      </c>
      <c r="H181" s="27">
        <f t="shared" si="448"/>
        <v>3571.4285714285716</v>
      </c>
      <c r="I181" s="27">
        <f t="shared" si="449"/>
        <v>892.85714285714289</v>
      </c>
      <c r="J181" s="27">
        <f>I181+H181</f>
        <v>4464.2857142857147</v>
      </c>
    </row>
    <row r="182" spans="1:10" ht="18.75" customHeight="1" x14ac:dyDescent="0.25">
      <c r="A182" s="23">
        <v>43290</v>
      </c>
      <c r="B182" s="24" t="s">
        <v>80</v>
      </c>
      <c r="C182" s="53">
        <f t="shared" si="447"/>
        <v>53.908355795148246</v>
      </c>
      <c r="D182" s="71" t="s">
        <v>48</v>
      </c>
      <c r="E182" s="25">
        <v>3710</v>
      </c>
      <c r="F182" s="25">
        <v>3760</v>
      </c>
      <c r="G182" s="25" t="s">
        <v>49</v>
      </c>
      <c r="H182" s="27">
        <f t="shared" si="448"/>
        <v>2695.4177897574123</v>
      </c>
      <c r="I182" s="27">
        <f t="shared" si="449"/>
        <v>0</v>
      </c>
      <c r="J182" s="27">
        <f t="shared" ref="J182:J183" si="450">I182+H182</f>
        <v>2695.4177897574123</v>
      </c>
    </row>
    <row r="183" spans="1:10" ht="18.75" customHeight="1" x14ac:dyDescent="0.25">
      <c r="A183" s="23">
        <v>43290</v>
      </c>
      <c r="B183" s="24" t="s">
        <v>81</v>
      </c>
      <c r="C183" s="53">
        <f t="shared" si="447"/>
        <v>271.73913043478262</v>
      </c>
      <c r="D183" s="71" t="s">
        <v>48</v>
      </c>
      <c r="E183" s="25">
        <v>736</v>
      </c>
      <c r="F183" s="25">
        <v>726</v>
      </c>
      <c r="G183" s="25" t="s">
        <v>49</v>
      </c>
      <c r="H183" s="27">
        <f t="shared" si="448"/>
        <v>-2717.391304347826</v>
      </c>
      <c r="I183" s="27">
        <f t="shared" si="449"/>
        <v>0</v>
      </c>
      <c r="J183" s="27">
        <f t="shared" si="450"/>
        <v>-2717.391304347826</v>
      </c>
    </row>
    <row r="184" spans="1:10" ht="18.75" customHeight="1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 x14ac:dyDescent="0.25">
      <c r="A185" s="23">
        <v>43280</v>
      </c>
      <c r="B185" s="24" t="s">
        <v>51</v>
      </c>
      <c r="C185" s="26">
        <f t="shared" ref="C185:C190" si="451">200000/E185</f>
        <v>823.04526748971193</v>
      </c>
      <c r="D185" s="71" t="s">
        <v>48</v>
      </c>
      <c r="E185" s="25">
        <v>243</v>
      </c>
      <c r="F185" s="25">
        <v>248</v>
      </c>
      <c r="G185" s="25">
        <v>250</v>
      </c>
      <c r="H185" s="27">
        <f t="shared" ref="H185:H186" si="452">IF(D185="SELL", E185-F185, F185-E185)*C185</f>
        <v>4115.2263374485592</v>
      </c>
      <c r="I185" s="27">
        <f t="shared" ref="I185:I186" si="453">IF(D185="SELL",IF(G185="-","0",F185-G185),IF(D185="BUY",IF(G185="-","0",G185-F185)))*C185</f>
        <v>1646.0905349794239</v>
      </c>
      <c r="J185" s="27">
        <f>I185+H185</f>
        <v>5761.3168724279831</v>
      </c>
    </row>
    <row r="186" spans="1:10" ht="18.75" customHeight="1" x14ac:dyDescent="0.25">
      <c r="A186" s="23">
        <v>43280</v>
      </c>
      <c r="B186" s="24" t="s">
        <v>52</v>
      </c>
      <c r="C186" s="26">
        <f t="shared" si="451"/>
        <v>492.61083743842363</v>
      </c>
      <c r="D186" s="71" t="s">
        <v>48</v>
      </c>
      <c r="E186" s="25">
        <v>406</v>
      </c>
      <c r="F186" s="25">
        <v>410</v>
      </c>
      <c r="G186" s="25" t="s">
        <v>49</v>
      </c>
      <c r="H186" s="27">
        <f t="shared" si="452"/>
        <v>1970.4433497536945</v>
      </c>
      <c r="I186" s="27">
        <f t="shared" si="453"/>
        <v>0</v>
      </c>
      <c r="J186" s="27">
        <f t="shared" ref="J186:J190" si="454">I186+H186</f>
        <v>1970.4433497536945</v>
      </c>
    </row>
    <row r="187" spans="1:10" ht="18.75" customHeight="1" x14ac:dyDescent="0.25">
      <c r="A187" s="23">
        <v>43279</v>
      </c>
      <c r="B187" s="24" t="s">
        <v>51</v>
      </c>
      <c r="C187" s="26">
        <f t="shared" si="451"/>
        <v>851.063829787234</v>
      </c>
      <c r="D187" s="71" t="s">
        <v>48</v>
      </c>
      <c r="E187" s="25">
        <v>235</v>
      </c>
      <c r="F187" s="25">
        <v>240</v>
      </c>
      <c r="G187" s="25">
        <v>245</v>
      </c>
      <c r="H187" s="27">
        <f t="shared" ref="H187" si="455">IF(D187="SELL", E187-F187, F187-E187)*C187</f>
        <v>4255.3191489361698</v>
      </c>
      <c r="I187" s="27">
        <f t="shared" ref="I187" si="456">IF(D187="SELL",IF(G187="-","0",F187-G187),IF(D187="BUY",IF(G187="-","0",G187-F187)))*C187</f>
        <v>4255.3191489361698</v>
      </c>
      <c r="J187" s="27">
        <f t="shared" si="454"/>
        <v>8510.6382978723395</v>
      </c>
    </row>
    <row r="188" spans="1:10" ht="18.75" customHeight="1" x14ac:dyDescent="0.25">
      <c r="A188" s="23">
        <v>43278</v>
      </c>
      <c r="B188" s="24" t="s">
        <v>53</v>
      </c>
      <c r="C188" s="26">
        <f t="shared" si="451"/>
        <v>490.19607843137254</v>
      </c>
      <c r="D188" s="71" t="s">
        <v>48</v>
      </c>
      <c r="E188" s="25">
        <v>408</v>
      </c>
      <c r="F188" s="25">
        <v>412</v>
      </c>
      <c r="G188" s="25" t="s">
        <v>49</v>
      </c>
      <c r="H188" s="27">
        <f t="shared" ref="H188" si="457">IF(D188="SELL", E188-F188, F188-E188)*C188</f>
        <v>1960.7843137254902</v>
      </c>
      <c r="I188" s="27">
        <f t="shared" ref="I188" si="458">IF(D188="SELL",IF(G188="-","0",F188-G188),IF(D188="BUY",IF(G188="-","0",G188-F188)))*C188</f>
        <v>0</v>
      </c>
      <c r="J188" s="27">
        <f t="shared" si="454"/>
        <v>1960.7843137254902</v>
      </c>
    </row>
    <row r="189" spans="1:10" ht="18.75" customHeight="1" x14ac:dyDescent="0.25">
      <c r="A189" s="23">
        <v>43276</v>
      </c>
      <c r="B189" s="24" t="s">
        <v>50</v>
      </c>
      <c r="C189" s="26">
        <f t="shared" si="451"/>
        <v>586.51026392961876</v>
      </c>
      <c r="D189" s="71" t="s">
        <v>48</v>
      </c>
      <c r="E189" s="25">
        <v>341</v>
      </c>
      <c r="F189" s="25">
        <v>346</v>
      </c>
      <c r="G189" s="25">
        <v>348</v>
      </c>
      <c r="H189" s="27">
        <f t="shared" ref="H189:H190" si="459">IF(D189="SELL", E189-F189, F189-E189)*C189</f>
        <v>2932.5513196480938</v>
      </c>
      <c r="I189" s="27">
        <f t="shared" ref="I189:I190" si="460">IF(D189="SELL",IF(G189="-","0",F189-G189),IF(D189="BUY",IF(G189="-","0",G189-F189)))*C189</f>
        <v>1173.0205278592375</v>
      </c>
      <c r="J189" s="27">
        <f t="shared" si="454"/>
        <v>4105.5718475073318</v>
      </c>
    </row>
    <row r="190" spans="1:10" ht="18.75" customHeight="1" x14ac:dyDescent="0.25">
      <c r="A190" s="18">
        <v>43276</v>
      </c>
      <c r="B190" s="24" t="s">
        <v>54</v>
      </c>
      <c r="C190" s="26">
        <f t="shared" si="451"/>
        <v>623.05295950155767</v>
      </c>
      <c r="D190" s="71" t="s">
        <v>48</v>
      </c>
      <c r="E190" s="25">
        <v>321</v>
      </c>
      <c r="F190" s="25">
        <v>326</v>
      </c>
      <c r="G190" s="25" t="s">
        <v>49</v>
      </c>
      <c r="H190" s="27">
        <f t="shared" si="459"/>
        <v>3115.2647975077884</v>
      </c>
      <c r="I190" s="27">
        <f t="shared" si="460"/>
        <v>0</v>
      </c>
      <c r="J190" s="27">
        <f t="shared" si="454"/>
        <v>3115.2647975077884</v>
      </c>
    </row>
    <row r="191" spans="1:10" ht="18.75" customHeight="1" x14ac:dyDescent="0.25">
      <c r="A191" s="18">
        <v>43273</v>
      </c>
      <c r="B191" s="19" t="s">
        <v>36</v>
      </c>
      <c r="C191" s="20">
        <f>MROUND(500000/E191,10)</f>
        <v>570</v>
      </c>
      <c r="D191" s="20" t="s">
        <v>35</v>
      </c>
      <c r="E191" s="21">
        <v>881</v>
      </c>
      <c r="F191" s="21">
        <v>870</v>
      </c>
      <c r="G191" s="21">
        <v>0</v>
      </c>
      <c r="H191" s="21">
        <f>(E191-F191)*C191</f>
        <v>6270</v>
      </c>
      <c r="I191" s="21">
        <v>0</v>
      </c>
      <c r="J191" s="21">
        <f>+I191+H191</f>
        <v>6270</v>
      </c>
    </row>
    <row r="192" spans="1:10" ht="18.75" customHeight="1" x14ac:dyDescent="0.25">
      <c r="A192" s="18">
        <v>43272</v>
      </c>
      <c r="B192" s="19" t="s">
        <v>30</v>
      </c>
      <c r="C192" s="20">
        <f>MROUND(500000/E192,10)</f>
        <v>1230</v>
      </c>
      <c r="D192" s="20" t="s">
        <v>35</v>
      </c>
      <c r="E192" s="21">
        <v>405</v>
      </c>
      <c r="F192" s="21">
        <v>395</v>
      </c>
      <c r="G192" s="21">
        <v>0</v>
      </c>
      <c r="H192" s="21">
        <f>(E192-F192)*C192</f>
        <v>12300</v>
      </c>
      <c r="I192" s="21">
        <v>0</v>
      </c>
      <c r="J192" s="21">
        <f>+I192+H192</f>
        <v>12300</v>
      </c>
    </row>
    <row r="193" spans="1:11" ht="18.75" customHeight="1" x14ac:dyDescent="0.25">
      <c r="A193" s="18">
        <v>43271</v>
      </c>
      <c r="B193" s="19" t="s">
        <v>24</v>
      </c>
      <c r="C193" s="20">
        <f>MROUND(500000/E193,10)</f>
        <v>560</v>
      </c>
      <c r="D193" s="20" t="s">
        <v>10</v>
      </c>
      <c r="E193" s="21">
        <v>893</v>
      </c>
      <c r="F193" s="21">
        <v>905</v>
      </c>
      <c r="G193" s="21">
        <v>920</v>
      </c>
      <c r="H193" s="21">
        <f>(F193-E193)*C193</f>
        <v>6720</v>
      </c>
      <c r="I193" s="21">
        <f>(G193-F193)*C193</f>
        <v>8400</v>
      </c>
      <c r="J193" s="21">
        <f>+I193+H193</f>
        <v>15120</v>
      </c>
    </row>
    <row r="194" spans="1:11" ht="18.75" customHeight="1" x14ac:dyDescent="0.25">
      <c r="A194" s="18">
        <v>43269</v>
      </c>
      <c r="B194" s="19" t="s">
        <v>15</v>
      </c>
      <c r="C194" s="20">
        <f>MROUND(500000/E194,10)</f>
        <v>880</v>
      </c>
      <c r="D194" s="20" t="s">
        <v>35</v>
      </c>
      <c r="E194" s="21">
        <v>570</v>
      </c>
      <c r="F194" s="21">
        <v>561.5</v>
      </c>
      <c r="G194" s="21">
        <v>0</v>
      </c>
      <c r="H194" s="21">
        <f>(E194-F194)*C194</f>
        <v>7480</v>
      </c>
      <c r="I194" s="21">
        <v>0</v>
      </c>
      <c r="J194" s="21">
        <f>+I194+H194</f>
        <v>7480</v>
      </c>
    </row>
    <row r="195" spans="1:11" ht="18.75" customHeight="1" x14ac:dyDescent="0.25">
      <c r="A195" s="18">
        <v>43266</v>
      </c>
      <c r="B195" s="19" t="s">
        <v>30</v>
      </c>
      <c r="C195" s="20">
        <f t="shared" ref="C195:C200" si="461">MROUND(500000/E195,10)</f>
        <v>1290</v>
      </c>
      <c r="D195" s="20" t="s">
        <v>10</v>
      </c>
      <c r="E195" s="21">
        <v>387</v>
      </c>
      <c r="F195" s="21">
        <v>395</v>
      </c>
      <c r="G195" s="21">
        <v>0</v>
      </c>
      <c r="H195" s="21">
        <f t="shared" ref="H195:H202" si="462">(F195-E195)*C195</f>
        <v>10320</v>
      </c>
      <c r="I195" s="21">
        <v>0</v>
      </c>
      <c r="J195" s="21">
        <f t="shared" ref="J195:J200" si="463">+I195+H195</f>
        <v>10320</v>
      </c>
      <c r="K195" s="22"/>
    </row>
    <row r="196" spans="1:11" ht="18.75" customHeight="1" x14ac:dyDescent="0.25">
      <c r="A196" s="18">
        <v>43266</v>
      </c>
      <c r="B196" s="19" t="s">
        <v>33</v>
      </c>
      <c r="C196" s="20">
        <f t="shared" si="461"/>
        <v>400</v>
      </c>
      <c r="D196" s="20" t="s">
        <v>10</v>
      </c>
      <c r="E196" s="21">
        <v>1260</v>
      </c>
      <c r="F196" s="21">
        <v>1245</v>
      </c>
      <c r="G196" s="21">
        <v>0</v>
      </c>
      <c r="H196" s="21">
        <f t="shared" si="462"/>
        <v>-6000</v>
      </c>
      <c r="I196" s="21">
        <v>0</v>
      </c>
      <c r="J196" s="16">
        <f t="shared" si="463"/>
        <v>-6000</v>
      </c>
      <c r="K196" s="22"/>
    </row>
    <row r="197" spans="1:11" ht="18.75" customHeight="1" x14ac:dyDescent="0.25">
      <c r="A197" s="18">
        <v>43265</v>
      </c>
      <c r="B197" s="19" t="s">
        <v>23</v>
      </c>
      <c r="C197" s="20">
        <f t="shared" si="461"/>
        <v>6710</v>
      </c>
      <c r="D197" s="20" t="s">
        <v>10</v>
      </c>
      <c r="E197" s="21">
        <v>74.5</v>
      </c>
      <c r="F197" s="21">
        <v>74.900000000000006</v>
      </c>
      <c r="G197" s="21">
        <v>0</v>
      </c>
      <c r="H197" s="21">
        <f t="shared" si="462"/>
        <v>2684.0000000000382</v>
      </c>
      <c r="I197" s="21">
        <v>0</v>
      </c>
      <c r="J197" s="21">
        <f t="shared" si="463"/>
        <v>2684.0000000000382</v>
      </c>
      <c r="K197" s="22"/>
    </row>
    <row r="198" spans="1:11" ht="18.75" customHeight="1" x14ac:dyDescent="0.25">
      <c r="A198" s="18">
        <v>43265</v>
      </c>
      <c r="B198" s="19" t="s">
        <v>19</v>
      </c>
      <c r="C198" s="20">
        <f t="shared" si="461"/>
        <v>790</v>
      </c>
      <c r="D198" s="20" t="s">
        <v>10</v>
      </c>
      <c r="E198" s="21">
        <v>632</v>
      </c>
      <c r="F198" s="21">
        <v>633.5</v>
      </c>
      <c r="G198" s="21">
        <v>0</v>
      </c>
      <c r="H198" s="21">
        <f t="shared" si="462"/>
        <v>1185</v>
      </c>
      <c r="I198" s="21">
        <v>0</v>
      </c>
      <c r="J198" s="21">
        <f t="shared" si="463"/>
        <v>1185</v>
      </c>
      <c r="K198" s="22"/>
    </row>
    <row r="199" spans="1:11" ht="18.75" customHeight="1" x14ac:dyDescent="0.25">
      <c r="A199" s="18">
        <v>43264</v>
      </c>
      <c r="B199" s="19" t="s">
        <v>46</v>
      </c>
      <c r="C199" s="20">
        <f t="shared" si="461"/>
        <v>1020</v>
      </c>
      <c r="D199" s="20" t="s">
        <v>10</v>
      </c>
      <c r="E199" s="21">
        <v>490</v>
      </c>
      <c r="F199" s="21">
        <v>500</v>
      </c>
      <c r="G199" s="21">
        <v>509</v>
      </c>
      <c r="H199" s="21">
        <f t="shared" si="462"/>
        <v>10200</v>
      </c>
      <c r="I199" s="21">
        <f>(G199-F199)*C199</f>
        <v>9180</v>
      </c>
      <c r="J199" s="21">
        <f t="shared" si="463"/>
        <v>19380</v>
      </c>
    </row>
    <row r="200" spans="1:11" ht="18.75" customHeight="1" x14ac:dyDescent="0.25">
      <c r="A200" s="18">
        <v>43264</v>
      </c>
      <c r="B200" s="19" t="s">
        <v>33</v>
      </c>
      <c r="C200" s="20">
        <f t="shared" si="461"/>
        <v>380</v>
      </c>
      <c r="D200" s="20" t="s">
        <v>10</v>
      </c>
      <c r="E200" s="21">
        <v>1300</v>
      </c>
      <c r="F200" s="21">
        <v>1285</v>
      </c>
      <c r="G200" s="21">
        <v>0</v>
      </c>
      <c r="H200" s="21">
        <f t="shared" si="462"/>
        <v>-5700</v>
      </c>
      <c r="I200" s="21">
        <v>0</v>
      </c>
      <c r="J200" s="16">
        <f t="shared" si="463"/>
        <v>-5700</v>
      </c>
    </row>
    <row r="201" spans="1:11" ht="18.75" customHeight="1" x14ac:dyDescent="0.25">
      <c r="A201" s="18">
        <v>43263</v>
      </c>
      <c r="B201" s="19" t="s">
        <v>22</v>
      </c>
      <c r="C201" s="20">
        <f t="shared" ref="C201" si="464">MROUND(500000/E201,10)</f>
        <v>610</v>
      </c>
      <c r="D201" s="20" t="s">
        <v>10</v>
      </c>
      <c r="E201" s="21">
        <v>818</v>
      </c>
      <c r="F201" s="21">
        <v>833</v>
      </c>
      <c r="G201" s="21">
        <v>853</v>
      </c>
      <c r="H201" s="21">
        <f t="shared" si="462"/>
        <v>9150</v>
      </c>
      <c r="I201" s="21">
        <f>(G201-F201)*C201</f>
        <v>12200</v>
      </c>
      <c r="J201" s="21">
        <f t="shared" ref="J201" si="465">+I201+H201</f>
        <v>21350</v>
      </c>
    </row>
    <row r="202" spans="1:11" ht="18.75" customHeight="1" x14ac:dyDescent="0.25">
      <c r="A202" s="18">
        <v>43262</v>
      </c>
      <c r="B202" s="19" t="s">
        <v>47</v>
      </c>
      <c r="C202" s="20">
        <f t="shared" ref="C202:C208" si="466">MROUND(500000/E202,10)</f>
        <v>980</v>
      </c>
      <c r="D202" s="20" t="s">
        <v>10</v>
      </c>
      <c r="E202" s="21">
        <v>510</v>
      </c>
      <c r="F202" s="21">
        <v>512</v>
      </c>
      <c r="G202" s="21">
        <v>0</v>
      </c>
      <c r="H202" s="21">
        <f t="shared" si="462"/>
        <v>1960</v>
      </c>
      <c r="I202" s="21">
        <v>0</v>
      </c>
      <c r="J202" s="21">
        <f>+I202+H202</f>
        <v>1960</v>
      </c>
    </row>
    <row r="203" spans="1:11" ht="18.75" customHeight="1" x14ac:dyDescent="0.25">
      <c r="A203" s="18">
        <v>43259</v>
      </c>
      <c r="B203" s="19" t="s">
        <v>15</v>
      </c>
      <c r="C203" s="20">
        <f t="shared" si="466"/>
        <v>880</v>
      </c>
      <c r="D203" s="20" t="s">
        <v>35</v>
      </c>
      <c r="E203" s="21">
        <v>565</v>
      </c>
      <c r="F203" s="21">
        <v>555</v>
      </c>
      <c r="G203" s="21">
        <v>0</v>
      </c>
      <c r="H203" s="21">
        <f>(E203-F203)*C203</f>
        <v>8800</v>
      </c>
      <c r="I203" s="21">
        <v>0</v>
      </c>
      <c r="J203" s="21">
        <f>+I203+H203</f>
        <v>8800</v>
      </c>
    </row>
    <row r="204" spans="1:11" ht="18.75" customHeight="1" x14ac:dyDescent="0.25">
      <c r="A204" s="18">
        <v>43258</v>
      </c>
      <c r="B204" s="19" t="s">
        <v>15</v>
      </c>
      <c r="C204" s="20">
        <f>MROUND(500000/E204,10)</f>
        <v>930</v>
      </c>
      <c r="D204" s="20" t="s">
        <v>10</v>
      </c>
      <c r="E204" s="21">
        <v>536</v>
      </c>
      <c r="F204" s="21">
        <v>546</v>
      </c>
      <c r="G204" s="21">
        <v>561</v>
      </c>
      <c r="H204" s="21">
        <f t="shared" ref="H204" si="467">(F204-E204)*C204</f>
        <v>9300</v>
      </c>
      <c r="I204" s="21">
        <f>(G204-F204)*C204</f>
        <v>13950</v>
      </c>
      <c r="J204" s="21">
        <f t="shared" ref="J204" si="468">+I204+H204</f>
        <v>23250</v>
      </c>
      <c r="K204" s="22"/>
    </row>
    <row r="205" spans="1:11" ht="18.75" customHeight="1" x14ac:dyDescent="0.25">
      <c r="A205" s="18">
        <v>43257</v>
      </c>
      <c r="B205" s="19" t="s">
        <v>12</v>
      </c>
      <c r="C205" s="20">
        <f t="shared" si="466"/>
        <v>1420</v>
      </c>
      <c r="D205" s="20" t="s">
        <v>10</v>
      </c>
      <c r="E205" s="21">
        <v>351</v>
      </c>
      <c r="F205" s="21">
        <v>359</v>
      </c>
      <c r="G205" s="21">
        <v>0</v>
      </c>
      <c r="H205" s="21">
        <f>(F205-E205)*C205</f>
        <v>11360</v>
      </c>
      <c r="I205" s="21">
        <v>0</v>
      </c>
      <c r="J205" s="21">
        <f>+I205+H205</f>
        <v>11360</v>
      </c>
    </row>
    <row r="206" spans="1:11" ht="18.75" customHeight="1" x14ac:dyDescent="0.25">
      <c r="A206" s="18">
        <v>43256</v>
      </c>
      <c r="B206" s="19" t="s">
        <v>16</v>
      </c>
      <c r="C206" s="20">
        <f t="shared" si="466"/>
        <v>830</v>
      </c>
      <c r="D206" s="20" t="s">
        <v>10</v>
      </c>
      <c r="E206" s="21">
        <v>602</v>
      </c>
      <c r="F206" s="21">
        <v>604</v>
      </c>
      <c r="G206" s="21">
        <v>0</v>
      </c>
      <c r="H206" s="21">
        <f>(F206-E206)*C206</f>
        <v>1660</v>
      </c>
      <c r="I206" s="21">
        <v>0</v>
      </c>
      <c r="J206" s="21">
        <f t="shared" ref="J206" si="469">+I206+H206</f>
        <v>1660</v>
      </c>
    </row>
    <row r="207" spans="1:11" ht="18.75" customHeight="1" x14ac:dyDescent="0.25">
      <c r="A207" s="18">
        <v>43255</v>
      </c>
      <c r="B207" s="19" t="s">
        <v>15</v>
      </c>
      <c r="C207" s="20">
        <f t="shared" si="466"/>
        <v>870</v>
      </c>
      <c r="D207" s="20" t="s">
        <v>35</v>
      </c>
      <c r="E207" s="21">
        <v>577</v>
      </c>
      <c r="F207" s="21">
        <v>567</v>
      </c>
      <c r="G207" s="21">
        <v>557</v>
      </c>
      <c r="H207" s="21">
        <f>(E207-F207)*C207</f>
        <v>8700</v>
      </c>
      <c r="I207" s="21">
        <f>(F207-G207)*C207</f>
        <v>8700</v>
      </c>
      <c r="J207" s="21">
        <f t="shared" ref="J207:J208" si="470">+I207+H207</f>
        <v>17400</v>
      </c>
    </row>
    <row r="208" spans="1:11" ht="18.75" customHeight="1" x14ac:dyDescent="0.25">
      <c r="A208" s="18">
        <v>43252</v>
      </c>
      <c r="B208" s="19" t="s">
        <v>38</v>
      </c>
      <c r="C208" s="20">
        <f t="shared" si="466"/>
        <v>550</v>
      </c>
      <c r="D208" s="20" t="s">
        <v>35</v>
      </c>
      <c r="E208" s="21">
        <v>910</v>
      </c>
      <c r="F208" s="21">
        <v>900</v>
      </c>
      <c r="G208" s="21">
        <v>0</v>
      </c>
      <c r="H208" s="21">
        <f>(E208-F208)*C208</f>
        <v>5500</v>
      </c>
      <c r="I208" s="21">
        <v>0</v>
      </c>
      <c r="J208" s="21">
        <f t="shared" si="470"/>
        <v>5500</v>
      </c>
    </row>
    <row r="209" spans="1:10" ht="18.75" customHeight="1" x14ac:dyDescent="0.25">
      <c r="A209" s="17"/>
      <c r="B209" s="14"/>
      <c r="C209" s="14"/>
      <c r="D209" s="14"/>
      <c r="E209" s="14"/>
      <c r="F209" s="14"/>
      <c r="G209" s="14"/>
      <c r="H209" s="14"/>
      <c r="I209" s="14"/>
      <c r="J209" s="14"/>
    </row>
  </sheetData>
  <mergeCells count="2">
    <mergeCell ref="A1:J1"/>
    <mergeCell ref="A2:J2"/>
  </mergeCells>
  <conditionalFormatting sqref="H185:J190 H156:I157 H147:I148 H142:I142 H93:I95 H86:I88">
    <cfRule type="cellIs" dxfId="295" priority="348" operator="lessThan">
      <formula>0</formula>
    </cfRule>
  </conditionalFormatting>
  <conditionalFormatting sqref="H181:J183">
    <cfRule type="cellIs" dxfId="294" priority="347" operator="lessThan">
      <formula>0</formula>
    </cfRule>
  </conditionalFormatting>
  <conditionalFormatting sqref="H180:J180">
    <cfRule type="cellIs" dxfId="293" priority="346" operator="lessThan">
      <formula>0</formula>
    </cfRule>
  </conditionalFormatting>
  <conditionalFormatting sqref="H179:J179">
    <cfRule type="cellIs" dxfId="292" priority="345" operator="lessThan">
      <formula>0</formula>
    </cfRule>
  </conditionalFormatting>
  <conditionalFormatting sqref="H178:J178">
    <cfRule type="cellIs" dxfId="291" priority="344" operator="lessThan">
      <formula>0</formula>
    </cfRule>
  </conditionalFormatting>
  <conditionalFormatting sqref="H177:J177">
    <cfRule type="cellIs" dxfId="290" priority="343" operator="lessThan">
      <formula>0</formula>
    </cfRule>
  </conditionalFormatting>
  <conditionalFormatting sqref="H176:I176">
    <cfRule type="cellIs" dxfId="289" priority="342" operator="lessThan">
      <formula>0</formula>
    </cfRule>
  </conditionalFormatting>
  <conditionalFormatting sqref="H175:I175">
    <cfRule type="cellIs" dxfId="288" priority="341" operator="lessThan">
      <formula>0</formula>
    </cfRule>
  </conditionalFormatting>
  <conditionalFormatting sqref="H174:I174">
    <cfRule type="cellIs" dxfId="287" priority="340" operator="lessThan">
      <formula>0</formula>
    </cfRule>
  </conditionalFormatting>
  <conditionalFormatting sqref="H173:I173">
    <cfRule type="cellIs" dxfId="286" priority="339" operator="lessThan">
      <formula>0</formula>
    </cfRule>
  </conditionalFormatting>
  <conditionalFormatting sqref="H172:I172">
    <cfRule type="cellIs" dxfId="285" priority="338" operator="lessThan">
      <formula>0</formula>
    </cfRule>
  </conditionalFormatting>
  <conditionalFormatting sqref="H171:I171">
    <cfRule type="cellIs" dxfId="284" priority="337" operator="lessThan">
      <formula>0</formula>
    </cfRule>
  </conditionalFormatting>
  <conditionalFormatting sqref="H170:I170">
    <cfRule type="cellIs" dxfId="283" priority="336" operator="lessThan">
      <formula>0</formula>
    </cfRule>
  </conditionalFormatting>
  <conditionalFormatting sqref="H169:I169">
    <cfRule type="cellIs" dxfId="282" priority="335" operator="lessThan">
      <formula>0</formula>
    </cfRule>
  </conditionalFormatting>
  <conditionalFormatting sqref="H168:I168">
    <cfRule type="cellIs" dxfId="281" priority="334" operator="lessThan">
      <formula>0</formula>
    </cfRule>
  </conditionalFormatting>
  <conditionalFormatting sqref="H167:I167">
    <cfRule type="cellIs" dxfId="280" priority="333" operator="lessThan">
      <formula>0</formula>
    </cfRule>
  </conditionalFormatting>
  <conditionalFormatting sqref="H166:I166">
    <cfRule type="cellIs" dxfId="279" priority="332" operator="lessThan">
      <formula>0</formula>
    </cfRule>
  </conditionalFormatting>
  <conditionalFormatting sqref="H165:I165">
    <cfRule type="cellIs" dxfId="278" priority="331" operator="lessThan">
      <formula>0</formula>
    </cfRule>
  </conditionalFormatting>
  <conditionalFormatting sqref="H164:I164">
    <cfRule type="cellIs" dxfId="277" priority="330" operator="lessThan">
      <formula>0</formula>
    </cfRule>
  </conditionalFormatting>
  <conditionalFormatting sqref="H163:I163">
    <cfRule type="cellIs" dxfId="276" priority="329" operator="lessThan">
      <formula>0</formula>
    </cfRule>
  </conditionalFormatting>
  <conditionalFormatting sqref="H162:I162">
    <cfRule type="cellIs" dxfId="275" priority="328" operator="lessThan">
      <formula>0</formula>
    </cfRule>
  </conditionalFormatting>
  <conditionalFormatting sqref="H161:I161">
    <cfRule type="cellIs" dxfId="274" priority="327" operator="lessThan">
      <formula>0</formula>
    </cfRule>
  </conditionalFormatting>
  <conditionalFormatting sqref="H160:I160">
    <cfRule type="cellIs" dxfId="273" priority="326" operator="lessThan">
      <formula>0</formula>
    </cfRule>
  </conditionalFormatting>
  <conditionalFormatting sqref="H159:I159">
    <cfRule type="cellIs" dxfId="272" priority="325" operator="lessThan">
      <formula>0</formula>
    </cfRule>
  </conditionalFormatting>
  <conditionalFormatting sqref="H158:I158">
    <cfRule type="cellIs" dxfId="271" priority="324" operator="lessThan">
      <formula>0</formula>
    </cfRule>
  </conditionalFormatting>
  <conditionalFormatting sqref="H154:I155">
    <cfRule type="cellIs" dxfId="270" priority="320" operator="lessThan">
      <formula>0</formula>
    </cfRule>
  </conditionalFormatting>
  <conditionalFormatting sqref="H153:I153">
    <cfRule type="cellIs" dxfId="269" priority="319" operator="lessThan">
      <formula>0</formula>
    </cfRule>
  </conditionalFormatting>
  <conditionalFormatting sqref="H152:I152">
    <cfRule type="cellIs" dxfId="268" priority="318" operator="lessThan">
      <formula>0</formula>
    </cfRule>
  </conditionalFormatting>
  <conditionalFormatting sqref="H151:I151">
    <cfRule type="cellIs" dxfId="267" priority="317" operator="lessThan">
      <formula>0</formula>
    </cfRule>
  </conditionalFormatting>
  <conditionalFormatting sqref="I152">
    <cfRule type="cellIs" dxfId="266" priority="316" operator="lessThan">
      <formula>0</formula>
    </cfRule>
  </conditionalFormatting>
  <conditionalFormatting sqref="I157">
    <cfRule type="cellIs" dxfId="265" priority="315" operator="lessThan">
      <formula>0</formula>
    </cfRule>
  </conditionalFormatting>
  <conditionalFormatting sqref="H150:I150">
    <cfRule type="cellIs" dxfId="264" priority="314" operator="lessThan">
      <formula>0</formula>
    </cfRule>
  </conditionalFormatting>
  <conditionalFormatting sqref="H149:I149">
    <cfRule type="cellIs" dxfId="263" priority="313" operator="lessThan">
      <formula>0</formula>
    </cfRule>
  </conditionalFormatting>
  <conditionalFormatting sqref="I150">
    <cfRule type="cellIs" dxfId="262" priority="312" operator="lessThan">
      <formula>0</formula>
    </cfRule>
  </conditionalFormatting>
  <conditionalFormatting sqref="I150">
    <cfRule type="cellIs" dxfId="261" priority="311" operator="lessThan">
      <formula>0</formula>
    </cfRule>
  </conditionalFormatting>
  <conditionalFormatting sqref="H146:I146">
    <cfRule type="cellIs" dxfId="260" priority="308" operator="lessThan">
      <formula>0</formula>
    </cfRule>
  </conditionalFormatting>
  <conditionalFormatting sqref="H144:I144">
    <cfRule type="cellIs" dxfId="259" priority="307" operator="lessThan">
      <formula>0</formula>
    </cfRule>
  </conditionalFormatting>
  <conditionalFormatting sqref="H145:I145">
    <cfRule type="cellIs" dxfId="258" priority="306" operator="lessThan">
      <formula>0</formula>
    </cfRule>
  </conditionalFormatting>
  <conditionalFormatting sqref="H143:I143">
    <cfRule type="cellIs" dxfId="257" priority="305" operator="lessThan">
      <formula>0</formula>
    </cfRule>
  </conditionalFormatting>
  <conditionalFormatting sqref="H141:I141">
    <cfRule type="cellIs" dxfId="256" priority="303" operator="lessThan">
      <formula>0</formula>
    </cfRule>
  </conditionalFormatting>
  <conditionalFormatting sqref="H140:I140">
    <cfRule type="cellIs" dxfId="255" priority="302" operator="lessThan">
      <formula>0</formula>
    </cfRule>
  </conditionalFormatting>
  <conditionalFormatting sqref="H139:I139">
    <cfRule type="cellIs" dxfId="254" priority="301" operator="lessThan">
      <formula>0</formula>
    </cfRule>
  </conditionalFormatting>
  <conditionalFormatting sqref="H138:I138">
    <cfRule type="cellIs" dxfId="253" priority="300" operator="lessThan">
      <formula>0</formula>
    </cfRule>
  </conditionalFormatting>
  <conditionalFormatting sqref="H137:I137">
    <cfRule type="cellIs" dxfId="252" priority="299" operator="lessThan">
      <formula>0</formula>
    </cfRule>
  </conditionalFormatting>
  <conditionalFormatting sqref="I138">
    <cfRule type="cellIs" dxfId="251" priority="298" operator="lessThan">
      <formula>0</formula>
    </cfRule>
  </conditionalFormatting>
  <conditionalFormatting sqref="I138">
    <cfRule type="cellIs" dxfId="250" priority="297" operator="lessThan">
      <formula>0</formula>
    </cfRule>
  </conditionalFormatting>
  <conditionalFormatting sqref="I137">
    <cfRule type="cellIs" dxfId="249" priority="296" operator="lessThan">
      <formula>0</formula>
    </cfRule>
  </conditionalFormatting>
  <conditionalFormatting sqref="I137">
    <cfRule type="cellIs" dxfId="248" priority="295" operator="lessThan">
      <formula>0</formula>
    </cfRule>
  </conditionalFormatting>
  <conditionalFormatting sqref="I137">
    <cfRule type="cellIs" dxfId="247" priority="294" operator="lessThan">
      <formula>0</formula>
    </cfRule>
  </conditionalFormatting>
  <conditionalFormatting sqref="H133:I136">
    <cfRule type="cellIs" dxfId="246" priority="293" operator="lessThan">
      <formula>0</formula>
    </cfRule>
  </conditionalFormatting>
  <conditionalFormatting sqref="I133:I136">
    <cfRule type="cellIs" dxfId="245" priority="292" operator="lessThan">
      <formula>0</formula>
    </cfRule>
  </conditionalFormatting>
  <conditionalFormatting sqref="I133:I136">
    <cfRule type="cellIs" dxfId="244" priority="291" operator="lessThan">
      <formula>0</formula>
    </cfRule>
  </conditionalFormatting>
  <conditionalFormatting sqref="I133:I136">
    <cfRule type="cellIs" dxfId="243" priority="290" operator="lessThan">
      <formula>0</formula>
    </cfRule>
  </conditionalFormatting>
  <conditionalFormatting sqref="H136:I136">
    <cfRule type="cellIs" dxfId="242" priority="289" operator="lessThan">
      <formula>0</formula>
    </cfRule>
  </conditionalFormatting>
  <conditionalFormatting sqref="I136">
    <cfRule type="cellIs" dxfId="241" priority="288" operator="lessThan">
      <formula>0</formula>
    </cfRule>
  </conditionalFormatting>
  <conditionalFormatting sqref="I136">
    <cfRule type="cellIs" dxfId="240" priority="287" operator="lessThan">
      <formula>0</formula>
    </cfRule>
  </conditionalFormatting>
  <conditionalFormatting sqref="I136">
    <cfRule type="cellIs" dxfId="239" priority="286" operator="lessThan">
      <formula>0</formula>
    </cfRule>
  </conditionalFormatting>
  <conditionalFormatting sqref="H135:I135">
    <cfRule type="cellIs" dxfId="238" priority="285" operator="lessThan">
      <formula>0</formula>
    </cfRule>
  </conditionalFormatting>
  <conditionalFormatting sqref="I135">
    <cfRule type="cellIs" dxfId="237" priority="284" operator="lessThan">
      <formula>0</formula>
    </cfRule>
  </conditionalFormatting>
  <conditionalFormatting sqref="I135">
    <cfRule type="cellIs" dxfId="236" priority="283" operator="lessThan">
      <formula>0</formula>
    </cfRule>
  </conditionalFormatting>
  <conditionalFormatting sqref="I135">
    <cfRule type="cellIs" dxfId="235" priority="282" operator="lessThan">
      <formula>0</formula>
    </cfRule>
  </conditionalFormatting>
  <conditionalFormatting sqref="H132:I132">
    <cfRule type="cellIs" dxfId="234" priority="281" operator="lessThan">
      <formula>0</formula>
    </cfRule>
  </conditionalFormatting>
  <conditionalFormatting sqref="I132">
    <cfRule type="cellIs" dxfId="233" priority="280" operator="lessThan">
      <formula>0</formula>
    </cfRule>
  </conditionalFormatting>
  <conditionalFormatting sqref="I132">
    <cfRule type="cellIs" dxfId="232" priority="279" operator="lessThan">
      <formula>0</formula>
    </cfRule>
  </conditionalFormatting>
  <conditionalFormatting sqref="I132">
    <cfRule type="cellIs" dxfId="231" priority="278" operator="lessThan">
      <formula>0</formula>
    </cfRule>
  </conditionalFormatting>
  <conditionalFormatting sqref="H125:I131">
    <cfRule type="cellIs" dxfId="230" priority="277" operator="lessThan">
      <formula>0</formula>
    </cfRule>
  </conditionalFormatting>
  <conditionalFormatting sqref="I125:I131">
    <cfRule type="cellIs" dxfId="229" priority="276" operator="lessThan">
      <formula>0</formula>
    </cfRule>
  </conditionalFormatting>
  <conditionalFormatting sqref="I125:I131">
    <cfRule type="cellIs" dxfId="228" priority="275" operator="lessThan">
      <formula>0</formula>
    </cfRule>
  </conditionalFormatting>
  <conditionalFormatting sqref="I125:I131">
    <cfRule type="cellIs" dxfId="227" priority="274" operator="lessThan">
      <formula>0</formula>
    </cfRule>
  </conditionalFormatting>
  <conditionalFormatting sqref="I126:I131">
    <cfRule type="cellIs" dxfId="226" priority="273" operator="lessThan">
      <formula>0</formula>
    </cfRule>
  </conditionalFormatting>
  <conditionalFormatting sqref="I126:I131">
    <cfRule type="cellIs" dxfId="225" priority="272" operator="lessThan">
      <formula>0</formula>
    </cfRule>
  </conditionalFormatting>
  <conditionalFormatting sqref="I126:I131">
    <cfRule type="cellIs" dxfId="224" priority="271" operator="lessThan">
      <formula>0</formula>
    </cfRule>
  </conditionalFormatting>
  <conditionalFormatting sqref="I126:I131">
    <cfRule type="cellIs" dxfId="223" priority="270" operator="lessThan">
      <formula>0</formula>
    </cfRule>
  </conditionalFormatting>
  <conditionalFormatting sqref="I126:I131">
    <cfRule type="cellIs" dxfId="222" priority="269" operator="lessThan">
      <formula>0</formula>
    </cfRule>
  </conditionalFormatting>
  <conditionalFormatting sqref="I126:I131">
    <cfRule type="cellIs" dxfId="221" priority="268" operator="lessThan">
      <formula>0</formula>
    </cfRule>
  </conditionalFormatting>
  <conditionalFormatting sqref="I126:I131">
    <cfRule type="cellIs" dxfId="220" priority="267" operator="lessThan">
      <formula>0</formula>
    </cfRule>
  </conditionalFormatting>
  <conditionalFormatting sqref="I126:I131">
    <cfRule type="cellIs" dxfId="219" priority="266" operator="lessThan">
      <formula>0</formula>
    </cfRule>
  </conditionalFormatting>
  <conditionalFormatting sqref="I126:I131">
    <cfRule type="cellIs" dxfId="218" priority="265" operator="lessThan">
      <formula>0</formula>
    </cfRule>
  </conditionalFormatting>
  <conditionalFormatting sqref="I126:I131">
    <cfRule type="cellIs" dxfId="217" priority="264" operator="lessThan">
      <formula>0</formula>
    </cfRule>
  </conditionalFormatting>
  <conditionalFormatting sqref="I126:I131">
    <cfRule type="cellIs" dxfId="216" priority="263" operator="lessThan">
      <formula>0</formula>
    </cfRule>
  </conditionalFormatting>
  <conditionalFormatting sqref="I126:I131">
    <cfRule type="cellIs" dxfId="215" priority="262" operator="lessThan">
      <formula>0</formula>
    </cfRule>
  </conditionalFormatting>
  <conditionalFormatting sqref="H130:I131">
    <cfRule type="cellIs" dxfId="214" priority="261" operator="lessThan">
      <formula>0</formula>
    </cfRule>
  </conditionalFormatting>
  <conditionalFormatting sqref="I130:I131">
    <cfRule type="cellIs" dxfId="213" priority="260" operator="lessThan">
      <formula>0</formula>
    </cfRule>
  </conditionalFormatting>
  <conditionalFormatting sqref="I130:I131">
    <cfRule type="cellIs" dxfId="212" priority="259" operator="lessThan">
      <formula>0</formula>
    </cfRule>
  </conditionalFormatting>
  <conditionalFormatting sqref="I130:I131">
    <cfRule type="cellIs" dxfId="211" priority="258" operator="lessThan">
      <formula>0</formula>
    </cfRule>
  </conditionalFormatting>
  <conditionalFormatting sqref="H122:I123">
    <cfRule type="cellIs" dxfId="210" priority="257" operator="lessThan">
      <formula>0</formula>
    </cfRule>
  </conditionalFormatting>
  <conditionalFormatting sqref="I122:I123">
    <cfRule type="cellIs" dxfId="209" priority="256" operator="lessThan">
      <formula>0</formula>
    </cfRule>
  </conditionalFormatting>
  <conditionalFormatting sqref="I122:I123">
    <cfRule type="cellIs" dxfId="208" priority="255" operator="lessThan">
      <formula>0</formula>
    </cfRule>
  </conditionalFormatting>
  <conditionalFormatting sqref="I122:I123">
    <cfRule type="cellIs" dxfId="207" priority="254" operator="lessThan">
      <formula>0</formula>
    </cfRule>
  </conditionalFormatting>
  <conditionalFormatting sqref="H124:I124">
    <cfRule type="cellIs" dxfId="206" priority="253" operator="lessThan">
      <formula>0</formula>
    </cfRule>
  </conditionalFormatting>
  <conditionalFormatting sqref="I124">
    <cfRule type="cellIs" dxfId="205" priority="252" operator="lessThan">
      <formula>0</formula>
    </cfRule>
  </conditionalFormatting>
  <conditionalFormatting sqref="I124">
    <cfRule type="cellIs" dxfId="204" priority="251" operator="lessThan">
      <formula>0</formula>
    </cfRule>
  </conditionalFormatting>
  <conditionalFormatting sqref="I124">
    <cfRule type="cellIs" dxfId="203" priority="250" operator="lessThan">
      <formula>0</formula>
    </cfRule>
  </conditionalFormatting>
  <conditionalFormatting sqref="H123:I123">
    <cfRule type="cellIs" dxfId="202" priority="249" operator="lessThan">
      <formula>0</formula>
    </cfRule>
  </conditionalFormatting>
  <conditionalFormatting sqref="I123">
    <cfRule type="cellIs" dxfId="201" priority="248" operator="lessThan">
      <formula>0</formula>
    </cfRule>
  </conditionalFormatting>
  <conditionalFormatting sqref="I123">
    <cfRule type="cellIs" dxfId="200" priority="247" operator="lessThan">
      <formula>0</formula>
    </cfRule>
  </conditionalFormatting>
  <conditionalFormatting sqref="I123">
    <cfRule type="cellIs" dxfId="199" priority="246" operator="lessThan">
      <formula>0</formula>
    </cfRule>
  </conditionalFormatting>
  <conditionalFormatting sqref="H121:I121">
    <cfRule type="cellIs" dxfId="198" priority="245" operator="lessThan">
      <formula>0</formula>
    </cfRule>
  </conditionalFormatting>
  <conditionalFormatting sqref="I121">
    <cfRule type="cellIs" dxfId="197" priority="244" operator="lessThan">
      <formula>0</formula>
    </cfRule>
  </conditionalFormatting>
  <conditionalFormatting sqref="I121">
    <cfRule type="cellIs" dxfId="196" priority="243" operator="lessThan">
      <formula>0</formula>
    </cfRule>
  </conditionalFormatting>
  <conditionalFormatting sqref="I121">
    <cfRule type="cellIs" dxfId="195" priority="242" operator="lessThan">
      <formula>0</formula>
    </cfRule>
  </conditionalFormatting>
  <conditionalFormatting sqref="H120:I120">
    <cfRule type="cellIs" dxfId="194" priority="241" operator="lessThan">
      <formula>0</formula>
    </cfRule>
  </conditionalFormatting>
  <conditionalFormatting sqref="I120">
    <cfRule type="cellIs" dxfId="193" priority="240" operator="lessThan">
      <formula>0</formula>
    </cfRule>
  </conditionalFormatting>
  <conditionalFormatting sqref="I120">
    <cfRule type="cellIs" dxfId="192" priority="239" operator="lessThan">
      <formula>0</formula>
    </cfRule>
  </conditionalFormatting>
  <conditionalFormatting sqref="I120">
    <cfRule type="cellIs" dxfId="191" priority="238" operator="lessThan">
      <formula>0</formula>
    </cfRule>
  </conditionalFormatting>
  <conditionalFormatting sqref="H119:I119">
    <cfRule type="cellIs" dxfId="190" priority="237" operator="lessThan">
      <formula>0</formula>
    </cfRule>
  </conditionalFormatting>
  <conditionalFormatting sqref="I119">
    <cfRule type="cellIs" dxfId="189" priority="236" operator="lessThan">
      <formula>0</formula>
    </cfRule>
  </conditionalFormatting>
  <conditionalFormatting sqref="I119">
    <cfRule type="cellIs" dxfId="188" priority="235" operator="lessThan">
      <formula>0</formula>
    </cfRule>
  </conditionalFormatting>
  <conditionalFormatting sqref="I119">
    <cfRule type="cellIs" dxfId="187" priority="234" operator="lessThan">
      <formula>0</formula>
    </cfRule>
  </conditionalFormatting>
  <conditionalFormatting sqref="H118:I118">
    <cfRule type="cellIs" dxfId="186" priority="233" operator="lessThan">
      <formula>0</formula>
    </cfRule>
  </conditionalFormatting>
  <conditionalFormatting sqref="I118">
    <cfRule type="cellIs" dxfId="185" priority="232" operator="lessThan">
      <formula>0</formula>
    </cfRule>
  </conditionalFormatting>
  <conditionalFormatting sqref="I118">
    <cfRule type="cellIs" dxfId="184" priority="231" operator="lessThan">
      <formula>0</formula>
    </cfRule>
  </conditionalFormatting>
  <conditionalFormatting sqref="I118">
    <cfRule type="cellIs" dxfId="183" priority="230" operator="lessThan">
      <formula>0</formula>
    </cfRule>
  </conditionalFormatting>
  <conditionalFormatting sqref="H118:I118">
    <cfRule type="cellIs" dxfId="182" priority="229" operator="lessThan">
      <formula>0</formula>
    </cfRule>
  </conditionalFormatting>
  <conditionalFormatting sqref="I118">
    <cfRule type="cellIs" dxfId="181" priority="228" operator="lessThan">
      <formula>0</formula>
    </cfRule>
  </conditionalFormatting>
  <conditionalFormatting sqref="I118">
    <cfRule type="cellIs" dxfId="180" priority="227" operator="lessThan">
      <formula>0</formula>
    </cfRule>
  </conditionalFormatting>
  <conditionalFormatting sqref="I118">
    <cfRule type="cellIs" dxfId="179" priority="226" operator="lessThan">
      <formula>0</formula>
    </cfRule>
  </conditionalFormatting>
  <conditionalFormatting sqref="H117:I117">
    <cfRule type="cellIs" dxfId="178" priority="217" operator="lessThan">
      <formula>0</formula>
    </cfRule>
  </conditionalFormatting>
  <conditionalFormatting sqref="I117">
    <cfRule type="cellIs" dxfId="177" priority="216" operator="lessThan">
      <formula>0</formula>
    </cfRule>
  </conditionalFormatting>
  <conditionalFormatting sqref="I117">
    <cfRule type="cellIs" dxfId="176" priority="215" operator="lessThan">
      <formula>0</formula>
    </cfRule>
  </conditionalFormatting>
  <conditionalFormatting sqref="I117">
    <cfRule type="cellIs" dxfId="175" priority="214" operator="lessThan">
      <formula>0</formula>
    </cfRule>
  </conditionalFormatting>
  <conditionalFormatting sqref="H116:I116">
    <cfRule type="cellIs" dxfId="174" priority="213" operator="lessThan">
      <formula>0</formula>
    </cfRule>
  </conditionalFormatting>
  <conditionalFormatting sqref="I116">
    <cfRule type="cellIs" dxfId="173" priority="212" operator="lessThan">
      <formula>0</formula>
    </cfRule>
  </conditionalFormatting>
  <conditionalFormatting sqref="I116">
    <cfRule type="cellIs" dxfId="172" priority="211" operator="lessThan">
      <formula>0</formula>
    </cfRule>
  </conditionalFormatting>
  <conditionalFormatting sqref="I116">
    <cfRule type="cellIs" dxfId="171" priority="210" operator="lessThan">
      <formula>0</formula>
    </cfRule>
  </conditionalFormatting>
  <conditionalFormatting sqref="H116:I116">
    <cfRule type="cellIs" dxfId="170" priority="209" operator="lessThan">
      <formula>0</formula>
    </cfRule>
  </conditionalFormatting>
  <conditionalFormatting sqref="I116">
    <cfRule type="cellIs" dxfId="169" priority="208" operator="lessThan">
      <formula>0</formula>
    </cfRule>
  </conditionalFormatting>
  <conditionalFormatting sqref="I116">
    <cfRule type="cellIs" dxfId="168" priority="207" operator="lessThan">
      <formula>0</formula>
    </cfRule>
  </conditionalFormatting>
  <conditionalFormatting sqref="I116">
    <cfRule type="cellIs" dxfId="167" priority="206" operator="lessThan">
      <formula>0</formula>
    </cfRule>
  </conditionalFormatting>
  <conditionalFormatting sqref="H115:I115">
    <cfRule type="cellIs" dxfId="166" priority="205" operator="lessThan">
      <formula>0</formula>
    </cfRule>
  </conditionalFormatting>
  <conditionalFormatting sqref="I115">
    <cfRule type="cellIs" dxfId="165" priority="204" operator="lessThan">
      <formula>0</formula>
    </cfRule>
  </conditionalFormatting>
  <conditionalFormatting sqref="I115">
    <cfRule type="cellIs" dxfId="164" priority="203" operator="lessThan">
      <formula>0</formula>
    </cfRule>
  </conditionalFormatting>
  <conditionalFormatting sqref="I115">
    <cfRule type="cellIs" dxfId="163" priority="202" operator="lessThan">
      <formula>0</formula>
    </cfRule>
  </conditionalFormatting>
  <conditionalFormatting sqref="H115:I115">
    <cfRule type="cellIs" dxfId="162" priority="201" operator="lessThan">
      <formula>0</formula>
    </cfRule>
  </conditionalFormatting>
  <conditionalFormatting sqref="I115">
    <cfRule type="cellIs" dxfId="161" priority="200" operator="lessThan">
      <formula>0</formula>
    </cfRule>
  </conditionalFormatting>
  <conditionalFormatting sqref="I115">
    <cfRule type="cellIs" dxfId="160" priority="199" operator="lessThan">
      <formula>0</formula>
    </cfRule>
  </conditionalFormatting>
  <conditionalFormatting sqref="I115">
    <cfRule type="cellIs" dxfId="159" priority="198" operator="lessThan">
      <formula>0</formula>
    </cfRule>
  </conditionalFormatting>
  <conditionalFormatting sqref="H114:I114">
    <cfRule type="cellIs" dxfId="158" priority="197" operator="lessThan">
      <formula>0</formula>
    </cfRule>
  </conditionalFormatting>
  <conditionalFormatting sqref="I114">
    <cfRule type="cellIs" dxfId="157" priority="196" operator="lessThan">
      <formula>0</formula>
    </cfRule>
  </conditionalFormatting>
  <conditionalFormatting sqref="I114">
    <cfRule type="cellIs" dxfId="156" priority="195" operator="lessThan">
      <formula>0</formula>
    </cfRule>
  </conditionalFormatting>
  <conditionalFormatting sqref="I114">
    <cfRule type="cellIs" dxfId="155" priority="194" operator="lessThan">
      <formula>0</formula>
    </cfRule>
  </conditionalFormatting>
  <conditionalFormatting sqref="H114:I114">
    <cfRule type="cellIs" dxfId="154" priority="193" operator="lessThan">
      <formula>0</formula>
    </cfRule>
  </conditionalFormatting>
  <conditionalFormatting sqref="I114">
    <cfRule type="cellIs" dxfId="153" priority="192" operator="lessThan">
      <formula>0</formula>
    </cfRule>
  </conditionalFormatting>
  <conditionalFormatting sqref="I114">
    <cfRule type="cellIs" dxfId="152" priority="191" operator="lessThan">
      <formula>0</formula>
    </cfRule>
  </conditionalFormatting>
  <conditionalFormatting sqref="I114">
    <cfRule type="cellIs" dxfId="151" priority="190" operator="lessThan">
      <formula>0</formula>
    </cfRule>
  </conditionalFormatting>
  <conditionalFormatting sqref="H113:I113">
    <cfRule type="cellIs" dxfId="150" priority="189" operator="lessThan">
      <formula>0</formula>
    </cfRule>
  </conditionalFormatting>
  <conditionalFormatting sqref="I113">
    <cfRule type="cellIs" dxfId="149" priority="188" operator="lessThan">
      <formula>0</formula>
    </cfRule>
  </conditionalFormatting>
  <conditionalFormatting sqref="I113">
    <cfRule type="cellIs" dxfId="148" priority="187" operator="lessThan">
      <formula>0</formula>
    </cfRule>
  </conditionalFormatting>
  <conditionalFormatting sqref="I113">
    <cfRule type="cellIs" dxfId="147" priority="186" operator="lessThan">
      <formula>0</formula>
    </cfRule>
  </conditionalFormatting>
  <conditionalFormatting sqref="H113:I113">
    <cfRule type="cellIs" dxfId="146" priority="185" operator="lessThan">
      <formula>0</formula>
    </cfRule>
  </conditionalFormatting>
  <conditionalFormatting sqref="I113">
    <cfRule type="cellIs" dxfId="145" priority="184" operator="lessThan">
      <formula>0</formula>
    </cfRule>
  </conditionalFormatting>
  <conditionalFormatting sqref="I113">
    <cfRule type="cellIs" dxfId="144" priority="183" operator="lessThan">
      <formula>0</formula>
    </cfRule>
  </conditionalFormatting>
  <conditionalFormatting sqref="I113">
    <cfRule type="cellIs" dxfId="143" priority="182" operator="lessThan">
      <formula>0</formula>
    </cfRule>
  </conditionalFormatting>
  <conditionalFormatting sqref="H112:I112">
    <cfRule type="cellIs" dxfId="142" priority="181" operator="lessThan">
      <formula>0</formula>
    </cfRule>
  </conditionalFormatting>
  <conditionalFormatting sqref="I112">
    <cfRule type="cellIs" dxfId="141" priority="180" operator="lessThan">
      <formula>0</formula>
    </cfRule>
  </conditionalFormatting>
  <conditionalFormatting sqref="I112">
    <cfRule type="cellIs" dxfId="140" priority="179" operator="lessThan">
      <formula>0</formula>
    </cfRule>
  </conditionalFormatting>
  <conditionalFormatting sqref="I112">
    <cfRule type="cellIs" dxfId="139" priority="178" operator="lessThan">
      <formula>0</formula>
    </cfRule>
  </conditionalFormatting>
  <conditionalFormatting sqref="H112:I112">
    <cfRule type="cellIs" dxfId="138" priority="177" operator="lessThan">
      <formula>0</formula>
    </cfRule>
  </conditionalFormatting>
  <conditionalFormatting sqref="I112">
    <cfRule type="cellIs" dxfId="137" priority="176" operator="lessThan">
      <formula>0</formula>
    </cfRule>
  </conditionalFormatting>
  <conditionalFormatting sqref="I112">
    <cfRule type="cellIs" dxfId="136" priority="175" operator="lessThan">
      <formula>0</formula>
    </cfRule>
  </conditionalFormatting>
  <conditionalFormatting sqref="I112">
    <cfRule type="cellIs" dxfId="135" priority="174" operator="lessThan">
      <formula>0</formula>
    </cfRule>
  </conditionalFormatting>
  <conditionalFormatting sqref="H111:I111">
    <cfRule type="cellIs" dxfId="134" priority="173" operator="lessThan">
      <formula>0</formula>
    </cfRule>
  </conditionalFormatting>
  <conditionalFormatting sqref="I111">
    <cfRule type="cellIs" dxfId="133" priority="172" operator="lessThan">
      <formula>0</formula>
    </cfRule>
  </conditionalFormatting>
  <conditionalFormatting sqref="I111">
    <cfRule type="cellIs" dxfId="132" priority="171" operator="lessThan">
      <formula>0</formula>
    </cfRule>
  </conditionalFormatting>
  <conditionalFormatting sqref="I111">
    <cfRule type="cellIs" dxfId="131" priority="170" operator="lessThan">
      <formula>0</formula>
    </cfRule>
  </conditionalFormatting>
  <conditionalFormatting sqref="H111:I111">
    <cfRule type="cellIs" dxfId="130" priority="169" operator="lessThan">
      <formula>0</formula>
    </cfRule>
  </conditionalFormatting>
  <conditionalFormatting sqref="I111">
    <cfRule type="cellIs" dxfId="129" priority="168" operator="lessThan">
      <formula>0</formula>
    </cfRule>
  </conditionalFormatting>
  <conditionalFormatting sqref="I111">
    <cfRule type="cellIs" dxfId="128" priority="167" operator="lessThan">
      <formula>0</formula>
    </cfRule>
  </conditionalFormatting>
  <conditionalFormatting sqref="I111">
    <cfRule type="cellIs" dxfId="127" priority="166" operator="lessThan">
      <formula>0</formula>
    </cfRule>
  </conditionalFormatting>
  <conditionalFormatting sqref="H110:I110">
    <cfRule type="cellIs" dxfId="126" priority="165" operator="lessThan">
      <formula>0</formula>
    </cfRule>
  </conditionalFormatting>
  <conditionalFormatting sqref="I110">
    <cfRule type="cellIs" dxfId="125" priority="164" operator="lessThan">
      <formula>0</formula>
    </cfRule>
  </conditionalFormatting>
  <conditionalFormatting sqref="I110">
    <cfRule type="cellIs" dxfId="124" priority="163" operator="lessThan">
      <formula>0</formula>
    </cfRule>
  </conditionalFormatting>
  <conditionalFormatting sqref="I110">
    <cfRule type="cellIs" dxfId="123" priority="162" operator="lessThan">
      <formula>0</formula>
    </cfRule>
  </conditionalFormatting>
  <conditionalFormatting sqref="H110:I110">
    <cfRule type="cellIs" dxfId="122" priority="161" operator="lessThan">
      <formula>0</formula>
    </cfRule>
  </conditionalFormatting>
  <conditionalFormatting sqref="I110">
    <cfRule type="cellIs" dxfId="121" priority="160" operator="lessThan">
      <formula>0</formula>
    </cfRule>
  </conditionalFormatting>
  <conditionalFormatting sqref="I110">
    <cfRule type="cellIs" dxfId="120" priority="159" operator="lessThan">
      <formula>0</formula>
    </cfRule>
  </conditionalFormatting>
  <conditionalFormatting sqref="I110">
    <cfRule type="cellIs" dxfId="119" priority="158" operator="lessThan">
      <formula>0</formula>
    </cfRule>
  </conditionalFormatting>
  <conditionalFormatting sqref="H109:I109">
    <cfRule type="cellIs" dxfId="118" priority="157" operator="lessThan">
      <formula>0</formula>
    </cfRule>
  </conditionalFormatting>
  <conditionalFormatting sqref="I109">
    <cfRule type="cellIs" dxfId="117" priority="156" operator="lessThan">
      <formula>0</formula>
    </cfRule>
  </conditionalFormatting>
  <conditionalFormatting sqref="I109">
    <cfRule type="cellIs" dxfId="116" priority="155" operator="lessThan">
      <formula>0</formula>
    </cfRule>
  </conditionalFormatting>
  <conditionalFormatting sqref="I109">
    <cfRule type="cellIs" dxfId="115" priority="154" operator="lessThan">
      <formula>0</formula>
    </cfRule>
  </conditionalFormatting>
  <conditionalFormatting sqref="H109:I109">
    <cfRule type="cellIs" dxfId="114" priority="153" operator="lessThan">
      <formula>0</formula>
    </cfRule>
  </conditionalFormatting>
  <conditionalFormatting sqref="I109">
    <cfRule type="cellIs" dxfId="113" priority="152" operator="lessThan">
      <formula>0</formula>
    </cfRule>
  </conditionalFormatting>
  <conditionalFormatting sqref="I109">
    <cfRule type="cellIs" dxfId="112" priority="151" operator="lessThan">
      <formula>0</formula>
    </cfRule>
  </conditionalFormatting>
  <conditionalFormatting sqref="I109">
    <cfRule type="cellIs" dxfId="111" priority="150" operator="lessThan">
      <formula>0</formula>
    </cfRule>
  </conditionalFormatting>
  <conditionalFormatting sqref="H105:I108">
    <cfRule type="cellIs" dxfId="110" priority="149" operator="lessThan">
      <formula>0</formula>
    </cfRule>
  </conditionalFormatting>
  <conditionalFormatting sqref="I105:I108">
    <cfRule type="cellIs" dxfId="109" priority="148" operator="lessThan">
      <formula>0</formula>
    </cfRule>
  </conditionalFormatting>
  <conditionalFormatting sqref="I105:I108">
    <cfRule type="cellIs" dxfId="108" priority="147" operator="lessThan">
      <formula>0</formula>
    </cfRule>
  </conditionalFormatting>
  <conditionalFormatting sqref="I105:I108">
    <cfRule type="cellIs" dxfId="107" priority="146" operator="lessThan">
      <formula>0</formula>
    </cfRule>
  </conditionalFormatting>
  <conditionalFormatting sqref="H105:I108">
    <cfRule type="cellIs" dxfId="106" priority="145" operator="lessThan">
      <formula>0</formula>
    </cfRule>
  </conditionalFormatting>
  <conditionalFormatting sqref="I105:I108">
    <cfRule type="cellIs" dxfId="105" priority="144" operator="lessThan">
      <formula>0</formula>
    </cfRule>
  </conditionalFormatting>
  <conditionalFormatting sqref="I105:I108">
    <cfRule type="cellIs" dxfId="104" priority="143" operator="lessThan">
      <formula>0</formula>
    </cfRule>
  </conditionalFormatting>
  <conditionalFormatting sqref="I105:I108">
    <cfRule type="cellIs" dxfId="103" priority="142" operator="lessThan">
      <formula>0</formula>
    </cfRule>
  </conditionalFormatting>
  <conditionalFormatting sqref="I105:I107 K105:M107">
    <cfRule type="cellIs" dxfId="102" priority="141" operator="lessThan">
      <formula>0</formula>
    </cfRule>
  </conditionalFormatting>
  <conditionalFormatting sqref="H104:I104">
    <cfRule type="cellIs" dxfId="101" priority="140" operator="lessThan">
      <formula>0</formula>
    </cfRule>
  </conditionalFormatting>
  <conditionalFormatting sqref="I104">
    <cfRule type="cellIs" dxfId="100" priority="139" operator="lessThan">
      <formula>0</formula>
    </cfRule>
  </conditionalFormatting>
  <conditionalFormatting sqref="I104">
    <cfRule type="cellIs" dxfId="99" priority="138" operator="lessThan">
      <formula>0</formula>
    </cfRule>
  </conditionalFormatting>
  <conditionalFormatting sqref="I104">
    <cfRule type="cellIs" dxfId="98" priority="137" operator="lessThan">
      <formula>0</formula>
    </cfRule>
  </conditionalFormatting>
  <conditionalFormatting sqref="H104:I104">
    <cfRule type="cellIs" dxfId="97" priority="136" operator="lessThan">
      <formula>0</formula>
    </cfRule>
  </conditionalFormatting>
  <conditionalFormatting sqref="I104">
    <cfRule type="cellIs" dxfId="96" priority="135" operator="lessThan">
      <formula>0</formula>
    </cfRule>
  </conditionalFormatting>
  <conditionalFormatting sqref="I104">
    <cfRule type="cellIs" dxfId="95" priority="134" operator="lessThan">
      <formula>0</formula>
    </cfRule>
  </conditionalFormatting>
  <conditionalFormatting sqref="I104">
    <cfRule type="cellIs" dxfId="94" priority="133" operator="lessThan">
      <formula>0</formula>
    </cfRule>
  </conditionalFormatting>
  <conditionalFormatting sqref="I104 K104:M104">
    <cfRule type="cellIs" dxfId="93" priority="132" operator="lessThan">
      <formula>0</formula>
    </cfRule>
  </conditionalFormatting>
  <conditionalFormatting sqref="H103:I103">
    <cfRule type="cellIs" dxfId="92" priority="131" operator="lessThan">
      <formula>0</formula>
    </cfRule>
  </conditionalFormatting>
  <conditionalFormatting sqref="I103">
    <cfRule type="cellIs" dxfId="91" priority="130" operator="lessThan">
      <formula>0</formula>
    </cfRule>
  </conditionalFormatting>
  <conditionalFormatting sqref="I103">
    <cfRule type="cellIs" dxfId="90" priority="129" operator="lessThan">
      <formula>0</formula>
    </cfRule>
  </conditionalFormatting>
  <conditionalFormatting sqref="I103">
    <cfRule type="cellIs" dxfId="89" priority="128" operator="lessThan">
      <formula>0</formula>
    </cfRule>
  </conditionalFormatting>
  <conditionalFormatting sqref="H103:I103">
    <cfRule type="cellIs" dxfId="88" priority="127" operator="lessThan">
      <formula>0</formula>
    </cfRule>
  </conditionalFormatting>
  <conditionalFormatting sqref="I103">
    <cfRule type="cellIs" dxfId="87" priority="126" operator="lessThan">
      <formula>0</formula>
    </cfRule>
  </conditionalFormatting>
  <conditionalFormatting sqref="I103">
    <cfRule type="cellIs" dxfId="86" priority="125" operator="lessThan">
      <formula>0</formula>
    </cfRule>
  </conditionalFormatting>
  <conditionalFormatting sqref="I103">
    <cfRule type="cellIs" dxfId="85" priority="124" operator="lessThan">
      <formula>0</formula>
    </cfRule>
  </conditionalFormatting>
  <conditionalFormatting sqref="I103 K103:M103">
    <cfRule type="cellIs" dxfId="84" priority="123" operator="lessThan">
      <formula>0</formula>
    </cfRule>
  </conditionalFormatting>
  <conditionalFormatting sqref="H102:I102">
    <cfRule type="cellIs" dxfId="83" priority="122" operator="lessThan">
      <formula>0</formula>
    </cfRule>
  </conditionalFormatting>
  <conditionalFormatting sqref="I102">
    <cfRule type="cellIs" dxfId="82" priority="121" operator="lessThan">
      <formula>0</formula>
    </cfRule>
  </conditionalFormatting>
  <conditionalFormatting sqref="I102">
    <cfRule type="cellIs" dxfId="81" priority="120" operator="lessThan">
      <formula>0</formula>
    </cfRule>
  </conditionalFormatting>
  <conditionalFormatting sqref="I102">
    <cfRule type="cellIs" dxfId="80" priority="119" operator="lessThan">
      <formula>0</formula>
    </cfRule>
  </conditionalFormatting>
  <conditionalFormatting sqref="H102:I102">
    <cfRule type="cellIs" dxfId="79" priority="118" operator="lessThan">
      <formula>0</formula>
    </cfRule>
  </conditionalFormatting>
  <conditionalFormatting sqref="I102">
    <cfRule type="cellIs" dxfId="78" priority="117" operator="lessThan">
      <formula>0</formula>
    </cfRule>
  </conditionalFormatting>
  <conditionalFormatting sqref="I102">
    <cfRule type="cellIs" dxfId="77" priority="116" operator="lessThan">
      <formula>0</formula>
    </cfRule>
  </conditionalFormatting>
  <conditionalFormatting sqref="I102">
    <cfRule type="cellIs" dxfId="76" priority="115" operator="lessThan">
      <formula>0</formula>
    </cfRule>
  </conditionalFormatting>
  <conditionalFormatting sqref="I102 K102:M102">
    <cfRule type="cellIs" dxfId="75" priority="114" operator="lessThan">
      <formula>0</formula>
    </cfRule>
  </conditionalFormatting>
  <conditionalFormatting sqref="H99:I100">
    <cfRule type="cellIs" dxfId="74" priority="113" operator="lessThan">
      <formula>0</formula>
    </cfRule>
  </conditionalFormatting>
  <conditionalFormatting sqref="I99:I100">
    <cfRule type="cellIs" dxfId="73" priority="112" operator="lessThan">
      <formula>0</formula>
    </cfRule>
  </conditionalFormatting>
  <conditionalFormatting sqref="I99:I100">
    <cfRule type="cellIs" dxfId="72" priority="111" operator="lessThan">
      <formula>0</formula>
    </cfRule>
  </conditionalFormatting>
  <conditionalFormatting sqref="I99:I100">
    <cfRule type="cellIs" dxfId="71" priority="110" operator="lessThan">
      <formula>0</formula>
    </cfRule>
  </conditionalFormatting>
  <conditionalFormatting sqref="H101:I101">
    <cfRule type="cellIs" dxfId="70" priority="109" operator="lessThan">
      <formula>0</formula>
    </cfRule>
  </conditionalFormatting>
  <conditionalFormatting sqref="I101">
    <cfRule type="cellIs" dxfId="69" priority="108" operator="lessThan">
      <formula>0</formula>
    </cfRule>
  </conditionalFormatting>
  <conditionalFormatting sqref="I101">
    <cfRule type="cellIs" dxfId="68" priority="107" operator="lessThan">
      <formula>0</formula>
    </cfRule>
  </conditionalFormatting>
  <conditionalFormatting sqref="I101">
    <cfRule type="cellIs" dxfId="67" priority="106" operator="lessThan">
      <formula>0</formula>
    </cfRule>
  </conditionalFormatting>
  <conditionalFormatting sqref="H100:I100">
    <cfRule type="cellIs" dxfId="66" priority="105" operator="lessThan">
      <formula>0</formula>
    </cfRule>
  </conditionalFormatting>
  <conditionalFormatting sqref="I100">
    <cfRule type="cellIs" dxfId="65" priority="104" operator="lessThan">
      <formula>0</formula>
    </cfRule>
  </conditionalFormatting>
  <conditionalFormatting sqref="I100">
    <cfRule type="cellIs" dxfId="64" priority="103" operator="lessThan">
      <formula>0</formula>
    </cfRule>
  </conditionalFormatting>
  <conditionalFormatting sqref="I100">
    <cfRule type="cellIs" dxfId="63" priority="102" operator="lessThan">
      <formula>0</formula>
    </cfRule>
  </conditionalFormatting>
  <conditionalFormatting sqref="H98:I98">
    <cfRule type="cellIs" dxfId="62" priority="101" operator="lessThan">
      <formula>0</formula>
    </cfRule>
  </conditionalFormatting>
  <conditionalFormatting sqref="I98">
    <cfRule type="cellIs" dxfId="61" priority="100" operator="lessThan">
      <formula>0</formula>
    </cfRule>
  </conditionalFormatting>
  <conditionalFormatting sqref="I98">
    <cfRule type="cellIs" dxfId="60" priority="99" operator="lessThan">
      <formula>0</formula>
    </cfRule>
  </conditionalFormatting>
  <conditionalFormatting sqref="I98">
    <cfRule type="cellIs" dxfId="59" priority="98" operator="lessThan">
      <formula>0</formula>
    </cfRule>
  </conditionalFormatting>
  <conditionalFormatting sqref="H97:I97">
    <cfRule type="cellIs" dxfId="58" priority="97" operator="lessThan">
      <formula>0</formula>
    </cfRule>
  </conditionalFormatting>
  <conditionalFormatting sqref="I97">
    <cfRule type="cellIs" dxfId="57" priority="96" operator="lessThan">
      <formula>0</formula>
    </cfRule>
  </conditionalFormatting>
  <conditionalFormatting sqref="I97">
    <cfRule type="cellIs" dxfId="56" priority="95" operator="lessThan">
      <formula>0</formula>
    </cfRule>
  </conditionalFormatting>
  <conditionalFormatting sqref="I97">
    <cfRule type="cellIs" dxfId="55" priority="94" operator="lessThan">
      <formula>0</formula>
    </cfRule>
  </conditionalFormatting>
  <conditionalFormatting sqref="H96:I96">
    <cfRule type="cellIs" dxfId="54" priority="93" operator="lessThan">
      <formula>0</formula>
    </cfRule>
  </conditionalFormatting>
  <conditionalFormatting sqref="I96">
    <cfRule type="cellIs" dxfId="53" priority="92" operator="lessThan">
      <formula>0</formula>
    </cfRule>
  </conditionalFormatting>
  <conditionalFormatting sqref="I96">
    <cfRule type="cellIs" dxfId="52" priority="91" operator="lessThan">
      <formula>0</formula>
    </cfRule>
  </conditionalFormatting>
  <conditionalFormatting sqref="I96">
    <cfRule type="cellIs" dxfId="51" priority="90" operator="lessThan">
      <formula>0</formula>
    </cfRule>
  </conditionalFormatting>
  <conditionalFormatting sqref="H91:I92">
    <cfRule type="cellIs" dxfId="50" priority="53" operator="lessThan">
      <formula>0</formula>
    </cfRule>
  </conditionalFormatting>
  <conditionalFormatting sqref="H89:I90">
    <cfRule type="cellIs" dxfId="49" priority="52" operator="lessThan">
      <formula>0</formula>
    </cfRule>
  </conditionalFormatting>
  <conditionalFormatting sqref="H85:I85">
    <cfRule type="cellIs" dxfId="48" priority="49" operator="lessThan">
      <formula>0</formula>
    </cfRule>
  </conditionalFormatting>
  <conditionalFormatting sqref="H84:I84">
    <cfRule type="cellIs" dxfId="47" priority="48" operator="lessThan">
      <formula>0</formula>
    </cfRule>
  </conditionalFormatting>
  <conditionalFormatting sqref="H83:I83">
    <cfRule type="cellIs" dxfId="46" priority="47" operator="lessThan">
      <formula>0</formula>
    </cfRule>
  </conditionalFormatting>
  <conditionalFormatting sqref="H82:I82">
    <cfRule type="cellIs" dxfId="45" priority="46" operator="lessThan">
      <formula>0</formula>
    </cfRule>
  </conditionalFormatting>
  <conditionalFormatting sqref="H81:I81">
    <cfRule type="cellIs" dxfId="44" priority="45" operator="lessThan">
      <formula>0</formula>
    </cfRule>
  </conditionalFormatting>
  <conditionalFormatting sqref="H80:I80">
    <cfRule type="cellIs" dxfId="43" priority="44" operator="lessThan">
      <formula>0</formula>
    </cfRule>
  </conditionalFormatting>
  <conditionalFormatting sqref="H79:I79">
    <cfRule type="cellIs" dxfId="42" priority="43" operator="lessThan">
      <formula>0</formula>
    </cfRule>
  </conditionalFormatting>
  <conditionalFormatting sqref="H78:I78">
    <cfRule type="cellIs" dxfId="41" priority="42" operator="lessThan">
      <formula>0</formula>
    </cfRule>
  </conditionalFormatting>
  <conditionalFormatting sqref="H77:I77">
    <cfRule type="cellIs" dxfId="40" priority="41" operator="lessThan">
      <formula>0</formula>
    </cfRule>
  </conditionalFormatting>
  <conditionalFormatting sqref="H76:I76">
    <cfRule type="cellIs" dxfId="39" priority="40" operator="lessThan">
      <formula>0</formula>
    </cfRule>
  </conditionalFormatting>
  <conditionalFormatting sqref="H75:I75">
    <cfRule type="cellIs" dxfId="38" priority="39" operator="lessThan">
      <formula>0</formula>
    </cfRule>
  </conditionalFormatting>
  <conditionalFormatting sqref="H74:I74">
    <cfRule type="cellIs" dxfId="37" priority="38" operator="lessThan">
      <formula>0</formula>
    </cfRule>
  </conditionalFormatting>
  <conditionalFormatting sqref="H73:I73">
    <cfRule type="cellIs" dxfId="36" priority="37" operator="lessThan">
      <formula>0</formula>
    </cfRule>
  </conditionalFormatting>
  <conditionalFormatting sqref="H72:I72">
    <cfRule type="cellIs" dxfId="35" priority="36" operator="lessThan">
      <formula>0</formula>
    </cfRule>
  </conditionalFormatting>
  <conditionalFormatting sqref="H71:I71">
    <cfRule type="cellIs" dxfId="34" priority="35" operator="lessThan">
      <formula>0</formula>
    </cfRule>
  </conditionalFormatting>
  <conditionalFormatting sqref="H70:I70">
    <cfRule type="cellIs" dxfId="33" priority="34" operator="lessThan">
      <formula>0</formula>
    </cfRule>
  </conditionalFormatting>
  <conditionalFormatting sqref="H69:I69">
    <cfRule type="cellIs" dxfId="32" priority="33" operator="lessThan">
      <formula>0</formula>
    </cfRule>
  </conditionalFormatting>
  <conditionalFormatting sqref="H68:I68">
    <cfRule type="cellIs" dxfId="31" priority="32" operator="lessThan">
      <formula>0</formula>
    </cfRule>
  </conditionalFormatting>
  <conditionalFormatting sqref="H67:I67">
    <cfRule type="cellIs" dxfId="30" priority="31" operator="lessThan">
      <formula>0</formula>
    </cfRule>
  </conditionalFormatting>
  <conditionalFormatting sqref="H66:I66">
    <cfRule type="cellIs" dxfId="29" priority="30" operator="lessThan">
      <formula>0</formula>
    </cfRule>
  </conditionalFormatting>
  <conditionalFormatting sqref="H65:I65">
    <cfRule type="cellIs" dxfId="28" priority="29" operator="lessThan">
      <formula>0</formula>
    </cfRule>
  </conditionalFormatting>
  <conditionalFormatting sqref="H64:I64">
    <cfRule type="cellIs" dxfId="27" priority="28" operator="lessThan">
      <formula>0</formula>
    </cfRule>
  </conditionalFormatting>
  <conditionalFormatting sqref="H63:I63">
    <cfRule type="cellIs" dxfId="26" priority="27" operator="lessThan">
      <formula>0</formula>
    </cfRule>
  </conditionalFormatting>
  <conditionalFormatting sqref="H62:I62">
    <cfRule type="cellIs" dxfId="25" priority="26" operator="lessThan">
      <formula>0</formula>
    </cfRule>
  </conditionalFormatting>
  <conditionalFormatting sqref="H61:I61">
    <cfRule type="cellIs" dxfId="24" priority="25" operator="lessThan">
      <formula>0</formula>
    </cfRule>
  </conditionalFormatting>
  <conditionalFormatting sqref="H60:I60">
    <cfRule type="cellIs" dxfId="23" priority="24" operator="lessThan">
      <formula>0</formula>
    </cfRule>
  </conditionalFormatting>
  <conditionalFormatting sqref="H59:I59">
    <cfRule type="cellIs" dxfId="22" priority="23" operator="lessThan">
      <formula>0</formula>
    </cfRule>
  </conditionalFormatting>
  <conditionalFormatting sqref="H58:I58">
    <cfRule type="cellIs" dxfId="21" priority="22" operator="lessThan">
      <formula>0</formula>
    </cfRule>
  </conditionalFormatting>
  <conditionalFormatting sqref="H57:I57">
    <cfRule type="cellIs" dxfId="20" priority="21" operator="lessThan">
      <formula>0</formula>
    </cfRule>
  </conditionalFormatting>
  <conditionalFormatting sqref="H56:I56">
    <cfRule type="cellIs" dxfId="19" priority="20" operator="lessThan">
      <formula>0</formula>
    </cfRule>
  </conditionalFormatting>
  <conditionalFormatting sqref="H55:I55">
    <cfRule type="cellIs" dxfId="18" priority="19" operator="lessThan">
      <formula>0</formula>
    </cfRule>
  </conditionalFormatting>
  <conditionalFormatting sqref="H54:I54">
    <cfRule type="cellIs" dxfId="17" priority="18" operator="lessThan">
      <formula>0</formula>
    </cfRule>
  </conditionalFormatting>
  <conditionalFormatting sqref="H53:I53">
    <cfRule type="cellIs" dxfId="16" priority="17" operator="lessThan">
      <formula>0</formula>
    </cfRule>
  </conditionalFormatting>
  <conditionalFormatting sqref="H52:I52">
    <cfRule type="cellIs" dxfId="15" priority="16" operator="lessThan">
      <formula>0</formula>
    </cfRule>
  </conditionalFormatting>
  <conditionalFormatting sqref="H51:I51">
    <cfRule type="cellIs" dxfId="14" priority="15" operator="lessThan">
      <formula>0</formula>
    </cfRule>
  </conditionalFormatting>
  <conditionalFormatting sqref="H50:I50">
    <cfRule type="cellIs" dxfId="13" priority="14" operator="lessThan">
      <formula>0</formula>
    </cfRule>
  </conditionalFormatting>
  <conditionalFormatting sqref="H49:I49">
    <cfRule type="cellIs" dxfId="12" priority="13" operator="lessThan">
      <formula>0</formula>
    </cfRule>
  </conditionalFormatting>
  <conditionalFormatting sqref="H48:I48">
    <cfRule type="cellIs" dxfId="11" priority="12" operator="lessThan">
      <formula>0</formula>
    </cfRule>
  </conditionalFormatting>
  <conditionalFormatting sqref="H47:I47">
    <cfRule type="cellIs" dxfId="10" priority="11" operator="lessThan">
      <formula>0</formula>
    </cfRule>
  </conditionalFormatting>
  <conditionalFormatting sqref="H46:I46">
    <cfRule type="cellIs" dxfId="9" priority="10" operator="lessThan">
      <formula>0</formula>
    </cfRule>
  </conditionalFormatting>
  <conditionalFormatting sqref="H45:I45">
    <cfRule type="cellIs" dxfId="8" priority="9" operator="lessThan">
      <formula>0</formula>
    </cfRule>
  </conditionalFormatting>
  <conditionalFormatting sqref="H44:I44">
    <cfRule type="cellIs" dxfId="7" priority="8" operator="lessThan">
      <formula>0</formula>
    </cfRule>
  </conditionalFormatting>
  <conditionalFormatting sqref="H43:I43">
    <cfRule type="cellIs" dxfId="6" priority="7" operator="lessThan">
      <formula>0</formula>
    </cfRule>
  </conditionalFormatting>
  <conditionalFormatting sqref="H42:I42">
    <cfRule type="cellIs" dxfId="5" priority="6" operator="lessThan">
      <formula>0</formula>
    </cfRule>
  </conditionalFormatting>
  <conditionalFormatting sqref="H41:I41">
    <cfRule type="cellIs" dxfId="4" priority="5" operator="lessThan">
      <formula>0</formula>
    </cfRule>
  </conditionalFormatting>
  <conditionalFormatting sqref="H40:I40">
    <cfRule type="cellIs" dxfId="3" priority="4" operator="lessThan">
      <formula>0</formula>
    </cfRule>
  </conditionalFormatting>
  <conditionalFormatting sqref="H39:I39">
    <cfRule type="cellIs" dxfId="2" priority="3" operator="lessThan">
      <formula>0</formula>
    </cfRule>
  </conditionalFormatting>
  <conditionalFormatting sqref="H38:I38">
    <cfRule type="cellIs" dxfId="1" priority="2" operator="lessThan">
      <formula>0</formula>
    </cfRule>
  </conditionalFormatting>
  <conditionalFormatting sqref="H37:I3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03 C32:H32 C26:H26 C18:I18 H13 C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43587</v>
      </c>
      <c r="B5" s="33" t="s">
        <v>311</v>
      </c>
      <c r="C5" s="33">
        <v>400</v>
      </c>
      <c r="D5" s="34" t="s">
        <v>10</v>
      </c>
      <c r="E5" s="35">
        <v>1045</v>
      </c>
      <c r="F5" s="35">
        <v>1045</v>
      </c>
      <c r="G5" s="35">
        <v>0</v>
      </c>
      <c r="H5" s="5">
        <f t="shared" ref="H5:H6" si="0">(F5-E5)*C5</f>
        <v>0</v>
      </c>
      <c r="I5" s="5">
        <v>0</v>
      </c>
      <c r="J5" s="21">
        <f t="shared" ref="J5:J6" si="1">+I5+H5</f>
        <v>0</v>
      </c>
    </row>
    <row r="6" spans="1:10" x14ac:dyDescent="0.25">
      <c r="A6" s="23">
        <v>43587</v>
      </c>
      <c r="B6" s="33" t="s">
        <v>312</v>
      </c>
      <c r="C6" s="33">
        <v>3000</v>
      </c>
      <c r="D6" s="34" t="s">
        <v>10</v>
      </c>
      <c r="E6" s="35">
        <v>219</v>
      </c>
      <c r="F6" s="35">
        <v>220.5</v>
      </c>
      <c r="G6" s="35">
        <v>0</v>
      </c>
      <c r="H6" s="5">
        <f t="shared" si="0"/>
        <v>4500</v>
      </c>
      <c r="I6" s="5">
        <v>0</v>
      </c>
      <c r="J6" s="21">
        <f t="shared" si="1"/>
        <v>4500</v>
      </c>
    </row>
    <row r="7" spans="1:10" x14ac:dyDescent="0.25">
      <c r="A7" s="75"/>
      <c r="B7" s="81"/>
      <c r="C7" s="81"/>
      <c r="D7" s="82"/>
      <c r="E7" s="83"/>
      <c r="F7" s="83"/>
      <c r="G7" s="83"/>
      <c r="H7" s="84"/>
      <c r="I7" s="84"/>
      <c r="J7" s="85"/>
    </row>
    <row r="8" spans="1:10" x14ac:dyDescent="0.25">
      <c r="A8" s="23">
        <v>43585</v>
      </c>
      <c r="B8" s="33" t="s">
        <v>308</v>
      </c>
      <c r="C8" s="33">
        <v>302</v>
      </c>
      <c r="D8" s="34" t="s">
        <v>11</v>
      </c>
      <c r="E8" s="35">
        <v>2350</v>
      </c>
      <c r="F8" s="35">
        <v>2330</v>
      </c>
      <c r="G8" s="35">
        <v>0</v>
      </c>
      <c r="H8" s="5">
        <f>(E8-F8)*C8</f>
        <v>6040</v>
      </c>
      <c r="I8" s="21">
        <v>0</v>
      </c>
      <c r="J8" s="21">
        <f t="shared" ref="J8:J10" si="2">+I8+H8</f>
        <v>6040</v>
      </c>
    </row>
    <row r="9" spans="1:10" x14ac:dyDescent="0.25">
      <c r="A9" s="23">
        <v>43581</v>
      </c>
      <c r="B9" s="33" t="s">
        <v>162</v>
      </c>
      <c r="C9" s="33">
        <v>1500</v>
      </c>
      <c r="D9" s="34" t="s">
        <v>10</v>
      </c>
      <c r="E9" s="35">
        <v>150</v>
      </c>
      <c r="F9" s="35">
        <v>155</v>
      </c>
      <c r="G9" s="35">
        <v>0</v>
      </c>
      <c r="H9" s="5">
        <f t="shared" ref="H9" si="3">(F9-E9)*C9</f>
        <v>7500</v>
      </c>
      <c r="I9" s="5">
        <v>0</v>
      </c>
      <c r="J9" s="21">
        <f t="shared" si="2"/>
        <v>7500</v>
      </c>
    </row>
    <row r="10" spans="1:10" x14ac:dyDescent="0.25">
      <c r="A10" s="23">
        <v>43581</v>
      </c>
      <c r="B10" s="33" t="s">
        <v>291</v>
      </c>
      <c r="C10" s="33">
        <v>1200</v>
      </c>
      <c r="D10" s="34" t="s">
        <v>11</v>
      </c>
      <c r="E10" s="35">
        <v>968</v>
      </c>
      <c r="F10" s="35">
        <v>975</v>
      </c>
      <c r="G10" s="35">
        <v>0</v>
      </c>
      <c r="H10" s="5">
        <f>(E10-F10)*C10</f>
        <v>-8400</v>
      </c>
      <c r="I10" s="21">
        <v>0</v>
      </c>
      <c r="J10" s="21">
        <f t="shared" si="2"/>
        <v>-8400</v>
      </c>
    </row>
    <row r="11" spans="1:10" x14ac:dyDescent="0.25">
      <c r="A11" s="23">
        <v>43580</v>
      </c>
      <c r="B11" s="33" t="s">
        <v>15</v>
      </c>
      <c r="C11" s="33">
        <v>1400</v>
      </c>
      <c r="D11" s="34" t="s">
        <v>10</v>
      </c>
      <c r="E11" s="35">
        <v>578</v>
      </c>
      <c r="F11" s="35">
        <v>573</v>
      </c>
      <c r="G11" s="35">
        <v>0</v>
      </c>
      <c r="H11" s="5">
        <f t="shared" ref="H11" si="4">(F11-E11)*C11</f>
        <v>-7000</v>
      </c>
      <c r="I11" s="5">
        <v>0</v>
      </c>
      <c r="J11" s="21">
        <f t="shared" ref="J11" si="5">+I11+H11</f>
        <v>-7000</v>
      </c>
    </row>
    <row r="12" spans="1:10" x14ac:dyDescent="0.25">
      <c r="A12" s="23">
        <v>43579</v>
      </c>
      <c r="B12" s="33" t="s">
        <v>182</v>
      </c>
      <c r="C12" s="33">
        <v>1200</v>
      </c>
      <c r="D12" s="34" t="s">
        <v>10</v>
      </c>
      <c r="E12" s="35">
        <v>437</v>
      </c>
      <c r="F12" s="35">
        <v>443</v>
      </c>
      <c r="G12" s="35">
        <v>0</v>
      </c>
      <c r="H12" s="5">
        <f t="shared" ref="H12" si="6">(F12-E12)*C12</f>
        <v>7200</v>
      </c>
      <c r="I12" s="5">
        <v>0</v>
      </c>
      <c r="J12" s="21">
        <f t="shared" ref="J12" si="7">+I12+H12</f>
        <v>7200</v>
      </c>
    </row>
    <row r="13" spans="1:10" x14ac:dyDescent="0.25">
      <c r="A13" s="23">
        <v>43579</v>
      </c>
      <c r="B13" s="33" t="s">
        <v>305</v>
      </c>
      <c r="C13" s="33">
        <v>800</v>
      </c>
      <c r="D13" s="34" t="s">
        <v>11</v>
      </c>
      <c r="E13" s="35">
        <v>1352</v>
      </c>
      <c r="F13" s="35">
        <v>1370</v>
      </c>
      <c r="G13" s="35">
        <v>0</v>
      </c>
      <c r="H13" s="5">
        <f>(E13-F13)*C13</f>
        <v>-14400</v>
      </c>
      <c r="I13" s="21">
        <v>0</v>
      </c>
      <c r="J13" s="21">
        <f t="shared" ref="J13" si="8">+I13+H13</f>
        <v>-14400</v>
      </c>
    </row>
    <row r="14" spans="1:10" x14ac:dyDescent="0.25">
      <c r="A14" s="23">
        <v>43578</v>
      </c>
      <c r="B14" s="33" t="s">
        <v>280</v>
      </c>
      <c r="C14" s="33">
        <v>500</v>
      </c>
      <c r="D14" s="34" t="s">
        <v>10</v>
      </c>
      <c r="E14" s="35">
        <v>744</v>
      </c>
      <c r="F14" s="35">
        <v>752</v>
      </c>
      <c r="G14" s="35">
        <v>0</v>
      </c>
      <c r="H14" s="5">
        <f t="shared" ref="H14:H15" si="9">(F14-E14)*C14</f>
        <v>4000</v>
      </c>
      <c r="I14" s="5">
        <v>0</v>
      </c>
      <c r="J14" s="21">
        <f t="shared" ref="J14:J15" si="10">+I14+H14</f>
        <v>4000</v>
      </c>
    </row>
    <row r="15" spans="1:10" x14ac:dyDescent="0.25">
      <c r="A15" s="23">
        <v>43578</v>
      </c>
      <c r="B15" s="33" t="s">
        <v>302</v>
      </c>
      <c r="C15" s="33">
        <v>2200</v>
      </c>
      <c r="D15" s="34" t="s">
        <v>10</v>
      </c>
      <c r="E15" s="35">
        <v>253</v>
      </c>
      <c r="F15" s="35">
        <v>255.5</v>
      </c>
      <c r="G15" s="35">
        <v>0</v>
      </c>
      <c r="H15" s="5">
        <f t="shared" si="9"/>
        <v>5500</v>
      </c>
      <c r="I15" s="5">
        <v>0</v>
      </c>
      <c r="J15" s="21">
        <f t="shared" si="10"/>
        <v>5500</v>
      </c>
    </row>
    <row r="16" spans="1:10" x14ac:dyDescent="0.25">
      <c r="A16" s="23">
        <v>43577</v>
      </c>
      <c r="B16" s="33" t="s">
        <v>296</v>
      </c>
      <c r="C16" s="33">
        <v>600</v>
      </c>
      <c r="D16" s="34" t="s">
        <v>11</v>
      </c>
      <c r="E16" s="35">
        <v>1495</v>
      </c>
      <c r="F16" s="35">
        <v>1483</v>
      </c>
      <c r="G16" s="35">
        <v>0</v>
      </c>
      <c r="H16" s="5">
        <f>(E16-F16)*C16</f>
        <v>7200</v>
      </c>
      <c r="I16" s="21">
        <v>0</v>
      </c>
      <c r="J16" s="21">
        <f t="shared" ref="J16" si="11">+I16+H16</f>
        <v>7200</v>
      </c>
    </row>
    <row r="17" spans="1:10" x14ac:dyDescent="0.25">
      <c r="A17" s="23">
        <v>43577</v>
      </c>
      <c r="B17" s="33" t="s">
        <v>297</v>
      </c>
      <c r="C17" s="33">
        <v>700</v>
      </c>
      <c r="D17" s="34" t="s">
        <v>10</v>
      </c>
      <c r="E17" s="35">
        <v>935</v>
      </c>
      <c r="F17" s="35">
        <v>925</v>
      </c>
      <c r="G17" s="35">
        <v>0</v>
      </c>
      <c r="H17" s="5">
        <f t="shared" ref="H17" si="12">(F17-E17)*C17</f>
        <v>-7000</v>
      </c>
      <c r="I17" s="5">
        <v>0</v>
      </c>
      <c r="J17" s="21">
        <f>+I17+H17</f>
        <v>-7000</v>
      </c>
    </row>
    <row r="18" spans="1:10" x14ac:dyDescent="0.25">
      <c r="A18" s="23">
        <v>43573</v>
      </c>
      <c r="B18" s="33" t="s">
        <v>298</v>
      </c>
      <c r="C18" s="33">
        <v>6000</v>
      </c>
      <c r="D18" s="34" t="s">
        <v>11</v>
      </c>
      <c r="E18" s="35">
        <v>154.19999999999999</v>
      </c>
      <c r="F18" s="35">
        <v>153</v>
      </c>
      <c r="G18" s="35">
        <v>0</v>
      </c>
      <c r="H18" s="5">
        <f>(E18-F18)*C18</f>
        <v>7199.9999999999318</v>
      </c>
      <c r="I18" s="21">
        <v>0</v>
      </c>
      <c r="J18" s="21">
        <f t="shared" ref="J18" si="13">+I18+H18</f>
        <v>7199.9999999999318</v>
      </c>
    </row>
    <row r="19" spans="1:10" x14ac:dyDescent="0.25">
      <c r="A19" s="23">
        <v>43571</v>
      </c>
      <c r="B19" s="33" t="s">
        <v>291</v>
      </c>
      <c r="C19" s="33">
        <v>1200</v>
      </c>
      <c r="D19" s="34" t="s">
        <v>10</v>
      </c>
      <c r="E19" s="35">
        <v>940</v>
      </c>
      <c r="F19" s="35">
        <v>934.35</v>
      </c>
      <c r="G19" s="35">
        <v>0</v>
      </c>
      <c r="H19" s="5">
        <f t="shared" ref="H19" si="14">(F19-E19)*C19</f>
        <v>-6779.9999999999727</v>
      </c>
      <c r="I19" s="5">
        <v>0</v>
      </c>
      <c r="J19" s="21">
        <f>+I19+H19</f>
        <v>-6779.9999999999727</v>
      </c>
    </row>
    <row r="20" spans="1:10" x14ac:dyDescent="0.25">
      <c r="A20" s="23">
        <v>43571</v>
      </c>
      <c r="B20" s="33" t="s">
        <v>223</v>
      </c>
      <c r="C20" s="33">
        <v>500</v>
      </c>
      <c r="D20" s="34" t="s">
        <v>10</v>
      </c>
      <c r="E20" s="35">
        <v>1279</v>
      </c>
      <c r="F20" s="35">
        <v>1267.4000000000001</v>
      </c>
      <c r="G20" s="35">
        <v>0</v>
      </c>
      <c r="H20" s="5">
        <f t="shared" ref="H20" si="15">(F20-E20)*C20</f>
        <v>-5799.9999999999545</v>
      </c>
      <c r="I20" s="5">
        <v>0</v>
      </c>
      <c r="J20" s="21">
        <f>+I20+H20</f>
        <v>-5799.9999999999545</v>
      </c>
    </row>
    <row r="21" spans="1:10" x14ac:dyDescent="0.25">
      <c r="A21" s="23">
        <v>43567</v>
      </c>
      <c r="B21" s="33" t="s">
        <v>291</v>
      </c>
      <c r="C21" s="33">
        <v>1200</v>
      </c>
      <c r="D21" s="34" t="s">
        <v>11</v>
      </c>
      <c r="E21" s="35">
        <v>925</v>
      </c>
      <c r="F21" s="35">
        <v>920</v>
      </c>
      <c r="G21" s="35">
        <v>0</v>
      </c>
      <c r="H21" s="5">
        <f>(E21-F21)*C21</f>
        <v>6000</v>
      </c>
      <c r="I21" s="21">
        <v>0</v>
      </c>
      <c r="J21" s="21">
        <f t="shared" ref="J21:J22" si="16">+I21+H21</f>
        <v>6000</v>
      </c>
    </row>
    <row r="22" spans="1:10" x14ac:dyDescent="0.25">
      <c r="A22" s="23">
        <v>43567</v>
      </c>
      <c r="B22" s="33" t="s">
        <v>290</v>
      </c>
      <c r="C22" s="33">
        <v>2500</v>
      </c>
      <c r="D22" s="34" t="s">
        <v>10</v>
      </c>
      <c r="E22" s="35">
        <v>386</v>
      </c>
      <c r="F22" s="35">
        <v>388</v>
      </c>
      <c r="G22" s="35">
        <v>0</v>
      </c>
      <c r="H22" s="5">
        <f t="shared" ref="H22" si="17">(F22-E22)*C22</f>
        <v>5000</v>
      </c>
      <c r="I22" s="5">
        <v>0</v>
      </c>
      <c r="J22" s="21">
        <f t="shared" si="16"/>
        <v>5000</v>
      </c>
    </row>
    <row r="23" spans="1:10" x14ac:dyDescent="0.25">
      <c r="A23" s="23">
        <v>43566</v>
      </c>
      <c r="B23" s="33" t="s">
        <v>286</v>
      </c>
      <c r="C23" s="33">
        <v>600</v>
      </c>
      <c r="D23" s="34" t="s">
        <v>10</v>
      </c>
      <c r="E23" s="35">
        <v>1013</v>
      </c>
      <c r="F23" s="35">
        <v>1013</v>
      </c>
      <c r="G23" s="35">
        <v>0</v>
      </c>
      <c r="H23" s="5">
        <f t="shared" ref="H23" si="18">(F23-E23)*C23</f>
        <v>0</v>
      </c>
      <c r="I23" s="5">
        <v>0</v>
      </c>
      <c r="J23" s="21">
        <f t="shared" ref="J23" si="19">+I23+H23</f>
        <v>0</v>
      </c>
    </row>
    <row r="24" spans="1:10" x14ac:dyDescent="0.25">
      <c r="A24" s="23">
        <v>43565</v>
      </c>
      <c r="B24" s="33" t="s">
        <v>272</v>
      </c>
      <c r="C24" s="33">
        <v>3800</v>
      </c>
      <c r="D24" s="34" t="s">
        <v>10</v>
      </c>
      <c r="E24" s="35">
        <v>103.05</v>
      </c>
      <c r="F24" s="35">
        <v>104.1</v>
      </c>
      <c r="G24" s="35">
        <v>105.2</v>
      </c>
      <c r="H24" s="5">
        <f t="shared" ref="H24" si="20">(F24-E24)*C24</f>
        <v>3989.9999999999891</v>
      </c>
      <c r="I24" s="5">
        <v>0</v>
      </c>
      <c r="J24" s="21">
        <f t="shared" ref="J24" si="21">+I24+H24</f>
        <v>3989.9999999999891</v>
      </c>
    </row>
    <row r="25" spans="1:10" x14ac:dyDescent="0.25">
      <c r="A25" s="23">
        <v>43564</v>
      </c>
      <c r="B25" s="33" t="s">
        <v>269</v>
      </c>
      <c r="C25" s="33">
        <v>250</v>
      </c>
      <c r="D25" s="34" t="s">
        <v>11</v>
      </c>
      <c r="E25" s="35">
        <v>3025</v>
      </c>
      <c r="F25" s="35">
        <v>3005</v>
      </c>
      <c r="G25" s="35">
        <v>0</v>
      </c>
      <c r="H25" s="5">
        <f>(E25-F25)*C25</f>
        <v>5000</v>
      </c>
      <c r="I25" s="21">
        <v>0</v>
      </c>
      <c r="J25" s="21">
        <f t="shared" ref="J25" si="22">+I25+H25</f>
        <v>5000</v>
      </c>
    </row>
    <row r="26" spans="1:10" x14ac:dyDescent="0.25">
      <c r="A26" s="23">
        <v>43564</v>
      </c>
      <c r="B26" s="33" t="s">
        <v>271</v>
      </c>
      <c r="C26" s="33">
        <v>6000</v>
      </c>
      <c r="D26" s="34" t="s">
        <v>10</v>
      </c>
      <c r="E26" s="35">
        <v>101.1</v>
      </c>
      <c r="F26" s="35">
        <v>101.8</v>
      </c>
      <c r="G26" s="35">
        <v>102.8</v>
      </c>
      <c r="H26" s="5">
        <f t="shared" ref="H26" si="23">(F26-E26)*C26</f>
        <v>4200.0000000000173</v>
      </c>
      <c r="I26" s="5">
        <f>(G26-F26)*C26</f>
        <v>6000</v>
      </c>
      <c r="J26" s="21">
        <f t="shared" ref="J26:J27" si="24">+I26+H26</f>
        <v>10200.000000000018</v>
      </c>
    </row>
    <row r="27" spans="1:10" x14ac:dyDescent="0.25">
      <c r="A27" s="23">
        <v>43563</v>
      </c>
      <c r="B27" s="33" t="s">
        <v>270</v>
      </c>
      <c r="C27" s="33">
        <v>4500</v>
      </c>
      <c r="D27" s="34" t="s">
        <v>11</v>
      </c>
      <c r="E27" s="35">
        <v>151</v>
      </c>
      <c r="F27" s="35">
        <v>150</v>
      </c>
      <c r="G27" s="35">
        <v>148.80000000000001</v>
      </c>
      <c r="H27" s="5">
        <f>(E27-F27)*C27</f>
        <v>4500</v>
      </c>
      <c r="I27" s="21">
        <f>(F27-G27)*C27</f>
        <v>5399.9999999999491</v>
      </c>
      <c r="J27" s="21">
        <f t="shared" si="24"/>
        <v>9899.9999999999491</v>
      </c>
    </row>
    <row r="28" spans="1:10" x14ac:dyDescent="0.25">
      <c r="A28" s="23">
        <v>43560</v>
      </c>
      <c r="B28" s="33" t="s">
        <v>267</v>
      </c>
      <c r="C28" s="33">
        <v>3500</v>
      </c>
      <c r="D28" s="34" t="s">
        <v>10</v>
      </c>
      <c r="E28" s="35">
        <v>159.05000000000001</v>
      </c>
      <c r="F28" s="35">
        <v>158</v>
      </c>
      <c r="G28" s="35">
        <v>0</v>
      </c>
      <c r="H28" s="5">
        <f t="shared" ref="H28" si="25">(F28-E28)*C28</f>
        <v>-3675.00000000004</v>
      </c>
      <c r="I28" s="5">
        <v>0</v>
      </c>
      <c r="J28" s="21">
        <f t="shared" ref="J28" si="26">+I28+H28</f>
        <v>-3675.00000000004</v>
      </c>
    </row>
    <row r="29" spans="1:10" x14ac:dyDescent="0.25">
      <c r="A29" s="23">
        <v>43559</v>
      </c>
      <c r="B29" s="33" t="s">
        <v>275</v>
      </c>
      <c r="C29" s="33">
        <v>700</v>
      </c>
      <c r="D29" s="34" t="s">
        <v>10</v>
      </c>
      <c r="E29" s="35">
        <v>1100</v>
      </c>
      <c r="F29" s="35">
        <v>1110</v>
      </c>
      <c r="G29" s="35">
        <v>0</v>
      </c>
      <c r="H29" s="5">
        <f t="shared" ref="H29" si="27">(F29-E29)*C29</f>
        <v>7000</v>
      </c>
      <c r="I29" s="5">
        <v>0</v>
      </c>
      <c r="J29" s="21">
        <f t="shared" ref="J29" si="28">+I29+H29</f>
        <v>7000</v>
      </c>
    </row>
    <row r="30" spans="1:10" x14ac:dyDescent="0.25">
      <c r="A30" s="23">
        <v>43559</v>
      </c>
      <c r="B30" s="33" t="s">
        <v>273</v>
      </c>
      <c r="C30" s="33">
        <v>2667</v>
      </c>
      <c r="D30" s="34" t="s">
        <v>11</v>
      </c>
      <c r="E30" s="35">
        <v>350.5</v>
      </c>
      <c r="F30" s="35">
        <v>350.5</v>
      </c>
      <c r="G30" s="35">
        <v>0</v>
      </c>
      <c r="H30" s="5">
        <f>(E30-F30)*C30</f>
        <v>0</v>
      </c>
      <c r="I30" s="21">
        <v>0</v>
      </c>
      <c r="J30" s="21">
        <f t="shared" ref="J30" si="29">+I30+H30</f>
        <v>0</v>
      </c>
    </row>
    <row r="31" spans="1:10" x14ac:dyDescent="0.25">
      <c r="A31" s="23">
        <v>43559</v>
      </c>
      <c r="B31" s="33" t="s">
        <v>60</v>
      </c>
      <c r="C31" s="33">
        <v>500</v>
      </c>
      <c r="D31" s="34" t="s">
        <v>10</v>
      </c>
      <c r="E31" s="35">
        <v>1930</v>
      </c>
      <c r="F31" s="35">
        <v>1915</v>
      </c>
      <c r="G31" s="35">
        <v>0</v>
      </c>
      <c r="H31" s="5">
        <f t="shared" ref="H31" si="30">(F31-E31)*C31</f>
        <v>-7500</v>
      </c>
      <c r="I31" s="5">
        <v>0</v>
      </c>
      <c r="J31" s="16">
        <f t="shared" ref="J31" si="31">+I31+H31</f>
        <v>-7500</v>
      </c>
    </row>
    <row r="32" spans="1:10" x14ac:dyDescent="0.25">
      <c r="A32" s="23">
        <v>43558</v>
      </c>
      <c r="B32" s="33" t="s">
        <v>32</v>
      </c>
      <c r="C32" s="33">
        <v>12000</v>
      </c>
      <c r="D32" s="34" t="s">
        <v>11</v>
      </c>
      <c r="E32" s="35">
        <v>58.5</v>
      </c>
      <c r="F32" s="35">
        <v>58</v>
      </c>
      <c r="G32" s="35">
        <v>0</v>
      </c>
      <c r="H32" s="5">
        <f>(E32-F32)*C32</f>
        <v>6000</v>
      </c>
      <c r="I32" s="21">
        <v>0</v>
      </c>
      <c r="J32" s="21">
        <f t="shared" ref="J32" si="32">+I32+H32</f>
        <v>6000</v>
      </c>
    </row>
    <row r="33" spans="1:10" x14ac:dyDescent="0.25">
      <c r="A33" s="23">
        <v>43557</v>
      </c>
      <c r="B33" s="33" t="s">
        <v>274</v>
      </c>
      <c r="C33" s="33">
        <v>1500</v>
      </c>
      <c r="D33" s="34" t="s">
        <v>10</v>
      </c>
      <c r="E33" s="35">
        <v>201.5</v>
      </c>
      <c r="F33" s="35">
        <v>203.5</v>
      </c>
      <c r="G33" s="35">
        <v>0</v>
      </c>
      <c r="H33" s="5">
        <f t="shared" ref="H33" si="33">(F33-E33)*C33</f>
        <v>3000</v>
      </c>
      <c r="I33" s="5">
        <v>0</v>
      </c>
      <c r="J33" s="21">
        <f t="shared" ref="J33" si="34">+I33+H33</f>
        <v>3000</v>
      </c>
    </row>
    <row r="34" spans="1:10" x14ac:dyDescent="0.25">
      <c r="A34" s="23">
        <v>43556</v>
      </c>
      <c r="B34" s="33" t="s">
        <v>272</v>
      </c>
      <c r="C34" s="33">
        <v>3800</v>
      </c>
      <c r="D34" s="34" t="s">
        <v>10</v>
      </c>
      <c r="E34" s="35">
        <v>92.7</v>
      </c>
      <c r="F34" s="35">
        <v>93.7</v>
      </c>
      <c r="G34" s="35">
        <v>0</v>
      </c>
      <c r="H34" s="5">
        <f t="shared" ref="H34" si="35">(F34-E34)*C34</f>
        <v>3800</v>
      </c>
      <c r="I34" s="5">
        <v>0</v>
      </c>
      <c r="J34" s="21">
        <f t="shared" ref="J34" si="36">+I34+H34</f>
        <v>3800</v>
      </c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23">
        <v>43496</v>
      </c>
      <c r="B36" s="33" t="s">
        <v>149</v>
      </c>
      <c r="C36" s="33">
        <v>1200</v>
      </c>
      <c r="D36" s="34" t="s">
        <v>10</v>
      </c>
      <c r="E36" s="35">
        <v>702</v>
      </c>
      <c r="F36" s="35">
        <v>706</v>
      </c>
      <c r="G36" s="35">
        <v>712</v>
      </c>
      <c r="H36" s="5">
        <f t="shared" ref="H36" si="37">(F36-E36)*C36</f>
        <v>4800</v>
      </c>
      <c r="I36" s="5">
        <f>(G36-F36)*C36</f>
        <v>7200</v>
      </c>
      <c r="J36" s="21">
        <f t="shared" ref="J36" si="38">+I36+H36</f>
        <v>12000</v>
      </c>
    </row>
    <row r="37" spans="1:10" x14ac:dyDescent="0.25">
      <c r="A37" s="23">
        <v>43495</v>
      </c>
      <c r="B37" s="33" t="s">
        <v>123</v>
      </c>
      <c r="C37" s="33">
        <v>600</v>
      </c>
      <c r="D37" s="34" t="s">
        <v>11</v>
      </c>
      <c r="E37" s="35">
        <v>705.5</v>
      </c>
      <c r="F37" s="35">
        <v>699</v>
      </c>
      <c r="G37" s="35">
        <v>685</v>
      </c>
      <c r="H37" s="5">
        <f>(E37-F37)*C37</f>
        <v>3900</v>
      </c>
      <c r="I37" s="21">
        <f>(F37-G37)*C37</f>
        <v>8400</v>
      </c>
      <c r="J37" s="21">
        <f t="shared" ref="J37" si="39">+I37+H37</f>
        <v>12300</v>
      </c>
    </row>
    <row r="38" spans="1:10" x14ac:dyDescent="0.25">
      <c r="A38" s="23">
        <v>43494</v>
      </c>
      <c r="B38" s="33" t="s">
        <v>161</v>
      </c>
      <c r="C38" s="33">
        <v>1200</v>
      </c>
      <c r="D38" s="34" t="s">
        <v>10</v>
      </c>
      <c r="E38" s="35">
        <v>484</v>
      </c>
      <c r="F38" s="35">
        <v>488</v>
      </c>
      <c r="G38" s="35" t="s">
        <v>49</v>
      </c>
      <c r="H38" s="5">
        <f t="shared" ref="H38" si="40">(F38-E38)*C38</f>
        <v>4800</v>
      </c>
      <c r="I38" s="21">
        <v>0</v>
      </c>
      <c r="J38" s="21">
        <f t="shared" ref="J38" si="41">+I38+H38</f>
        <v>4800</v>
      </c>
    </row>
    <row r="39" spans="1:10" x14ac:dyDescent="0.25">
      <c r="A39" s="23">
        <v>43490</v>
      </c>
      <c r="B39" s="33" t="s">
        <v>210</v>
      </c>
      <c r="C39" s="33">
        <v>800</v>
      </c>
      <c r="D39" s="34" t="s">
        <v>10</v>
      </c>
      <c r="E39" s="35">
        <v>966</v>
      </c>
      <c r="F39" s="35">
        <v>972</v>
      </c>
      <c r="G39" s="35" t="s">
        <v>49</v>
      </c>
      <c r="H39" s="5">
        <f t="shared" ref="H39" si="42">(F39-E39)*C39</f>
        <v>4800</v>
      </c>
      <c r="I39" s="21">
        <v>0</v>
      </c>
      <c r="J39" s="21">
        <f t="shared" ref="J39" si="43">+I39+H39</f>
        <v>4800</v>
      </c>
    </row>
    <row r="40" spans="1:10" x14ac:dyDescent="0.25">
      <c r="A40" s="23">
        <v>43489</v>
      </c>
      <c r="B40" s="33" t="s">
        <v>231</v>
      </c>
      <c r="C40" s="33">
        <v>1600</v>
      </c>
      <c r="D40" s="34" t="s">
        <v>10</v>
      </c>
      <c r="E40" s="35">
        <v>303</v>
      </c>
      <c r="F40" s="35">
        <v>306</v>
      </c>
      <c r="G40" s="35" t="s">
        <v>49</v>
      </c>
      <c r="H40" s="5">
        <f t="shared" ref="H40" si="44">(F40-E40)*C40</f>
        <v>4800</v>
      </c>
      <c r="I40" s="21">
        <v>0</v>
      </c>
      <c r="J40" s="21">
        <f t="shared" ref="J40" si="45">+I40+H40</f>
        <v>4800</v>
      </c>
    </row>
    <row r="41" spans="1:10" x14ac:dyDescent="0.25">
      <c r="A41" s="23">
        <v>43488</v>
      </c>
      <c r="B41" s="33" t="s">
        <v>150</v>
      </c>
      <c r="C41" s="33">
        <v>250</v>
      </c>
      <c r="D41" s="34" t="s">
        <v>10</v>
      </c>
      <c r="E41" s="35">
        <v>2650</v>
      </c>
      <c r="F41" s="35">
        <v>2642</v>
      </c>
      <c r="G41" s="35" t="s">
        <v>49</v>
      </c>
      <c r="H41" s="5">
        <f t="shared" ref="H41" si="46">(F41-E41)*C41</f>
        <v>-2000</v>
      </c>
      <c r="I41" s="21">
        <v>0</v>
      </c>
      <c r="J41" s="21">
        <f t="shared" ref="J41" si="47">+I41+H41</f>
        <v>-2000</v>
      </c>
    </row>
    <row r="42" spans="1:10" x14ac:dyDescent="0.25">
      <c r="A42" s="23">
        <v>43487</v>
      </c>
      <c r="B42" s="33" t="s">
        <v>38</v>
      </c>
      <c r="C42" s="33">
        <v>1000</v>
      </c>
      <c r="D42" s="34" t="s">
        <v>11</v>
      </c>
      <c r="E42" s="35">
        <v>714</v>
      </c>
      <c r="F42" s="35">
        <v>710</v>
      </c>
      <c r="G42" s="35">
        <v>705</v>
      </c>
      <c r="H42" s="5">
        <f>(E42-F42)*C42</f>
        <v>4000</v>
      </c>
      <c r="I42" s="21">
        <f>(F42-G42)*C42</f>
        <v>5000</v>
      </c>
      <c r="J42" s="21">
        <f t="shared" ref="J42" si="48">+I42+H42</f>
        <v>9000</v>
      </c>
    </row>
    <row r="43" spans="1:10" x14ac:dyDescent="0.25">
      <c r="A43" s="23">
        <v>43486</v>
      </c>
      <c r="B43" s="33" t="s">
        <v>245</v>
      </c>
      <c r="C43" s="33">
        <v>700</v>
      </c>
      <c r="D43" s="34" t="s">
        <v>10</v>
      </c>
      <c r="E43" s="35">
        <v>1452</v>
      </c>
      <c r="F43" s="35">
        <v>1459</v>
      </c>
      <c r="G43" s="35">
        <v>1480</v>
      </c>
      <c r="H43" s="5">
        <f t="shared" ref="H43" si="49">(F43-E43)*C43</f>
        <v>4900</v>
      </c>
      <c r="I43" s="5">
        <f>(G43-F43)*C43</f>
        <v>14700</v>
      </c>
      <c r="J43" s="21">
        <f t="shared" ref="J43" si="50">+I43+H43</f>
        <v>19600</v>
      </c>
    </row>
    <row r="44" spans="1:10" x14ac:dyDescent="0.25">
      <c r="A44" s="18">
        <v>43483</v>
      </c>
      <c r="B44" s="33" t="s">
        <v>170</v>
      </c>
      <c r="C44" s="33">
        <v>4000</v>
      </c>
      <c r="D44" s="34" t="s">
        <v>10</v>
      </c>
      <c r="E44" s="35">
        <v>196</v>
      </c>
      <c r="F44" s="35">
        <v>195</v>
      </c>
      <c r="G44" s="35" t="s">
        <v>49</v>
      </c>
      <c r="H44" s="5">
        <f t="shared" ref="H44:H45" si="51">(F44-E44)*C44</f>
        <v>-4000</v>
      </c>
      <c r="I44" s="5">
        <v>0</v>
      </c>
      <c r="J44" s="21">
        <f t="shared" ref="J44:J45" si="52">+I44+H44</f>
        <v>-4000</v>
      </c>
    </row>
    <row r="45" spans="1:10" x14ac:dyDescent="0.25">
      <c r="A45" s="18">
        <v>43482</v>
      </c>
      <c r="B45" s="33" t="s">
        <v>262</v>
      </c>
      <c r="C45" s="33">
        <v>700</v>
      </c>
      <c r="D45" s="34" t="s">
        <v>10</v>
      </c>
      <c r="E45" s="35">
        <v>784</v>
      </c>
      <c r="F45" s="35">
        <v>790</v>
      </c>
      <c r="G45" s="35" t="s">
        <v>49</v>
      </c>
      <c r="H45" s="5">
        <f t="shared" si="51"/>
        <v>4200</v>
      </c>
      <c r="I45" s="5">
        <v>0</v>
      </c>
      <c r="J45" s="21">
        <f t="shared" si="52"/>
        <v>4200</v>
      </c>
    </row>
    <row r="46" spans="1:10" x14ac:dyDescent="0.25">
      <c r="A46" s="18">
        <v>43481</v>
      </c>
      <c r="B46" s="33" t="s">
        <v>175</v>
      </c>
      <c r="C46" s="33">
        <v>500</v>
      </c>
      <c r="D46" s="34" t="s">
        <v>10</v>
      </c>
      <c r="E46" s="35">
        <v>834</v>
      </c>
      <c r="F46" s="35">
        <v>834</v>
      </c>
      <c r="G46" s="35" t="s">
        <v>49</v>
      </c>
      <c r="H46" s="5">
        <f t="shared" ref="H46" si="53">(F46-E46)*C46</f>
        <v>0</v>
      </c>
      <c r="I46" s="5">
        <v>0</v>
      </c>
      <c r="J46" s="21">
        <f t="shared" ref="J46" si="54">+I46+H46</f>
        <v>0</v>
      </c>
    </row>
    <row r="47" spans="1:10" x14ac:dyDescent="0.25">
      <c r="A47" s="18">
        <v>43480</v>
      </c>
      <c r="B47" s="33" t="s">
        <v>26</v>
      </c>
      <c r="C47" s="33">
        <v>500</v>
      </c>
      <c r="D47" s="34" t="s">
        <v>10</v>
      </c>
      <c r="E47" s="35">
        <v>1158</v>
      </c>
      <c r="F47" s="35">
        <v>1165</v>
      </c>
      <c r="G47" s="35" t="s">
        <v>49</v>
      </c>
      <c r="H47" s="5">
        <f t="shared" ref="H47" si="55">(F47-E47)*C47</f>
        <v>3500</v>
      </c>
      <c r="I47" s="5">
        <v>0</v>
      </c>
      <c r="J47" s="21">
        <f t="shared" ref="J47" si="56">+I47+H47</f>
        <v>3500</v>
      </c>
    </row>
    <row r="48" spans="1:10" x14ac:dyDescent="0.25">
      <c r="A48" s="18">
        <v>43479</v>
      </c>
      <c r="B48" s="33" t="s">
        <v>223</v>
      </c>
      <c r="C48" s="33">
        <v>500</v>
      </c>
      <c r="D48" s="34" t="s">
        <v>10</v>
      </c>
      <c r="E48" s="35">
        <v>1308</v>
      </c>
      <c r="F48" s="35">
        <v>1316</v>
      </c>
      <c r="G48" s="35">
        <v>1330</v>
      </c>
      <c r="H48" s="5">
        <f t="shared" ref="H48" si="57">(F48-E48)*C48</f>
        <v>4000</v>
      </c>
      <c r="I48" s="5">
        <f>(G48-F48)*C48</f>
        <v>7000</v>
      </c>
      <c r="J48" s="21">
        <f t="shared" ref="J48" si="58">+I48+H48</f>
        <v>11000</v>
      </c>
    </row>
    <row r="49" spans="1:10" x14ac:dyDescent="0.25">
      <c r="A49" s="18">
        <v>43476</v>
      </c>
      <c r="B49" s="33" t="s">
        <v>141</v>
      </c>
      <c r="C49" s="33">
        <v>1100</v>
      </c>
      <c r="D49" s="34" t="s">
        <v>10</v>
      </c>
      <c r="E49" s="35">
        <v>450</v>
      </c>
      <c r="F49" s="35">
        <v>446</v>
      </c>
      <c r="G49" s="35" t="s">
        <v>49</v>
      </c>
      <c r="H49" s="5">
        <f t="shared" ref="H49" si="59">(F49-E49)*C49</f>
        <v>-4400</v>
      </c>
      <c r="I49" s="5">
        <v>0</v>
      </c>
      <c r="J49" s="21">
        <f t="shared" ref="J49" si="60">+I49+H49</f>
        <v>-4400</v>
      </c>
    </row>
    <row r="50" spans="1:10" x14ac:dyDescent="0.25">
      <c r="A50" s="18">
        <v>43475</v>
      </c>
      <c r="B50" s="33" t="s">
        <v>256</v>
      </c>
      <c r="C50" s="33">
        <v>1500</v>
      </c>
      <c r="D50" s="34" t="s">
        <v>10</v>
      </c>
      <c r="E50" s="35">
        <v>343.5</v>
      </c>
      <c r="F50" s="35">
        <v>348</v>
      </c>
      <c r="G50" s="35">
        <v>352</v>
      </c>
      <c r="H50" s="5">
        <f t="shared" ref="H50" si="61">(F50-E50)*C50</f>
        <v>6750</v>
      </c>
      <c r="I50" s="5">
        <f>(G50-F50)*C50</f>
        <v>6000</v>
      </c>
      <c r="J50" s="21">
        <f t="shared" ref="J50" si="62">+I50+H50</f>
        <v>12750</v>
      </c>
    </row>
    <row r="51" spans="1:10" x14ac:dyDescent="0.25">
      <c r="A51" s="18">
        <v>43474</v>
      </c>
      <c r="B51" s="33" t="s">
        <v>256</v>
      </c>
      <c r="C51" s="33">
        <v>1300</v>
      </c>
      <c r="D51" s="34" t="s">
        <v>11</v>
      </c>
      <c r="E51" s="35">
        <v>452</v>
      </c>
      <c r="F51" s="35">
        <v>448.5</v>
      </c>
      <c r="G51" s="35" t="s">
        <v>49</v>
      </c>
      <c r="H51" s="5">
        <f>(E51-F51)*C51</f>
        <v>4550</v>
      </c>
      <c r="I51" s="5">
        <v>0</v>
      </c>
      <c r="J51" s="21">
        <f t="shared" ref="J51" si="63">+I51+H51</f>
        <v>4550</v>
      </c>
    </row>
    <row r="52" spans="1:10" x14ac:dyDescent="0.25">
      <c r="A52" s="18">
        <v>43473</v>
      </c>
      <c r="B52" s="33" t="s">
        <v>160</v>
      </c>
      <c r="C52" s="33">
        <v>2000</v>
      </c>
      <c r="D52" s="34" t="s">
        <v>10</v>
      </c>
      <c r="E52" s="35">
        <v>179.4</v>
      </c>
      <c r="F52" s="35">
        <v>181</v>
      </c>
      <c r="G52" s="35" t="s">
        <v>49</v>
      </c>
      <c r="H52" s="5">
        <f t="shared" ref="H52" si="64">(F52-E52)*C52</f>
        <v>3199.9999999999886</v>
      </c>
      <c r="I52" s="5">
        <v>0</v>
      </c>
      <c r="J52" s="21">
        <f t="shared" ref="J52" si="65">+I52+H52</f>
        <v>3199.9999999999886</v>
      </c>
    </row>
    <row r="53" spans="1:10" x14ac:dyDescent="0.25">
      <c r="A53" s="18">
        <v>43469</v>
      </c>
      <c r="B53" s="33" t="s">
        <v>186</v>
      </c>
      <c r="C53" s="33">
        <v>400</v>
      </c>
      <c r="D53" s="34" t="s">
        <v>11</v>
      </c>
      <c r="E53" s="35">
        <v>1513</v>
      </c>
      <c r="F53" s="35">
        <v>1525</v>
      </c>
      <c r="G53" s="35" t="s">
        <v>49</v>
      </c>
      <c r="H53" s="5">
        <f>(E53-F53)*C53</f>
        <v>-4800</v>
      </c>
      <c r="I53" s="5">
        <v>0</v>
      </c>
      <c r="J53" s="21">
        <f t="shared" ref="J53" si="66">+I53+H53</f>
        <v>-4800</v>
      </c>
    </row>
    <row r="54" spans="1:10" x14ac:dyDescent="0.25">
      <c r="A54" s="18">
        <v>43468</v>
      </c>
      <c r="B54" s="33" t="s">
        <v>83</v>
      </c>
      <c r="C54" s="33">
        <v>2000</v>
      </c>
      <c r="D54" s="34" t="s">
        <v>10</v>
      </c>
      <c r="E54" s="35">
        <v>270</v>
      </c>
      <c r="F54" s="35">
        <v>272</v>
      </c>
      <c r="G54" s="35">
        <v>273.5</v>
      </c>
      <c r="H54" s="5">
        <f t="shared" ref="H54" si="67">(F54-E54)*C54</f>
        <v>4000</v>
      </c>
      <c r="I54" s="5">
        <f>(G54-F54)*C54</f>
        <v>3000</v>
      </c>
      <c r="J54" s="21">
        <f t="shared" ref="J54" si="68">+I54+H54</f>
        <v>7000</v>
      </c>
    </row>
    <row r="55" spans="1:10" x14ac:dyDescent="0.25">
      <c r="A55" s="18">
        <v>43467</v>
      </c>
      <c r="B55" s="33" t="s">
        <v>38</v>
      </c>
      <c r="C55" s="33">
        <v>1000</v>
      </c>
      <c r="D55" s="34" t="s">
        <v>11</v>
      </c>
      <c r="E55" s="35">
        <v>755</v>
      </c>
      <c r="F55" s="35">
        <v>751</v>
      </c>
      <c r="G55" s="35">
        <v>745</v>
      </c>
      <c r="H55" s="5">
        <f>(E55-F55)*C55</f>
        <v>4000</v>
      </c>
      <c r="I55" s="21">
        <f>(F55-G55)*C55</f>
        <v>6000</v>
      </c>
      <c r="J55" s="21">
        <f t="shared" ref="J55" si="69">+I55+H55</f>
        <v>10000</v>
      </c>
    </row>
    <row r="56" spans="1:10" x14ac:dyDescent="0.25">
      <c r="A56" s="18">
        <v>43466</v>
      </c>
      <c r="B56" s="33" t="s">
        <v>251</v>
      </c>
      <c r="C56" s="33">
        <v>2750</v>
      </c>
      <c r="D56" s="34" t="s">
        <v>10</v>
      </c>
      <c r="E56" s="35">
        <v>273</v>
      </c>
      <c r="F56" s="35">
        <v>274.5</v>
      </c>
      <c r="G56" s="35">
        <v>275.5</v>
      </c>
      <c r="H56" s="5">
        <f t="shared" ref="H56" si="70">(F56-E56)*C56</f>
        <v>4125</v>
      </c>
      <c r="I56" s="5">
        <f>(G56-F56)*C56</f>
        <v>2750</v>
      </c>
      <c r="J56" s="21">
        <f t="shared" ref="J56" si="71">+I56+H56</f>
        <v>6875</v>
      </c>
    </row>
    <row r="57" spans="1:10" x14ac:dyDescent="0.25">
      <c r="A57" s="18">
        <v>43465</v>
      </c>
      <c r="B57" s="33" t="s">
        <v>87</v>
      </c>
      <c r="C57" s="33">
        <v>1061</v>
      </c>
      <c r="D57" s="34" t="s">
        <v>10</v>
      </c>
      <c r="E57" s="35">
        <v>526</v>
      </c>
      <c r="F57" s="35">
        <v>528.85</v>
      </c>
      <c r="G57" s="35" t="s">
        <v>49</v>
      </c>
      <c r="H57" s="5">
        <f t="shared" ref="H57" si="72">(F57-E57)*C57</f>
        <v>3023.850000000024</v>
      </c>
      <c r="I57" s="5">
        <v>0</v>
      </c>
      <c r="J57" s="21">
        <f t="shared" ref="J57" si="73">+I57+H57</f>
        <v>3023.850000000024</v>
      </c>
    </row>
    <row r="58" spans="1:10" x14ac:dyDescent="0.25">
      <c r="A58" s="18">
        <v>43462</v>
      </c>
      <c r="B58" s="33" t="s">
        <v>43</v>
      </c>
      <c r="C58" s="33">
        <v>500</v>
      </c>
      <c r="D58" s="34" t="s">
        <v>10</v>
      </c>
      <c r="E58" s="35">
        <v>1990</v>
      </c>
      <c r="F58" s="35">
        <v>1998</v>
      </c>
      <c r="G58" s="35" t="s">
        <v>49</v>
      </c>
      <c r="H58" s="5">
        <f t="shared" ref="H58" si="74">(F58-E58)*C58</f>
        <v>4000</v>
      </c>
      <c r="I58" s="5">
        <v>0</v>
      </c>
      <c r="J58" s="21">
        <f t="shared" ref="J58" si="75">+I58+H58</f>
        <v>4000</v>
      </c>
    </row>
    <row r="59" spans="1:10" x14ac:dyDescent="0.25">
      <c r="A59" s="18">
        <v>43461</v>
      </c>
      <c r="B59" s="33" t="s">
        <v>249</v>
      </c>
      <c r="C59" s="33">
        <v>750</v>
      </c>
      <c r="D59" s="34" t="s">
        <v>10</v>
      </c>
      <c r="E59" s="35">
        <v>1138</v>
      </c>
      <c r="F59" s="35">
        <v>1144</v>
      </c>
      <c r="G59" s="35">
        <v>1152</v>
      </c>
      <c r="H59" s="5">
        <f t="shared" ref="H59" si="76">(F59-E59)*C59</f>
        <v>4500</v>
      </c>
      <c r="I59" s="5">
        <f>(G59-F59)*C59</f>
        <v>6000</v>
      </c>
      <c r="J59" s="21">
        <f t="shared" ref="J59" si="77">+I59+H59</f>
        <v>10500</v>
      </c>
    </row>
    <row r="60" spans="1:10" x14ac:dyDescent="0.25">
      <c r="A60" s="18">
        <v>43460</v>
      </c>
      <c r="B60" s="33" t="s">
        <v>98</v>
      </c>
      <c r="C60" s="33">
        <v>1200</v>
      </c>
      <c r="D60" s="34" t="s">
        <v>10</v>
      </c>
      <c r="E60" s="35">
        <v>745</v>
      </c>
      <c r="F60" s="35">
        <v>749</v>
      </c>
      <c r="G60" s="35">
        <v>752</v>
      </c>
      <c r="H60" s="5">
        <f t="shared" ref="H60" si="78">(F60-E60)*C60</f>
        <v>4800</v>
      </c>
      <c r="I60" s="5">
        <f>(G60-F60)*C60</f>
        <v>3600</v>
      </c>
      <c r="J60" s="21">
        <f t="shared" ref="J60:J61" si="79">+I60+H60</f>
        <v>8400</v>
      </c>
    </row>
    <row r="61" spans="1:10" x14ac:dyDescent="0.25">
      <c r="A61" s="18">
        <v>43460</v>
      </c>
      <c r="B61" s="33" t="s">
        <v>85</v>
      </c>
      <c r="C61" s="33">
        <v>1000</v>
      </c>
      <c r="D61" s="34" t="s">
        <v>11</v>
      </c>
      <c r="E61" s="35">
        <v>563</v>
      </c>
      <c r="F61" s="35">
        <v>567</v>
      </c>
      <c r="G61" s="35" t="s">
        <v>49</v>
      </c>
      <c r="H61" s="5">
        <f>(E61-F61)*C61</f>
        <v>-4000</v>
      </c>
      <c r="I61" s="21">
        <v>0</v>
      </c>
      <c r="J61" s="21">
        <f t="shared" si="79"/>
        <v>-4000</v>
      </c>
    </row>
    <row r="62" spans="1:10" x14ac:dyDescent="0.25">
      <c r="A62" s="18">
        <v>43458</v>
      </c>
      <c r="B62" s="33" t="s">
        <v>88</v>
      </c>
      <c r="C62" s="33">
        <v>600</v>
      </c>
      <c r="D62" s="34" t="s">
        <v>11</v>
      </c>
      <c r="E62" s="35">
        <v>1367</v>
      </c>
      <c r="F62" s="35">
        <v>1357</v>
      </c>
      <c r="G62" s="35" t="s">
        <v>49</v>
      </c>
      <c r="H62" s="5">
        <f>(E62-F62)*C62</f>
        <v>6000</v>
      </c>
      <c r="I62" s="5">
        <v>0</v>
      </c>
      <c r="J62" s="21">
        <f t="shared" ref="J62:J63" si="80">+I62+H62</f>
        <v>6000</v>
      </c>
    </row>
    <row r="63" spans="1:10" x14ac:dyDescent="0.25">
      <c r="A63" s="18">
        <v>43458</v>
      </c>
      <c r="B63" s="33" t="s">
        <v>107</v>
      </c>
      <c r="C63" s="33">
        <v>250</v>
      </c>
      <c r="D63" s="34" t="s">
        <v>11</v>
      </c>
      <c r="E63" s="35">
        <v>2764</v>
      </c>
      <c r="F63" s="35">
        <v>2745</v>
      </c>
      <c r="G63" s="35">
        <v>2730</v>
      </c>
      <c r="H63" s="5">
        <f>(E63-F63)*C63</f>
        <v>4750</v>
      </c>
      <c r="I63" s="21">
        <f>(F63-G63)*C63</f>
        <v>3750</v>
      </c>
      <c r="J63" s="21">
        <f t="shared" si="80"/>
        <v>8500</v>
      </c>
    </row>
    <row r="64" spans="1:10" x14ac:dyDescent="0.25">
      <c r="A64" s="18">
        <v>43455</v>
      </c>
      <c r="B64" s="33" t="s">
        <v>26</v>
      </c>
      <c r="C64" s="33">
        <v>500</v>
      </c>
      <c r="D64" s="34" t="s">
        <v>11</v>
      </c>
      <c r="E64" s="35">
        <v>1152</v>
      </c>
      <c r="F64" s="35">
        <v>1142</v>
      </c>
      <c r="G64" s="35" t="s">
        <v>49</v>
      </c>
      <c r="H64" s="5">
        <f>(E64-F64)*C64</f>
        <v>5000</v>
      </c>
      <c r="I64" s="5">
        <v>0</v>
      </c>
      <c r="J64" s="21">
        <f t="shared" ref="J64" si="81">+I64+H64</f>
        <v>5000</v>
      </c>
    </row>
    <row r="65" spans="1:10" x14ac:dyDescent="0.25">
      <c r="A65" s="18">
        <v>43454</v>
      </c>
      <c r="B65" s="33" t="s">
        <v>224</v>
      </c>
      <c r="C65" s="33">
        <v>6000</v>
      </c>
      <c r="D65" s="34" t="s">
        <v>10</v>
      </c>
      <c r="E65" s="35">
        <v>109.5</v>
      </c>
      <c r="F65" s="35">
        <v>110.3</v>
      </c>
      <c r="G65" s="35">
        <v>111.2</v>
      </c>
      <c r="H65" s="5">
        <f t="shared" ref="H65" si="82">(F65-E65)*C65</f>
        <v>4799.9999999999827</v>
      </c>
      <c r="I65" s="5">
        <f>(G65-F65)*C65</f>
        <v>5400.0000000000346</v>
      </c>
      <c r="J65" s="21">
        <f t="shared" ref="J65" si="83">+I65+H65</f>
        <v>10200.000000000018</v>
      </c>
    </row>
    <row r="66" spans="1:10" x14ac:dyDescent="0.25">
      <c r="A66" s="18">
        <v>43452</v>
      </c>
      <c r="B66" s="33" t="s">
        <v>245</v>
      </c>
      <c r="C66" s="33">
        <v>700</v>
      </c>
      <c r="D66" s="34" t="s">
        <v>10</v>
      </c>
      <c r="E66" s="35">
        <v>1338</v>
      </c>
      <c r="F66" s="35">
        <v>1345</v>
      </c>
      <c r="G66" s="35">
        <v>1355</v>
      </c>
      <c r="H66" s="5">
        <f t="shared" ref="H66" si="84">(F66-E66)*C66</f>
        <v>4900</v>
      </c>
      <c r="I66" s="5">
        <f>(G66-F66)*C66</f>
        <v>7000</v>
      </c>
      <c r="J66" s="21">
        <f t="shared" ref="J66" si="85">+I66+H66</f>
        <v>11900</v>
      </c>
    </row>
    <row r="67" spans="1:10" x14ac:dyDescent="0.25">
      <c r="A67" s="18">
        <v>43451</v>
      </c>
      <c r="B67" s="33" t="s">
        <v>63</v>
      </c>
      <c r="C67" s="33">
        <v>2750</v>
      </c>
      <c r="D67" s="34" t="s">
        <v>10</v>
      </c>
      <c r="E67" s="35">
        <v>358</v>
      </c>
      <c r="F67" s="35">
        <v>360</v>
      </c>
      <c r="G67" s="35" t="s">
        <v>49</v>
      </c>
      <c r="H67" s="5">
        <f t="shared" ref="H67" si="86">(F67-E67)*C67</f>
        <v>5500</v>
      </c>
      <c r="I67" s="5">
        <v>0</v>
      </c>
      <c r="J67" s="21">
        <f t="shared" ref="J67" si="87">+I67+H67</f>
        <v>5500</v>
      </c>
    </row>
    <row r="68" spans="1:10" x14ac:dyDescent="0.25">
      <c r="A68" s="18">
        <v>43448</v>
      </c>
      <c r="B68" s="33" t="s">
        <v>132</v>
      </c>
      <c r="C68" s="33">
        <v>700</v>
      </c>
      <c r="D68" s="34" t="s">
        <v>10</v>
      </c>
      <c r="E68" s="35">
        <v>1308</v>
      </c>
      <c r="F68" s="35">
        <v>1314.5</v>
      </c>
      <c r="G68" s="35" t="s">
        <v>49</v>
      </c>
      <c r="H68" s="5">
        <f t="shared" ref="H68" si="88">(F68-E68)*C68</f>
        <v>4550</v>
      </c>
      <c r="I68" s="5">
        <v>0</v>
      </c>
      <c r="J68" s="21">
        <f t="shared" ref="J68" si="89">+I68+H68</f>
        <v>4550</v>
      </c>
    </row>
    <row r="69" spans="1:10" x14ac:dyDescent="0.25">
      <c r="A69" s="18">
        <v>43447</v>
      </c>
      <c r="B69" s="33" t="s">
        <v>239</v>
      </c>
      <c r="C69" s="33">
        <v>700</v>
      </c>
      <c r="D69" s="34" t="s">
        <v>10</v>
      </c>
      <c r="E69" s="35">
        <v>939</v>
      </c>
      <c r="F69" s="35">
        <v>931</v>
      </c>
      <c r="G69" s="35" t="s">
        <v>49</v>
      </c>
      <c r="H69" s="5">
        <f t="shared" ref="H69" si="90">(F69-E69)*C69</f>
        <v>-5600</v>
      </c>
      <c r="I69" s="5">
        <v>0</v>
      </c>
      <c r="J69" s="21">
        <f t="shared" ref="J69" si="91">+I69+H69</f>
        <v>-5600</v>
      </c>
    </row>
    <row r="70" spans="1:10" x14ac:dyDescent="0.25">
      <c r="A70" s="18">
        <v>43446</v>
      </c>
      <c r="B70" s="33" t="s">
        <v>38</v>
      </c>
      <c r="C70" s="33">
        <v>1000</v>
      </c>
      <c r="D70" s="34" t="s">
        <v>10</v>
      </c>
      <c r="E70" s="35">
        <v>745</v>
      </c>
      <c r="F70" s="35">
        <v>750</v>
      </c>
      <c r="G70" s="35">
        <v>753</v>
      </c>
      <c r="H70" s="5">
        <f t="shared" ref="H70" si="92">(F70-E70)*C70</f>
        <v>5000</v>
      </c>
      <c r="I70" s="5">
        <f>(G70-F70)*C70</f>
        <v>3000</v>
      </c>
      <c r="J70" s="21">
        <f t="shared" ref="J70" si="93">+I70+H70</f>
        <v>8000</v>
      </c>
    </row>
    <row r="71" spans="1:10" x14ac:dyDescent="0.25">
      <c r="A71" s="18">
        <v>43445</v>
      </c>
      <c r="B71" s="33" t="s">
        <v>191</v>
      </c>
      <c r="C71" s="33">
        <v>500</v>
      </c>
      <c r="D71" s="34" t="s">
        <v>11</v>
      </c>
      <c r="E71" s="35">
        <v>1177</v>
      </c>
      <c r="F71" s="35">
        <v>1169</v>
      </c>
      <c r="G71" s="35" t="s">
        <v>49</v>
      </c>
      <c r="H71" s="5">
        <f>(E71-F71)*C71</f>
        <v>4000</v>
      </c>
      <c r="I71" s="21">
        <v>0</v>
      </c>
      <c r="J71" s="21">
        <f t="shared" ref="J71" si="94">+I71+H71</f>
        <v>4000</v>
      </c>
    </row>
    <row r="72" spans="1:10" x14ac:dyDescent="0.25">
      <c r="A72" s="18">
        <v>43444</v>
      </c>
      <c r="B72" s="33" t="s">
        <v>128</v>
      </c>
      <c r="C72" s="33">
        <v>500</v>
      </c>
      <c r="D72" s="34" t="s">
        <v>11</v>
      </c>
      <c r="E72" s="35">
        <v>1095</v>
      </c>
      <c r="F72" s="35">
        <v>1087</v>
      </c>
      <c r="G72" s="35" t="s">
        <v>49</v>
      </c>
      <c r="H72" s="5">
        <f>(E72-F72)*C72</f>
        <v>4000</v>
      </c>
      <c r="I72" s="21">
        <v>0</v>
      </c>
      <c r="J72" s="21">
        <f t="shared" ref="J72" si="95">+I72+H72</f>
        <v>4000</v>
      </c>
    </row>
    <row r="73" spans="1:10" x14ac:dyDescent="0.25">
      <c r="A73" s="18">
        <v>43441</v>
      </c>
      <c r="B73" s="33" t="s">
        <v>96</v>
      </c>
      <c r="C73" s="33">
        <v>1750</v>
      </c>
      <c r="D73" s="34" t="s">
        <v>11</v>
      </c>
      <c r="E73" s="35">
        <v>169</v>
      </c>
      <c r="F73" s="35">
        <v>166</v>
      </c>
      <c r="G73" s="35">
        <v>163</v>
      </c>
      <c r="H73" s="5">
        <f>(E73-F73)*C73</f>
        <v>5250</v>
      </c>
      <c r="I73" s="21">
        <f>(F73-G73)*C73</f>
        <v>5250</v>
      </c>
      <c r="J73" s="21">
        <f t="shared" ref="J73" si="96">+I73+H73</f>
        <v>10500</v>
      </c>
    </row>
    <row r="74" spans="1:10" x14ac:dyDescent="0.25">
      <c r="A74" s="18">
        <v>43441</v>
      </c>
      <c r="B74" s="33" t="s">
        <v>29</v>
      </c>
      <c r="C74" s="33">
        <v>1100</v>
      </c>
      <c r="D74" s="34" t="s">
        <v>11</v>
      </c>
      <c r="E74" s="35">
        <v>635</v>
      </c>
      <c r="F74" s="35">
        <v>631</v>
      </c>
      <c r="G74" s="35">
        <v>625</v>
      </c>
      <c r="H74" s="5">
        <f>(E74-F74)*C74</f>
        <v>4400</v>
      </c>
      <c r="I74" s="21">
        <f>(F74-G74)*C74</f>
        <v>6600</v>
      </c>
      <c r="J74" s="21">
        <f t="shared" ref="J74" si="97">+I74+H74</f>
        <v>11000</v>
      </c>
    </row>
    <row r="75" spans="1:10" x14ac:dyDescent="0.25">
      <c r="A75" s="18">
        <v>43440</v>
      </c>
      <c r="B75" s="33" t="s">
        <v>233</v>
      </c>
      <c r="C75" s="33">
        <v>550</v>
      </c>
      <c r="D75" s="34" t="s">
        <v>11</v>
      </c>
      <c r="E75" s="35">
        <v>880</v>
      </c>
      <c r="F75" s="35">
        <v>872</v>
      </c>
      <c r="G75" s="35">
        <v>860</v>
      </c>
      <c r="H75" s="5">
        <f>(E75-F75)*C75</f>
        <v>4400</v>
      </c>
      <c r="I75" s="21">
        <f>(F75-G75)*C75</f>
        <v>6600</v>
      </c>
      <c r="J75" s="21">
        <f t="shared" ref="J75" si="98">+I75+H75</f>
        <v>11000</v>
      </c>
    </row>
    <row r="76" spans="1:10" x14ac:dyDescent="0.25">
      <c r="A76" s="18">
        <v>43439</v>
      </c>
      <c r="B76" s="33" t="s">
        <v>232</v>
      </c>
      <c r="C76" s="33">
        <v>350</v>
      </c>
      <c r="D76" s="34" t="s">
        <v>10</v>
      </c>
      <c r="E76" s="35">
        <v>1300</v>
      </c>
      <c r="F76" s="35">
        <v>1287</v>
      </c>
      <c r="G76" s="35" t="s">
        <v>49</v>
      </c>
      <c r="H76" s="5">
        <f t="shared" ref="H76" si="99">(F76-E76)*C76</f>
        <v>-4550</v>
      </c>
      <c r="I76" s="5">
        <v>0</v>
      </c>
      <c r="J76" s="21">
        <f t="shared" ref="J76" si="100">+I76+H76</f>
        <v>-4550</v>
      </c>
    </row>
    <row r="77" spans="1:10" x14ac:dyDescent="0.25">
      <c r="A77" s="18">
        <v>43439</v>
      </c>
      <c r="B77" s="33" t="s">
        <v>97</v>
      </c>
      <c r="C77" s="33">
        <v>600</v>
      </c>
      <c r="D77" s="34" t="s">
        <v>11</v>
      </c>
      <c r="E77" s="35">
        <v>1117</v>
      </c>
      <c r="F77" s="35">
        <v>1124</v>
      </c>
      <c r="G77" s="35" t="s">
        <v>49</v>
      </c>
      <c r="H77" s="5">
        <f>(E77-F77)*C77</f>
        <v>-4200</v>
      </c>
      <c r="I77" s="5">
        <v>0</v>
      </c>
      <c r="J77" s="21">
        <f t="shared" ref="J77" si="101">+I77+H77</f>
        <v>-4200</v>
      </c>
    </row>
    <row r="78" spans="1:10" x14ac:dyDescent="0.25">
      <c r="A78" s="18">
        <v>43438</v>
      </c>
      <c r="B78" s="33" t="s">
        <v>231</v>
      </c>
      <c r="C78" s="33">
        <v>1600</v>
      </c>
      <c r="D78" s="34" t="s">
        <v>10</v>
      </c>
      <c r="E78" s="35">
        <v>228</v>
      </c>
      <c r="F78" s="35">
        <v>231</v>
      </c>
      <c r="G78" s="35" t="s">
        <v>49</v>
      </c>
      <c r="H78" s="5">
        <f t="shared" ref="H78" si="102">(F78-E78)*C78</f>
        <v>4800</v>
      </c>
      <c r="I78" s="5">
        <v>0</v>
      </c>
      <c r="J78" s="21">
        <f t="shared" ref="J78" si="103">+I78+H78</f>
        <v>4800</v>
      </c>
    </row>
    <row r="79" spans="1:10" x14ac:dyDescent="0.25">
      <c r="A79" s="18">
        <v>43438</v>
      </c>
      <c r="B79" s="33" t="s">
        <v>230</v>
      </c>
      <c r="C79" s="33">
        <v>150</v>
      </c>
      <c r="D79" s="34" t="s">
        <v>10</v>
      </c>
      <c r="E79" s="35">
        <v>3540</v>
      </c>
      <c r="F79" s="35">
        <v>3570</v>
      </c>
      <c r="G79" s="35" t="s">
        <v>49</v>
      </c>
      <c r="H79" s="5">
        <f t="shared" ref="H79" si="104">(F79-E79)*C79</f>
        <v>4500</v>
      </c>
      <c r="I79" s="5">
        <v>0</v>
      </c>
      <c r="J79" s="21">
        <f t="shared" ref="J79" si="105">+I79+H79</f>
        <v>4500</v>
      </c>
    </row>
    <row r="80" spans="1:10" x14ac:dyDescent="0.25">
      <c r="A80" s="18">
        <v>43437</v>
      </c>
      <c r="B80" s="33" t="s">
        <v>229</v>
      </c>
      <c r="C80" s="33">
        <v>1000</v>
      </c>
      <c r="D80" s="34" t="s">
        <v>10</v>
      </c>
      <c r="E80" s="35">
        <v>665</v>
      </c>
      <c r="F80" s="35">
        <v>668</v>
      </c>
      <c r="G80" s="35" t="s">
        <v>49</v>
      </c>
      <c r="H80" s="5">
        <f t="shared" ref="H80" si="106">(F80-E80)*C80</f>
        <v>3000</v>
      </c>
      <c r="I80" s="5">
        <v>0</v>
      </c>
      <c r="J80" s="21">
        <f t="shared" ref="J80" si="107">+I80+H80</f>
        <v>3000</v>
      </c>
    </row>
    <row r="81" spans="1:10" x14ac:dyDescent="0.25">
      <c r="A81" s="18">
        <v>43434</v>
      </c>
      <c r="B81" s="33" t="s">
        <v>223</v>
      </c>
      <c r="C81" s="33">
        <v>500</v>
      </c>
      <c r="D81" s="34" t="s">
        <v>10</v>
      </c>
      <c r="E81" s="35">
        <v>1288</v>
      </c>
      <c r="F81" s="35">
        <v>1294</v>
      </c>
      <c r="G81" s="35" t="s">
        <v>49</v>
      </c>
      <c r="H81" s="5">
        <f t="shared" ref="H81" si="108">(F81-E81)*C81</f>
        <v>3000</v>
      </c>
      <c r="I81" s="5">
        <v>0</v>
      </c>
      <c r="J81" s="21">
        <f t="shared" ref="J81" si="109">+I81+H81</f>
        <v>3000</v>
      </c>
    </row>
    <row r="82" spans="1:10" x14ac:dyDescent="0.25">
      <c r="A82" s="18">
        <v>43434</v>
      </c>
      <c r="B82" s="33" t="s">
        <v>93</v>
      </c>
      <c r="C82" s="33">
        <v>550</v>
      </c>
      <c r="D82" s="34" t="s">
        <v>10</v>
      </c>
      <c r="E82" s="35">
        <v>1030</v>
      </c>
      <c r="F82" s="35">
        <v>1038</v>
      </c>
      <c r="G82" s="35" t="s">
        <v>49</v>
      </c>
      <c r="H82" s="5">
        <f t="shared" ref="H82:H83" si="110">(F82-E82)*C82</f>
        <v>4400</v>
      </c>
      <c r="I82" s="5">
        <v>0</v>
      </c>
      <c r="J82" s="21">
        <f t="shared" ref="J82:J83" si="111">+I82+H82</f>
        <v>4400</v>
      </c>
    </row>
    <row r="83" spans="1:10" x14ac:dyDescent="0.25">
      <c r="A83" s="18">
        <v>43433</v>
      </c>
      <c r="B83" s="33" t="s">
        <v>222</v>
      </c>
      <c r="C83" s="33">
        <v>300</v>
      </c>
      <c r="D83" s="34" t="s">
        <v>10</v>
      </c>
      <c r="E83" s="35">
        <v>1544</v>
      </c>
      <c r="F83" s="35">
        <v>1557</v>
      </c>
      <c r="G83" s="35" t="s">
        <v>49</v>
      </c>
      <c r="H83" s="5">
        <f t="shared" si="110"/>
        <v>3900</v>
      </c>
      <c r="I83" s="5">
        <v>0</v>
      </c>
      <c r="J83" s="21">
        <f t="shared" si="111"/>
        <v>3900</v>
      </c>
    </row>
    <row r="84" spans="1:10" x14ac:dyDescent="0.25">
      <c r="A84" s="18">
        <v>43431</v>
      </c>
      <c r="B84" s="33" t="s">
        <v>151</v>
      </c>
      <c r="C84" s="33">
        <v>700</v>
      </c>
      <c r="D84" s="34" t="s">
        <v>10</v>
      </c>
      <c r="E84" s="35">
        <v>809</v>
      </c>
      <c r="F84" s="35">
        <v>802</v>
      </c>
      <c r="G84" s="35" t="s">
        <v>49</v>
      </c>
      <c r="H84" s="5">
        <f t="shared" ref="H84" si="112">(F84-E84)*C84</f>
        <v>-4900</v>
      </c>
      <c r="I84" s="5">
        <v>0</v>
      </c>
      <c r="J84" s="21">
        <f t="shared" ref="J84:J85" si="113">+I84+H84</f>
        <v>-4900</v>
      </c>
    </row>
    <row r="85" spans="1:10" x14ac:dyDescent="0.25">
      <c r="A85" s="18">
        <v>43430</v>
      </c>
      <c r="B85" s="33" t="s">
        <v>38</v>
      </c>
      <c r="C85" s="33">
        <v>1000</v>
      </c>
      <c r="D85" s="34" t="s">
        <v>11</v>
      </c>
      <c r="E85" s="35">
        <v>745</v>
      </c>
      <c r="F85" s="35">
        <v>740.5</v>
      </c>
      <c r="G85" s="35" t="s">
        <v>49</v>
      </c>
      <c r="H85" s="5">
        <f>(E85-F85)*C85</f>
        <v>4500</v>
      </c>
      <c r="I85" s="5">
        <v>0</v>
      </c>
      <c r="J85" s="21">
        <f t="shared" si="113"/>
        <v>4500</v>
      </c>
    </row>
    <row r="86" spans="1:10" x14ac:dyDescent="0.25">
      <c r="A86" s="18">
        <v>43426</v>
      </c>
      <c r="B86" s="33" t="s">
        <v>118</v>
      </c>
      <c r="C86" s="33">
        <v>2000</v>
      </c>
      <c r="D86" s="34" t="s">
        <v>10</v>
      </c>
      <c r="E86" s="35">
        <v>326</v>
      </c>
      <c r="F86" s="35">
        <v>323</v>
      </c>
      <c r="G86" s="35" t="s">
        <v>49</v>
      </c>
      <c r="H86" s="5">
        <f t="shared" ref="H86:H87" si="114">(F86-E86)*C86</f>
        <v>-6000</v>
      </c>
      <c r="I86" s="5">
        <v>0</v>
      </c>
      <c r="J86" s="21">
        <f t="shared" ref="J86:J87" si="115">+I86+H86</f>
        <v>-6000</v>
      </c>
    </row>
    <row r="87" spans="1:10" x14ac:dyDescent="0.25">
      <c r="A87" s="18">
        <v>43425</v>
      </c>
      <c r="B87" s="33" t="s">
        <v>14</v>
      </c>
      <c r="C87" s="33">
        <v>1300</v>
      </c>
      <c r="D87" s="34" t="s">
        <v>10</v>
      </c>
      <c r="E87" s="35">
        <v>362</v>
      </c>
      <c r="F87" s="35">
        <v>366</v>
      </c>
      <c r="G87" s="35">
        <v>369</v>
      </c>
      <c r="H87" s="5">
        <f t="shared" si="114"/>
        <v>5200</v>
      </c>
      <c r="I87" s="5">
        <f>(G87-F87)*C87</f>
        <v>3900</v>
      </c>
      <c r="J87" s="21">
        <f t="shared" si="115"/>
        <v>9100</v>
      </c>
    </row>
    <row r="88" spans="1:10" x14ac:dyDescent="0.25">
      <c r="A88" s="18">
        <v>43424</v>
      </c>
      <c r="B88" s="33" t="s">
        <v>217</v>
      </c>
      <c r="C88" s="33">
        <v>500</v>
      </c>
      <c r="D88" s="34" t="s">
        <v>10</v>
      </c>
      <c r="E88" s="35">
        <v>1110</v>
      </c>
      <c r="F88" s="35">
        <v>1119</v>
      </c>
      <c r="G88" s="35" t="s">
        <v>49</v>
      </c>
      <c r="H88" s="5">
        <f t="shared" ref="H88:H89" si="116">(F88-E88)*C88</f>
        <v>4500</v>
      </c>
      <c r="I88" s="5">
        <v>0</v>
      </c>
      <c r="J88" s="21">
        <f t="shared" ref="J88:J89" si="117">+I88+H88</f>
        <v>4500</v>
      </c>
    </row>
    <row r="89" spans="1:10" x14ac:dyDescent="0.25">
      <c r="A89" s="18">
        <v>43423</v>
      </c>
      <c r="B89" s="33" t="s">
        <v>126</v>
      </c>
      <c r="C89" s="33">
        <v>500</v>
      </c>
      <c r="D89" s="34" t="s">
        <v>10</v>
      </c>
      <c r="E89" s="35">
        <v>749</v>
      </c>
      <c r="F89" s="35">
        <v>757</v>
      </c>
      <c r="G89" s="35">
        <v>768</v>
      </c>
      <c r="H89" s="5">
        <f t="shared" si="116"/>
        <v>4000</v>
      </c>
      <c r="I89" s="5">
        <f>(G89-F89)*C89</f>
        <v>5500</v>
      </c>
      <c r="J89" s="21">
        <f t="shared" si="117"/>
        <v>9500</v>
      </c>
    </row>
    <row r="90" spans="1:10" x14ac:dyDescent="0.25">
      <c r="A90" s="18">
        <v>43420</v>
      </c>
      <c r="B90" s="33" t="s">
        <v>132</v>
      </c>
      <c r="C90" s="33">
        <v>700</v>
      </c>
      <c r="D90" s="34" t="s">
        <v>10</v>
      </c>
      <c r="E90" s="35">
        <v>1153</v>
      </c>
      <c r="F90" s="35">
        <v>1158.5</v>
      </c>
      <c r="G90" s="35" t="s">
        <v>49</v>
      </c>
      <c r="H90" s="5">
        <f t="shared" ref="H90:H92" si="118">(F90-E90)*C90</f>
        <v>3850</v>
      </c>
      <c r="I90" s="5">
        <v>0</v>
      </c>
      <c r="J90" s="21">
        <f t="shared" ref="J90:J97" si="119">+I90+H90</f>
        <v>3850</v>
      </c>
    </row>
    <row r="91" spans="1:10" x14ac:dyDescent="0.25">
      <c r="A91" s="18">
        <v>43419</v>
      </c>
      <c r="B91" s="33" t="s">
        <v>124</v>
      </c>
      <c r="C91" s="33">
        <v>750</v>
      </c>
      <c r="D91" s="34" t="s">
        <v>10</v>
      </c>
      <c r="E91" s="35">
        <v>908</v>
      </c>
      <c r="F91" s="35">
        <v>913</v>
      </c>
      <c r="G91" s="35">
        <v>920</v>
      </c>
      <c r="H91" s="5">
        <f t="shared" si="118"/>
        <v>3750</v>
      </c>
      <c r="I91" s="5">
        <f>(G91-F91)*C91</f>
        <v>5250</v>
      </c>
      <c r="J91" s="21">
        <f t="shared" si="119"/>
        <v>9000</v>
      </c>
    </row>
    <row r="92" spans="1:10" x14ac:dyDescent="0.25">
      <c r="A92" s="18">
        <v>43418</v>
      </c>
      <c r="B92" s="33" t="s">
        <v>87</v>
      </c>
      <c r="C92" s="33">
        <v>1060</v>
      </c>
      <c r="D92" s="34" t="s">
        <v>10</v>
      </c>
      <c r="E92" s="35">
        <v>605</v>
      </c>
      <c r="F92" s="35">
        <v>609.5</v>
      </c>
      <c r="G92" s="35" t="s">
        <v>49</v>
      </c>
      <c r="H92" s="5">
        <f t="shared" si="118"/>
        <v>4770</v>
      </c>
      <c r="I92" s="5">
        <v>0</v>
      </c>
      <c r="J92" s="21">
        <f t="shared" si="119"/>
        <v>4770</v>
      </c>
    </row>
    <row r="93" spans="1:10" x14ac:dyDescent="0.25">
      <c r="A93" s="18">
        <v>43417</v>
      </c>
      <c r="B93" s="33" t="s">
        <v>211</v>
      </c>
      <c r="C93" s="33">
        <v>4000</v>
      </c>
      <c r="D93" s="34" t="s">
        <v>11</v>
      </c>
      <c r="E93" s="35">
        <v>108.2</v>
      </c>
      <c r="F93" s="35">
        <v>107</v>
      </c>
      <c r="G93" s="35" t="s">
        <v>49</v>
      </c>
      <c r="H93" s="5">
        <f>(E93-F93)*C93</f>
        <v>4800.0000000000109</v>
      </c>
      <c r="I93" s="21">
        <v>0</v>
      </c>
      <c r="J93" s="21">
        <f t="shared" si="119"/>
        <v>4800.0000000000109</v>
      </c>
    </row>
    <row r="94" spans="1:10" x14ac:dyDescent="0.25">
      <c r="A94" s="18">
        <v>43416</v>
      </c>
      <c r="B94" s="33" t="s">
        <v>29</v>
      </c>
      <c r="C94" s="33">
        <v>1100</v>
      </c>
      <c r="D94" s="34" t="s">
        <v>11</v>
      </c>
      <c r="E94" s="35">
        <v>665</v>
      </c>
      <c r="F94" s="35">
        <v>660.5</v>
      </c>
      <c r="G94" s="35" t="s">
        <v>49</v>
      </c>
      <c r="H94" s="5">
        <f>(E94-F94)*C94</f>
        <v>4950</v>
      </c>
      <c r="I94" s="5">
        <v>0</v>
      </c>
      <c r="J94" s="21">
        <f t="shared" si="119"/>
        <v>4950</v>
      </c>
    </row>
    <row r="95" spans="1:10" x14ac:dyDescent="0.25">
      <c r="A95" s="18">
        <v>43409</v>
      </c>
      <c r="B95" s="33" t="s">
        <v>149</v>
      </c>
      <c r="C95" s="33">
        <v>1200</v>
      </c>
      <c r="D95" s="34" t="s">
        <v>10</v>
      </c>
      <c r="E95" s="35">
        <v>630</v>
      </c>
      <c r="F95" s="35">
        <v>634</v>
      </c>
      <c r="G95" s="35" t="s">
        <v>49</v>
      </c>
      <c r="H95" s="5">
        <f t="shared" ref="H95:H96" si="120">(F95-E95)*C95</f>
        <v>4800</v>
      </c>
      <c r="I95" s="21">
        <v>0</v>
      </c>
      <c r="J95" s="21">
        <f t="shared" si="119"/>
        <v>4800</v>
      </c>
    </row>
    <row r="96" spans="1:10" x14ac:dyDescent="0.25">
      <c r="A96" s="18">
        <v>43406</v>
      </c>
      <c r="B96" s="33" t="s">
        <v>38</v>
      </c>
      <c r="C96" s="33">
        <v>1000</v>
      </c>
      <c r="D96" s="34" t="s">
        <v>10</v>
      </c>
      <c r="E96" s="35">
        <v>793</v>
      </c>
      <c r="F96" s="35">
        <v>797</v>
      </c>
      <c r="G96" s="35" t="s">
        <v>49</v>
      </c>
      <c r="H96" s="5">
        <f t="shared" si="120"/>
        <v>4000</v>
      </c>
      <c r="I96" s="21">
        <v>0</v>
      </c>
      <c r="J96" s="21">
        <f t="shared" si="119"/>
        <v>4000</v>
      </c>
    </row>
    <row r="97" spans="1:10" x14ac:dyDescent="0.25">
      <c r="A97" s="18">
        <v>43405</v>
      </c>
      <c r="B97" s="33" t="s">
        <v>209</v>
      </c>
      <c r="C97" s="33">
        <v>600</v>
      </c>
      <c r="D97" s="34" t="s">
        <v>10</v>
      </c>
      <c r="E97" s="35">
        <v>928</v>
      </c>
      <c r="F97" s="35">
        <v>936</v>
      </c>
      <c r="G97" s="35" t="s">
        <v>49</v>
      </c>
      <c r="H97" s="5">
        <f t="shared" ref="H97:H98" si="121">(F97-E97)*C97</f>
        <v>4800</v>
      </c>
      <c r="I97" s="21">
        <v>0</v>
      </c>
      <c r="J97" s="21">
        <f t="shared" si="119"/>
        <v>4800</v>
      </c>
    </row>
    <row r="98" spans="1:10" x14ac:dyDescent="0.25">
      <c r="A98" s="18">
        <v>43404</v>
      </c>
      <c r="B98" s="33" t="s">
        <v>145</v>
      </c>
      <c r="C98" s="33">
        <v>1200</v>
      </c>
      <c r="D98" s="34" t="s">
        <v>10</v>
      </c>
      <c r="E98" s="35">
        <v>697</v>
      </c>
      <c r="F98" s="35">
        <v>701</v>
      </c>
      <c r="G98" s="35">
        <v>705</v>
      </c>
      <c r="H98" s="5">
        <f t="shared" si="121"/>
        <v>4800</v>
      </c>
      <c r="I98" s="5">
        <f>(G98-F98)*C98</f>
        <v>4800</v>
      </c>
      <c r="J98" s="21">
        <f t="shared" ref="J98" si="122">+I98+H98</f>
        <v>9600</v>
      </c>
    </row>
    <row r="99" spans="1:10" x14ac:dyDescent="0.25">
      <c r="A99" s="18">
        <v>43403</v>
      </c>
      <c r="B99" s="33" t="s">
        <v>204</v>
      </c>
      <c r="C99" s="33">
        <v>4500</v>
      </c>
      <c r="D99" s="34" t="s">
        <v>10</v>
      </c>
      <c r="E99" s="35">
        <v>104.5</v>
      </c>
      <c r="F99" s="35">
        <v>105.5</v>
      </c>
      <c r="G99" s="35" t="s">
        <v>49</v>
      </c>
      <c r="H99" s="5">
        <f t="shared" ref="H99" si="123">(F99-E99)*C99</f>
        <v>4500</v>
      </c>
      <c r="I99" s="5">
        <v>0</v>
      </c>
      <c r="J99" s="21">
        <f t="shared" ref="J99" si="124">+I99+H99</f>
        <v>4500</v>
      </c>
    </row>
    <row r="100" spans="1:10" x14ac:dyDescent="0.25">
      <c r="A100" s="18">
        <v>43403</v>
      </c>
      <c r="B100" s="33" t="s">
        <v>124</v>
      </c>
      <c r="C100" s="33">
        <v>750</v>
      </c>
      <c r="D100" s="34" t="s">
        <v>10</v>
      </c>
      <c r="E100" s="35">
        <v>842</v>
      </c>
      <c r="F100" s="35">
        <v>839</v>
      </c>
      <c r="G100" s="35" t="s">
        <v>49</v>
      </c>
      <c r="H100" s="5">
        <f t="shared" ref="H100" si="125">(F100-E100)*C100</f>
        <v>-2250</v>
      </c>
      <c r="I100" s="5">
        <v>0</v>
      </c>
      <c r="J100" s="21">
        <f t="shared" ref="J100" si="126">+I100+H100</f>
        <v>-2250</v>
      </c>
    </row>
    <row r="101" spans="1:10" x14ac:dyDescent="0.25">
      <c r="A101" s="18">
        <v>43402</v>
      </c>
      <c r="B101" s="33" t="s">
        <v>193</v>
      </c>
      <c r="C101" s="33">
        <v>1250</v>
      </c>
      <c r="D101" s="34" t="s">
        <v>10</v>
      </c>
      <c r="E101" s="35">
        <v>413</v>
      </c>
      <c r="F101" s="35">
        <v>410</v>
      </c>
      <c r="G101" s="35" t="s">
        <v>49</v>
      </c>
      <c r="H101" s="5">
        <f t="shared" ref="H101" si="127">(F101-E101)*C101</f>
        <v>-3750</v>
      </c>
      <c r="I101" s="5">
        <v>0</v>
      </c>
      <c r="J101" s="21">
        <f t="shared" ref="J101" si="128">+I101+H101</f>
        <v>-3750</v>
      </c>
    </row>
    <row r="102" spans="1:10" x14ac:dyDescent="0.25">
      <c r="A102" s="18">
        <v>43402</v>
      </c>
      <c r="B102" s="33" t="s">
        <v>203</v>
      </c>
      <c r="C102" s="33">
        <v>3000</v>
      </c>
      <c r="D102" s="34" t="s">
        <v>10</v>
      </c>
      <c r="E102" s="35">
        <v>258</v>
      </c>
      <c r="F102" s="35">
        <v>259.5</v>
      </c>
      <c r="G102" s="35">
        <v>263</v>
      </c>
      <c r="H102" s="5">
        <f t="shared" ref="H102" si="129">(F102-E102)*C102</f>
        <v>4500</v>
      </c>
      <c r="I102" s="5">
        <f>(G102-F102)*C102</f>
        <v>10500</v>
      </c>
      <c r="J102" s="21">
        <f t="shared" ref="J102" si="130">+I102+H102</f>
        <v>15000</v>
      </c>
    </row>
    <row r="103" spans="1:10" x14ac:dyDescent="0.25">
      <c r="A103" s="18">
        <v>43399</v>
      </c>
      <c r="B103" s="33" t="s">
        <v>202</v>
      </c>
      <c r="C103" s="33">
        <v>1200</v>
      </c>
      <c r="D103" s="34" t="s">
        <v>11</v>
      </c>
      <c r="E103" s="35">
        <v>421</v>
      </c>
      <c r="F103" s="35">
        <v>418.5</v>
      </c>
      <c r="G103" s="35" t="s">
        <v>49</v>
      </c>
      <c r="H103" s="5">
        <f t="shared" ref="H103" si="131">(E103-F103)*C103</f>
        <v>3000</v>
      </c>
      <c r="I103" s="5">
        <v>0</v>
      </c>
      <c r="J103" s="21">
        <f t="shared" ref="J103" si="132">+I103+H103</f>
        <v>3000</v>
      </c>
    </row>
    <row r="104" spans="1:10" x14ac:dyDescent="0.25">
      <c r="A104" s="18">
        <v>43398</v>
      </c>
      <c r="B104" s="33" t="s">
        <v>98</v>
      </c>
      <c r="C104" s="33">
        <v>1200</v>
      </c>
      <c r="D104" s="34" t="s">
        <v>11</v>
      </c>
      <c r="E104" s="35">
        <v>601</v>
      </c>
      <c r="F104" s="35">
        <v>597.29999999999995</v>
      </c>
      <c r="G104" s="35" t="s">
        <v>49</v>
      </c>
      <c r="H104" s="5">
        <f t="shared" ref="H104:H106" si="133">(E104-F104)*C104</f>
        <v>4440.0000000000546</v>
      </c>
      <c r="I104" s="5">
        <v>0</v>
      </c>
      <c r="J104" s="21">
        <f t="shared" ref="J104" si="134">+I104+H104</f>
        <v>4440.0000000000546</v>
      </c>
    </row>
    <row r="105" spans="1:10" x14ac:dyDescent="0.25">
      <c r="A105" s="18">
        <v>43397</v>
      </c>
      <c r="B105" s="33" t="s">
        <v>95</v>
      </c>
      <c r="C105" s="33">
        <v>1250</v>
      </c>
      <c r="D105" s="34" t="s">
        <v>10</v>
      </c>
      <c r="E105" s="35">
        <v>392.5</v>
      </c>
      <c r="F105" s="35">
        <v>388.5</v>
      </c>
      <c r="G105" s="35" t="s">
        <v>49</v>
      </c>
      <c r="H105" s="5">
        <f t="shared" ref="H105" si="135">(F105-E105)*C105</f>
        <v>-5000</v>
      </c>
      <c r="I105" s="5">
        <v>0</v>
      </c>
      <c r="J105" s="21">
        <f t="shared" ref="J105" si="136">+I105+H105</f>
        <v>-5000</v>
      </c>
    </row>
    <row r="106" spans="1:10" x14ac:dyDescent="0.25">
      <c r="A106" s="18">
        <v>43397</v>
      </c>
      <c r="B106" s="33" t="s">
        <v>197</v>
      </c>
      <c r="C106" s="33">
        <v>250</v>
      </c>
      <c r="D106" s="34" t="s">
        <v>11</v>
      </c>
      <c r="E106" s="35">
        <v>2400</v>
      </c>
      <c r="F106" s="35">
        <v>2420</v>
      </c>
      <c r="G106" s="35" t="s">
        <v>49</v>
      </c>
      <c r="H106" s="5">
        <f t="shared" si="133"/>
        <v>-5000</v>
      </c>
      <c r="I106" s="5">
        <v>0</v>
      </c>
      <c r="J106" s="21">
        <f t="shared" ref="J106" si="137">+I106+H106</f>
        <v>-5000</v>
      </c>
    </row>
    <row r="107" spans="1:10" x14ac:dyDescent="0.25">
      <c r="A107" s="18">
        <v>43396</v>
      </c>
      <c r="B107" s="33" t="s">
        <v>76</v>
      </c>
      <c r="C107" s="33">
        <v>2250</v>
      </c>
      <c r="D107" s="34" t="s">
        <v>11</v>
      </c>
      <c r="E107" s="35">
        <v>219</v>
      </c>
      <c r="F107" s="35">
        <v>219.5</v>
      </c>
      <c r="G107" s="35" t="s">
        <v>49</v>
      </c>
      <c r="H107" s="5">
        <f t="shared" ref="H107" si="138">(E107-F107)*C107</f>
        <v>-1125</v>
      </c>
      <c r="I107" s="5">
        <v>0</v>
      </c>
      <c r="J107" s="21">
        <f t="shared" ref="J107" si="139">+I107+H107</f>
        <v>-1125</v>
      </c>
    </row>
    <row r="108" spans="1:10" x14ac:dyDescent="0.25">
      <c r="A108" s="18">
        <v>43396</v>
      </c>
      <c r="B108" s="33" t="s">
        <v>38</v>
      </c>
      <c r="C108" s="33">
        <v>1000</v>
      </c>
      <c r="D108" s="34" t="s">
        <v>11</v>
      </c>
      <c r="E108" s="35">
        <v>723</v>
      </c>
      <c r="F108" s="35">
        <v>718.5</v>
      </c>
      <c r="G108" s="35">
        <v>716</v>
      </c>
      <c r="H108" s="5">
        <f t="shared" ref="H108" si="140">(E108-F108)*C108</f>
        <v>4500</v>
      </c>
      <c r="I108" s="21">
        <f>(F108-G108)*C108</f>
        <v>2500</v>
      </c>
      <c r="J108" s="21">
        <f t="shared" ref="J108" si="141">+I108+H108</f>
        <v>7000</v>
      </c>
    </row>
    <row r="109" spans="1:10" x14ac:dyDescent="0.25">
      <c r="A109" s="18">
        <v>43395</v>
      </c>
      <c r="B109" s="33" t="s">
        <v>130</v>
      </c>
      <c r="C109" s="33">
        <v>1000</v>
      </c>
      <c r="D109" s="34" t="s">
        <v>10</v>
      </c>
      <c r="E109" s="35">
        <v>759</v>
      </c>
      <c r="F109" s="35">
        <v>764</v>
      </c>
      <c r="G109" s="35">
        <v>770</v>
      </c>
      <c r="H109" s="5">
        <f t="shared" ref="H109" si="142">(F109-E109)*C109</f>
        <v>5000</v>
      </c>
      <c r="I109" s="5">
        <f>(G109-F109)*C109</f>
        <v>6000</v>
      </c>
      <c r="J109" s="21">
        <f t="shared" ref="J109" si="143">+I109+H109</f>
        <v>11000</v>
      </c>
    </row>
    <row r="110" spans="1:10" x14ac:dyDescent="0.25">
      <c r="A110" s="18">
        <v>43395</v>
      </c>
      <c r="B110" s="33" t="s">
        <v>145</v>
      </c>
      <c r="C110" s="33">
        <v>1200</v>
      </c>
      <c r="D110" s="34" t="s">
        <v>11</v>
      </c>
      <c r="E110" s="35">
        <v>777</v>
      </c>
      <c r="F110" s="35">
        <v>781</v>
      </c>
      <c r="G110" s="35" t="s">
        <v>49</v>
      </c>
      <c r="H110" s="5">
        <f t="shared" ref="H110" si="144">(E110-F110)*C110</f>
        <v>-4800</v>
      </c>
      <c r="I110" s="21">
        <v>0</v>
      </c>
      <c r="J110" s="21">
        <f t="shared" ref="J110" si="145">+I110+H110</f>
        <v>-4800</v>
      </c>
    </row>
    <row r="111" spans="1:10" x14ac:dyDescent="0.25">
      <c r="A111" s="18">
        <v>43392</v>
      </c>
      <c r="B111" s="33" t="s">
        <v>26</v>
      </c>
      <c r="C111" s="33">
        <v>1000</v>
      </c>
      <c r="D111" s="34" t="s">
        <v>11</v>
      </c>
      <c r="E111" s="35">
        <v>953</v>
      </c>
      <c r="F111" s="35">
        <v>949</v>
      </c>
      <c r="G111" s="35">
        <v>940</v>
      </c>
      <c r="H111" s="5">
        <f t="shared" ref="H111" si="146">(E111-F111)*C111</f>
        <v>4000</v>
      </c>
      <c r="I111" s="21">
        <f>(F111-G111)*C111</f>
        <v>9000</v>
      </c>
      <c r="J111" s="21">
        <f t="shared" ref="J111" si="147">+I111+H111</f>
        <v>13000</v>
      </c>
    </row>
    <row r="112" spans="1:10" x14ac:dyDescent="0.25">
      <c r="A112" s="18">
        <v>43390</v>
      </c>
      <c r="B112" s="33" t="s">
        <v>193</v>
      </c>
      <c r="C112" s="33">
        <v>2500</v>
      </c>
      <c r="D112" s="34" t="s">
        <v>10</v>
      </c>
      <c r="E112" s="35">
        <v>420</v>
      </c>
      <c r="F112" s="35">
        <v>422.3</v>
      </c>
      <c r="G112" s="35" t="s">
        <v>49</v>
      </c>
      <c r="H112" s="5">
        <f t="shared" ref="H112" si="148">(F112-E112)*C112</f>
        <v>5750.0000000000282</v>
      </c>
      <c r="I112" s="5">
        <v>0</v>
      </c>
      <c r="J112" s="21">
        <f t="shared" ref="J112" si="149">+I112+H112</f>
        <v>5750.0000000000282</v>
      </c>
    </row>
    <row r="113" spans="1:10" x14ac:dyDescent="0.25">
      <c r="A113" s="18">
        <v>43389</v>
      </c>
      <c r="B113" s="33" t="s">
        <v>29</v>
      </c>
      <c r="C113" s="33">
        <v>1100</v>
      </c>
      <c r="D113" s="34" t="s">
        <v>10</v>
      </c>
      <c r="E113" s="35">
        <v>623</v>
      </c>
      <c r="F113" s="35">
        <v>629</v>
      </c>
      <c r="G113" s="35">
        <v>635</v>
      </c>
      <c r="H113" s="5">
        <f t="shared" ref="H113" si="150">(F113-E113)*C113</f>
        <v>6600</v>
      </c>
      <c r="I113" s="5">
        <f>(G113-F113)*C113</f>
        <v>6600</v>
      </c>
      <c r="J113" s="21">
        <f t="shared" ref="J113:J114" si="151">+I113+H113</f>
        <v>13200</v>
      </c>
    </row>
    <row r="114" spans="1:10" x14ac:dyDescent="0.25">
      <c r="A114" s="18">
        <v>43388</v>
      </c>
      <c r="B114" s="33" t="s">
        <v>126</v>
      </c>
      <c r="C114" s="33">
        <v>500</v>
      </c>
      <c r="D114" s="34" t="s">
        <v>10</v>
      </c>
      <c r="E114" s="35">
        <v>612</v>
      </c>
      <c r="F114" s="35">
        <v>618</v>
      </c>
      <c r="G114" s="35">
        <v>625</v>
      </c>
      <c r="H114" s="5">
        <f t="shared" ref="H114" si="152">(F114-E114)*C114</f>
        <v>3000</v>
      </c>
      <c r="I114" s="5">
        <f>(G114-F114)*C114</f>
        <v>3500</v>
      </c>
      <c r="J114" s="21">
        <f t="shared" si="151"/>
        <v>6500</v>
      </c>
    </row>
    <row r="115" spans="1:10" x14ac:dyDescent="0.25">
      <c r="A115" s="18">
        <v>43385</v>
      </c>
      <c r="B115" s="33" t="s">
        <v>97</v>
      </c>
      <c r="C115" s="33">
        <v>600</v>
      </c>
      <c r="D115" s="34" t="s">
        <v>10</v>
      </c>
      <c r="E115" s="35">
        <v>1130</v>
      </c>
      <c r="F115" s="35">
        <v>1138</v>
      </c>
      <c r="G115" s="35">
        <v>1143</v>
      </c>
      <c r="H115" s="5">
        <f t="shared" ref="H115" si="153">(F115-E115)*C115</f>
        <v>4800</v>
      </c>
      <c r="I115" s="5">
        <f>(G115-F115)*C115</f>
        <v>3000</v>
      </c>
      <c r="J115" s="21">
        <f t="shared" ref="J115" si="154">+I115+H115</f>
        <v>7800</v>
      </c>
    </row>
    <row r="116" spans="1:10" x14ac:dyDescent="0.25">
      <c r="A116" s="18">
        <v>43384</v>
      </c>
      <c r="B116" s="33" t="s">
        <v>70</v>
      </c>
      <c r="C116" s="33">
        <v>2500</v>
      </c>
      <c r="D116" s="34" t="s">
        <v>11</v>
      </c>
      <c r="E116" s="35">
        <v>202</v>
      </c>
      <c r="F116" s="35">
        <v>204</v>
      </c>
      <c r="G116" s="35" t="s">
        <v>49</v>
      </c>
      <c r="H116" s="5">
        <f>(E116-F116)*C116</f>
        <v>-5000</v>
      </c>
      <c r="I116" s="21">
        <v>0</v>
      </c>
      <c r="J116" s="21">
        <f t="shared" ref="J116:J117" si="155">+I116+H116</f>
        <v>-5000</v>
      </c>
    </row>
    <row r="117" spans="1:10" x14ac:dyDescent="0.25">
      <c r="A117" s="18">
        <v>43383</v>
      </c>
      <c r="B117" s="33" t="s">
        <v>95</v>
      </c>
      <c r="C117" s="33">
        <v>1250</v>
      </c>
      <c r="D117" s="34" t="s">
        <v>10</v>
      </c>
      <c r="E117" s="35">
        <v>388</v>
      </c>
      <c r="F117" s="35">
        <v>391.5</v>
      </c>
      <c r="G117" s="35">
        <v>396</v>
      </c>
      <c r="H117" s="5">
        <f t="shared" ref="H117" si="156">(F117-E117)*C117</f>
        <v>4375</v>
      </c>
      <c r="I117" s="5">
        <f>(G117-F117)*C117</f>
        <v>5625</v>
      </c>
      <c r="J117" s="21">
        <f t="shared" si="155"/>
        <v>10000</v>
      </c>
    </row>
    <row r="118" spans="1:10" x14ac:dyDescent="0.25">
      <c r="A118" s="18">
        <v>43382</v>
      </c>
      <c r="B118" s="33" t="s">
        <v>118</v>
      </c>
      <c r="C118" s="33">
        <v>2000</v>
      </c>
      <c r="D118" s="34" t="s">
        <v>11</v>
      </c>
      <c r="E118" s="35">
        <v>299.5</v>
      </c>
      <c r="F118" s="35">
        <v>297.5</v>
      </c>
      <c r="G118" s="35">
        <v>295</v>
      </c>
      <c r="H118" s="5">
        <f t="shared" ref="H118:H126" si="157">(E118-F118)*C118</f>
        <v>4000</v>
      </c>
      <c r="I118" s="21">
        <f>(F118-G118)*C118</f>
        <v>5000</v>
      </c>
      <c r="J118" s="21">
        <f t="shared" ref="J118" si="158">+I118+H118</f>
        <v>9000</v>
      </c>
    </row>
    <row r="119" spans="1:10" x14ac:dyDescent="0.25">
      <c r="A119" s="18">
        <v>43382</v>
      </c>
      <c r="B119" s="33" t="s">
        <v>38</v>
      </c>
      <c r="C119" s="33">
        <v>1000</v>
      </c>
      <c r="D119" s="34" t="s">
        <v>11</v>
      </c>
      <c r="E119" s="35">
        <v>769</v>
      </c>
      <c r="F119" s="35">
        <v>764</v>
      </c>
      <c r="G119" s="35">
        <v>761</v>
      </c>
      <c r="H119" s="5">
        <f t="shared" si="157"/>
        <v>5000</v>
      </c>
      <c r="I119" s="21">
        <f>(F119-G119)*C119</f>
        <v>3000</v>
      </c>
      <c r="J119" s="21">
        <f t="shared" ref="J119" si="159">+I119+H119</f>
        <v>8000</v>
      </c>
    </row>
    <row r="120" spans="1:10" x14ac:dyDescent="0.25">
      <c r="A120" s="18">
        <v>43381</v>
      </c>
      <c r="B120" s="33" t="s">
        <v>188</v>
      </c>
      <c r="C120" s="33">
        <v>1600</v>
      </c>
      <c r="D120" s="34" t="s">
        <v>11</v>
      </c>
      <c r="E120" s="35">
        <v>229</v>
      </c>
      <c r="F120" s="35">
        <v>227</v>
      </c>
      <c r="G120" s="35" t="s">
        <v>49</v>
      </c>
      <c r="H120" s="5">
        <f t="shared" si="157"/>
        <v>3200</v>
      </c>
      <c r="I120" s="21">
        <v>0</v>
      </c>
      <c r="J120" s="21">
        <f t="shared" ref="J120" si="160">+I120+H120</f>
        <v>3200</v>
      </c>
    </row>
    <row r="121" spans="1:10" x14ac:dyDescent="0.25">
      <c r="A121" s="18">
        <v>43378</v>
      </c>
      <c r="B121" s="33" t="s">
        <v>189</v>
      </c>
      <c r="C121" s="33">
        <v>2500</v>
      </c>
      <c r="D121" s="34" t="s">
        <v>11</v>
      </c>
      <c r="E121" s="35">
        <v>211</v>
      </c>
      <c r="F121" s="35">
        <v>209</v>
      </c>
      <c r="G121" s="35">
        <v>205</v>
      </c>
      <c r="H121" s="5">
        <f t="shared" si="157"/>
        <v>5000</v>
      </c>
      <c r="I121" s="21">
        <f>(F121-G121)*C121</f>
        <v>10000</v>
      </c>
      <c r="J121" s="21">
        <f t="shared" ref="J121" si="161">+I121+H121</f>
        <v>15000</v>
      </c>
    </row>
    <row r="122" spans="1:10" x14ac:dyDescent="0.25">
      <c r="A122" s="18">
        <v>43377</v>
      </c>
      <c r="B122" s="33" t="s">
        <v>37</v>
      </c>
      <c r="C122" s="33">
        <v>500</v>
      </c>
      <c r="D122" s="34" t="s">
        <v>11</v>
      </c>
      <c r="E122" s="35">
        <v>2092</v>
      </c>
      <c r="F122" s="35">
        <v>2083</v>
      </c>
      <c r="G122" s="35">
        <v>2072</v>
      </c>
      <c r="H122" s="5">
        <f t="shared" si="157"/>
        <v>4500</v>
      </c>
      <c r="I122" s="21">
        <f>(F122-G122)*C122</f>
        <v>5500</v>
      </c>
      <c r="J122" s="21">
        <f t="shared" ref="J122" si="162">+I122+H122</f>
        <v>10000</v>
      </c>
    </row>
    <row r="123" spans="1:10" x14ac:dyDescent="0.25">
      <c r="A123" s="18">
        <v>43376</v>
      </c>
      <c r="B123" s="33" t="s">
        <v>182</v>
      </c>
      <c r="C123" s="33">
        <v>1200</v>
      </c>
      <c r="D123" s="34" t="s">
        <v>11</v>
      </c>
      <c r="E123" s="35">
        <v>389</v>
      </c>
      <c r="F123" s="35">
        <v>385</v>
      </c>
      <c r="G123" s="35">
        <v>380</v>
      </c>
      <c r="H123" s="5">
        <f t="shared" si="157"/>
        <v>4800</v>
      </c>
      <c r="I123" s="21">
        <f>(F123-G123)*C123</f>
        <v>6000</v>
      </c>
      <c r="J123" s="21">
        <f t="shared" ref="J123" si="163">+I123+H123</f>
        <v>10800</v>
      </c>
    </row>
    <row r="124" spans="1:10" x14ac:dyDescent="0.25">
      <c r="A124" s="18">
        <v>43374</v>
      </c>
      <c r="B124" s="33" t="s">
        <v>181</v>
      </c>
      <c r="C124" s="33">
        <v>200</v>
      </c>
      <c r="D124" s="34" t="s">
        <v>11</v>
      </c>
      <c r="E124" s="35">
        <v>2790</v>
      </c>
      <c r="F124" s="35">
        <v>2768</v>
      </c>
      <c r="G124" s="35" t="s">
        <v>49</v>
      </c>
      <c r="H124" s="5">
        <f t="shared" si="157"/>
        <v>4400</v>
      </c>
      <c r="I124" s="21">
        <v>0</v>
      </c>
      <c r="J124" s="21">
        <f t="shared" ref="J124" si="164">+I124+H124</f>
        <v>4400</v>
      </c>
    </row>
    <row r="125" spans="1:10" x14ac:dyDescent="0.25">
      <c r="A125" s="18">
        <v>43371</v>
      </c>
      <c r="B125" s="33" t="s">
        <v>126</v>
      </c>
      <c r="C125" s="33">
        <v>700</v>
      </c>
      <c r="D125" s="34" t="s">
        <v>11</v>
      </c>
      <c r="E125" s="35">
        <v>620</v>
      </c>
      <c r="F125" s="35">
        <v>613</v>
      </c>
      <c r="G125" s="35">
        <v>605</v>
      </c>
      <c r="H125" s="5">
        <f t="shared" si="157"/>
        <v>4900</v>
      </c>
      <c r="I125" s="21">
        <f>(F125-G125)*C125</f>
        <v>5600</v>
      </c>
      <c r="J125" s="21">
        <f t="shared" ref="J125:J129" si="165">+I125+H125</f>
        <v>10500</v>
      </c>
    </row>
    <row r="126" spans="1:10" x14ac:dyDescent="0.25">
      <c r="A126" s="18">
        <v>43371</v>
      </c>
      <c r="B126" s="33" t="s">
        <v>87</v>
      </c>
      <c r="C126" s="33">
        <v>1000</v>
      </c>
      <c r="D126" s="34" t="s">
        <v>11</v>
      </c>
      <c r="E126" s="35">
        <v>595</v>
      </c>
      <c r="F126" s="35">
        <v>590</v>
      </c>
      <c r="G126" s="35">
        <v>585</v>
      </c>
      <c r="H126" s="5">
        <f t="shared" si="157"/>
        <v>5000</v>
      </c>
      <c r="I126" s="21">
        <f>(F126-G126)*C126</f>
        <v>5000</v>
      </c>
      <c r="J126" s="21">
        <f t="shared" si="165"/>
        <v>10000</v>
      </c>
    </row>
    <row r="127" spans="1:10" x14ac:dyDescent="0.25">
      <c r="A127" s="18">
        <v>43370</v>
      </c>
      <c r="B127" s="33" t="s">
        <v>29</v>
      </c>
      <c r="C127" s="33">
        <v>1100</v>
      </c>
      <c r="D127" s="34" t="s">
        <v>10</v>
      </c>
      <c r="E127" s="35">
        <v>677</v>
      </c>
      <c r="F127" s="35">
        <v>677</v>
      </c>
      <c r="G127" s="35" t="s">
        <v>49</v>
      </c>
      <c r="H127" s="5">
        <f t="shared" ref="H127:H129" si="166">(F127-E127)*C127</f>
        <v>0</v>
      </c>
      <c r="I127" s="21">
        <v>0</v>
      </c>
      <c r="J127" s="21">
        <f t="shared" si="165"/>
        <v>0</v>
      </c>
    </row>
    <row r="128" spans="1:10" x14ac:dyDescent="0.25">
      <c r="A128" s="18">
        <v>43370</v>
      </c>
      <c r="B128" s="33" t="s">
        <v>124</v>
      </c>
      <c r="C128" s="33">
        <v>750</v>
      </c>
      <c r="D128" s="34" t="s">
        <v>10</v>
      </c>
      <c r="E128" s="35">
        <v>936</v>
      </c>
      <c r="F128" s="35">
        <v>941</v>
      </c>
      <c r="G128" s="35" t="s">
        <v>49</v>
      </c>
      <c r="H128" s="5">
        <f t="shared" si="166"/>
        <v>3750</v>
      </c>
      <c r="I128" s="21">
        <v>0</v>
      </c>
      <c r="J128" s="21">
        <f t="shared" si="165"/>
        <v>3750</v>
      </c>
    </row>
    <row r="129" spans="1:10" x14ac:dyDescent="0.25">
      <c r="A129" s="18">
        <v>43369</v>
      </c>
      <c r="B129" s="33" t="s">
        <v>38</v>
      </c>
      <c r="C129" s="33">
        <v>1000</v>
      </c>
      <c r="D129" s="34" t="s">
        <v>10</v>
      </c>
      <c r="E129" s="35">
        <v>910</v>
      </c>
      <c r="F129" s="35">
        <v>914</v>
      </c>
      <c r="G129" s="35" t="s">
        <v>49</v>
      </c>
      <c r="H129" s="5">
        <f t="shared" si="166"/>
        <v>4000</v>
      </c>
      <c r="I129" s="21">
        <v>0</v>
      </c>
      <c r="J129" s="21">
        <f t="shared" si="165"/>
        <v>4000</v>
      </c>
    </row>
    <row r="130" spans="1:10" x14ac:dyDescent="0.25">
      <c r="A130" s="18">
        <v>43367</v>
      </c>
      <c r="B130" s="33" t="s">
        <v>43</v>
      </c>
      <c r="C130" s="33">
        <v>500</v>
      </c>
      <c r="D130" s="34" t="s">
        <v>11</v>
      </c>
      <c r="E130" s="35">
        <v>1900</v>
      </c>
      <c r="F130" s="35">
        <v>1891</v>
      </c>
      <c r="G130" s="35">
        <v>1870</v>
      </c>
      <c r="H130" s="5">
        <f>(E130-F130)*C130</f>
        <v>4500</v>
      </c>
      <c r="I130" s="21">
        <f>(F130-G130)*C130</f>
        <v>10500</v>
      </c>
      <c r="J130" s="21">
        <f t="shared" ref="J130" si="167">+I130+H130</f>
        <v>15000</v>
      </c>
    </row>
    <row r="131" spans="1:10" x14ac:dyDescent="0.25">
      <c r="A131" s="18">
        <v>43362</v>
      </c>
      <c r="B131" s="33" t="s">
        <v>178</v>
      </c>
      <c r="C131" s="33">
        <v>1250</v>
      </c>
      <c r="D131" s="34" t="s">
        <v>11</v>
      </c>
      <c r="E131" s="35">
        <v>310</v>
      </c>
      <c r="F131" s="35">
        <v>306</v>
      </c>
      <c r="G131" s="35" t="s">
        <v>49</v>
      </c>
      <c r="H131" s="5">
        <f>(E131-F131)*C131</f>
        <v>5000</v>
      </c>
      <c r="I131" s="21">
        <v>0</v>
      </c>
      <c r="J131" s="21">
        <f t="shared" ref="J131" si="168">+I131+H131</f>
        <v>5000</v>
      </c>
    </row>
    <row r="132" spans="1:10" x14ac:dyDescent="0.25">
      <c r="A132" s="18">
        <v>43361</v>
      </c>
      <c r="B132" s="33" t="s">
        <v>161</v>
      </c>
      <c r="C132" s="33">
        <v>1200</v>
      </c>
      <c r="D132" s="34" t="s">
        <v>11</v>
      </c>
      <c r="E132" s="35">
        <v>649</v>
      </c>
      <c r="F132" s="35">
        <v>645</v>
      </c>
      <c r="G132" s="35">
        <v>638</v>
      </c>
      <c r="H132" s="5">
        <f>(E132-F132)*C132</f>
        <v>4800</v>
      </c>
      <c r="I132" s="21">
        <f>(F132-G132)*C132</f>
        <v>8400</v>
      </c>
      <c r="J132" s="21">
        <f t="shared" ref="J132" si="169">+I132+H132</f>
        <v>13200</v>
      </c>
    </row>
    <row r="133" spans="1:10" x14ac:dyDescent="0.25">
      <c r="A133" s="18">
        <v>43360</v>
      </c>
      <c r="B133" s="33" t="s">
        <v>130</v>
      </c>
      <c r="C133" s="33">
        <v>1000</v>
      </c>
      <c r="D133" s="34" t="s">
        <v>10</v>
      </c>
      <c r="E133" s="35">
        <v>811</v>
      </c>
      <c r="F133" s="35">
        <v>815.5</v>
      </c>
      <c r="G133" s="35">
        <v>817</v>
      </c>
      <c r="H133" s="5">
        <f t="shared" ref="H133:H134" si="170">(F133-E133)*C133</f>
        <v>4500</v>
      </c>
      <c r="I133" s="5">
        <f>(G133-F133)*C133</f>
        <v>1500</v>
      </c>
      <c r="J133" s="21">
        <f t="shared" ref="J133:J136" si="171">+I133+H133</f>
        <v>6000</v>
      </c>
    </row>
    <row r="134" spans="1:10" x14ac:dyDescent="0.25">
      <c r="A134" s="18">
        <v>43357</v>
      </c>
      <c r="B134" s="33" t="s">
        <v>170</v>
      </c>
      <c r="C134" s="33">
        <v>4000</v>
      </c>
      <c r="D134" s="34" t="s">
        <v>10</v>
      </c>
      <c r="E134" s="35">
        <v>200</v>
      </c>
      <c r="F134" s="35">
        <v>200.5</v>
      </c>
      <c r="G134" s="35" t="s">
        <v>49</v>
      </c>
      <c r="H134" s="5">
        <f t="shared" si="170"/>
        <v>2000</v>
      </c>
      <c r="I134" s="21">
        <v>0</v>
      </c>
      <c r="J134" s="21">
        <f t="shared" si="171"/>
        <v>2000</v>
      </c>
    </row>
    <row r="135" spans="1:10" x14ac:dyDescent="0.25">
      <c r="A135" s="18">
        <v>43355</v>
      </c>
      <c r="B135" s="33" t="s">
        <v>95</v>
      </c>
      <c r="C135" s="33">
        <v>1250</v>
      </c>
      <c r="D135" s="34" t="s">
        <v>11</v>
      </c>
      <c r="E135" s="35">
        <v>430</v>
      </c>
      <c r="F135" s="35">
        <v>426</v>
      </c>
      <c r="G135" s="35">
        <v>422</v>
      </c>
      <c r="H135" s="5">
        <f>(E135-F135)*C135</f>
        <v>5000</v>
      </c>
      <c r="I135" s="21">
        <f>(F135-G135)*C135</f>
        <v>5000</v>
      </c>
      <c r="J135" s="21">
        <f t="shared" ref="J135" si="172">+I135+H135</f>
        <v>10000</v>
      </c>
    </row>
    <row r="136" spans="1:10" x14ac:dyDescent="0.25">
      <c r="A136" s="18">
        <v>43354</v>
      </c>
      <c r="B136" s="33" t="s">
        <v>132</v>
      </c>
      <c r="C136" s="33">
        <v>600</v>
      </c>
      <c r="D136" s="34" t="s">
        <v>11</v>
      </c>
      <c r="E136" s="35">
        <v>1116</v>
      </c>
      <c r="F136" s="35">
        <v>1109</v>
      </c>
      <c r="G136" s="35">
        <v>1100</v>
      </c>
      <c r="H136" s="5">
        <f>(E136-F136)*C136</f>
        <v>4200</v>
      </c>
      <c r="I136" s="21">
        <f>(F136-G136)*C136</f>
        <v>5400</v>
      </c>
      <c r="J136" s="21">
        <f t="shared" si="171"/>
        <v>9600</v>
      </c>
    </row>
    <row r="137" spans="1:10" x14ac:dyDescent="0.25">
      <c r="A137" s="18">
        <v>43353</v>
      </c>
      <c r="B137" s="33" t="s">
        <v>162</v>
      </c>
      <c r="C137" s="33">
        <v>1500</v>
      </c>
      <c r="D137" s="34" t="s">
        <v>10</v>
      </c>
      <c r="E137" s="35">
        <v>461</v>
      </c>
      <c r="F137" s="35">
        <v>458</v>
      </c>
      <c r="G137" s="35" t="s">
        <v>49</v>
      </c>
      <c r="H137" s="5">
        <f t="shared" ref="H137:H138" si="173">(F137-E137)*C137</f>
        <v>-4500</v>
      </c>
      <c r="I137" s="21">
        <v>0</v>
      </c>
      <c r="J137" s="21">
        <f t="shared" ref="J137:J139" si="174">+I137+H137</f>
        <v>-4500</v>
      </c>
    </row>
    <row r="138" spans="1:10" x14ac:dyDescent="0.25">
      <c r="A138" s="18">
        <v>43350</v>
      </c>
      <c r="B138" s="33" t="s">
        <v>161</v>
      </c>
      <c r="C138" s="33">
        <v>1200</v>
      </c>
      <c r="D138" s="34" t="s">
        <v>10</v>
      </c>
      <c r="E138" s="35">
        <v>676</v>
      </c>
      <c r="F138" s="35">
        <v>680</v>
      </c>
      <c r="G138" s="35">
        <v>685</v>
      </c>
      <c r="H138" s="5">
        <f t="shared" si="173"/>
        <v>4800</v>
      </c>
      <c r="I138" s="5">
        <f>(G138-F138)*C138</f>
        <v>6000</v>
      </c>
      <c r="J138" s="21">
        <f t="shared" si="174"/>
        <v>10800</v>
      </c>
    </row>
    <row r="139" spans="1:10" x14ac:dyDescent="0.25">
      <c r="A139" s="18">
        <v>43349</v>
      </c>
      <c r="B139" s="33" t="s">
        <v>128</v>
      </c>
      <c r="C139" s="33">
        <v>1000</v>
      </c>
      <c r="D139" s="34" t="s">
        <v>10</v>
      </c>
      <c r="E139" s="35">
        <v>1241</v>
      </c>
      <c r="F139" s="35">
        <v>1246.5</v>
      </c>
      <c r="G139" s="35">
        <v>1254</v>
      </c>
      <c r="H139" s="5">
        <f t="shared" ref="H139" si="175">(F139-E139)*C139</f>
        <v>5500</v>
      </c>
      <c r="I139" s="5">
        <f>(G139-F139)*C139</f>
        <v>7500</v>
      </c>
      <c r="J139" s="21">
        <f t="shared" si="174"/>
        <v>13000</v>
      </c>
    </row>
    <row r="140" spans="1:10" x14ac:dyDescent="0.25">
      <c r="A140" s="18">
        <v>43348</v>
      </c>
      <c r="B140" s="33" t="s">
        <v>159</v>
      </c>
      <c r="C140" s="33">
        <v>600</v>
      </c>
      <c r="D140" s="34" t="s">
        <v>11</v>
      </c>
      <c r="E140" s="35">
        <v>1230</v>
      </c>
      <c r="F140" s="35">
        <v>1220</v>
      </c>
      <c r="G140" s="35">
        <v>1210</v>
      </c>
      <c r="H140" s="5">
        <f>(E140-F140)*C140</f>
        <v>6000</v>
      </c>
      <c r="I140" s="21">
        <f>(F140-G140)*C140</f>
        <v>6000</v>
      </c>
      <c r="J140" s="21">
        <f t="shared" ref="J140" si="176">+I140+H140</f>
        <v>12000</v>
      </c>
    </row>
    <row r="141" spans="1:10" x14ac:dyDescent="0.25">
      <c r="A141" s="18">
        <v>43347</v>
      </c>
      <c r="B141" s="33" t="s">
        <v>98</v>
      </c>
      <c r="C141" s="33">
        <v>1200</v>
      </c>
      <c r="D141" s="34" t="s">
        <v>11</v>
      </c>
      <c r="E141" s="35">
        <v>710</v>
      </c>
      <c r="F141" s="35">
        <v>706</v>
      </c>
      <c r="G141" s="35">
        <v>702</v>
      </c>
      <c r="H141" s="5">
        <f>(E141-F141)*C141</f>
        <v>4800</v>
      </c>
      <c r="I141" s="21">
        <f>(F141-G141)*C141</f>
        <v>4800</v>
      </c>
      <c r="J141" s="21">
        <f t="shared" ref="J141" si="177">+I141+H141</f>
        <v>9600</v>
      </c>
    </row>
    <row r="142" spans="1:10" x14ac:dyDescent="0.25">
      <c r="A142" s="18">
        <v>43346</v>
      </c>
      <c r="B142" s="33" t="s">
        <v>156</v>
      </c>
      <c r="C142" s="33">
        <v>600</v>
      </c>
      <c r="D142" s="34" t="s">
        <v>10</v>
      </c>
      <c r="E142" s="35">
        <v>870</v>
      </c>
      <c r="F142" s="35">
        <v>874.75</v>
      </c>
      <c r="G142" s="35" t="s">
        <v>49</v>
      </c>
      <c r="H142" s="5">
        <f t="shared" ref="H142:H143" si="178">(F142-E142)*C142</f>
        <v>2850</v>
      </c>
      <c r="I142" s="5">
        <v>0</v>
      </c>
      <c r="J142" s="21">
        <f t="shared" ref="J142:J143" si="179">+I142+H142</f>
        <v>2850</v>
      </c>
    </row>
    <row r="143" spans="1:10" x14ac:dyDescent="0.25">
      <c r="A143" s="18">
        <v>43346</v>
      </c>
      <c r="B143" s="33" t="s">
        <v>155</v>
      </c>
      <c r="C143" s="33">
        <v>600</v>
      </c>
      <c r="D143" s="34" t="s">
        <v>10</v>
      </c>
      <c r="E143" s="35">
        <v>1468</v>
      </c>
      <c r="F143" s="35">
        <v>1460</v>
      </c>
      <c r="G143" s="35" t="s">
        <v>49</v>
      </c>
      <c r="H143" s="5">
        <f t="shared" si="178"/>
        <v>-4800</v>
      </c>
      <c r="I143" s="5">
        <v>0</v>
      </c>
      <c r="J143" s="21">
        <f t="shared" si="179"/>
        <v>-4800</v>
      </c>
    </row>
    <row r="144" spans="1:10" x14ac:dyDescent="0.25">
      <c r="A144" s="18">
        <v>43342</v>
      </c>
      <c r="B144" s="33" t="s">
        <v>98</v>
      </c>
      <c r="C144" s="33">
        <v>1200</v>
      </c>
      <c r="D144" s="34" t="s">
        <v>10</v>
      </c>
      <c r="E144" s="35">
        <v>695</v>
      </c>
      <c r="F144" s="35">
        <v>698.9</v>
      </c>
      <c r="G144" s="35" t="s">
        <v>49</v>
      </c>
      <c r="H144" s="5">
        <f t="shared" ref="H144" si="180">(F144-E144)*C144</f>
        <v>4679.9999999999727</v>
      </c>
      <c r="I144" s="5">
        <v>0</v>
      </c>
      <c r="J144" s="21">
        <f t="shared" ref="J144" si="181">+I144+H144</f>
        <v>4679.9999999999727</v>
      </c>
    </row>
    <row r="145" spans="1:10" x14ac:dyDescent="0.25">
      <c r="A145" s="18">
        <v>43340</v>
      </c>
      <c r="B145" s="33" t="s">
        <v>151</v>
      </c>
      <c r="C145" s="33">
        <v>700</v>
      </c>
      <c r="D145" s="34" t="s">
        <v>10</v>
      </c>
      <c r="E145" s="35">
        <v>788</v>
      </c>
      <c r="F145" s="35">
        <v>792</v>
      </c>
      <c r="G145" s="35" t="s">
        <v>49</v>
      </c>
      <c r="H145" s="5">
        <f t="shared" ref="H145" si="182">(F145-E145)*C145</f>
        <v>2800</v>
      </c>
      <c r="I145" s="5">
        <v>0</v>
      </c>
      <c r="J145" s="21">
        <f t="shared" ref="J145" si="183">+I145+H145</f>
        <v>2800</v>
      </c>
    </row>
    <row r="146" spans="1:10" x14ac:dyDescent="0.25">
      <c r="A146" s="18">
        <v>43339</v>
      </c>
      <c r="B146" s="33" t="s">
        <v>106</v>
      </c>
      <c r="C146" s="33">
        <v>2600</v>
      </c>
      <c r="D146" s="34" t="s">
        <v>10</v>
      </c>
      <c r="E146" s="35">
        <v>385</v>
      </c>
      <c r="F146" s="35">
        <v>386.7</v>
      </c>
      <c r="G146" s="35" t="s">
        <v>49</v>
      </c>
      <c r="H146" s="5">
        <f t="shared" ref="H146" si="184">(F146-E146)*C146</f>
        <v>4419.9999999999709</v>
      </c>
      <c r="I146" s="5">
        <v>0</v>
      </c>
      <c r="J146" s="21">
        <f t="shared" ref="J146" si="185">+I146+H146</f>
        <v>4419.9999999999709</v>
      </c>
    </row>
    <row r="147" spans="1:10" x14ac:dyDescent="0.25">
      <c r="A147" s="18">
        <v>43336</v>
      </c>
      <c r="B147" s="33" t="s">
        <v>128</v>
      </c>
      <c r="C147" s="33">
        <v>1000</v>
      </c>
      <c r="D147" s="34" t="s">
        <v>10</v>
      </c>
      <c r="E147" s="35">
        <v>1273</v>
      </c>
      <c r="F147" s="35">
        <v>1278</v>
      </c>
      <c r="G147" s="35" t="s">
        <v>49</v>
      </c>
      <c r="H147" s="5">
        <f t="shared" ref="H147" si="186">(F147-E147)*C147</f>
        <v>5000</v>
      </c>
      <c r="I147" s="5">
        <v>0</v>
      </c>
      <c r="J147" s="21">
        <f t="shared" ref="J147" si="187">+I147+H147</f>
        <v>5000</v>
      </c>
    </row>
    <row r="148" spans="1:10" x14ac:dyDescent="0.25">
      <c r="A148" s="18">
        <v>43335</v>
      </c>
      <c r="B148" s="33" t="s">
        <v>130</v>
      </c>
      <c r="C148" s="33">
        <v>1000</v>
      </c>
      <c r="D148" s="34" t="s">
        <v>10</v>
      </c>
      <c r="E148" s="35">
        <v>679</v>
      </c>
      <c r="F148" s="35">
        <v>684</v>
      </c>
      <c r="G148" s="35">
        <v>690</v>
      </c>
      <c r="H148" s="5">
        <f t="shared" ref="H148" si="188">(F148-E148)*C148</f>
        <v>5000</v>
      </c>
      <c r="I148" s="5">
        <f>(G148-F148)*C148</f>
        <v>6000</v>
      </c>
      <c r="J148" s="21">
        <f t="shared" ref="J148" si="189">+I148+H148</f>
        <v>11000</v>
      </c>
    </row>
    <row r="149" spans="1:10" x14ac:dyDescent="0.25">
      <c r="A149" s="18">
        <v>43333</v>
      </c>
      <c r="B149" s="33" t="s">
        <v>151</v>
      </c>
      <c r="C149" s="33">
        <v>700</v>
      </c>
      <c r="D149" s="34" t="s">
        <v>10</v>
      </c>
      <c r="E149" s="35">
        <v>733</v>
      </c>
      <c r="F149" s="35">
        <v>739</v>
      </c>
      <c r="G149" s="35" t="s">
        <v>49</v>
      </c>
      <c r="H149" s="5">
        <f t="shared" ref="H149" si="190">(F149-E149)*C149</f>
        <v>4200</v>
      </c>
      <c r="I149" s="5">
        <v>0</v>
      </c>
      <c r="J149" s="21">
        <f t="shared" ref="J149" si="191">+I149+H149</f>
        <v>4200</v>
      </c>
    </row>
    <row r="150" spans="1:10" x14ac:dyDescent="0.25">
      <c r="A150" s="18">
        <v>43333</v>
      </c>
      <c r="B150" s="33" t="s">
        <v>29</v>
      </c>
      <c r="C150" s="33">
        <v>1100</v>
      </c>
      <c r="D150" s="34" t="s">
        <v>10</v>
      </c>
      <c r="E150" s="35">
        <v>906</v>
      </c>
      <c r="F150" s="35">
        <v>902</v>
      </c>
      <c r="G150" s="35" t="s">
        <v>49</v>
      </c>
      <c r="H150" s="5">
        <f t="shared" ref="H150" si="192">(F150-E150)*C150</f>
        <v>-4400</v>
      </c>
      <c r="I150" s="5">
        <v>0</v>
      </c>
      <c r="J150" s="21">
        <f t="shared" ref="J150" si="193">+I150+H150</f>
        <v>-4400</v>
      </c>
    </row>
    <row r="151" spans="1:10" x14ac:dyDescent="0.25">
      <c r="A151" s="18">
        <v>43329</v>
      </c>
      <c r="B151" s="33" t="s">
        <v>130</v>
      </c>
      <c r="C151" s="33">
        <v>1000</v>
      </c>
      <c r="D151" s="34" t="s">
        <v>10</v>
      </c>
      <c r="E151" s="35">
        <v>654</v>
      </c>
      <c r="F151" s="35">
        <v>658.5</v>
      </c>
      <c r="G151" s="35">
        <v>664</v>
      </c>
      <c r="H151" s="5">
        <f t="shared" ref="H151" si="194">(F151-E151)*C151</f>
        <v>4500</v>
      </c>
      <c r="I151" s="5">
        <f>(G151-F151)*C151</f>
        <v>5500</v>
      </c>
      <c r="J151" s="21">
        <f t="shared" ref="J151" si="195">+I151+H151</f>
        <v>10000</v>
      </c>
    </row>
    <row r="152" spans="1:10" x14ac:dyDescent="0.25">
      <c r="A152" s="18">
        <v>43328</v>
      </c>
      <c r="B152" s="33" t="s">
        <v>123</v>
      </c>
      <c r="C152" s="33">
        <v>800</v>
      </c>
      <c r="D152" s="34" t="s">
        <v>10</v>
      </c>
      <c r="E152" s="35">
        <v>1332</v>
      </c>
      <c r="F152" s="35">
        <v>1338</v>
      </c>
      <c r="G152" s="35">
        <v>1350</v>
      </c>
      <c r="H152" s="5">
        <f t="shared" ref="H152" si="196">(F152-E152)*C152</f>
        <v>4800</v>
      </c>
      <c r="I152" s="5">
        <f>(G152-F152)*C152</f>
        <v>9600</v>
      </c>
      <c r="J152" s="21">
        <f t="shared" ref="J152" si="197">+I152+H152</f>
        <v>14400</v>
      </c>
    </row>
    <row r="153" spans="1:10" x14ac:dyDescent="0.25">
      <c r="A153" s="18">
        <v>43326</v>
      </c>
      <c r="B153" s="33" t="s">
        <v>28</v>
      </c>
      <c r="C153" s="33">
        <v>1200</v>
      </c>
      <c r="D153" s="34" t="s">
        <v>10</v>
      </c>
      <c r="E153" s="35">
        <v>1000</v>
      </c>
      <c r="F153" s="35">
        <v>1004</v>
      </c>
      <c r="G153" s="35">
        <v>1010</v>
      </c>
      <c r="H153" s="5">
        <f t="shared" ref="H153" si="198">(F153-E153)*C153</f>
        <v>4800</v>
      </c>
      <c r="I153" s="5">
        <f>(G153-F153)*C153</f>
        <v>7200</v>
      </c>
      <c r="J153" s="21">
        <f t="shared" ref="J153" si="199">+I153+H153</f>
        <v>12000</v>
      </c>
    </row>
    <row r="154" spans="1:10" x14ac:dyDescent="0.25">
      <c r="A154" s="18">
        <v>43325</v>
      </c>
      <c r="B154" s="33" t="s">
        <v>38</v>
      </c>
      <c r="C154" s="33">
        <v>1000</v>
      </c>
      <c r="D154" s="34" t="s">
        <v>10</v>
      </c>
      <c r="E154" s="35">
        <v>956</v>
      </c>
      <c r="F154" s="35">
        <v>960</v>
      </c>
      <c r="G154" s="35">
        <v>965</v>
      </c>
      <c r="H154" s="5">
        <f t="shared" ref="H154" si="200">(F154-E154)*C154</f>
        <v>4000</v>
      </c>
      <c r="I154" s="5">
        <f>(G154-F154)*C154</f>
        <v>5000</v>
      </c>
      <c r="J154" s="21">
        <f t="shared" ref="J154" si="201">+I154+H154</f>
        <v>9000</v>
      </c>
    </row>
    <row r="155" spans="1:10" x14ac:dyDescent="0.25">
      <c r="A155" s="18">
        <v>43325</v>
      </c>
      <c r="B155" s="33" t="s">
        <v>145</v>
      </c>
      <c r="C155" s="33">
        <v>1200</v>
      </c>
      <c r="D155" s="34" t="s">
        <v>10</v>
      </c>
      <c r="E155" s="35">
        <v>667</v>
      </c>
      <c r="F155" s="35">
        <v>663</v>
      </c>
      <c r="G155" s="35" t="s">
        <v>49</v>
      </c>
      <c r="H155" s="5">
        <f t="shared" ref="H155" si="202">(F155-E155)*C155</f>
        <v>-4800</v>
      </c>
      <c r="I155" s="5">
        <v>0</v>
      </c>
      <c r="J155" s="21">
        <f t="shared" ref="J155" si="203">+I155+H155</f>
        <v>-4800</v>
      </c>
    </row>
    <row r="156" spans="1:10" x14ac:dyDescent="0.25">
      <c r="A156" s="18">
        <v>43322</v>
      </c>
      <c r="B156" s="33" t="s">
        <v>141</v>
      </c>
      <c r="C156" s="33">
        <v>1100</v>
      </c>
      <c r="D156" s="34" t="s">
        <v>11</v>
      </c>
      <c r="E156" s="35">
        <v>558.5</v>
      </c>
      <c r="F156" s="35">
        <v>554.5</v>
      </c>
      <c r="G156" s="35">
        <v>551</v>
      </c>
      <c r="H156" s="5">
        <f>(E156-F156)*C156</f>
        <v>4400</v>
      </c>
      <c r="I156" s="21">
        <f>(F156-G156)*C156</f>
        <v>3850</v>
      </c>
      <c r="J156" s="21">
        <f t="shared" ref="J156" si="204">+I156+H156</f>
        <v>8250</v>
      </c>
    </row>
    <row r="157" spans="1:10" x14ac:dyDescent="0.25">
      <c r="A157" s="18">
        <v>43321</v>
      </c>
      <c r="B157" s="33" t="s">
        <v>63</v>
      </c>
      <c r="C157" s="33">
        <v>2750</v>
      </c>
      <c r="D157" s="34" t="s">
        <v>10</v>
      </c>
      <c r="E157" s="35">
        <v>332</v>
      </c>
      <c r="F157" s="35">
        <v>334</v>
      </c>
      <c r="G157" s="35">
        <v>337</v>
      </c>
      <c r="H157" s="5">
        <f t="shared" ref="H157:H158" si="205">(F157-E157)*C157</f>
        <v>5500</v>
      </c>
      <c r="I157" s="5">
        <f>(G157-F157)*C157</f>
        <v>8250</v>
      </c>
      <c r="J157" s="21">
        <f t="shared" ref="J157:J158" si="206">+I157+H157</f>
        <v>13750</v>
      </c>
    </row>
    <row r="158" spans="1:10" x14ac:dyDescent="0.25">
      <c r="A158" s="18">
        <v>43321</v>
      </c>
      <c r="B158" s="33" t="s">
        <v>17</v>
      </c>
      <c r="C158" s="33">
        <v>2500</v>
      </c>
      <c r="D158" s="34" t="s">
        <v>10</v>
      </c>
      <c r="E158" s="35">
        <v>199</v>
      </c>
      <c r="F158" s="35">
        <v>197</v>
      </c>
      <c r="G158" s="35" t="s">
        <v>49</v>
      </c>
      <c r="H158" s="5">
        <f t="shared" si="205"/>
        <v>-5000</v>
      </c>
      <c r="I158" s="5">
        <v>0</v>
      </c>
      <c r="J158" s="21">
        <f t="shared" si="206"/>
        <v>-5000</v>
      </c>
    </row>
    <row r="159" spans="1:10" x14ac:dyDescent="0.25">
      <c r="A159" s="18">
        <v>43319</v>
      </c>
      <c r="B159" s="33" t="s">
        <v>93</v>
      </c>
      <c r="C159" s="33">
        <v>1100</v>
      </c>
      <c r="D159" s="34" t="s">
        <v>10</v>
      </c>
      <c r="E159" s="35">
        <v>953</v>
      </c>
      <c r="F159" s="35">
        <v>958</v>
      </c>
      <c r="G159" s="35">
        <v>963</v>
      </c>
      <c r="H159" s="5">
        <f t="shared" ref="H159:H165" si="207">(F159-E159)*C159</f>
        <v>5500</v>
      </c>
      <c r="I159" s="5">
        <f>(G159-F159)*C159</f>
        <v>5500</v>
      </c>
      <c r="J159" s="21">
        <f t="shared" ref="J159:J166" si="208">+I159+H159</f>
        <v>11000</v>
      </c>
    </row>
    <row r="160" spans="1:10" x14ac:dyDescent="0.25">
      <c r="A160" s="18">
        <v>43318</v>
      </c>
      <c r="B160" s="33" t="s">
        <v>135</v>
      </c>
      <c r="C160" s="33">
        <v>700</v>
      </c>
      <c r="D160" s="34" t="s">
        <v>10</v>
      </c>
      <c r="E160" s="35">
        <v>892</v>
      </c>
      <c r="F160" s="35">
        <v>898.9</v>
      </c>
      <c r="G160" s="35" t="s">
        <v>49</v>
      </c>
      <c r="H160" s="5">
        <f t="shared" ref="H160:H162" si="209">(F160-E160)*C160</f>
        <v>4829.9999999999836</v>
      </c>
      <c r="I160" s="5">
        <v>0</v>
      </c>
      <c r="J160" s="21">
        <f t="shared" ref="J160:J162" si="210">+I160+H160</f>
        <v>4829.9999999999836</v>
      </c>
    </row>
    <row r="161" spans="1:10" x14ac:dyDescent="0.25">
      <c r="A161" s="18">
        <v>43318</v>
      </c>
      <c r="B161" s="33" t="s">
        <v>134</v>
      </c>
      <c r="C161" s="33">
        <v>4950</v>
      </c>
      <c r="D161" s="34" t="s">
        <v>10</v>
      </c>
      <c r="E161" s="35">
        <v>119</v>
      </c>
      <c r="F161" s="35">
        <v>118</v>
      </c>
      <c r="G161" s="35">
        <v>0</v>
      </c>
      <c r="H161" s="5">
        <f t="shared" ref="H161" si="211">(F161-E161)*C161</f>
        <v>-4950</v>
      </c>
      <c r="I161" s="5">
        <v>0</v>
      </c>
      <c r="J161" s="21">
        <f t="shared" ref="J161" si="212">+I161+H161</f>
        <v>-4950</v>
      </c>
    </row>
    <row r="162" spans="1:10" x14ac:dyDescent="0.25">
      <c r="A162" s="18">
        <v>43315</v>
      </c>
      <c r="B162" s="33" t="s">
        <v>136</v>
      </c>
      <c r="C162" s="33">
        <v>1000</v>
      </c>
      <c r="D162" s="34" t="s">
        <v>10</v>
      </c>
      <c r="E162" s="35">
        <v>583</v>
      </c>
      <c r="F162" s="35">
        <v>586.5</v>
      </c>
      <c r="G162" s="35">
        <v>0</v>
      </c>
      <c r="H162" s="5">
        <f t="shared" si="209"/>
        <v>3500</v>
      </c>
      <c r="I162" s="5">
        <v>0</v>
      </c>
      <c r="J162" s="21">
        <f t="shared" si="210"/>
        <v>3500</v>
      </c>
    </row>
    <row r="163" spans="1:10" x14ac:dyDescent="0.25">
      <c r="A163" s="18">
        <v>43314</v>
      </c>
      <c r="B163" s="33" t="s">
        <v>130</v>
      </c>
      <c r="C163" s="33">
        <v>1000</v>
      </c>
      <c r="D163" s="34" t="s">
        <v>10</v>
      </c>
      <c r="E163" s="35">
        <v>613</v>
      </c>
      <c r="F163" s="35">
        <v>618</v>
      </c>
      <c r="G163" s="35">
        <v>622.75</v>
      </c>
      <c r="H163" s="5">
        <f t="shared" si="207"/>
        <v>5000</v>
      </c>
      <c r="I163" s="5">
        <f>(G163-F163)*C163</f>
        <v>4750</v>
      </c>
      <c r="J163" s="21">
        <f t="shared" si="208"/>
        <v>9750</v>
      </c>
    </row>
    <row r="164" spans="1:10" x14ac:dyDescent="0.25">
      <c r="A164" s="18">
        <v>43313</v>
      </c>
      <c r="B164" s="33" t="s">
        <v>131</v>
      </c>
      <c r="C164" s="33">
        <v>125</v>
      </c>
      <c r="D164" s="34" t="s">
        <v>10</v>
      </c>
      <c r="E164" s="35">
        <v>7120</v>
      </c>
      <c r="F164" s="35">
        <v>7160</v>
      </c>
      <c r="G164" s="35">
        <v>0</v>
      </c>
      <c r="H164" s="5">
        <f t="shared" si="207"/>
        <v>5000</v>
      </c>
      <c r="I164" s="5">
        <v>0</v>
      </c>
      <c r="J164" s="21">
        <f t="shared" si="208"/>
        <v>5000</v>
      </c>
    </row>
    <row r="165" spans="1:10" x14ac:dyDescent="0.25">
      <c r="A165" s="18">
        <v>43312</v>
      </c>
      <c r="B165" s="33" t="s">
        <v>132</v>
      </c>
      <c r="C165" s="33">
        <v>800</v>
      </c>
      <c r="D165" s="34" t="s">
        <v>10</v>
      </c>
      <c r="E165" s="35">
        <v>1045</v>
      </c>
      <c r="F165" s="35">
        <v>1051.8</v>
      </c>
      <c r="G165" s="35">
        <v>0</v>
      </c>
      <c r="H165" s="5">
        <f t="shared" si="207"/>
        <v>5439.9999999999636</v>
      </c>
      <c r="I165" s="5">
        <v>0</v>
      </c>
      <c r="J165" s="21">
        <f t="shared" si="208"/>
        <v>5439.9999999999636</v>
      </c>
    </row>
    <row r="166" spans="1:10" x14ac:dyDescent="0.25">
      <c r="A166" s="18">
        <v>43311</v>
      </c>
      <c r="B166" s="33" t="s">
        <v>133</v>
      </c>
      <c r="C166" s="33">
        <v>1000</v>
      </c>
      <c r="D166" s="34" t="s">
        <v>11</v>
      </c>
      <c r="E166" s="35">
        <v>514</v>
      </c>
      <c r="F166" s="35">
        <v>510.8</v>
      </c>
      <c r="G166" s="35">
        <v>0</v>
      </c>
      <c r="H166" s="5">
        <f>(E166-F166)*C166</f>
        <v>3199.9999999999886</v>
      </c>
      <c r="I166" s="5">
        <v>0</v>
      </c>
      <c r="J166" s="21">
        <f t="shared" si="208"/>
        <v>3199.9999999999886</v>
      </c>
    </row>
    <row r="167" spans="1:10" x14ac:dyDescent="0.25">
      <c r="A167" s="18">
        <v>43308</v>
      </c>
      <c r="B167" s="33" t="s">
        <v>121</v>
      </c>
      <c r="C167" s="33">
        <v>2800</v>
      </c>
      <c r="D167" s="34" t="s">
        <v>10</v>
      </c>
      <c r="E167" s="35">
        <v>170.5</v>
      </c>
      <c r="F167" s="35">
        <v>172</v>
      </c>
      <c r="G167" s="35">
        <v>174</v>
      </c>
      <c r="H167" s="5">
        <f t="shared" ref="H167:H174" si="213">(F167-E167)*C167</f>
        <v>4200</v>
      </c>
      <c r="I167" s="5">
        <f>(G167-F167)*C167</f>
        <v>5600</v>
      </c>
      <c r="J167" s="21">
        <f t="shared" ref="J167:J174" si="214">+I167+H167</f>
        <v>9800</v>
      </c>
    </row>
    <row r="168" spans="1:10" x14ac:dyDescent="0.25">
      <c r="A168" s="18">
        <v>43307</v>
      </c>
      <c r="B168" s="33" t="s">
        <v>70</v>
      </c>
      <c r="C168" s="33">
        <v>2500</v>
      </c>
      <c r="D168" s="34" t="s">
        <v>10</v>
      </c>
      <c r="E168" s="35">
        <v>221.8</v>
      </c>
      <c r="F168" s="35">
        <v>223.8</v>
      </c>
      <c r="G168" s="35">
        <v>225</v>
      </c>
      <c r="H168" s="5">
        <f t="shared" si="213"/>
        <v>5000</v>
      </c>
      <c r="I168" s="5">
        <f>(G168-F168)*C168</f>
        <v>2999.9999999999718</v>
      </c>
      <c r="J168" s="21">
        <f t="shared" si="214"/>
        <v>7999.9999999999718</v>
      </c>
    </row>
    <row r="169" spans="1:10" x14ac:dyDescent="0.25">
      <c r="A169" s="18">
        <v>43306</v>
      </c>
      <c r="B169" s="33" t="s">
        <v>122</v>
      </c>
      <c r="C169" s="33">
        <v>2250</v>
      </c>
      <c r="D169" s="34" t="s">
        <v>10</v>
      </c>
      <c r="E169" s="35">
        <v>206</v>
      </c>
      <c r="F169" s="35">
        <v>204</v>
      </c>
      <c r="G169" s="35" t="s">
        <v>49</v>
      </c>
      <c r="H169" s="5">
        <f t="shared" si="213"/>
        <v>-4500</v>
      </c>
      <c r="I169" s="5">
        <v>0</v>
      </c>
      <c r="J169" s="21">
        <f t="shared" si="214"/>
        <v>-4500</v>
      </c>
    </row>
    <row r="170" spans="1:10" x14ac:dyDescent="0.25">
      <c r="A170" s="18">
        <v>43305</v>
      </c>
      <c r="B170" s="33" t="s">
        <v>38</v>
      </c>
      <c r="C170" s="33">
        <v>1000</v>
      </c>
      <c r="D170" s="34" t="s">
        <v>10</v>
      </c>
      <c r="E170" s="35">
        <v>920</v>
      </c>
      <c r="F170" s="35">
        <v>924.9</v>
      </c>
      <c r="G170" s="35" t="s">
        <v>49</v>
      </c>
      <c r="H170" s="5">
        <f t="shared" si="213"/>
        <v>4899.9999999999773</v>
      </c>
      <c r="I170" s="5">
        <v>0</v>
      </c>
      <c r="J170" s="21">
        <f t="shared" si="214"/>
        <v>4899.9999999999773</v>
      </c>
    </row>
    <row r="171" spans="1:10" x14ac:dyDescent="0.25">
      <c r="A171" s="18">
        <v>43304</v>
      </c>
      <c r="B171" s="33" t="s">
        <v>123</v>
      </c>
      <c r="C171" s="33">
        <v>800</v>
      </c>
      <c r="D171" s="34" t="s">
        <v>10</v>
      </c>
      <c r="E171" s="35">
        <v>1319</v>
      </c>
      <c r="F171" s="35">
        <v>1326</v>
      </c>
      <c r="G171" s="35">
        <v>1330</v>
      </c>
      <c r="H171" s="5">
        <f t="shared" si="213"/>
        <v>5600</v>
      </c>
      <c r="I171" s="5">
        <f>(G171-F171)*C171</f>
        <v>3200</v>
      </c>
      <c r="J171" s="21">
        <f t="shared" si="214"/>
        <v>8800</v>
      </c>
    </row>
    <row r="172" spans="1:10" x14ac:dyDescent="0.25">
      <c r="A172" s="18">
        <v>43301</v>
      </c>
      <c r="B172" s="33" t="s">
        <v>93</v>
      </c>
      <c r="C172" s="33">
        <v>1100</v>
      </c>
      <c r="D172" s="34" t="s">
        <v>10</v>
      </c>
      <c r="E172" s="35">
        <v>838</v>
      </c>
      <c r="F172" s="35">
        <v>842</v>
      </c>
      <c r="G172" s="35">
        <v>848</v>
      </c>
      <c r="H172" s="5">
        <f t="shared" si="213"/>
        <v>4400</v>
      </c>
      <c r="I172" s="5">
        <f>(G172-F172)*C172</f>
        <v>6600</v>
      </c>
      <c r="J172" s="21">
        <f t="shared" si="214"/>
        <v>11000</v>
      </c>
    </row>
    <row r="173" spans="1:10" x14ac:dyDescent="0.25">
      <c r="A173" s="18">
        <v>43300</v>
      </c>
      <c r="B173" s="33" t="s">
        <v>124</v>
      </c>
      <c r="C173" s="33">
        <v>750</v>
      </c>
      <c r="D173" s="34" t="s">
        <v>10</v>
      </c>
      <c r="E173" s="35">
        <v>858</v>
      </c>
      <c r="F173" s="35">
        <v>864</v>
      </c>
      <c r="G173" s="35">
        <v>870</v>
      </c>
      <c r="H173" s="5">
        <f t="shared" si="213"/>
        <v>4500</v>
      </c>
      <c r="I173" s="5">
        <f>(G173-F173)*C173</f>
        <v>4500</v>
      </c>
      <c r="J173" s="21">
        <f t="shared" si="214"/>
        <v>9000</v>
      </c>
    </row>
    <row r="174" spans="1:10" x14ac:dyDescent="0.25">
      <c r="A174" s="18">
        <v>43300</v>
      </c>
      <c r="B174" s="33" t="s">
        <v>125</v>
      </c>
      <c r="C174" s="33">
        <v>1000</v>
      </c>
      <c r="D174" s="34" t="s">
        <v>10</v>
      </c>
      <c r="E174" s="35">
        <v>572</v>
      </c>
      <c r="F174" s="35">
        <v>575.4</v>
      </c>
      <c r="G174" s="35" t="s">
        <v>49</v>
      </c>
      <c r="H174" s="5">
        <f t="shared" si="213"/>
        <v>3399.9999999999773</v>
      </c>
      <c r="I174" s="21">
        <v>0</v>
      </c>
      <c r="J174" s="21">
        <f t="shared" si="214"/>
        <v>3399.9999999999773</v>
      </c>
    </row>
    <row r="175" spans="1:10" x14ac:dyDescent="0.25">
      <c r="A175" s="18">
        <v>43299</v>
      </c>
      <c r="B175" s="33" t="s">
        <v>26</v>
      </c>
      <c r="C175" s="33">
        <v>1000</v>
      </c>
      <c r="D175" s="34" t="s">
        <v>10</v>
      </c>
      <c r="E175" s="35">
        <v>1075</v>
      </c>
      <c r="F175" s="35">
        <v>1079.8</v>
      </c>
      <c r="G175" s="35" t="s">
        <v>49</v>
      </c>
      <c r="H175" s="5">
        <f t="shared" ref="H175" si="215">(F175-E175)*C175</f>
        <v>4799.9999999999545</v>
      </c>
      <c r="I175" s="21">
        <v>0</v>
      </c>
      <c r="J175" s="21">
        <f>+I175+H175</f>
        <v>4799.9999999999545</v>
      </c>
    </row>
    <row r="176" spans="1:10" x14ac:dyDescent="0.25">
      <c r="A176" s="18">
        <v>43298</v>
      </c>
      <c r="B176" s="33" t="s">
        <v>106</v>
      </c>
      <c r="C176" s="33">
        <v>2600</v>
      </c>
      <c r="D176" s="34" t="s">
        <v>10</v>
      </c>
      <c r="E176" s="35">
        <v>351</v>
      </c>
      <c r="F176" s="35">
        <v>349.5</v>
      </c>
      <c r="G176" s="35">
        <v>347</v>
      </c>
      <c r="H176" s="5">
        <f>(E176-F176)*C176</f>
        <v>3900</v>
      </c>
      <c r="I176" s="21">
        <f>(F176-G176)*C176</f>
        <v>6500</v>
      </c>
      <c r="J176" s="21">
        <f>+I176+H176</f>
        <v>10400</v>
      </c>
    </row>
    <row r="177" spans="1:10" x14ac:dyDescent="0.25">
      <c r="A177" s="18">
        <v>43297</v>
      </c>
      <c r="B177" s="33" t="s">
        <v>107</v>
      </c>
      <c r="C177" s="33">
        <v>250</v>
      </c>
      <c r="D177" s="34" t="s">
        <v>10</v>
      </c>
      <c r="E177" s="35">
        <v>3150</v>
      </c>
      <c r="F177" s="35">
        <v>3170</v>
      </c>
      <c r="G177" s="35">
        <v>0</v>
      </c>
      <c r="H177" s="5">
        <f t="shared" ref="H177" si="216">(F177-E177)*C177</f>
        <v>5000</v>
      </c>
      <c r="I177" s="21">
        <v>0</v>
      </c>
      <c r="J177" s="21">
        <f>+I177+H177</f>
        <v>5000</v>
      </c>
    </row>
    <row r="178" spans="1:10" x14ac:dyDescent="0.25">
      <c r="A178" s="18">
        <v>43294</v>
      </c>
      <c r="B178" s="33" t="s">
        <v>93</v>
      </c>
      <c r="C178" s="33">
        <v>1100</v>
      </c>
      <c r="D178" s="34" t="s">
        <v>11</v>
      </c>
      <c r="E178" s="35">
        <v>824</v>
      </c>
      <c r="F178" s="35">
        <v>820.4</v>
      </c>
      <c r="G178" s="35">
        <v>0</v>
      </c>
      <c r="H178" s="5">
        <f>(E178-F178)*C178</f>
        <v>3960.000000000025</v>
      </c>
      <c r="I178" s="21">
        <v>0</v>
      </c>
      <c r="J178" s="21">
        <f t="shared" ref="J178:J179" si="217">+I178+H178</f>
        <v>3960.000000000025</v>
      </c>
    </row>
    <row r="179" spans="1:10" x14ac:dyDescent="0.25">
      <c r="A179" s="18">
        <v>43294</v>
      </c>
      <c r="B179" s="33" t="s">
        <v>94</v>
      </c>
      <c r="C179" s="33">
        <v>800</v>
      </c>
      <c r="D179" s="34" t="s">
        <v>11</v>
      </c>
      <c r="E179" s="35">
        <v>1310</v>
      </c>
      <c r="F179" s="35">
        <v>1316</v>
      </c>
      <c r="G179" s="35">
        <v>0</v>
      </c>
      <c r="H179" s="5">
        <f>(E179-F179)*C179</f>
        <v>-4800</v>
      </c>
      <c r="I179" s="21">
        <v>0</v>
      </c>
      <c r="J179" s="21">
        <f t="shared" si="217"/>
        <v>-4800</v>
      </c>
    </row>
    <row r="180" spans="1:10" x14ac:dyDescent="0.25">
      <c r="A180" s="2">
        <v>43293</v>
      </c>
      <c r="B180" s="28" t="s">
        <v>95</v>
      </c>
      <c r="C180" s="29">
        <v>1250</v>
      </c>
      <c r="D180" s="28" t="s">
        <v>10</v>
      </c>
      <c r="E180" s="30">
        <v>481.5</v>
      </c>
      <c r="F180" s="30">
        <v>484.8</v>
      </c>
      <c r="G180" s="54">
        <v>0</v>
      </c>
      <c r="H180" s="5">
        <f t="shared" ref="H180:H181" si="218">(F180-E180)*C180</f>
        <v>4125.0000000000146</v>
      </c>
      <c r="I180" s="5">
        <v>0</v>
      </c>
      <c r="J180" s="21">
        <f>+I180+H180</f>
        <v>4125.0000000000146</v>
      </c>
    </row>
    <row r="181" spans="1:10" x14ac:dyDescent="0.25">
      <c r="A181" s="2">
        <v>43293</v>
      </c>
      <c r="B181" s="31" t="s">
        <v>96</v>
      </c>
      <c r="C181" s="31">
        <v>1750</v>
      </c>
      <c r="D181" s="31" t="s">
        <v>10</v>
      </c>
      <c r="E181" s="32">
        <v>382</v>
      </c>
      <c r="F181" s="32">
        <v>385</v>
      </c>
      <c r="G181" s="30">
        <v>386</v>
      </c>
      <c r="H181" s="5">
        <f t="shared" si="218"/>
        <v>5250</v>
      </c>
      <c r="I181" s="5">
        <v>0</v>
      </c>
      <c r="J181" s="21">
        <f t="shared" ref="J181" si="219">+I181+H181</f>
        <v>5250</v>
      </c>
    </row>
    <row r="182" spans="1:10" x14ac:dyDescent="0.25">
      <c r="A182" s="2">
        <v>43292</v>
      </c>
      <c r="B182" s="28" t="s">
        <v>82</v>
      </c>
      <c r="C182" s="29">
        <v>3500</v>
      </c>
      <c r="D182" s="28" t="s">
        <v>11</v>
      </c>
      <c r="E182" s="30">
        <v>222.5</v>
      </c>
      <c r="F182" s="30">
        <v>220</v>
      </c>
      <c r="G182" s="54">
        <v>0</v>
      </c>
      <c r="H182" s="5">
        <f>(E182-F182)*C182</f>
        <v>8750</v>
      </c>
      <c r="I182" s="5">
        <v>0</v>
      </c>
      <c r="J182" s="21">
        <f>+I182+H182</f>
        <v>8750</v>
      </c>
    </row>
    <row r="183" spans="1:10" x14ac:dyDescent="0.25">
      <c r="A183" s="2">
        <v>43292</v>
      </c>
      <c r="B183" s="31" t="s">
        <v>83</v>
      </c>
      <c r="C183" s="31">
        <v>1700</v>
      </c>
      <c r="D183" s="31" t="s">
        <v>10</v>
      </c>
      <c r="E183" s="32">
        <v>305</v>
      </c>
      <c r="F183" s="32">
        <v>305</v>
      </c>
      <c r="G183" s="30">
        <v>0</v>
      </c>
      <c r="H183" s="5">
        <f t="shared" ref="H183:H187" si="220">(F183-E183)*C183</f>
        <v>0</v>
      </c>
      <c r="I183" s="5">
        <v>0</v>
      </c>
      <c r="J183" s="21">
        <f t="shared" ref="J183" si="221">+I183+H183</f>
        <v>0</v>
      </c>
    </row>
    <row r="184" spans="1:10" x14ac:dyDescent="0.25">
      <c r="A184" s="2">
        <v>43291</v>
      </c>
      <c r="B184" s="28" t="s">
        <v>84</v>
      </c>
      <c r="C184" s="29">
        <v>800</v>
      </c>
      <c r="D184" s="28" t="s">
        <v>10</v>
      </c>
      <c r="E184" s="30">
        <v>1215</v>
      </c>
      <c r="F184" s="30">
        <v>1221</v>
      </c>
      <c r="G184" s="30">
        <v>1230</v>
      </c>
      <c r="H184" s="5">
        <f t="shared" si="220"/>
        <v>4800</v>
      </c>
      <c r="I184" s="5">
        <v>0</v>
      </c>
      <c r="J184" s="21">
        <f>+I184+H184</f>
        <v>4800</v>
      </c>
    </row>
    <row r="185" spans="1:10" x14ac:dyDescent="0.25">
      <c r="A185" s="2">
        <v>43291</v>
      </c>
      <c r="B185" s="31" t="s">
        <v>28</v>
      </c>
      <c r="C185" s="31">
        <v>1200</v>
      </c>
      <c r="D185" s="31" t="s">
        <v>10</v>
      </c>
      <c r="E185" s="32">
        <v>1052</v>
      </c>
      <c r="F185" s="32">
        <v>1055.9000000000001</v>
      </c>
      <c r="G185" s="30">
        <v>0</v>
      </c>
      <c r="H185" s="5">
        <f t="shared" si="220"/>
        <v>4680.0000000001091</v>
      </c>
      <c r="I185" s="5">
        <v>0</v>
      </c>
      <c r="J185" s="21">
        <f t="shared" ref="J185" si="222">+I185+H185</f>
        <v>4680.0000000001091</v>
      </c>
    </row>
    <row r="186" spans="1:10" x14ac:dyDescent="0.25">
      <c r="A186" s="2">
        <v>43290</v>
      </c>
      <c r="B186" s="28" t="s">
        <v>85</v>
      </c>
      <c r="C186" s="29">
        <v>1000</v>
      </c>
      <c r="D186" s="28" t="s">
        <v>10</v>
      </c>
      <c r="E186" s="30">
        <v>812</v>
      </c>
      <c r="F186" s="30">
        <v>816.5</v>
      </c>
      <c r="G186" s="30">
        <v>0</v>
      </c>
      <c r="H186" s="5">
        <f t="shared" si="220"/>
        <v>4500</v>
      </c>
      <c r="I186" s="5">
        <v>0</v>
      </c>
      <c r="J186" s="21">
        <f>+I186+H186</f>
        <v>4500</v>
      </c>
    </row>
    <row r="187" spans="1:10" x14ac:dyDescent="0.25">
      <c r="A187" s="2">
        <v>43290</v>
      </c>
      <c r="B187" s="31" t="s">
        <v>86</v>
      </c>
      <c r="C187" s="31">
        <v>550</v>
      </c>
      <c r="D187" s="31" t="s">
        <v>10</v>
      </c>
      <c r="E187" s="32">
        <v>932</v>
      </c>
      <c r="F187" s="32">
        <v>933</v>
      </c>
      <c r="G187" s="30">
        <v>0</v>
      </c>
      <c r="H187" s="5">
        <f t="shared" si="220"/>
        <v>550</v>
      </c>
      <c r="I187" s="5">
        <v>0</v>
      </c>
      <c r="J187" s="21">
        <f t="shared" ref="J187" si="223">+I187+H187</f>
        <v>550</v>
      </c>
    </row>
    <row r="188" spans="1:10" x14ac:dyDescent="0.25">
      <c r="A188" s="2">
        <v>43286</v>
      </c>
      <c r="B188" s="28" t="s">
        <v>58</v>
      </c>
      <c r="C188" s="29">
        <v>1500</v>
      </c>
      <c r="D188" s="28" t="s">
        <v>10</v>
      </c>
      <c r="E188" s="30">
        <v>410</v>
      </c>
      <c r="F188" s="30">
        <v>413</v>
      </c>
      <c r="G188" s="30">
        <v>0</v>
      </c>
      <c r="H188" s="5">
        <f t="shared" ref="H188:H189" si="224">(F188-E188)*C188</f>
        <v>4500</v>
      </c>
      <c r="I188" s="5">
        <v>0</v>
      </c>
      <c r="J188" s="21">
        <f>+I188+H188</f>
        <v>4500</v>
      </c>
    </row>
    <row r="189" spans="1:10" x14ac:dyDescent="0.25">
      <c r="A189" s="2">
        <v>43286</v>
      </c>
      <c r="B189" s="31" t="s">
        <v>59</v>
      </c>
      <c r="C189" s="31">
        <v>800</v>
      </c>
      <c r="D189" s="31" t="s">
        <v>10</v>
      </c>
      <c r="E189" s="32">
        <v>1370</v>
      </c>
      <c r="F189" s="32">
        <v>1364</v>
      </c>
      <c r="G189" s="30">
        <v>0</v>
      </c>
      <c r="H189" s="5">
        <f t="shared" si="224"/>
        <v>-4800</v>
      </c>
      <c r="I189" s="5">
        <v>0</v>
      </c>
      <c r="J189" s="16">
        <f t="shared" ref="J189" si="225">+I189+H189</f>
        <v>-4800</v>
      </c>
    </row>
    <row r="190" spans="1:10" x14ac:dyDescent="0.25">
      <c r="A190" s="2">
        <v>43285</v>
      </c>
      <c r="B190" s="29" t="s">
        <v>60</v>
      </c>
      <c r="C190" s="29">
        <v>500</v>
      </c>
      <c r="D190" s="29" t="s">
        <v>11</v>
      </c>
      <c r="E190" s="30">
        <v>1455</v>
      </c>
      <c r="F190" s="30">
        <v>1435</v>
      </c>
      <c r="G190" s="30">
        <v>0</v>
      </c>
      <c r="H190" s="5">
        <f>(E190-F190)*C190</f>
        <v>10000</v>
      </c>
      <c r="I190" s="5">
        <v>0</v>
      </c>
      <c r="J190" s="21">
        <f>+I190+H190</f>
        <v>10000</v>
      </c>
    </row>
    <row r="191" spans="1:10" x14ac:dyDescent="0.25">
      <c r="A191" s="2">
        <v>43284</v>
      </c>
      <c r="B191" s="31" t="s">
        <v>61</v>
      </c>
      <c r="C191" s="31">
        <v>1500</v>
      </c>
      <c r="D191" s="31" t="s">
        <v>10</v>
      </c>
      <c r="E191" s="32">
        <v>626.5</v>
      </c>
      <c r="F191" s="32">
        <v>629.5</v>
      </c>
      <c r="G191" s="30">
        <v>632</v>
      </c>
      <c r="H191" s="5">
        <f t="shared" ref="H191:H192" si="226">(F191-E191)*C191</f>
        <v>4500</v>
      </c>
      <c r="I191" s="5">
        <f>(G191-F191)*C191</f>
        <v>3750</v>
      </c>
      <c r="J191" s="21">
        <f t="shared" ref="J191:J193" si="227">+I191+H191</f>
        <v>8250</v>
      </c>
    </row>
    <row r="192" spans="1:10" x14ac:dyDescent="0.25">
      <c r="A192" s="2">
        <v>43284</v>
      </c>
      <c r="B192" s="31" t="s">
        <v>28</v>
      </c>
      <c r="C192" s="31">
        <v>1200</v>
      </c>
      <c r="D192" s="31" t="s">
        <v>10</v>
      </c>
      <c r="E192" s="32">
        <v>993.5</v>
      </c>
      <c r="F192" s="32">
        <v>997.5</v>
      </c>
      <c r="G192" s="30">
        <v>0</v>
      </c>
      <c r="H192" s="5">
        <f t="shared" si="226"/>
        <v>4800</v>
      </c>
      <c r="I192" s="5">
        <v>0</v>
      </c>
      <c r="J192" s="21">
        <f t="shared" si="227"/>
        <v>4800</v>
      </c>
    </row>
    <row r="193" spans="1:10" x14ac:dyDescent="0.25">
      <c r="A193" s="2">
        <v>43284</v>
      </c>
      <c r="B193" s="31" t="s">
        <v>62</v>
      </c>
      <c r="C193" s="31">
        <v>10000</v>
      </c>
      <c r="D193" s="29" t="s">
        <v>11</v>
      </c>
      <c r="E193" s="30">
        <v>53</v>
      </c>
      <c r="F193" s="30">
        <v>52.5</v>
      </c>
      <c r="G193" s="30">
        <v>0</v>
      </c>
      <c r="H193" s="5">
        <f t="shared" ref="H193" si="228">(E193-F193)*C193</f>
        <v>5000</v>
      </c>
      <c r="I193" s="5">
        <v>0</v>
      </c>
      <c r="J193" s="5">
        <f t="shared" si="227"/>
        <v>5000</v>
      </c>
    </row>
    <row r="194" spans="1:10" x14ac:dyDescent="0.25">
      <c r="A194" s="18">
        <v>43283</v>
      </c>
      <c r="B194" s="33" t="s">
        <v>21</v>
      </c>
      <c r="C194" s="33">
        <v>500</v>
      </c>
      <c r="D194" s="34" t="s">
        <v>11</v>
      </c>
      <c r="E194" s="35">
        <v>1508</v>
      </c>
      <c r="F194" s="35">
        <v>1493</v>
      </c>
      <c r="G194" s="35">
        <v>1473</v>
      </c>
      <c r="H194" s="21">
        <f>(E194-F194)*C194</f>
        <v>7500</v>
      </c>
      <c r="I194" s="21">
        <f>(F194-G194)*C194</f>
        <v>10000</v>
      </c>
      <c r="J194" s="21">
        <f>+I194+H194</f>
        <v>17500</v>
      </c>
    </row>
    <row r="195" spans="1:10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 spans="1:10" x14ac:dyDescent="0.25">
      <c r="A196" s="2">
        <v>43280</v>
      </c>
      <c r="B196" s="31" t="s">
        <v>21</v>
      </c>
      <c r="C196" s="31">
        <v>500</v>
      </c>
      <c r="D196" s="31" t="s">
        <v>10</v>
      </c>
      <c r="E196" s="32">
        <v>1495</v>
      </c>
      <c r="F196" s="32">
        <v>1510</v>
      </c>
      <c r="G196" s="30">
        <v>1530</v>
      </c>
      <c r="H196" s="5">
        <f t="shared" ref="H196:H197" si="229">(F196-E196)*C196</f>
        <v>7500</v>
      </c>
      <c r="I196" s="5">
        <f>(G196-F196)*C196</f>
        <v>10000</v>
      </c>
      <c r="J196" s="21">
        <f t="shared" ref="J196:J198" si="230">+I196+H196</f>
        <v>17500</v>
      </c>
    </row>
    <row r="197" spans="1:10" x14ac:dyDescent="0.25">
      <c r="A197" s="2">
        <v>43280</v>
      </c>
      <c r="B197" s="31" t="s">
        <v>13</v>
      </c>
      <c r="C197" s="31">
        <v>12000</v>
      </c>
      <c r="D197" s="31" t="s">
        <v>10</v>
      </c>
      <c r="E197" s="32">
        <v>83.25</v>
      </c>
      <c r="F197" s="32">
        <v>84.25</v>
      </c>
      <c r="G197" s="30">
        <v>0</v>
      </c>
      <c r="H197" s="5">
        <f t="shared" si="229"/>
        <v>12000</v>
      </c>
      <c r="I197" s="5">
        <v>0</v>
      </c>
      <c r="J197" s="21">
        <f t="shared" si="230"/>
        <v>12000</v>
      </c>
    </row>
    <row r="198" spans="1:10" x14ac:dyDescent="0.25">
      <c r="A198" s="18">
        <v>43279</v>
      </c>
      <c r="B198" s="33" t="s">
        <v>63</v>
      </c>
      <c r="C198" s="33">
        <v>2750</v>
      </c>
      <c r="D198" s="33" t="s">
        <v>11</v>
      </c>
      <c r="E198" s="37">
        <v>273.2</v>
      </c>
      <c r="F198" s="37">
        <v>271</v>
      </c>
      <c r="G198" s="35">
        <v>0</v>
      </c>
      <c r="H198" s="21">
        <v>6050</v>
      </c>
      <c r="I198" s="21">
        <v>0</v>
      </c>
      <c r="J198" s="21">
        <f t="shared" si="230"/>
        <v>6050</v>
      </c>
    </row>
    <row r="199" spans="1:10" x14ac:dyDescent="0.25">
      <c r="A199" s="18">
        <v>43279</v>
      </c>
      <c r="B199" s="33" t="s">
        <v>17</v>
      </c>
      <c r="C199" s="33">
        <v>2500</v>
      </c>
      <c r="D199" s="33" t="s">
        <v>11</v>
      </c>
      <c r="E199" s="37">
        <v>186.75</v>
      </c>
      <c r="F199" s="37">
        <v>185.3</v>
      </c>
      <c r="G199" s="35" t="s">
        <v>49</v>
      </c>
      <c r="H199" s="21">
        <v>3650</v>
      </c>
      <c r="I199" s="21" t="s">
        <v>49</v>
      </c>
      <c r="J199" s="21" t="s">
        <v>49</v>
      </c>
    </row>
    <row r="200" spans="1:10" x14ac:dyDescent="0.25">
      <c r="A200" s="18">
        <v>43279</v>
      </c>
      <c r="B200" s="33" t="s">
        <v>18</v>
      </c>
      <c r="C200" s="33">
        <v>7000</v>
      </c>
      <c r="D200" s="33" t="s">
        <v>10</v>
      </c>
      <c r="E200" s="37">
        <v>129.25</v>
      </c>
      <c r="F200" s="37">
        <v>128.25</v>
      </c>
      <c r="G200" s="35">
        <v>0</v>
      </c>
      <c r="H200" s="21">
        <f>(F200-E200)*C200</f>
        <v>-7000</v>
      </c>
      <c r="I200" s="21">
        <v>0</v>
      </c>
      <c r="J200" s="16">
        <f>+I200+H200</f>
        <v>-7000</v>
      </c>
    </row>
    <row r="201" spans="1:10" x14ac:dyDescent="0.25">
      <c r="A201" s="18">
        <v>43279</v>
      </c>
      <c r="B201" s="33" t="s">
        <v>34</v>
      </c>
      <c r="C201" s="33">
        <v>8000</v>
      </c>
      <c r="D201" s="33" t="s">
        <v>10</v>
      </c>
      <c r="E201" s="37">
        <v>75.75</v>
      </c>
      <c r="F201" s="37">
        <v>76.75</v>
      </c>
      <c r="G201" s="35">
        <v>77.45</v>
      </c>
      <c r="H201" s="21">
        <f t="shared" ref="H201:H204" si="231">(F201-E201)*C201</f>
        <v>8000</v>
      </c>
      <c r="I201" s="21">
        <f>(G201-F201)*C201</f>
        <v>5600.0000000000227</v>
      </c>
      <c r="J201" s="21">
        <f t="shared" ref="J201:J204" si="232">+I201+H201</f>
        <v>13600.000000000022</v>
      </c>
    </row>
    <row r="202" spans="1:10" x14ac:dyDescent="0.25">
      <c r="A202" s="2">
        <v>43278</v>
      </c>
      <c r="B202" s="31" t="s">
        <v>18</v>
      </c>
      <c r="C202" s="31">
        <v>7000</v>
      </c>
      <c r="D202" s="31" t="s">
        <v>10</v>
      </c>
      <c r="E202" s="32">
        <v>128.9</v>
      </c>
      <c r="F202" s="32">
        <v>129.9</v>
      </c>
      <c r="G202" s="30">
        <v>0</v>
      </c>
      <c r="H202" s="5">
        <f t="shared" si="231"/>
        <v>7000</v>
      </c>
      <c r="I202" s="5">
        <v>0</v>
      </c>
      <c r="J202" s="21">
        <f t="shared" si="232"/>
        <v>7000</v>
      </c>
    </row>
    <row r="203" spans="1:10" x14ac:dyDescent="0.25">
      <c r="A203" s="2">
        <v>43277</v>
      </c>
      <c r="B203" s="31" t="s">
        <v>29</v>
      </c>
      <c r="C203" s="31">
        <v>1100</v>
      </c>
      <c r="D203" s="31" t="s">
        <v>10</v>
      </c>
      <c r="E203" s="32">
        <v>879</v>
      </c>
      <c r="F203" s="32">
        <v>884</v>
      </c>
      <c r="G203" s="30">
        <v>0</v>
      </c>
      <c r="H203" s="5">
        <f t="shared" si="231"/>
        <v>5500</v>
      </c>
      <c r="I203" s="5">
        <v>0</v>
      </c>
      <c r="J203" s="21">
        <f t="shared" si="232"/>
        <v>5500</v>
      </c>
    </row>
    <row r="204" spans="1:10" x14ac:dyDescent="0.25">
      <c r="A204" s="2">
        <v>43276</v>
      </c>
      <c r="B204" s="31" t="s">
        <v>26</v>
      </c>
      <c r="C204" s="31">
        <v>1000</v>
      </c>
      <c r="D204" s="29" t="s">
        <v>10</v>
      </c>
      <c r="E204" s="30">
        <v>1058</v>
      </c>
      <c r="F204" s="30">
        <v>1066</v>
      </c>
      <c r="G204" s="30">
        <v>0</v>
      </c>
      <c r="H204" s="5">
        <f t="shared" si="231"/>
        <v>8000</v>
      </c>
      <c r="I204" s="5">
        <v>0</v>
      </c>
      <c r="J204" s="21">
        <f t="shared" si="232"/>
        <v>8000</v>
      </c>
    </row>
    <row r="205" spans="1:10" x14ac:dyDescent="0.25">
      <c r="A205" s="2">
        <v>43273</v>
      </c>
      <c r="B205" s="31" t="s">
        <v>64</v>
      </c>
      <c r="C205" s="31">
        <v>1000</v>
      </c>
      <c r="D205" s="29" t="s">
        <v>11</v>
      </c>
      <c r="E205" s="30">
        <v>832</v>
      </c>
      <c r="F205" s="30">
        <v>828</v>
      </c>
      <c r="G205" s="30">
        <v>0</v>
      </c>
      <c r="H205" s="5">
        <f>(E205-F205)*C205</f>
        <v>4000</v>
      </c>
      <c r="I205" s="5">
        <v>0</v>
      </c>
      <c r="J205" s="21">
        <f>+I205+H205</f>
        <v>4000</v>
      </c>
    </row>
    <row r="206" spans="1:10" x14ac:dyDescent="0.25">
      <c r="A206" s="2">
        <v>43272</v>
      </c>
      <c r="B206" s="31" t="s">
        <v>39</v>
      </c>
      <c r="C206" s="31">
        <v>500</v>
      </c>
      <c r="D206" s="29" t="s">
        <v>11</v>
      </c>
      <c r="E206" s="30">
        <v>1485</v>
      </c>
      <c r="F206" s="30">
        <v>1481</v>
      </c>
      <c r="G206" s="30">
        <v>0</v>
      </c>
      <c r="H206" s="5">
        <f>(E206-F206)*C206</f>
        <v>2000</v>
      </c>
      <c r="I206" s="5">
        <v>0</v>
      </c>
      <c r="J206" s="21">
        <f>+I206+H206</f>
        <v>2000</v>
      </c>
    </row>
    <row r="207" spans="1:10" x14ac:dyDescent="0.25">
      <c r="A207" s="2">
        <v>43272</v>
      </c>
      <c r="B207" s="31" t="s">
        <v>32</v>
      </c>
      <c r="C207" s="31">
        <v>12000</v>
      </c>
      <c r="D207" s="31" t="s">
        <v>10</v>
      </c>
      <c r="E207" s="32">
        <v>83.4</v>
      </c>
      <c r="F207" s="32">
        <v>84.4</v>
      </c>
      <c r="G207" s="30">
        <v>0</v>
      </c>
      <c r="H207" s="5">
        <f t="shared" ref="H207:H209" si="233">(F207-E207)*C207</f>
        <v>12000</v>
      </c>
      <c r="I207" s="5">
        <v>0</v>
      </c>
      <c r="J207" s="21">
        <f t="shared" ref="J207:J209" si="234">+I207+H207</f>
        <v>12000</v>
      </c>
    </row>
    <row r="208" spans="1:10" x14ac:dyDescent="0.25">
      <c r="A208" s="18">
        <v>43269</v>
      </c>
      <c r="B208" s="33" t="s">
        <v>40</v>
      </c>
      <c r="C208" s="33">
        <v>1000</v>
      </c>
      <c r="D208" s="33" t="s">
        <v>10</v>
      </c>
      <c r="E208" s="37">
        <v>1080</v>
      </c>
      <c r="F208" s="37">
        <v>1085</v>
      </c>
      <c r="G208" s="35">
        <v>0</v>
      </c>
      <c r="H208" s="21">
        <f t="shared" si="233"/>
        <v>5000</v>
      </c>
      <c r="I208" s="21">
        <v>0</v>
      </c>
      <c r="J208" s="21">
        <f t="shared" si="234"/>
        <v>5000</v>
      </c>
    </row>
    <row r="209" spans="1:10" x14ac:dyDescent="0.25">
      <c r="A209" s="18">
        <v>43269</v>
      </c>
      <c r="B209" s="33" t="s">
        <v>21</v>
      </c>
      <c r="C209" s="33">
        <v>500</v>
      </c>
      <c r="D209" s="33" t="s">
        <v>10</v>
      </c>
      <c r="E209" s="37">
        <v>1620</v>
      </c>
      <c r="F209" s="37">
        <v>1625</v>
      </c>
      <c r="G209" s="35">
        <v>0</v>
      </c>
      <c r="H209" s="21">
        <f t="shared" si="233"/>
        <v>2500</v>
      </c>
      <c r="I209" s="21">
        <v>0</v>
      </c>
      <c r="J209" s="21">
        <f t="shared" si="234"/>
        <v>2500</v>
      </c>
    </row>
    <row r="210" spans="1:10" x14ac:dyDescent="0.25">
      <c r="A210" s="2">
        <v>43266</v>
      </c>
      <c r="B210" s="31" t="s">
        <v>32</v>
      </c>
      <c r="C210" s="31">
        <v>12000</v>
      </c>
      <c r="D210" s="31" t="s">
        <v>10</v>
      </c>
      <c r="E210" s="32">
        <v>84.5</v>
      </c>
      <c r="F210" s="32">
        <v>85.5</v>
      </c>
      <c r="G210" s="30">
        <v>0</v>
      </c>
      <c r="H210" s="5">
        <f>(F210-E210)*C210</f>
        <v>12000</v>
      </c>
      <c r="I210" s="5">
        <v>0</v>
      </c>
      <c r="J210" s="21">
        <f>+I210+H210</f>
        <v>12000</v>
      </c>
    </row>
    <row r="211" spans="1:10" x14ac:dyDescent="0.25">
      <c r="A211" s="2">
        <v>43266</v>
      </c>
      <c r="B211" s="31" t="s">
        <v>21</v>
      </c>
      <c r="C211" s="31">
        <v>500</v>
      </c>
      <c r="D211" s="31" t="s">
        <v>10</v>
      </c>
      <c r="E211" s="32">
        <v>1610</v>
      </c>
      <c r="F211" s="32">
        <v>1630</v>
      </c>
      <c r="G211" s="30">
        <v>0</v>
      </c>
      <c r="H211" s="5">
        <f t="shared" ref="H211:H212" si="235">(F211-E211)*C211</f>
        <v>10000</v>
      </c>
      <c r="I211" s="5">
        <v>0</v>
      </c>
      <c r="J211" s="21">
        <f t="shared" ref="J211:J212" si="236">+I211+H211</f>
        <v>10000</v>
      </c>
    </row>
    <row r="212" spans="1:10" x14ac:dyDescent="0.25">
      <c r="A212" s="2">
        <v>43265</v>
      </c>
      <c r="B212" s="31" t="s">
        <v>21</v>
      </c>
      <c r="C212" s="31">
        <v>500</v>
      </c>
      <c r="D212" s="31" t="s">
        <v>10</v>
      </c>
      <c r="E212" s="32">
        <v>1592</v>
      </c>
      <c r="F212" s="32">
        <v>1608</v>
      </c>
      <c r="G212" s="30">
        <v>0</v>
      </c>
      <c r="H212" s="5">
        <f t="shared" si="235"/>
        <v>8000</v>
      </c>
      <c r="I212" s="5">
        <v>0</v>
      </c>
      <c r="J212" s="21">
        <f t="shared" si="236"/>
        <v>8000</v>
      </c>
    </row>
    <row r="213" spans="1:10" x14ac:dyDescent="0.25">
      <c r="A213" s="2">
        <v>43265</v>
      </c>
      <c r="B213" s="31" t="s">
        <v>20</v>
      </c>
      <c r="C213" s="31">
        <v>800</v>
      </c>
      <c r="D213" s="29" t="s">
        <v>11</v>
      </c>
      <c r="E213" s="30">
        <v>1278</v>
      </c>
      <c r="F213" s="30">
        <v>1265.5</v>
      </c>
      <c r="G213" s="30">
        <v>0</v>
      </c>
      <c r="H213" s="5">
        <f>(E213-F213)*C213</f>
        <v>10000</v>
      </c>
      <c r="I213" s="5">
        <v>0</v>
      </c>
      <c r="J213" s="21">
        <f>+I213+H213</f>
        <v>10000</v>
      </c>
    </row>
    <row r="214" spans="1:10" x14ac:dyDescent="0.25">
      <c r="A214" s="18">
        <v>43264</v>
      </c>
      <c r="B214" s="33" t="s">
        <v>41</v>
      </c>
      <c r="C214" s="33">
        <v>10000</v>
      </c>
      <c r="D214" s="33" t="s">
        <v>10</v>
      </c>
      <c r="E214" s="37">
        <v>37.25</v>
      </c>
      <c r="F214" s="37">
        <v>38</v>
      </c>
      <c r="G214" s="35">
        <v>0</v>
      </c>
      <c r="H214" s="21">
        <f t="shared" ref="H214" si="237">(F214-E214)*C214</f>
        <v>7500</v>
      </c>
      <c r="I214" s="21">
        <v>0</v>
      </c>
      <c r="J214" s="21">
        <f t="shared" ref="J214" si="238">+I214+H214</f>
        <v>7500</v>
      </c>
    </row>
    <row r="215" spans="1:10" x14ac:dyDescent="0.25">
      <c r="A215" s="18">
        <v>43264</v>
      </c>
      <c r="B215" s="33" t="s">
        <v>24</v>
      </c>
      <c r="C215" s="33">
        <v>750</v>
      </c>
      <c r="D215" s="33" t="s">
        <v>10</v>
      </c>
      <c r="E215" s="37">
        <v>923</v>
      </c>
      <c r="F215" s="37">
        <v>913</v>
      </c>
      <c r="G215" s="35">
        <v>0</v>
      </c>
      <c r="H215" s="21">
        <f>(F215-E215)*C215</f>
        <v>-7500</v>
      </c>
      <c r="I215" s="21">
        <v>0</v>
      </c>
      <c r="J215" s="16">
        <f>+I215+H215</f>
        <v>-7500</v>
      </c>
    </row>
    <row r="216" spans="1:10" x14ac:dyDescent="0.25">
      <c r="A216" s="18">
        <v>43263</v>
      </c>
      <c r="B216" s="33" t="s">
        <v>18</v>
      </c>
      <c r="C216" s="33">
        <v>7000</v>
      </c>
      <c r="D216" s="33" t="s">
        <v>10</v>
      </c>
      <c r="E216" s="37">
        <v>142.75</v>
      </c>
      <c r="F216" s="37">
        <v>144.25</v>
      </c>
      <c r="G216" s="35">
        <v>146.25</v>
      </c>
      <c r="H216" s="21">
        <f t="shared" ref="H216:H218" si="239">(F216-E216)*C216</f>
        <v>10500</v>
      </c>
      <c r="I216" s="21">
        <f>(G216-F216)*C216</f>
        <v>14000</v>
      </c>
      <c r="J216" s="21">
        <f t="shared" ref="J216:J220" si="240">+I216+H216</f>
        <v>24500</v>
      </c>
    </row>
    <row r="217" spans="1:10" x14ac:dyDescent="0.25">
      <c r="A217" s="18">
        <v>43259</v>
      </c>
      <c r="B217" s="33" t="s">
        <v>65</v>
      </c>
      <c r="C217" s="33">
        <v>10000</v>
      </c>
      <c r="D217" s="33" t="s">
        <v>10</v>
      </c>
      <c r="E217" s="37">
        <v>44.25</v>
      </c>
      <c r="F217" s="37">
        <v>45</v>
      </c>
      <c r="G217" s="35">
        <v>46</v>
      </c>
      <c r="H217" s="21">
        <f t="shared" si="239"/>
        <v>7500</v>
      </c>
      <c r="I217" s="21">
        <f>(G217-F217)*C217</f>
        <v>10000</v>
      </c>
      <c r="J217" s="21">
        <f t="shared" si="240"/>
        <v>17500</v>
      </c>
    </row>
    <row r="218" spans="1:10" x14ac:dyDescent="0.25">
      <c r="A218" s="18">
        <v>43257</v>
      </c>
      <c r="B218" s="33" t="s">
        <v>44</v>
      </c>
      <c r="C218" s="33">
        <v>1400</v>
      </c>
      <c r="D218" s="33" t="s">
        <v>10</v>
      </c>
      <c r="E218" s="37">
        <v>523</v>
      </c>
      <c r="F218" s="37">
        <v>530</v>
      </c>
      <c r="G218" s="35">
        <v>540</v>
      </c>
      <c r="H218" s="21">
        <f t="shared" si="239"/>
        <v>9800</v>
      </c>
      <c r="I218" s="21">
        <f>(G218-F218)*C218</f>
        <v>14000</v>
      </c>
      <c r="J218" s="21">
        <f t="shared" si="240"/>
        <v>23800</v>
      </c>
    </row>
    <row r="219" spans="1:10" x14ac:dyDescent="0.25">
      <c r="A219" s="18">
        <v>43256</v>
      </c>
      <c r="B219" s="33" t="s">
        <v>38</v>
      </c>
      <c r="C219" s="33">
        <v>1000</v>
      </c>
      <c r="D219" s="34" t="s">
        <v>11</v>
      </c>
      <c r="E219" s="35">
        <v>913</v>
      </c>
      <c r="F219" s="35">
        <v>905</v>
      </c>
      <c r="G219" s="35">
        <v>0</v>
      </c>
      <c r="H219" s="21">
        <f>(E219-F219)*C219</f>
        <v>8000</v>
      </c>
      <c r="I219" s="21">
        <v>0</v>
      </c>
      <c r="J219" s="21">
        <f t="shared" si="240"/>
        <v>8000</v>
      </c>
    </row>
    <row r="220" spans="1:10" x14ac:dyDescent="0.25">
      <c r="A220" s="18">
        <v>43255</v>
      </c>
      <c r="B220" s="33" t="s">
        <v>18</v>
      </c>
      <c r="C220" s="33">
        <v>7000</v>
      </c>
      <c r="D220" s="34" t="s">
        <v>11</v>
      </c>
      <c r="E220" s="35">
        <v>151</v>
      </c>
      <c r="F220" s="35">
        <v>149.75</v>
      </c>
      <c r="G220" s="35">
        <v>147.25</v>
      </c>
      <c r="H220" s="21">
        <f>(E220-F220)*C220</f>
        <v>8750</v>
      </c>
      <c r="I220" s="21">
        <f>(F220-G220)*C220</f>
        <v>17500</v>
      </c>
      <c r="J220" s="21">
        <f t="shared" si="240"/>
        <v>26250</v>
      </c>
    </row>
    <row r="221" spans="1:10" x14ac:dyDescent="0.25">
      <c r="A221" s="18">
        <v>43252</v>
      </c>
      <c r="B221" s="33" t="s">
        <v>27</v>
      </c>
      <c r="C221" s="33">
        <v>3750</v>
      </c>
      <c r="D221" s="34" t="s">
        <v>11</v>
      </c>
      <c r="E221" s="35">
        <v>172</v>
      </c>
      <c r="F221" s="35">
        <v>173</v>
      </c>
      <c r="G221" s="35">
        <v>0</v>
      </c>
      <c r="H221" s="21">
        <f>(E221-F221)*C221</f>
        <v>-3750</v>
      </c>
      <c r="I221" s="21">
        <v>0</v>
      </c>
      <c r="J221" s="16">
        <f>+I221+H221</f>
        <v>-3750</v>
      </c>
    </row>
    <row r="222" spans="1:10" x14ac:dyDescent="0.25">
      <c r="A222" s="38"/>
      <c r="B222" s="39"/>
      <c r="C222" s="39"/>
      <c r="D222" s="39"/>
      <c r="E222" s="40"/>
      <c r="F222" s="40"/>
      <c r="G222" s="40"/>
      <c r="H222" s="41"/>
      <c r="I222" s="41"/>
      <c r="J222" s="42"/>
    </row>
  </sheetData>
  <mergeCells count="2">
    <mergeCell ref="A1:J1"/>
    <mergeCell ref="A2:J2"/>
  </mergeCells>
  <pageMargins left="0.7" right="0.7" top="0.75" bottom="0.75" header="0.3" footer="0.3"/>
  <ignoredErrors>
    <ignoredError sqref="H190 H213:H220 H182 H176:H177 H38:I55 H25:H37 H16:H21 H13 H9:H1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43587</v>
      </c>
      <c r="B5" s="3" t="s">
        <v>32</v>
      </c>
      <c r="C5" s="74">
        <v>56</v>
      </c>
      <c r="D5" s="74" t="s">
        <v>71</v>
      </c>
      <c r="E5" s="15">
        <v>12000</v>
      </c>
      <c r="F5" s="15">
        <v>3.3</v>
      </c>
      <c r="G5" s="15">
        <v>3.3</v>
      </c>
      <c r="H5" s="15">
        <v>0</v>
      </c>
      <c r="I5" s="43">
        <f t="shared" ref="I5:I6" si="0">(G5-F5)*E5</f>
        <v>0</v>
      </c>
      <c r="J5" s="44">
        <v>0</v>
      </c>
      <c r="K5" s="44">
        <f t="shared" ref="K5:K6" si="1">(I5+J5)</f>
        <v>0</v>
      </c>
    </row>
    <row r="6" spans="1:11" s="70" customFormat="1" x14ac:dyDescent="0.25">
      <c r="A6" s="23">
        <v>43587</v>
      </c>
      <c r="B6" s="3" t="s">
        <v>310</v>
      </c>
      <c r="C6" s="74">
        <v>37</v>
      </c>
      <c r="D6" s="74" t="s">
        <v>71</v>
      </c>
      <c r="E6" s="15">
        <v>8000</v>
      </c>
      <c r="F6" s="15">
        <v>2</v>
      </c>
      <c r="G6" s="15">
        <v>2</v>
      </c>
      <c r="H6" s="15">
        <v>0</v>
      </c>
      <c r="I6" s="43">
        <f t="shared" si="0"/>
        <v>0</v>
      </c>
      <c r="J6" s="44">
        <v>0</v>
      </c>
      <c r="K6" s="44">
        <f t="shared" si="1"/>
        <v>0</v>
      </c>
    </row>
    <row r="7" spans="1:11" s="70" customFormat="1" x14ac:dyDescent="0.25">
      <c r="A7" s="75"/>
      <c r="B7" s="76"/>
      <c r="C7" s="77"/>
      <c r="D7" s="77"/>
      <c r="E7" s="78"/>
      <c r="F7" s="78"/>
      <c r="G7" s="78"/>
      <c r="H7" s="78"/>
      <c r="I7" s="79"/>
      <c r="J7" s="80"/>
      <c r="K7" s="80"/>
    </row>
    <row r="8" spans="1:11" s="70" customFormat="1" x14ac:dyDescent="0.25">
      <c r="A8" s="23">
        <v>43585</v>
      </c>
      <c r="B8" s="3" t="s">
        <v>307</v>
      </c>
      <c r="C8" s="74">
        <v>290</v>
      </c>
      <c r="D8" s="74" t="s">
        <v>71</v>
      </c>
      <c r="E8" s="15">
        <v>2100</v>
      </c>
      <c r="F8" s="15">
        <v>10.5</v>
      </c>
      <c r="G8" s="15">
        <v>11.5</v>
      </c>
      <c r="H8" s="15">
        <v>0</v>
      </c>
      <c r="I8" s="43">
        <f t="shared" ref="I8" si="2">(G8-F8)*E8</f>
        <v>2100</v>
      </c>
      <c r="J8" s="44">
        <v>0</v>
      </c>
      <c r="K8" s="44">
        <f t="shared" ref="K8" si="3">(I8+J8)</f>
        <v>2100</v>
      </c>
    </row>
    <row r="9" spans="1:11" s="70" customFormat="1" x14ac:dyDescent="0.25">
      <c r="A9" s="23">
        <v>43580</v>
      </c>
      <c r="B9" s="3" t="s">
        <v>73</v>
      </c>
      <c r="C9" s="74">
        <v>310</v>
      </c>
      <c r="D9" s="74" t="s">
        <v>71</v>
      </c>
      <c r="E9" s="15">
        <v>3000</v>
      </c>
      <c r="F9" s="15">
        <v>2.25</v>
      </c>
      <c r="G9" s="15">
        <v>1.25</v>
      </c>
      <c r="H9" s="15">
        <v>0</v>
      </c>
      <c r="I9" s="43">
        <f t="shared" ref="I9" si="4">(G9-F9)*E9</f>
        <v>-3000</v>
      </c>
      <c r="J9" s="44">
        <v>0</v>
      </c>
      <c r="K9" s="55">
        <f t="shared" ref="K9" si="5">(I9+J9)</f>
        <v>-3000</v>
      </c>
    </row>
    <row r="10" spans="1:11" s="70" customFormat="1" x14ac:dyDescent="0.25">
      <c r="A10" s="23">
        <v>43579</v>
      </c>
      <c r="B10" s="3" t="s">
        <v>73</v>
      </c>
      <c r="C10" s="74">
        <v>310</v>
      </c>
      <c r="D10" s="74" t="s">
        <v>71</v>
      </c>
      <c r="E10" s="15">
        <v>3000</v>
      </c>
      <c r="F10" s="15">
        <v>7</v>
      </c>
      <c r="G10" s="15">
        <v>8</v>
      </c>
      <c r="H10" s="15">
        <v>8.75</v>
      </c>
      <c r="I10" s="43">
        <f t="shared" ref="I10" si="6">(G10-F10)*E10</f>
        <v>3000</v>
      </c>
      <c r="J10" s="44">
        <f t="shared" ref="J10" si="7">(H10-G10)*E10</f>
        <v>2250</v>
      </c>
      <c r="K10" s="44">
        <f t="shared" ref="K10" si="8">(I10+J10)</f>
        <v>5250</v>
      </c>
    </row>
    <row r="11" spans="1:11" s="70" customFormat="1" x14ac:dyDescent="0.25">
      <c r="A11" s="23">
        <v>43579</v>
      </c>
      <c r="B11" s="3" t="s">
        <v>268</v>
      </c>
      <c r="C11" s="74">
        <v>520</v>
      </c>
      <c r="D11" s="4" t="s">
        <v>72</v>
      </c>
      <c r="E11" s="15">
        <v>1061</v>
      </c>
      <c r="F11" s="15">
        <v>7.6</v>
      </c>
      <c r="G11" s="15">
        <v>9.1999999999999993</v>
      </c>
      <c r="H11" s="15">
        <v>0</v>
      </c>
      <c r="I11" s="43">
        <v>0</v>
      </c>
      <c r="J11" s="44">
        <v>0</v>
      </c>
      <c r="K11" s="44" t="s">
        <v>304</v>
      </c>
    </row>
    <row r="12" spans="1:11" s="70" customFormat="1" x14ac:dyDescent="0.25">
      <c r="A12" s="23">
        <v>43579</v>
      </c>
      <c r="B12" s="3" t="s">
        <v>130</v>
      </c>
      <c r="C12" s="74">
        <v>780</v>
      </c>
      <c r="D12" s="4" t="s">
        <v>72</v>
      </c>
      <c r="E12" s="15">
        <v>1000</v>
      </c>
      <c r="F12" s="15">
        <v>5.5</v>
      </c>
      <c r="G12" s="15">
        <v>3</v>
      </c>
      <c r="H12" s="15">
        <v>0</v>
      </c>
      <c r="I12" s="43">
        <f t="shared" ref="I12" si="9">(G12-F12)*E12</f>
        <v>-2500</v>
      </c>
      <c r="J12" s="44">
        <v>0</v>
      </c>
      <c r="K12" s="55">
        <f t="shared" ref="K12" si="10">(I12+J12)</f>
        <v>-2500</v>
      </c>
    </row>
    <row r="13" spans="1:11" s="70" customFormat="1" x14ac:dyDescent="0.25">
      <c r="A13" s="23">
        <v>43578</v>
      </c>
      <c r="B13" s="3" t="s">
        <v>301</v>
      </c>
      <c r="C13" s="74">
        <v>130</v>
      </c>
      <c r="D13" s="74" t="s">
        <v>71</v>
      </c>
      <c r="E13" s="15">
        <v>3200</v>
      </c>
      <c r="F13" s="15">
        <v>3</v>
      </c>
      <c r="G13" s="15">
        <v>3.35</v>
      </c>
      <c r="H13" s="15">
        <v>0</v>
      </c>
      <c r="I13" s="43">
        <f t="shared" ref="I13" si="11">(G13-F13)*E13</f>
        <v>1120.0000000000002</v>
      </c>
      <c r="J13" s="44">
        <v>0</v>
      </c>
      <c r="K13" s="44">
        <f t="shared" ref="K13" si="12">(I13+J13)</f>
        <v>1120.0000000000002</v>
      </c>
    </row>
    <row r="14" spans="1:11" s="70" customFormat="1" x14ac:dyDescent="0.25">
      <c r="A14" s="23">
        <v>43578</v>
      </c>
      <c r="B14" s="3" t="s">
        <v>292</v>
      </c>
      <c r="C14" s="74">
        <v>270</v>
      </c>
      <c r="D14" s="74" t="s">
        <v>71</v>
      </c>
      <c r="E14" s="15">
        <v>2000</v>
      </c>
      <c r="F14" s="15">
        <v>2.7</v>
      </c>
      <c r="G14" s="15">
        <v>4.0999999999999996</v>
      </c>
      <c r="H14" s="15">
        <v>0</v>
      </c>
      <c r="I14" s="43">
        <f t="shared" ref="I14" si="13">(G14-F14)*E14</f>
        <v>2799.9999999999991</v>
      </c>
      <c r="J14" s="44">
        <v>0</v>
      </c>
      <c r="K14" s="44">
        <f t="shared" ref="K14" si="14">(I14+J14)</f>
        <v>2799.9999999999991</v>
      </c>
    </row>
    <row r="15" spans="1:11" s="70" customFormat="1" x14ac:dyDescent="0.25">
      <c r="A15" s="23">
        <v>43577</v>
      </c>
      <c r="B15" s="3" t="s">
        <v>294</v>
      </c>
      <c r="C15" s="74">
        <v>390</v>
      </c>
      <c r="D15" s="74" t="s">
        <v>71</v>
      </c>
      <c r="E15" s="15">
        <v>2750</v>
      </c>
      <c r="F15" s="15">
        <v>10.25</v>
      </c>
      <c r="G15" s="15">
        <v>11.25</v>
      </c>
      <c r="H15" s="15">
        <v>0</v>
      </c>
      <c r="I15" s="43">
        <f t="shared" ref="I15" si="15">(G15-F15)*E15</f>
        <v>2750</v>
      </c>
      <c r="J15" s="44">
        <v>0</v>
      </c>
      <c r="K15" s="44">
        <f t="shared" ref="K15" si="16">(I15+J15)</f>
        <v>2750</v>
      </c>
    </row>
    <row r="16" spans="1:11" s="70" customFormat="1" x14ac:dyDescent="0.25">
      <c r="A16" s="23">
        <v>43573</v>
      </c>
      <c r="B16" s="3" t="s">
        <v>191</v>
      </c>
      <c r="C16" s="74">
        <v>1350</v>
      </c>
      <c r="D16" s="4" t="s">
        <v>72</v>
      </c>
      <c r="E16" s="15">
        <v>500</v>
      </c>
      <c r="F16" s="15">
        <v>18.5</v>
      </c>
      <c r="G16" s="15">
        <v>22.5</v>
      </c>
      <c r="H16" s="15">
        <v>0</v>
      </c>
      <c r="I16" s="43">
        <f t="shared" ref="I16" si="17">(G16-F16)*E16</f>
        <v>2000</v>
      </c>
      <c r="J16" s="44">
        <v>0</v>
      </c>
      <c r="K16" s="44">
        <f t="shared" ref="K16" si="18">(I16+J16)</f>
        <v>2000</v>
      </c>
    </row>
    <row r="17" spans="1:11" s="70" customFormat="1" x14ac:dyDescent="0.25">
      <c r="A17" s="23">
        <v>43573</v>
      </c>
      <c r="B17" s="3" t="s">
        <v>274</v>
      </c>
      <c r="C17" s="74">
        <v>235</v>
      </c>
      <c r="D17" s="4" t="s">
        <v>71</v>
      </c>
      <c r="E17" s="15">
        <v>2000</v>
      </c>
      <c r="F17" s="15">
        <v>6.6</v>
      </c>
      <c r="G17" s="15">
        <v>8.1999999999999993</v>
      </c>
      <c r="H17" s="15">
        <v>0</v>
      </c>
      <c r="I17" s="43">
        <f t="shared" ref="I17" si="19">(G17-F17)*E17</f>
        <v>3199.9999999999991</v>
      </c>
      <c r="J17" s="44">
        <v>0</v>
      </c>
      <c r="K17" s="44">
        <f t="shared" ref="K17" si="20">(I17+J17)</f>
        <v>3199.9999999999991</v>
      </c>
    </row>
    <row r="18" spans="1:11" s="70" customFormat="1" x14ac:dyDescent="0.25">
      <c r="A18" s="23">
        <v>43570</v>
      </c>
      <c r="B18" s="3" t="s">
        <v>295</v>
      </c>
      <c r="C18" s="74">
        <v>2700</v>
      </c>
      <c r="D18" s="74" t="s">
        <v>71</v>
      </c>
      <c r="E18" s="15">
        <v>200</v>
      </c>
      <c r="F18" s="15">
        <v>52</v>
      </c>
      <c r="G18" s="15">
        <v>52</v>
      </c>
      <c r="H18" s="15">
        <v>0</v>
      </c>
      <c r="I18" s="43">
        <f t="shared" ref="I18" si="21">(G18-F18)*E18</f>
        <v>0</v>
      </c>
      <c r="J18" s="44">
        <v>0</v>
      </c>
      <c r="K18" s="44">
        <f t="shared" ref="K18" si="22">(I18+J18)</f>
        <v>0</v>
      </c>
    </row>
    <row r="19" spans="1:11" s="70" customFormat="1" x14ac:dyDescent="0.25">
      <c r="A19" s="23">
        <v>43567</v>
      </c>
      <c r="B19" s="3" t="s">
        <v>293</v>
      </c>
      <c r="C19" s="74">
        <v>39</v>
      </c>
      <c r="D19" s="74" t="s">
        <v>71</v>
      </c>
      <c r="E19" s="15">
        <v>8000</v>
      </c>
      <c r="F19" s="15">
        <v>1.75</v>
      </c>
      <c r="G19" s="15">
        <v>2</v>
      </c>
      <c r="H19" s="15">
        <v>0</v>
      </c>
      <c r="I19" s="43">
        <f t="shared" ref="I19" si="23">(G19-F19)*E19</f>
        <v>2000</v>
      </c>
      <c r="J19" s="44">
        <v>0</v>
      </c>
      <c r="K19" s="44">
        <f t="shared" ref="K19" si="24">(I19+J19)</f>
        <v>2000</v>
      </c>
    </row>
    <row r="20" spans="1:11" s="70" customFormat="1" x14ac:dyDescent="0.25">
      <c r="A20" s="23">
        <v>43567</v>
      </c>
      <c r="B20" s="3" t="s">
        <v>292</v>
      </c>
      <c r="C20" s="74">
        <v>290</v>
      </c>
      <c r="D20" s="74" t="s">
        <v>71</v>
      </c>
      <c r="E20" s="15">
        <v>2000</v>
      </c>
      <c r="F20" s="15">
        <v>6</v>
      </c>
      <c r="G20" s="15">
        <v>7</v>
      </c>
      <c r="H20" s="15">
        <v>0</v>
      </c>
      <c r="I20" s="43">
        <f t="shared" ref="I20:I21" si="25">(G20-F20)*E20</f>
        <v>2000</v>
      </c>
      <c r="J20" s="44">
        <v>0</v>
      </c>
      <c r="K20" s="44">
        <f t="shared" ref="K20:K21" si="26">(I20+J20)</f>
        <v>2000</v>
      </c>
    </row>
    <row r="21" spans="1:11" s="70" customFormat="1" x14ac:dyDescent="0.25">
      <c r="A21" s="23">
        <v>43567</v>
      </c>
      <c r="B21" s="3" t="s">
        <v>290</v>
      </c>
      <c r="C21" s="74">
        <v>390</v>
      </c>
      <c r="D21" s="74" t="s">
        <v>71</v>
      </c>
      <c r="E21" s="15">
        <v>2500</v>
      </c>
      <c r="F21" s="15">
        <v>7.7</v>
      </c>
      <c r="G21" s="15">
        <v>7.3</v>
      </c>
      <c r="H21" s="15">
        <v>0</v>
      </c>
      <c r="I21" s="43">
        <f t="shared" si="25"/>
        <v>-1000.0000000000009</v>
      </c>
      <c r="J21" s="44">
        <v>0</v>
      </c>
      <c r="K21" s="55">
        <f t="shared" si="26"/>
        <v>-1000.0000000000009</v>
      </c>
    </row>
    <row r="22" spans="1:11" s="70" customFormat="1" x14ac:dyDescent="0.25">
      <c r="A22" s="23">
        <v>43566</v>
      </c>
      <c r="B22" s="3" t="s">
        <v>191</v>
      </c>
      <c r="C22" s="74">
        <v>600</v>
      </c>
      <c r="D22" s="74" t="s">
        <v>71</v>
      </c>
      <c r="E22" s="15">
        <v>1400</v>
      </c>
      <c r="F22" s="15">
        <v>18</v>
      </c>
      <c r="G22" s="15">
        <v>19.5</v>
      </c>
      <c r="H22" s="15">
        <v>21.5</v>
      </c>
      <c r="I22" s="43">
        <f t="shared" ref="I22" si="27">(G22-F22)*E22</f>
        <v>2100</v>
      </c>
      <c r="J22" s="44">
        <f t="shared" ref="J22" si="28">(H22-G22)*E22</f>
        <v>2800</v>
      </c>
      <c r="K22" s="44">
        <f t="shared" ref="K22" si="29">(I22+J22)</f>
        <v>4900</v>
      </c>
    </row>
    <row r="23" spans="1:11" s="70" customFormat="1" x14ac:dyDescent="0.25">
      <c r="A23" s="23">
        <v>43565</v>
      </c>
      <c r="B23" s="73" t="s">
        <v>160</v>
      </c>
      <c r="C23" s="74">
        <v>210</v>
      </c>
      <c r="D23" s="74" t="s">
        <v>71</v>
      </c>
      <c r="E23" s="15">
        <v>2000</v>
      </c>
      <c r="F23" s="15">
        <v>9.1</v>
      </c>
      <c r="G23" s="15">
        <v>10.3</v>
      </c>
      <c r="H23" s="15">
        <v>11.8</v>
      </c>
      <c r="I23" s="43">
        <f t="shared" ref="I23" si="30">(G23-F23)*E23</f>
        <v>2400.0000000000023</v>
      </c>
      <c r="J23" s="44">
        <f t="shared" ref="J23" si="31">(H23-G23)*E23</f>
        <v>3000</v>
      </c>
      <c r="K23" s="44">
        <f t="shared" ref="K23" si="32">(I23+J23)</f>
        <v>5400.0000000000018</v>
      </c>
    </row>
    <row r="24" spans="1:11" x14ac:dyDescent="0.25">
      <c r="A24" s="23">
        <v>43564</v>
      </c>
      <c r="B24" s="73" t="s">
        <v>203</v>
      </c>
      <c r="C24" s="74">
        <v>310</v>
      </c>
      <c r="D24" s="74" t="s">
        <v>72</v>
      </c>
      <c r="E24" s="15">
        <v>3000</v>
      </c>
      <c r="F24" s="15">
        <v>7</v>
      </c>
      <c r="G24" s="15">
        <v>7.9</v>
      </c>
      <c r="H24" s="15">
        <v>0</v>
      </c>
      <c r="I24" s="43">
        <f t="shared" ref="I24:I27" si="33">(G24-F24)*E24</f>
        <v>2700.0000000000009</v>
      </c>
      <c r="J24" s="44">
        <v>0</v>
      </c>
      <c r="K24" s="44">
        <f t="shared" ref="K24:K27" si="34">(I24+J24)</f>
        <v>2700.0000000000009</v>
      </c>
    </row>
    <row r="25" spans="1:11" s="72" customFormat="1" x14ac:dyDescent="0.25">
      <c r="A25" s="23">
        <v>43564</v>
      </c>
      <c r="B25" s="73" t="s">
        <v>266</v>
      </c>
      <c r="C25" s="74">
        <v>270</v>
      </c>
      <c r="D25" s="74" t="s">
        <v>71</v>
      </c>
      <c r="E25" s="15">
        <v>1750</v>
      </c>
      <c r="F25" s="15">
        <v>11.1</v>
      </c>
      <c r="G25" s="15">
        <v>11.75</v>
      </c>
      <c r="H25" s="15">
        <v>0</v>
      </c>
      <c r="I25" s="43">
        <f t="shared" ref="I25" si="35">(G25-F25)*E25</f>
        <v>1137.5000000000007</v>
      </c>
      <c r="J25" s="44">
        <v>0</v>
      </c>
      <c r="K25" s="44">
        <f t="shared" ref="K25" si="36">(I25+J25)</f>
        <v>1137.5000000000007</v>
      </c>
    </row>
    <row r="26" spans="1:11" s="70" customFormat="1" x14ac:dyDescent="0.25">
      <c r="A26" s="23">
        <v>43563</v>
      </c>
      <c r="B26" s="73" t="s">
        <v>267</v>
      </c>
      <c r="C26" s="74">
        <v>155</v>
      </c>
      <c r="D26" s="74" t="s">
        <v>72</v>
      </c>
      <c r="E26" s="15">
        <v>3500</v>
      </c>
      <c r="F26" s="15">
        <v>5.05</v>
      </c>
      <c r="G26" s="15">
        <v>5.5</v>
      </c>
      <c r="H26" s="15">
        <v>6.1</v>
      </c>
      <c r="I26" s="43">
        <f t="shared" si="33"/>
        <v>1575.0000000000007</v>
      </c>
      <c r="J26" s="44">
        <f t="shared" ref="J26" si="37">(H26-G26)*E26</f>
        <v>2099.9999999999986</v>
      </c>
      <c r="K26" s="44">
        <f t="shared" si="34"/>
        <v>3674.9999999999991</v>
      </c>
    </row>
    <row r="27" spans="1:11" s="72" customFormat="1" x14ac:dyDescent="0.25">
      <c r="A27" s="23">
        <v>43560</v>
      </c>
      <c r="B27" s="73" t="s">
        <v>268</v>
      </c>
      <c r="C27" s="74">
        <v>550</v>
      </c>
      <c r="D27" s="74" t="s">
        <v>71</v>
      </c>
      <c r="E27" s="15">
        <v>1061</v>
      </c>
      <c r="F27" s="15">
        <v>15</v>
      </c>
      <c r="G27" s="15">
        <v>17</v>
      </c>
      <c r="H27" s="15">
        <v>0</v>
      </c>
      <c r="I27" s="43">
        <f t="shared" si="33"/>
        <v>2122</v>
      </c>
      <c r="J27" s="44">
        <v>0</v>
      </c>
      <c r="K27" s="44">
        <f t="shared" si="34"/>
        <v>2122</v>
      </c>
    </row>
    <row r="28" spans="1:11" s="72" customFormat="1" x14ac:dyDescent="0.25">
      <c r="A28" s="23">
        <v>43559</v>
      </c>
      <c r="B28" s="73" t="s">
        <v>73</v>
      </c>
      <c r="C28" s="74">
        <v>325</v>
      </c>
      <c r="D28" s="74" t="s">
        <v>71</v>
      </c>
      <c r="E28" s="15">
        <v>3000</v>
      </c>
      <c r="F28" s="15">
        <v>10.5</v>
      </c>
      <c r="G28" s="15">
        <v>11</v>
      </c>
      <c r="H28" s="15">
        <v>11.6</v>
      </c>
      <c r="I28" s="43">
        <f t="shared" ref="I28:I29" si="38">(G28-F28)*E28</f>
        <v>1500</v>
      </c>
      <c r="J28" s="44">
        <v>0</v>
      </c>
      <c r="K28" s="44">
        <f t="shared" ref="K28:K29" si="39">(I28+J28)</f>
        <v>1500</v>
      </c>
    </row>
    <row r="29" spans="1:11" s="72" customFormat="1" x14ac:dyDescent="0.25">
      <c r="A29" s="23">
        <v>43559</v>
      </c>
      <c r="B29" s="73" t="s">
        <v>42</v>
      </c>
      <c r="C29" s="74">
        <v>210</v>
      </c>
      <c r="D29" s="74" t="s">
        <v>72</v>
      </c>
      <c r="E29" s="15">
        <v>3500</v>
      </c>
      <c r="F29" s="15">
        <v>6.05</v>
      </c>
      <c r="G29" s="15">
        <v>5.4</v>
      </c>
      <c r="H29" s="15">
        <v>0</v>
      </c>
      <c r="I29" s="43">
        <f t="shared" si="38"/>
        <v>-2274.9999999999982</v>
      </c>
      <c r="J29" s="44">
        <v>0</v>
      </c>
      <c r="K29" s="55">
        <f t="shared" si="39"/>
        <v>-2274.9999999999982</v>
      </c>
    </row>
    <row r="30" spans="1:11" x14ac:dyDescent="0.25">
      <c r="A30" s="23">
        <v>43558</v>
      </c>
      <c r="B30" s="73" t="s">
        <v>147</v>
      </c>
      <c r="C30" s="74">
        <v>225</v>
      </c>
      <c r="D30" s="74" t="s">
        <v>71</v>
      </c>
      <c r="E30" s="15">
        <v>3000</v>
      </c>
      <c r="F30" s="15">
        <v>6.75</v>
      </c>
      <c r="G30" s="15">
        <v>7.75</v>
      </c>
      <c r="H30" s="15">
        <v>0</v>
      </c>
      <c r="I30" s="43">
        <f t="shared" ref="I30" si="40">(G30-F30)*E30</f>
        <v>3000</v>
      </c>
      <c r="J30" s="44">
        <v>0</v>
      </c>
      <c r="K30" s="44">
        <f t="shared" ref="K30" si="41">(I30+J30)</f>
        <v>3000</v>
      </c>
    </row>
    <row r="31" spans="1:11" s="72" customFormat="1" x14ac:dyDescent="0.25">
      <c r="A31" s="23">
        <v>43556</v>
      </c>
      <c r="B31" s="73" t="s">
        <v>77</v>
      </c>
      <c r="C31" s="74">
        <v>140</v>
      </c>
      <c r="D31" s="74" t="s">
        <v>71</v>
      </c>
      <c r="E31" s="15">
        <v>4000</v>
      </c>
      <c r="F31" s="15">
        <v>5.5</v>
      </c>
      <c r="G31" s="15">
        <v>6</v>
      </c>
      <c r="H31" s="15">
        <v>0</v>
      </c>
      <c r="I31" s="43">
        <f t="shared" ref="I31:I32" si="42">(G31-F31)*E31</f>
        <v>2000</v>
      </c>
      <c r="J31" s="44">
        <v>0</v>
      </c>
      <c r="K31" s="44">
        <f t="shared" ref="K31:K32" si="43">(I31+J31)</f>
        <v>2000</v>
      </c>
    </row>
    <row r="32" spans="1:11" s="72" customFormat="1" x14ac:dyDescent="0.25">
      <c r="A32" s="23">
        <v>43556</v>
      </c>
      <c r="B32" s="73" t="s">
        <v>85</v>
      </c>
      <c r="C32" s="74">
        <v>640</v>
      </c>
      <c r="D32" s="74" t="s">
        <v>71</v>
      </c>
      <c r="E32" s="15">
        <v>1000</v>
      </c>
      <c r="F32" s="15">
        <v>27</v>
      </c>
      <c r="G32" s="15">
        <v>24</v>
      </c>
      <c r="H32" s="15">
        <v>0</v>
      </c>
      <c r="I32" s="43">
        <f t="shared" si="42"/>
        <v>-3000</v>
      </c>
      <c r="J32" s="44">
        <v>0</v>
      </c>
      <c r="K32" s="55">
        <f t="shared" si="43"/>
        <v>-3000</v>
      </c>
    </row>
    <row r="33" spans="1:11" x14ac:dyDescent="0.25">
      <c r="A33" s="60"/>
      <c r="B33" s="61"/>
      <c r="C33" s="62"/>
      <c r="D33" s="63"/>
      <c r="E33" s="64"/>
      <c r="F33" s="64"/>
      <c r="G33" s="64"/>
      <c r="H33" s="65"/>
      <c r="I33" s="66"/>
      <c r="J33" s="67"/>
      <c r="K33" s="68"/>
    </row>
    <row r="34" spans="1:11" x14ac:dyDescent="0.25">
      <c r="A34" s="23">
        <v>43496</v>
      </c>
      <c r="B34" s="3" t="s">
        <v>96</v>
      </c>
      <c r="C34" s="4">
        <v>200</v>
      </c>
      <c r="D34" s="4" t="s">
        <v>119</v>
      </c>
      <c r="E34" s="5">
        <v>1750</v>
      </c>
      <c r="F34" s="5">
        <v>4.5</v>
      </c>
      <c r="G34" s="5">
        <v>6</v>
      </c>
      <c r="H34" s="5">
        <v>10</v>
      </c>
      <c r="I34" s="43">
        <f t="shared" ref="I34" si="44">(G34-F34)*E34</f>
        <v>2625</v>
      </c>
      <c r="J34" s="44">
        <f t="shared" ref="J34" si="45">(H34-G34)*E34</f>
        <v>7000</v>
      </c>
      <c r="K34" s="44">
        <f t="shared" ref="K34" si="46">(I34+J34)</f>
        <v>9625</v>
      </c>
    </row>
    <row r="35" spans="1:11" x14ac:dyDescent="0.25">
      <c r="A35" s="23">
        <v>43495</v>
      </c>
      <c r="B35" s="3" t="s">
        <v>98</v>
      </c>
      <c r="C35" s="4">
        <v>760</v>
      </c>
      <c r="D35" s="4" t="s">
        <v>180</v>
      </c>
      <c r="E35" s="5">
        <v>1200</v>
      </c>
      <c r="F35" s="5">
        <v>13</v>
      </c>
      <c r="G35" s="5">
        <v>15</v>
      </c>
      <c r="H35" s="5">
        <v>18</v>
      </c>
      <c r="I35" s="43">
        <f t="shared" ref="I35" si="47">(G35-F35)*E35</f>
        <v>2400</v>
      </c>
      <c r="J35" s="44">
        <f t="shared" ref="J35" si="48">(H35-G35)*E35</f>
        <v>3600</v>
      </c>
      <c r="K35" s="44">
        <f t="shared" ref="K35" si="49">(I35+J35)</f>
        <v>6000</v>
      </c>
    </row>
    <row r="36" spans="1:11" x14ac:dyDescent="0.25">
      <c r="A36" s="23">
        <v>43494</v>
      </c>
      <c r="B36" s="3" t="s">
        <v>147</v>
      </c>
      <c r="C36" s="4">
        <v>210</v>
      </c>
      <c r="D36" s="4" t="s">
        <v>119</v>
      </c>
      <c r="E36" s="5">
        <v>3000</v>
      </c>
      <c r="F36" s="5">
        <v>6.5</v>
      </c>
      <c r="G36" s="5">
        <v>7.3</v>
      </c>
      <c r="H36" s="5">
        <v>8.5</v>
      </c>
      <c r="I36" s="43">
        <f t="shared" ref="I36" si="50">(G36-F36)*E36</f>
        <v>2399.9999999999995</v>
      </c>
      <c r="J36" s="44">
        <f t="shared" ref="J36" si="51">(H36-G36)*E36</f>
        <v>3600.0000000000005</v>
      </c>
      <c r="K36" s="44">
        <f t="shared" ref="K36" si="52">(I36+J36)</f>
        <v>6000</v>
      </c>
    </row>
    <row r="37" spans="1:11" x14ac:dyDescent="0.25">
      <c r="A37" s="23">
        <v>43490</v>
      </c>
      <c r="B37" s="3" t="s">
        <v>149</v>
      </c>
      <c r="C37" s="4">
        <v>670</v>
      </c>
      <c r="D37" s="4" t="s">
        <v>180</v>
      </c>
      <c r="E37" s="5">
        <v>1200</v>
      </c>
      <c r="F37" s="5">
        <v>16</v>
      </c>
      <c r="G37" s="5">
        <v>18</v>
      </c>
      <c r="H37" s="5">
        <v>22</v>
      </c>
      <c r="I37" s="43">
        <f t="shared" ref="I37" si="53">(G37-F37)*E37</f>
        <v>2400</v>
      </c>
      <c r="J37" s="44">
        <f t="shared" ref="J37" si="54">(H37-G37)*E37</f>
        <v>4800</v>
      </c>
      <c r="K37" s="44">
        <f t="shared" ref="K37" si="55">(I37+J37)</f>
        <v>7200</v>
      </c>
    </row>
    <row r="38" spans="1:11" x14ac:dyDescent="0.25">
      <c r="A38" s="23">
        <v>43489</v>
      </c>
      <c r="B38" s="3" t="s">
        <v>264</v>
      </c>
      <c r="C38" s="4">
        <v>960</v>
      </c>
      <c r="D38" s="4" t="s">
        <v>119</v>
      </c>
      <c r="E38" s="5">
        <v>400</v>
      </c>
      <c r="F38" s="5">
        <v>28</v>
      </c>
      <c r="G38" s="5">
        <v>33</v>
      </c>
      <c r="H38" s="5">
        <v>36</v>
      </c>
      <c r="I38" s="43">
        <f t="shared" ref="I38" si="56">(G38-F38)*E38</f>
        <v>2000</v>
      </c>
      <c r="J38" s="44">
        <f t="shared" ref="J38" si="57">(H38-G38)*E38</f>
        <v>1200</v>
      </c>
      <c r="K38" s="44">
        <f t="shared" ref="K38" si="58">(I38+J38)</f>
        <v>3200</v>
      </c>
    </row>
    <row r="39" spans="1:11" x14ac:dyDescent="0.25">
      <c r="A39" s="23">
        <v>43488</v>
      </c>
      <c r="B39" s="3" t="s">
        <v>98</v>
      </c>
      <c r="C39" s="4">
        <v>780</v>
      </c>
      <c r="D39" s="4" t="s">
        <v>180</v>
      </c>
      <c r="E39" s="5">
        <v>1200</v>
      </c>
      <c r="F39" s="5">
        <v>12.5</v>
      </c>
      <c r="G39" s="5">
        <v>14.5</v>
      </c>
      <c r="H39" s="5">
        <v>17</v>
      </c>
      <c r="I39" s="43">
        <f t="shared" ref="I39" si="59">(G39-F39)*E39</f>
        <v>2400</v>
      </c>
      <c r="J39" s="44">
        <f t="shared" ref="J39" si="60">(H39-G39)*E39</f>
        <v>3000</v>
      </c>
      <c r="K39" s="44">
        <f t="shared" ref="K39" si="61">(I39+J39)</f>
        <v>5400</v>
      </c>
    </row>
    <row r="40" spans="1:11" x14ac:dyDescent="0.25">
      <c r="A40" s="23">
        <v>43487</v>
      </c>
      <c r="B40" s="3" t="s">
        <v>14</v>
      </c>
      <c r="C40" s="4">
        <v>290</v>
      </c>
      <c r="D40" s="4" t="s">
        <v>119</v>
      </c>
      <c r="E40" s="5">
        <v>1300</v>
      </c>
      <c r="F40" s="5">
        <v>12</v>
      </c>
      <c r="G40" s="5">
        <v>13.8</v>
      </c>
      <c r="H40" s="5">
        <v>17</v>
      </c>
      <c r="I40" s="43">
        <f t="shared" ref="I40" si="62">(G40-F40)*E40</f>
        <v>2340.0000000000009</v>
      </c>
      <c r="J40" s="44">
        <f t="shared" ref="J40" si="63">(H40-G40)*E40</f>
        <v>4159.9999999999991</v>
      </c>
      <c r="K40" s="44">
        <f t="shared" ref="K40" si="64">(I40+J40)</f>
        <v>6500</v>
      </c>
    </row>
    <row r="41" spans="1:11" x14ac:dyDescent="0.25">
      <c r="A41" s="23">
        <v>43486</v>
      </c>
      <c r="B41" s="3" t="s">
        <v>155</v>
      </c>
      <c r="C41" s="4">
        <v>740</v>
      </c>
      <c r="D41" s="4" t="s">
        <v>180</v>
      </c>
      <c r="E41" s="5">
        <v>1200</v>
      </c>
      <c r="F41" s="5">
        <v>18</v>
      </c>
      <c r="G41" s="5">
        <v>20</v>
      </c>
      <c r="H41" s="5">
        <v>22.5</v>
      </c>
      <c r="I41" s="43">
        <f t="shared" ref="I41" si="65">(G41-F41)*E41</f>
        <v>2400</v>
      </c>
      <c r="J41" s="44">
        <f t="shared" ref="J41" si="66">(H41-G41)*E41</f>
        <v>3000</v>
      </c>
      <c r="K41" s="44">
        <f t="shared" ref="K41" si="67">(I41+J41)</f>
        <v>5400</v>
      </c>
    </row>
    <row r="42" spans="1:11" x14ac:dyDescent="0.25">
      <c r="A42" s="2">
        <v>43483</v>
      </c>
      <c r="B42" s="3" t="s">
        <v>229</v>
      </c>
      <c r="C42" s="4">
        <v>660</v>
      </c>
      <c r="D42" s="4" t="s">
        <v>119</v>
      </c>
      <c r="E42" s="5">
        <v>1000</v>
      </c>
      <c r="F42" s="5">
        <v>12</v>
      </c>
      <c r="G42" s="5">
        <v>14</v>
      </c>
      <c r="H42" s="5">
        <v>18</v>
      </c>
      <c r="I42" s="43">
        <f t="shared" ref="I42" si="68">(G42-F42)*E42</f>
        <v>2000</v>
      </c>
      <c r="J42" s="44">
        <f t="shared" ref="J42:J43" si="69">(H42-G42)*E42</f>
        <v>4000</v>
      </c>
      <c r="K42" s="44">
        <f t="shared" ref="K42" si="70">(I42+J42)</f>
        <v>6000</v>
      </c>
    </row>
    <row r="43" spans="1:11" x14ac:dyDescent="0.25">
      <c r="A43" s="2">
        <v>43482</v>
      </c>
      <c r="B43" s="3" t="s">
        <v>224</v>
      </c>
      <c r="C43" s="4">
        <v>125</v>
      </c>
      <c r="D43" s="4" t="s">
        <v>180</v>
      </c>
      <c r="E43" s="5">
        <v>6000</v>
      </c>
      <c r="F43" s="5">
        <v>4.2</v>
      </c>
      <c r="G43" s="5">
        <v>4.7</v>
      </c>
      <c r="H43" s="5">
        <v>5.2</v>
      </c>
      <c r="I43" s="43">
        <f t="shared" ref="I43" si="71">(G43-F43)*E43</f>
        <v>3000</v>
      </c>
      <c r="J43" s="44">
        <f t="shared" si="69"/>
        <v>3000</v>
      </c>
      <c r="K43" s="44">
        <f t="shared" ref="K43" si="72">(I43+J43)</f>
        <v>6000</v>
      </c>
    </row>
    <row r="44" spans="1:11" x14ac:dyDescent="0.25">
      <c r="A44" s="2">
        <v>43481</v>
      </c>
      <c r="B44" s="3" t="s">
        <v>63</v>
      </c>
      <c r="C44" s="4">
        <v>380</v>
      </c>
      <c r="D44" s="4" t="s">
        <v>180</v>
      </c>
      <c r="E44" s="5">
        <v>2750</v>
      </c>
      <c r="F44" s="5">
        <v>8.1999999999999993</v>
      </c>
      <c r="G44" s="5">
        <v>9</v>
      </c>
      <c r="H44" s="5" t="s">
        <v>49</v>
      </c>
      <c r="I44" s="43">
        <f t="shared" ref="I44" si="73">(G44-F44)*E44</f>
        <v>2200.0000000000018</v>
      </c>
      <c r="J44" s="44">
        <v>0</v>
      </c>
      <c r="K44" s="44">
        <f t="shared" ref="K44" si="74">(I44+J44)</f>
        <v>2200.0000000000018</v>
      </c>
    </row>
    <row r="45" spans="1:11" x14ac:dyDescent="0.25">
      <c r="A45" s="2">
        <v>43480</v>
      </c>
      <c r="B45" s="3" t="s">
        <v>128</v>
      </c>
      <c r="C45" s="4">
        <v>1120</v>
      </c>
      <c r="D45" s="4" t="s">
        <v>180</v>
      </c>
      <c r="E45" s="5">
        <v>500</v>
      </c>
      <c r="F45" s="5">
        <v>30</v>
      </c>
      <c r="G45" s="5">
        <v>34</v>
      </c>
      <c r="H45" s="5">
        <v>36.75</v>
      </c>
      <c r="I45" s="43">
        <f t="shared" ref="I45" si="75">(G45-F45)*E45</f>
        <v>2000</v>
      </c>
      <c r="J45" s="44">
        <f t="shared" ref="J45" si="76">(H45-G45)*E45</f>
        <v>1375</v>
      </c>
      <c r="K45" s="44">
        <f t="shared" ref="K45" si="77">(I45+J45)</f>
        <v>3375</v>
      </c>
    </row>
    <row r="46" spans="1:11" x14ac:dyDescent="0.25">
      <c r="A46" s="2">
        <v>43479</v>
      </c>
      <c r="B46" s="3" t="s">
        <v>258</v>
      </c>
      <c r="C46" s="4">
        <v>330</v>
      </c>
      <c r="D46" s="4" t="s">
        <v>119</v>
      </c>
      <c r="E46" s="5">
        <v>2667</v>
      </c>
      <c r="F46" s="5">
        <v>6.8</v>
      </c>
      <c r="G46" s="5">
        <v>7.8</v>
      </c>
      <c r="H46" s="5">
        <v>10</v>
      </c>
      <c r="I46" s="43">
        <f t="shared" ref="I46" si="78">(G46-F46)*E46</f>
        <v>2667</v>
      </c>
      <c r="J46" s="44">
        <f t="shared" ref="J46" si="79">(H46-G46)*E46</f>
        <v>5867.4000000000005</v>
      </c>
      <c r="K46" s="44">
        <f t="shared" ref="K46" si="80">(I46+J46)</f>
        <v>8534.4000000000015</v>
      </c>
    </row>
    <row r="47" spans="1:11" x14ac:dyDescent="0.25">
      <c r="A47" s="2">
        <v>43476</v>
      </c>
      <c r="B47" s="3" t="s">
        <v>257</v>
      </c>
      <c r="C47" s="4">
        <v>1500</v>
      </c>
      <c r="D47" s="4" t="s">
        <v>180</v>
      </c>
      <c r="E47" s="5">
        <v>400</v>
      </c>
      <c r="F47" s="5">
        <v>58</v>
      </c>
      <c r="G47" s="5">
        <v>62.5</v>
      </c>
      <c r="H47" s="5" t="s">
        <v>49</v>
      </c>
      <c r="I47" s="43">
        <f t="shared" ref="I47" si="81">(G47-F47)*E47</f>
        <v>1800</v>
      </c>
      <c r="J47" s="44">
        <v>0</v>
      </c>
      <c r="K47" s="44">
        <f t="shared" ref="K47" si="82">(I47+J47)</f>
        <v>1800</v>
      </c>
    </row>
    <row r="48" spans="1:11" x14ac:dyDescent="0.25">
      <c r="A48" s="2">
        <v>43475</v>
      </c>
      <c r="B48" s="3" t="s">
        <v>14</v>
      </c>
      <c r="C48" s="4">
        <v>300</v>
      </c>
      <c r="D48" s="4" t="s">
        <v>180</v>
      </c>
      <c r="E48" s="5">
        <v>1300</v>
      </c>
      <c r="F48" s="5">
        <v>20</v>
      </c>
      <c r="G48" s="5">
        <v>21.5</v>
      </c>
      <c r="H48" s="5" t="s">
        <v>49</v>
      </c>
      <c r="I48" s="43">
        <f t="shared" ref="I48" si="83">(G48-F48)*E48</f>
        <v>1950</v>
      </c>
      <c r="J48" s="44">
        <v>0</v>
      </c>
      <c r="K48" s="44">
        <f t="shared" ref="K48" si="84">(I48+J48)</f>
        <v>1950</v>
      </c>
    </row>
    <row r="49" spans="1:11" x14ac:dyDescent="0.25">
      <c r="A49" s="2">
        <v>43474</v>
      </c>
      <c r="B49" s="3" t="s">
        <v>149</v>
      </c>
      <c r="C49" s="4">
        <v>660</v>
      </c>
      <c r="D49" s="4" t="s">
        <v>180</v>
      </c>
      <c r="E49" s="5">
        <v>1200</v>
      </c>
      <c r="F49" s="5">
        <v>23</v>
      </c>
      <c r="G49" s="5">
        <v>26</v>
      </c>
      <c r="H49" s="5" t="s">
        <v>49</v>
      </c>
      <c r="I49" s="43">
        <f t="shared" ref="I49" si="85">(G49-F49)*E49</f>
        <v>3600</v>
      </c>
      <c r="J49" s="44">
        <v>0</v>
      </c>
      <c r="K49" s="44">
        <f t="shared" ref="K49" si="86">(I49+J49)</f>
        <v>3600</v>
      </c>
    </row>
    <row r="50" spans="1:11" x14ac:dyDescent="0.25">
      <c r="A50" s="2">
        <v>43473</v>
      </c>
      <c r="B50" s="3" t="s">
        <v>63</v>
      </c>
      <c r="C50" s="4">
        <v>375</v>
      </c>
      <c r="D50" s="4" t="s">
        <v>180</v>
      </c>
      <c r="E50" s="5">
        <v>2750</v>
      </c>
      <c r="F50" s="5">
        <v>9.3000000000000007</v>
      </c>
      <c r="G50" s="5">
        <v>10.1</v>
      </c>
      <c r="H50" s="5" t="s">
        <v>49</v>
      </c>
      <c r="I50" s="43">
        <f t="shared" ref="I50" si="87">(G50-F50)*E50</f>
        <v>2199.9999999999973</v>
      </c>
      <c r="J50" s="44">
        <v>0</v>
      </c>
      <c r="K50" s="44">
        <f t="shared" ref="K50" si="88">(I50+J50)</f>
        <v>2199.9999999999973</v>
      </c>
    </row>
    <row r="51" spans="1:11" x14ac:dyDescent="0.25">
      <c r="A51" s="2">
        <v>43469</v>
      </c>
      <c r="B51" s="3" t="s">
        <v>162</v>
      </c>
      <c r="C51" s="4">
        <v>210</v>
      </c>
      <c r="D51" s="4" t="s">
        <v>119</v>
      </c>
      <c r="E51" s="5">
        <v>1500</v>
      </c>
      <c r="F51" s="5">
        <v>12</v>
      </c>
      <c r="G51" s="5">
        <v>10.199999999999999</v>
      </c>
      <c r="H51" s="5" t="s">
        <v>49</v>
      </c>
      <c r="I51" s="43">
        <f t="shared" ref="I51" si="89">(G51-F51)*E51</f>
        <v>-2700.0000000000009</v>
      </c>
      <c r="J51" s="44">
        <v>0</v>
      </c>
      <c r="K51" s="44">
        <f t="shared" ref="K51" si="90">(I51+J51)</f>
        <v>-2700.0000000000009</v>
      </c>
    </row>
    <row r="52" spans="1:11" x14ac:dyDescent="0.25">
      <c r="A52" s="2">
        <v>43468</v>
      </c>
      <c r="B52" s="3" t="s">
        <v>162</v>
      </c>
      <c r="C52" s="4">
        <v>220</v>
      </c>
      <c r="D52" s="4" t="s">
        <v>119</v>
      </c>
      <c r="E52" s="5">
        <v>1500</v>
      </c>
      <c r="F52" s="5">
        <v>12</v>
      </c>
      <c r="G52" s="5">
        <v>13.2</v>
      </c>
      <c r="H52" s="5" t="s">
        <v>49</v>
      </c>
      <c r="I52" s="43">
        <f t="shared" ref="I52:I53" si="91">(G52-F52)*E52</f>
        <v>1799.9999999999989</v>
      </c>
      <c r="J52" s="44">
        <v>0</v>
      </c>
      <c r="K52" s="44">
        <f t="shared" ref="K52:K56" si="92">(I52+J52)</f>
        <v>1799.9999999999989</v>
      </c>
    </row>
    <row r="53" spans="1:11" x14ac:dyDescent="0.25">
      <c r="A53" s="2">
        <v>43468</v>
      </c>
      <c r="B53" s="3" t="s">
        <v>38</v>
      </c>
      <c r="C53" s="4">
        <v>730</v>
      </c>
      <c r="D53" s="4" t="s">
        <v>119</v>
      </c>
      <c r="E53" s="5">
        <v>1000</v>
      </c>
      <c r="F53" s="5">
        <v>21.25</v>
      </c>
      <c r="G53" s="5">
        <v>23.5</v>
      </c>
      <c r="H53" s="5">
        <v>27</v>
      </c>
      <c r="I53" s="43">
        <f t="shared" si="91"/>
        <v>2250</v>
      </c>
      <c r="J53" s="44">
        <f t="shared" ref="J53" si="93">(H53-G53)*E53</f>
        <v>3500</v>
      </c>
      <c r="K53" s="44">
        <f t="shared" si="92"/>
        <v>5750</v>
      </c>
    </row>
    <row r="54" spans="1:11" x14ac:dyDescent="0.25">
      <c r="A54" s="2">
        <v>43467</v>
      </c>
      <c r="B54" s="3" t="s">
        <v>252</v>
      </c>
      <c r="C54" s="4">
        <v>195</v>
      </c>
      <c r="D54" s="4" t="s">
        <v>119</v>
      </c>
      <c r="E54" s="5">
        <v>2300</v>
      </c>
      <c r="F54" s="5">
        <v>7.75</v>
      </c>
      <c r="G54" s="5">
        <v>9</v>
      </c>
      <c r="H54" s="5">
        <v>9.6</v>
      </c>
      <c r="I54" s="43">
        <f t="shared" ref="I54" si="94">(G54-F54)*E54</f>
        <v>2875</v>
      </c>
      <c r="J54" s="44">
        <f t="shared" ref="J54" si="95">(H54-G54)*E54</f>
        <v>1379.9999999999991</v>
      </c>
      <c r="K54" s="44">
        <f t="shared" si="92"/>
        <v>4254.9999999999991</v>
      </c>
    </row>
    <row r="55" spans="1:11" x14ac:dyDescent="0.25">
      <c r="A55" s="2">
        <v>43467</v>
      </c>
      <c r="B55" s="3" t="s">
        <v>38</v>
      </c>
      <c r="C55" s="4">
        <v>750</v>
      </c>
      <c r="D55" s="4" t="s">
        <v>119</v>
      </c>
      <c r="E55" s="5">
        <v>1000</v>
      </c>
      <c r="F55" s="5">
        <v>24</v>
      </c>
      <c r="G55" s="5">
        <v>26</v>
      </c>
      <c r="H55" s="5">
        <v>29</v>
      </c>
      <c r="I55" s="43">
        <f t="shared" ref="I55" si="96">(G55-F55)*E55</f>
        <v>2000</v>
      </c>
      <c r="J55" s="44">
        <f t="shared" ref="J55" si="97">(H55-G55)*E55</f>
        <v>3000</v>
      </c>
      <c r="K55" s="44">
        <f t="shared" si="92"/>
        <v>5000</v>
      </c>
    </row>
    <row r="56" spans="1:11" x14ac:dyDescent="0.25">
      <c r="A56" s="2">
        <v>43466</v>
      </c>
      <c r="B56" s="3" t="s">
        <v>38</v>
      </c>
      <c r="C56" s="4">
        <v>790</v>
      </c>
      <c r="D56" s="4" t="s">
        <v>119</v>
      </c>
      <c r="E56" s="5">
        <v>1000</v>
      </c>
      <c r="F56" s="5">
        <v>19.8</v>
      </c>
      <c r="G56" s="5">
        <v>22</v>
      </c>
      <c r="H56" s="5">
        <v>27</v>
      </c>
      <c r="I56" s="43">
        <f t="shared" ref="I56" si="98">(G56-F56)*E56</f>
        <v>2199.9999999999991</v>
      </c>
      <c r="J56" s="44">
        <f t="shared" ref="J56:J64" si="99">(H56-G56)*E56</f>
        <v>5000</v>
      </c>
      <c r="K56" s="44">
        <f t="shared" si="92"/>
        <v>7199.9999999999991</v>
      </c>
    </row>
    <row r="57" spans="1:11" x14ac:dyDescent="0.25">
      <c r="A57" s="2">
        <v>43462</v>
      </c>
      <c r="B57" s="3" t="s">
        <v>238</v>
      </c>
      <c r="C57" s="4">
        <v>580</v>
      </c>
      <c r="D57" s="4" t="s">
        <v>180</v>
      </c>
      <c r="E57" s="5">
        <v>1000</v>
      </c>
      <c r="F57" s="5">
        <v>19</v>
      </c>
      <c r="G57" s="5">
        <v>21</v>
      </c>
      <c r="H57" s="5" t="s">
        <v>49</v>
      </c>
      <c r="I57" s="43">
        <f t="shared" ref="I57" si="100">(G57-F57)*E57</f>
        <v>2000</v>
      </c>
      <c r="J57" s="44">
        <v>0</v>
      </c>
      <c r="K57" s="44">
        <f t="shared" ref="K57" si="101">(I57+J57)</f>
        <v>2000</v>
      </c>
    </row>
    <row r="58" spans="1:11" x14ac:dyDescent="0.25">
      <c r="A58" s="2">
        <v>43465</v>
      </c>
      <c r="B58" s="3" t="s">
        <v>97</v>
      </c>
      <c r="C58" s="4">
        <v>1300</v>
      </c>
      <c r="D58" s="4" t="s">
        <v>180</v>
      </c>
      <c r="E58" s="5">
        <v>600</v>
      </c>
      <c r="F58" s="5">
        <v>42</v>
      </c>
      <c r="G58" s="5">
        <v>36</v>
      </c>
      <c r="H58" s="5" t="s">
        <v>49</v>
      </c>
      <c r="I58" s="43">
        <f t="shared" ref="I58" si="102">(G58-F58)*E58</f>
        <v>-3600</v>
      </c>
      <c r="J58" s="44">
        <v>0</v>
      </c>
      <c r="K58" s="44">
        <f t="shared" ref="K58" si="103">(I58+J58)</f>
        <v>-3600</v>
      </c>
    </row>
    <row r="59" spans="1:11" x14ac:dyDescent="0.25">
      <c r="A59" s="2">
        <v>43462</v>
      </c>
      <c r="B59" s="3" t="s">
        <v>98</v>
      </c>
      <c r="C59" s="4">
        <v>800</v>
      </c>
      <c r="D59" s="4" t="s">
        <v>180</v>
      </c>
      <c r="E59" s="5">
        <v>1200</v>
      </c>
      <c r="F59" s="5">
        <v>16</v>
      </c>
      <c r="G59" s="5">
        <v>14</v>
      </c>
      <c r="H59" s="5" t="s">
        <v>49</v>
      </c>
      <c r="I59" s="43">
        <f t="shared" ref="I59" si="104">(G59-F59)*E59</f>
        <v>-2400</v>
      </c>
      <c r="J59" s="44">
        <v>0</v>
      </c>
      <c r="K59" s="44">
        <f t="shared" ref="K59" si="105">(I59+J59)</f>
        <v>-2400</v>
      </c>
    </row>
    <row r="60" spans="1:11" x14ac:dyDescent="0.25">
      <c r="A60" s="2">
        <v>43461</v>
      </c>
      <c r="B60" s="3" t="s">
        <v>248</v>
      </c>
      <c r="C60" s="4">
        <v>125</v>
      </c>
      <c r="D60" s="4" t="s">
        <v>119</v>
      </c>
      <c r="E60" s="5">
        <v>3500</v>
      </c>
      <c r="F60" s="5">
        <v>1.7</v>
      </c>
      <c r="G60" s="5">
        <v>2.4500000000000002</v>
      </c>
      <c r="H60" s="5" t="s">
        <v>49</v>
      </c>
      <c r="I60" s="43">
        <f t="shared" ref="I60" si="106">(G60-F60)*E60</f>
        <v>2625.0000000000009</v>
      </c>
      <c r="J60" s="44">
        <v>0</v>
      </c>
      <c r="K60" s="44">
        <f t="shared" ref="K60" si="107">(I60+J60)</f>
        <v>2625.0000000000009</v>
      </c>
    </row>
    <row r="61" spans="1:11" x14ac:dyDescent="0.25">
      <c r="A61" s="2">
        <v>43460</v>
      </c>
      <c r="B61" s="3" t="s">
        <v>150</v>
      </c>
      <c r="C61" s="4">
        <v>2550</v>
      </c>
      <c r="D61" s="4" t="s">
        <v>119</v>
      </c>
      <c r="E61" s="5">
        <v>250</v>
      </c>
      <c r="F61" s="5">
        <v>52</v>
      </c>
      <c r="G61" s="5">
        <v>40</v>
      </c>
      <c r="H61" s="5" t="s">
        <v>49</v>
      </c>
      <c r="I61" s="43">
        <f t="shared" ref="I61" si="108">(G61-F61)*E61</f>
        <v>-3000</v>
      </c>
      <c r="J61" s="44">
        <v>0</v>
      </c>
      <c r="K61" s="44">
        <f t="shared" ref="K61" si="109">(I61+J61)</f>
        <v>-3000</v>
      </c>
    </row>
    <row r="62" spans="1:11" x14ac:dyDescent="0.25">
      <c r="A62" s="2">
        <v>43458</v>
      </c>
      <c r="B62" s="3" t="s">
        <v>147</v>
      </c>
      <c r="C62" s="4">
        <v>225</v>
      </c>
      <c r="D62" s="4" t="s">
        <v>119</v>
      </c>
      <c r="E62" s="5">
        <v>3000</v>
      </c>
      <c r="F62" s="5">
        <v>5.9</v>
      </c>
      <c r="G62" s="5">
        <v>4.75</v>
      </c>
      <c r="H62" s="5" t="s">
        <v>49</v>
      </c>
      <c r="I62" s="43">
        <f t="shared" ref="I62" si="110">(G62-F62)*E62</f>
        <v>-3450.0000000000009</v>
      </c>
      <c r="J62" s="44">
        <v>0</v>
      </c>
      <c r="K62" s="44">
        <f t="shared" ref="K62" si="111">(I62+J62)</f>
        <v>-3450.0000000000009</v>
      </c>
    </row>
    <row r="63" spans="1:11" x14ac:dyDescent="0.25">
      <c r="A63" s="2">
        <v>43455</v>
      </c>
      <c r="B63" s="3" t="s">
        <v>155</v>
      </c>
      <c r="C63" s="4">
        <v>660</v>
      </c>
      <c r="D63" s="4" t="s">
        <v>119</v>
      </c>
      <c r="E63" s="5">
        <v>1200</v>
      </c>
      <c r="F63" s="5">
        <v>14</v>
      </c>
      <c r="G63" s="5">
        <v>16</v>
      </c>
      <c r="H63" s="5">
        <v>18</v>
      </c>
      <c r="I63" s="43">
        <f t="shared" ref="I63" si="112">(G63-F63)*E63</f>
        <v>2400</v>
      </c>
      <c r="J63" s="44">
        <f t="shared" si="99"/>
        <v>2400</v>
      </c>
      <c r="K63" s="44">
        <f>(I63+J63)</f>
        <v>4800</v>
      </c>
    </row>
    <row r="64" spans="1:11" x14ac:dyDescent="0.25">
      <c r="A64" s="2">
        <v>43454</v>
      </c>
      <c r="B64" s="3" t="s">
        <v>109</v>
      </c>
      <c r="C64" s="4">
        <v>360</v>
      </c>
      <c r="D64" s="4" t="s">
        <v>180</v>
      </c>
      <c r="E64" s="5">
        <v>1800</v>
      </c>
      <c r="F64" s="5">
        <v>11</v>
      </c>
      <c r="G64" s="5">
        <v>12.5</v>
      </c>
      <c r="H64" s="5">
        <v>14.5</v>
      </c>
      <c r="I64" s="43">
        <f t="shared" ref="I64" si="113">(G64-F64)*E64</f>
        <v>2700</v>
      </c>
      <c r="J64" s="44">
        <f t="shared" si="99"/>
        <v>3600</v>
      </c>
      <c r="K64" s="44">
        <f>(I64+J56)</f>
        <v>7700</v>
      </c>
    </row>
    <row r="65" spans="1:11" x14ac:dyDescent="0.25">
      <c r="A65" s="2">
        <v>43453</v>
      </c>
      <c r="B65" s="3" t="s">
        <v>88</v>
      </c>
      <c r="C65" s="4">
        <v>1380</v>
      </c>
      <c r="D65" s="4" t="s">
        <v>180</v>
      </c>
      <c r="E65" s="5">
        <v>600</v>
      </c>
      <c r="F65" s="5">
        <v>26.5</v>
      </c>
      <c r="G65" s="5">
        <v>30.5</v>
      </c>
      <c r="H65" s="5">
        <v>35</v>
      </c>
      <c r="I65" s="43">
        <f t="shared" ref="I65" si="114">(G65-F65)*E65</f>
        <v>2400</v>
      </c>
      <c r="J65" s="44">
        <f t="shared" ref="J65" si="115">(H65-G65)*E65</f>
        <v>2700</v>
      </c>
      <c r="K65" s="44">
        <f t="shared" ref="K65" si="116">(I65+J65)</f>
        <v>5100</v>
      </c>
    </row>
    <row r="66" spans="1:11" x14ac:dyDescent="0.25">
      <c r="A66" s="2">
        <v>43452</v>
      </c>
      <c r="B66" s="3" t="s">
        <v>98</v>
      </c>
      <c r="C66" s="4">
        <v>740</v>
      </c>
      <c r="D66" s="4" t="s">
        <v>119</v>
      </c>
      <c r="E66" s="5">
        <v>1200</v>
      </c>
      <c r="F66" s="5">
        <v>13.25</v>
      </c>
      <c r="G66" s="5">
        <v>15</v>
      </c>
      <c r="H66" s="5">
        <v>17</v>
      </c>
      <c r="I66" s="43">
        <f t="shared" ref="I66" si="117">(G66-F66)*E66</f>
        <v>2100</v>
      </c>
      <c r="J66" s="44">
        <f t="shared" ref="J66:J68" si="118">(H66-G66)*E66</f>
        <v>2400</v>
      </c>
      <c r="K66" s="44">
        <f t="shared" ref="K66" si="119">(I66+J66)</f>
        <v>4500</v>
      </c>
    </row>
    <row r="67" spans="1:11" x14ac:dyDescent="0.25">
      <c r="A67" s="2">
        <v>43451</v>
      </c>
      <c r="B67" s="3" t="s">
        <v>14</v>
      </c>
      <c r="C67" s="4">
        <v>290</v>
      </c>
      <c r="D67" s="4" t="s">
        <v>119</v>
      </c>
      <c r="E67" s="5">
        <v>1300</v>
      </c>
      <c r="F67" s="5">
        <v>13.6</v>
      </c>
      <c r="G67" s="5">
        <v>11</v>
      </c>
      <c r="H67" s="5" t="s">
        <v>49</v>
      </c>
      <c r="I67" s="43">
        <f t="shared" ref="I67" si="120">(G67-F67)*E67</f>
        <v>-3379.9999999999995</v>
      </c>
      <c r="J67" s="44">
        <v>0</v>
      </c>
      <c r="K67" s="44">
        <f t="shared" ref="K67" si="121">(I67+J67)</f>
        <v>-3379.9999999999995</v>
      </c>
    </row>
    <row r="68" spans="1:11" x14ac:dyDescent="0.25">
      <c r="A68" s="2">
        <v>43448</v>
      </c>
      <c r="B68" s="3" t="s">
        <v>244</v>
      </c>
      <c r="C68" s="4">
        <v>320</v>
      </c>
      <c r="D68" s="4" t="s">
        <v>180</v>
      </c>
      <c r="E68" s="5">
        <v>1700</v>
      </c>
      <c r="F68" s="5">
        <v>11.9</v>
      </c>
      <c r="G68" s="5">
        <v>13.5</v>
      </c>
      <c r="H68" s="5">
        <v>16</v>
      </c>
      <c r="I68" s="43">
        <f t="shared" ref="I68" si="122">(G68-F68)*E68</f>
        <v>2719.9999999999995</v>
      </c>
      <c r="J68" s="44">
        <f t="shared" si="118"/>
        <v>4250</v>
      </c>
      <c r="K68" s="44">
        <f t="shared" ref="K68" si="123">(I68+J68)</f>
        <v>6970</v>
      </c>
    </row>
    <row r="69" spans="1:11" x14ac:dyDescent="0.25">
      <c r="A69" s="2">
        <v>43447</v>
      </c>
      <c r="B69" s="3" t="s">
        <v>155</v>
      </c>
      <c r="C69" s="4">
        <v>690</v>
      </c>
      <c r="D69" s="4" t="s">
        <v>180</v>
      </c>
      <c r="E69" s="5">
        <v>1800</v>
      </c>
      <c r="F69" s="5">
        <v>16.5</v>
      </c>
      <c r="G69" s="5">
        <v>19</v>
      </c>
      <c r="H69" s="5">
        <v>21</v>
      </c>
      <c r="I69" s="43">
        <f t="shared" ref="I69" si="124">(G69-F69)*E69</f>
        <v>4500</v>
      </c>
      <c r="J69" s="44">
        <f t="shared" ref="J69:J71" si="125">(H69-G69)*E69</f>
        <v>3600</v>
      </c>
      <c r="K69" s="44">
        <f t="shared" ref="K69" si="126">(I69+J69)</f>
        <v>8100</v>
      </c>
    </row>
    <row r="70" spans="1:11" x14ac:dyDescent="0.25">
      <c r="A70" s="2">
        <v>43447</v>
      </c>
      <c r="B70" s="3" t="s">
        <v>86</v>
      </c>
      <c r="C70" s="4">
        <v>700</v>
      </c>
      <c r="D70" s="4" t="s">
        <v>180</v>
      </c>
      <c r="E70" s="5">
        <v>550</v>
      </c>
      <c r="F70" s="5">
        <v>18.5</v>
      </c>
      <c r="G70" s="5">
        <v>21</v>
      </c>
      <c r="H70" s="5" t="s">
        <v>49</v>
      </c>
      <c r="I70" s="43">
        <f t="shared" ref="I70" si="127">(G70-F70)*E70</f>
        <v>1375</v>
      </c>
      <c r="J70" s="44">
        <v>0</v>
      </c>
      <c r="K70" s="44">
        <f t="shared" ref="K70" si="128">(I70+J70)</f>
        <v>1375</v>
      </c>
    </row>
    <row r="71" spans="1:11" x14ac:dyDescent="0.25">
      <c r="A71" s="2">
        <v>43446</v>
      </c>
      <c r="B71" s="3" t="s">
        <v>238</v>
      </c>
      <c r="C71" s="4">
        <v>560</v>
      </c>
      <c r="D71" s="4" t="s">
        <v>180</v>
      </c>
      <c r="E71" s="5">
        <v>1000</v>
      </c>
      <c r="F71" s="5">
        <v>18.5</v>
      </c>
      <c r="G71" s="5">
        <v>20.5</v>
      </c>
      <c r="H71" s="5">
        <v>23</v>
      </c>
      <c r="I71" s="43">
        <f t="shared" ref="I71" si="129">(G71-F71)*E71</f>
        <v>2000</v>
      </c>
      <c r="J71" s="44">
        <f t="shared" si="125"/>
        <v>2500</v>
      </c>
      <c r="K71" s="44">
        <f t="shared" ref="K71" si="130">(I71+J71)</f>
        <v>4500</v>
      </c>
    </row>
    <row r="72" spans="1:11" x14ac:dyDescent="0.25">
      <c r="A72" s="2">
        <v>43446</v>
      </c>
      <c r="B72" s="3" t="s">
        <v>129</v>
      </c>
      <c r="C72" s="4">
        <v>85</v>
      </c>
      <c r="D72" s="4" t="s">
        <v>180</v>
      </c>
      <c r="E72" s="5">
        <v>6000</v>
      </c>
      <c r="F72" s="5">
        <v>3.9</v>
      </c>
      <c r="G72" s="5">
        <v>4.3</v>
      </c>
      <c r="H72" s="5">
        <v>4.8</v>
      </c>
      <c r="I72" s="43">
        <f t="shared" ref="I72" si="131">(G72-F72)*E72</f>
        <v>2399.9999999999995</v>
      </c>
      <c r="J72" s="44">
        <f t="shared" ref="J72" si="132">(H72-G72)*E72</f>
        <v>3000</v>
      </c>
      <c r="K72" s="44">
        <f t="shared" ref="K72" si="133">(I72+J72)</f>
        <v>5400</v>
      </c>
    </row>
    <row r="73" spans="1:11" x14ac:dyDescent="0.25">
      <c r="A73" s="2">
        <v>43445</v>
      </c>
      <c r="B73" s="3" t="s">
        <v>85</v>
      </c>
      <c r="C73" s="4">
        <v>560</v>
      </c>
      <c r="D73" s="4" t="s">
        <v>119</v>
      </c>
      <c r="E73" s="5">
        <v>1000</v>
      </c>
      <c r="F73" s="5">
        <v>19.5</v>
      </c>
      <c r="G73" s="5">
        <v>21.5</v>
      </c>
      <c r="H73" s="5" t="s">
        <v>49</v>
      </c>
      <c r="I73" s="43">
        <f t="shared" ref="I73" si="134">(G73-F73)*E73</f>
        <v>2000</v>
      </c>
      <c r="J73" s="44">
        <v>0</v>
      </c>
      <c r="K73" s="44">
        <f t="shared" ref="K73" si="135">(I73+J73)</f>
        <v>2000</v>
      </c>
    </row>
    <row r="74" spans="1:11" x14ac:dyDescent="0.25">
      <c r="A74" s="2">
        <v>43445</v>
      </c>
      <c r="B74" s="3" t="s">
        <v>236</v>
      </c>
      <c r="C74" s="4">
        <v>2040</v>
      </c>
      <c r="D74" s="4" t="s">
        <v>119</v>
      </c>
      <c r="E74" s="5">
        <v>250</v>
      </c>
      <c r="F74" s="5">
        <v>37</v>
      </c>
      <c r="G74" s="5">
        <v>27</v>
      </c>
      <c r="H74" s="5" t="s">
        <v>49</v>
      </c>
      <c r="I74" s="43">
        <f t="shared" ref="I74" si="136">(G74-F74)*E74</f>
        <v>-2500</v>
      </c>
      <c r="J74" s="44">
        <v>0</v>
      </c>
      <c r="K74" s="44">
        <f t="shared" ref="K74" si="137">(I74+J74)</f>
        <v>-2500</v>
      </c>
    </row>
    <row r="75" spans="1:11" x14ac:dyDescent="0.25">
      <c r="A75" s="2">
        <v>43444</v>
      </c>
      <c r="B75" s="3" t="s">
        <v>141</v>
      </c>
      <c r="C75" s="4">
        <v>400</v>
      </c>
      <c r="D75" s="4" t="s">
        <v>119</v>
      </c>
      <c r="E75" s="5">
        <v>1100</v>
      </c>
      <c r="F75" s="5">
        <v>20</v>
      </c>
      <c r="G75" s="5">
        <v>21.6</v>
      </c>
      <c r="H75" s="5" t="s">
        <v>49</v>
      </c>
      <c r="I75" s="43">
        <f t="shared" ref="I75" si="138">(G75-F75)*E75</f>
        <v>1760.0000000000016</v>
      </c>
      <c r="J75" s="44">
        <v>0</v>
      </c>
      <c r="K75" s="44">
        <f t="shared" ref="K75" si="139">(I75+J75)</f>
        <v>1760.0000000000016</v>
      </c>
    </row>
    <row r="76" spans="1:11" x14ac:dyDescent="0.25">
      <c r="A76" s="2">
        <v>43444</v>
      </c>
      <c r="B76" s="3" t="s">
        <v>157</v>
      </c>
      <c r="C76" s="4">
        <v>820</v>
      </c>
      <c r="D76" s="4" t="s">
        <v>119</v>
      </c>
      <c r="E76" s="5">
        <v>700</v>
      </c>
      <c r="F76" s="5">
        <v>27</v>
      </c>
      <c r="G76" s="5">
        <v>30</v>
      </c>
      <c r="H76" s="5" t="s">
        <v>49</v>
      </c>
      <c r="I76" s="43">
        <f t="shared" ref="I76" si="140">(G76-F76)*E76</f>
        <v>2100</v>
      </c>
      <c r="J76" s="44">
        <v>0</v>
      </c>
      <c r="K76" s="44">
        <f t="shared" ref="K76" si="141">(I76+J76)</f>
        <v>2100</v>
      </c>
    </row>
    <row r="77" spans="1:11" x14ac:dyDescent="0.25">
      <c r="A77" s="2">
        <v>43441</v>
      </c>
      <c r="B77" s="3" t="s">
        <v>210</v>
      </c>
      <c r="C77" s="4">
        <v>960</v>
      </c>
      <c r="D77" s="4" t="s">
        <v>119</v>
      </c>
      <c r="E77" s="5">
        <v>700</v>
      </c>
      <c r="F77" s="5">
        <v>30</v>
      </c>
      <c r="G77" s="5">
        <v>33</v>
      </c>
      <c r="H77" s="5">
        <v>38</v>
      </c>
      <c r="I77" s="43">
        <f t="shared" ref="I77" si="142">(G77-F77)*E77</f>
        <v>2100</v>
      </c>
      <c r="J77" s="44">
        <f t="shared" ref="J77:J79" si="143">(H77-G77)*E77</f>
        <v>3500</v>
      </c>
      <c r="K77" s="44">
        <f t="shared" ref="K77" si="144">(I77+J77)</f>
        <v>5600</v>
      </c>
    </row>
    <row r="78" spans="1:11" x14ac:dyDescent="0.25">
      <c r="A78" s="2">
        <v>43440</v>
      </c>
      <c r="B78" s="3" t="s">
        <v>31</v>
      </c>
      <c r="C78" s="4">
        <v>2000</v>
      </c>
      <c r="D78" s="4" t="s">
        <v>119</v>
      </c>
      <c r="E78" s="5">
        <v>2000</v>
      </c>
      <c r="F78" s="5">
        <v>10</v>
      </c>
      <c r="G78" s="5">
        <v>11.2</v>
      </c>
      <c r="H78" s="5" t="s">
        <v>49</v>
      </c>
      <c r="I78" s="43">
        <f t="shared" ref="I78" si="145">(G78-F78)*E78</f>
        <v>2399.9999999999986</v>
      </c>
      <c r="J78" s="44">
        <v>0</v>
      </c>
      <c r="K78" s="44">
        <f t="shared" ref="K78" si="146">(I78+J78)</f>
        <v>2399.9999999999986</v>
      </c>
    </row>
    <row r="79" spans="1:11" x14ac:dyDescent="0.25">
      <c r="A79" s="2">
        <v>43439</v>
      </c>
      <c r="B79" s="3" t="s">
        <v>157</v>
      </c>
      <c r="C79" s="4">
        <v>860</v>
      </c>
      <c r="D79" s="4" t="s">
        <v>119</v>
      </c>
      <c r="E79" s="5">
        <v>700</v>
      </c>
      <c r="F79" s="5">
        <v>24.5</v>
      </c>
      <c r="G79" s="5">
        <v>27.5</v>
      </c>
      <c r="H79" s="5">
        <v>32</v>
      </c>
      <c r="I79" s="43">
        <f t="shared" ref="I79" si="147">(G79-F79)*E79</f>
        <v>2100</v>
      </c>
      <c r="J79" s="44">
        <f t="shared" si="143"/>
        <v>3150</v>
      </c>
      <c r="K79" s="44">
        <f t="shared" ref="K79" si="148">(I79+J79)</f>
        <v>5250</v>
      </c>
    </row>
    <row r="80" spans="1:11" x14ac:dyDescent="0.25">
      <c r="A80" s="2">
        <v>43438</v>
      </c>
      <c r="B80" s="3" t="s">
        <v>191</v>
      </c>
      <c r="C80" s="4">
        <v>1360</v>
      </c>
      <c r="D80" s="4" t="s">
        <v>180</v>
      </c>
      <c r="E80" s="5">
        <v>500</v>
      </c>
      <c r="F80" s="5">
        <v>46</v>
      </c>
      <c r="G80" s="5">
        <v>44</v>
      </c>
      <c r="H80" s="5" t="s">
        <v>49</v>
      </c>
      <c r="I80" s="43">
        <f t="shared" ref="I80" si="149">(G80-F80)*E80</f>
        <v>-1000</v>
      </c>
      <c r="J80" s="44">
        <v>0</v>
      </c>
      <c r="K80" s="44">
        <f t="shared" ref="K80" si="150">(I80+J80)</f>
        <v>-1000</v>
      </c>
    </row>
    <row r="81" spans="1:11" x14ac:dyDescent="0.25">
      <c r="A81" s="2">
        <v>43438</v>
      </c>
      <c r="B81" s="3" t="s">
        <v>37</v>
      </c>
      <c r="C81" s="4">
        <v>2000</v>
      </c>
      <c r="D81" s="4" t="s">
        <v>180</v>
      </c>
      <c r="E81" s="5">
        <v>250</v>
      </c>
      <c r="F81" s="5">
        <v>66</v>
      </c>
      <c r="G81" s="5">
        <v>74</v>
      </c>
      <c r="H81" s="5" t="s">
        <v>49</v>
      </c>
      <c r="I81" s="43">
        <f t="shared" ref="I81" si="151">(G81-F81)*E81</f>
        <v>2000</v>
      </c>
      <c r="J81" s="44">
        <v>0</v>
      </c>
      <c r="K81" s="44">
        <f t="shared" ref="K81" si="152">(I81+J81)</f>
        <v>2000</v>
      </c>
    </row>
    <row r="82" spans="1:11" x14ac:dyDescent="0.25">
      <c r="A82" s="2">
        <v>43437</v>
      </c>
      <c r="B82" s="3" t="s">
        <v>86</v>
      </c>
      <c r="C82" s="4">
        <v>730</v>
      </c>
      <c r="D82" s="4" t="s">
        <v>180</v>
      </c>
      <c r="E82" s="5">
        <v>550</v>
      </c>
      <c r="F82" s="5">
        <v>32</v>
      </c>
      <c r="G82" s="5">
        <v>28</v>
      </c>
      <c r="H82" s="5" t="s">
        <v>49</v>
      </c>
      <c r="I82" s="43">
        <f t="shared" ref="I82" si="153">(G82-F82)*E82</f>
        <v>-2200</v>
      </c>
      <c r="J82" s="44">
        <v>0</v>
      </c>
      <c r="K82" s="44">
        <f t="shared" ref="K82" si="154">(I82+J82)</f>
        <v>-2200</v>
      </c>
    </row>
    <row r="83" spans="1:11" x14ac:dyDescent="0.25">
      <c r="A83" s="2">
        <v>43434</v>
      </c>
      <c r="B83" s="3" t="s">
        <v>224</v>
      </c>
      <c r="C83" s="4">
        <v>120</v>
      </c>
      <c r="D83" s="4" t="s">
        <v>119</v>
      </c>
      <c r="E83" s="5">
        <v>6000</v>
      </c>
      <c r="F83" s="5">
        <v>4.2</v>
      </c>
      <c r="G83" s="5">
        <v>4.5999999999999996</v>
      </c>
      <c r="H83" s="5">
        <v>5.2</v>
      </c>
      <c r="I83" s="43">
        <f t="shared" ref="I83:I84" si="155">(G83-F83)*E83</f>
        <v>2399.9999999999968</v>
      </c>
      <c r="J83" s="44">
        <f t="shared" ref="J83" si="156">(H83-G83)*E83</f>
        <v>3600.0000000000032</v>
      </c>
      <c r="K83" s="44">
        <f t="shared" ref="K83:K84" si="157">(I83+J83)</f>
        <v>6000</v>
      </c>
    </row>
    <row r="84" spans="1:11" x14ac:dyDescent="0.25">
      <c r="A84" s="2">
        <v>43433</v>
      </c>
      <c r="B84" s="3" t="s">
        <v>147</v>
      </c>
      <c r="C84" s="4">
        <v>3000</v>
      </c>
      <c r="D84" s="4" t="s">
        <v>180</v>
      </c>
      <c r="E84" s="5">
        <v>3000</v>
      </c>
      <c r="F84" s="5">
        <v>6.3</v>
      </c>
      <c r="G84" s="5">
        <v>7</v>
      </c>
      <c r="H84" s="5" t="s">
        <v>49</v>
      </c>
      <c r="I84" s="43">
        <f t="shared" si="155"/>
        <v>2100.0000000000005</v>
      </c>
      <c r="J84" s="44">
        <v>0</v>
      </c>
      <c r="K84" s="44">
        <f t="shared" si="157"/>
        <v>2100.0000000000005</v>
      </c>
    </row>
    <row r="85" spans="1:11" x14ac:dyDescent="0.25">
      <c r="A85" s="2">
        <v>43431</v>
      </c>
      <c r="B85" s="3" t="s">
        <v>171</v>
      </c>
      <c r="C85" s="4">
        <v>310</v>
      </c>
      <c r="D85" s="4" t="s">
        <v>119</v>
      </c>
      <c r="E85" s="5">
        <v>1500</v>
      </c>
      <c r="F85" s="5">
        <v>9.25</v>
      </c>
      <c r="G85" s="5">
        <v>11</v>
      </c>
      <c r="H85" s="5" t="s">
        <v>49</v>
      </c>
      <c r="I85" s="43">
        <f t="shared" ref="I85:I86" si="158">(G85-F85)*E85</f>
        <v>2625</v>
      </c>
      <c r="J85" s="44">
        <v>0</v>
      </c>
      <c r="K85" s="44">
        <f t="shared" ref="K85:K86" si="159">(I85+J85)</f>
        <v>2625</v>
      </c>
    </row>
    <row r="86" spans="1:11" x14ac:dyDescent="0.25">
      <c r="A86" s="2">
        <v>43430</v>
      </c>
      <c r="B86" s="3" t="s">
        <v>87</v>
      </c>
      <c r="C86" s="4">
        <v>550</v>
      </c>
      <c r="D86" s="4" t="s">
        <v>119</v>
      </c>
      <c r="E86" s="5">
        <v>1060</v>
      </c>
      <c r="F86" s="5">
        <v>14.5</v>
      </c>
      <c r="G86" s="5">
        <v>16.5</v>
      </c>
      <c r="H86" s="5">
        <v>20</v>
      </c>
      <c r="I86" s="43">
        <f t="shared" si="158"/>
        <v>2120</v>
      </c>
      <c r="J86" s="44">
        <f t="shared" ref="J86" si="160">(H86-G86)*E86</f>
        <v>3710</v>
      </c>
      <c r="K86" s="44">
        <f t="shared" si="159"/>
        <v>5830</v>
      </c>
    </row>
    <row r="87" spans="1:11" x14ac:dyDescent="0.25">
      <c r="A87" s="2">
        <v>43426</v>
      </c>
      <c r="B87" s="3" t="s">
        <v>218</v>
      </c>
      <c r="C87" s="4">
        <v>250</v>
      </c>
      <c r="D87" s="4" t="s">
        <v>119</v>
      </c>
      <c r="E87" s="5">
        <v>1575</v>
      </c>
      <c r="F87" s="5">
        <v>11</v>
      </c>
      <c r="G87" s="5">
        <v>12.5</v>
      </c>
      <c r="H87" s="5" t="s">
        <v>49</v>
      </c>
      <c r="I87" s="43">
        <f t="shared" ref="I87:I88" si="161">(G87-F87)*E87</f>
        <v>2362.5</v>
      </c>
      <c r="J87" s="44">
        <v>0</v>
      </c>
      <c r="K87" s="44">
        <f t="shared" ref="K87:K88" si="162">(I87+J87)</f>
        <v>2362.5</v>
      </c>
    </row>
    <row r="88" spans="1:11" x14ac:dyDescent="0.25">
      <c r="A88" s="2">
        <v>43425</v>
      </c>
      <c r="B88" s="3" t="s">
        <v>155</v>
      </c>
      <c r="C88" s="4">
        <v>1200</v>
      </c>
      <c r="D88" s="4" t="s">
        <v>119</v>
      </c>
      <c r="E88" s="5">
        <v>1200</v>
      </c>
      <c r="F88" s="5">
        <v>14</v>
      </c>
      <c r="G88" s="5">
        <v>16</v>
      </c>
      <c r="H88" s="5">
        <v>19</v>
      </c>
      <c r="I88" s="43">
        <f t="shared" si="161"/>
        <v>2400</v>
      </c>
      <c r="J88" s="44">
        <f t="shared" ref="J88:J89" si="163">(H88-G88)*E88</f>
        <v>3600</v>
      </c>
      <c r="K88" s="44">
        <f t="shared" si="162"/>
        <v>6000</v>
      </c>
    </row>
    <row r="89" spans="1:11" x14ac:dyDescent="0.25">
      <c r="A89" s="2">
        <v>43424</v>
      </c>
      <c r="B89" s="3" t="s">
        <v>14</v>
      </c>
      <c r="C89" s="4">
        <v>350</v>
      </c>
      <c r="D89" s="4" t="s">
        <v>180</v>
      </c>
      <c r="E89" s="5">
        <v>1300</v>
      </c>
      <c r="F89" s="5">
        <v>15</v>
      </c>
      <c r="G89" s="5">
        <v>17</v>
      </c>
      <c r="H89" s="5">
        <v>19</v>
      </c>
      <c r="I89" s="43">
        <f t="shared" ref="I89:I90" si="164">(G89-F89)*E89</f>
        <v>2600</v>
      </c>
      <c r="J89" s="44">
        <f t="shared" si="163"/>
        <v>2600</v>
      </c>
      <c r="K89" s="44">
        <f t="shared" ref="K89:K90" si="165">(I89+J89)</f>
        <v>5200</v>
      </c>
    </row>
    <row r="90" spans="1:11" x14ac:dyDescent="0.25">
      <c r="A90" s="2">
        <v>43423</v>
      </c>
      <c r="B90" s="3" t="s">
        <v>130</v>
      </c>
      <c r="C90" s="4">
        <v>800</v>
      </c>
      <c r="D90" s="4" t="s">
        <v>180</v>
      </c>
      <c r="E90" s="5">
        <v>1000</v>
      </c>
      <c r="F90" s="5">
        <v>16</v>
      </c>
      <c r="G90" s="5">
        <v>18.2</v>
      </c>
      <c r="H90" s="5" t="s">
        <v>49</v>
      </c>
      <c r="I90" s="43">
        <f t="shared" si="164"/>
        <v>2199.9999999999991</v>
      </c>
      <c r="J90" s="44">
        <v>0</v>
      </c>
      <c r="K90" s="44">
        <f t="shared" si="165"/>
        <v>2199.9999999999991</v>
      </c>
    </row>
    <row r="91" spans="1:11" x14ac:dyDescent="0.25">
      <c r="A91" s="2">
        <v>43420</v>
      </c>
      <c r="B91" s="3" t="s">
        <v>128</v>
      </c>
      <c r="C91" s="4">
        <v>1100</v>
      </c>
      <c r="D91" s="4" t="s">
        <v>180</v>
      </c>
      <c r="E91" s="5">
        <v>500</v>
      </c>
      <c r="F91" s="5">
        <v>35</v>
      </c>
      <c r="G91" s="5">
        <v>40</v>
      </c>
      <c r="H91" s="5" t="s">
        <v>49</v>
      </c>
      <c r="I91" s="43">
        <f t="shared" ref="I91:I99" si="166">(G91-F91)*E91</f>
        <v>2500</v>
      </c>
      <c r="J91" s="44">
        <v>0</v>
      </c>
      <c r="K91" s="44">
        <f t="shared" ref="K91:K99" si="167">(I91+J91)</f>
        <v>2500</v>
      </c>
    </row>
    <row r="92" spans="1:11" x14ac:dyDescent="0.25">
      <c r="A92" s="2">
        <v>43419</v>
      </c>
      <c r="B92" s="3" t="s">
        <v>211</v>
      </c>
      <c r="C92" s="4">
        <v>110</v>
      </c>
      <c r="D92" s="4" t="s">
        <v>180</v>
      </c>
      <c r="E92" s="5">
        <v>4000</v>
      </c>
      <c r="F92" s="5">
        <v>6.3</v>
      </c>
      <c r="G92" s="5">
        <v>6.9</v>
      </c>
      <c r="H92" s="5" t="s">
        <v>49</v>
      </c>
      <c r="I92" s="43">
        <f t="shared" si="166"/>
        <v>2400.0000000000023</v>
      </c>
      <c r="J92" s="44">
        <v>0</v>
      </c>
      <c r="K92" s="44">
        <f t="shared" si="167"/>
        <v>2400.0000000000023</v>
      </c>
    </row>
    <row r="93" spans="1:11" x14ac:dyDescent="0.25">
      <c r="A93" s="2">
        <v>43418</v>
      </c>
      <c r="B93" s="3" t="s">
        <v>210</v>
      </c>
      <c r="C93" s="4">
        <v>1010</v>
      </c>
      <c r="D93" s="4" t="s">
        <v>119</v>
      </c>
      <c r="E93" s="5">
        <v>700</v>
      </c>
      <c r="F93" s="5">
        <v>27.5</v>
      </c>
      <c r="G93" s="5">
        <v>31</v>
      </c>
      <c r="H93" s="5" t="s">
        <v>49</v>
      </c>
      <c r="I93" s="43">
        <f t="shared" si="166"/>
        <v>2450</v>
      </c>
      <c r="J93" s="44">
        <v>0</v>
      </c>
      <c r="K93" s="44">
        <f t="shared" si="167"/>
        <v>2450</v>
      </c>
    </row>
    <row r="94" spans="1:11" x14ac:dyDescent="0.25">
      <c r="A94" s="2">
        <v>43418</v>
      </c>
      <c r="B94" s="3" t="s">
        <v>155</v>
      </c>
      <c r="C94" s="4">
        <v>660</v>
      </c>
      <c r="D94" s="4" t="s">
        <v>119</v>
      </c>
      <c r="E94" s="5">
        <v>1200</v>
      </c>
      <c r="F94" s="5">
        <v>20</v>
      </c>
      <c r="G94" s="5">
        <v>22</v>
      </c>
      <c r="H94" s="5">
        <v>25</v>
      </c>
      <c r="I94" s="43">
        <f t="shared" si="166"/>
        <v>2400</v>
      </c>
      <c r="J94" s="44">
        <f t="shared" ref="J94" si="168">(H94-G94)*E94</f>
        <v>3600</v>
      </c>
      <c r="K94" s="44">
        <f t="shared" si="167"/>
        <v>6000</v>
      </c>
    </row>
    <row r="95" spans="1:11" x14ac:dyDescent="0.25">
      <c r="A95" s="2">
        <v>43417</v>
      </c>
      <c r="B95" s="3" t="s">
        <v>85</v>
      </c>
      <c r="C95" s="4">
        <v>600</v>
      </c>
      <c r="D95" s="4" t="s">
        <v>119</v>
      </c>
      <c r="E95" s="5">
        <v>1000</v>
      </c>
      <c r="F95" s="5">
        <v>21</v>
      </c>
      <c r="G95" s="5">
        <v>23</v>
      </c>
      <c r="H95" s="5" t="s">
        <v>49</v>
      </c>
      <c r="I95" s="43">
        <f t="shared" si="166"/>
        <v>2000</v>
      </c>
      <c r="J95" s="44">
        <v>0</v>
      </c>
      <c r="K95" s="44">
        <f t="shared" si="167"/>
        <v>2000</v>
      </c>
    </row>
    <row r="96" spans="1:11" x14ac:dyDescent="0.25">
      <c r="A96" s="2">
        <v>43416</v>
      </c>
      <c r="B96" s="3" t="s">
        <v>160</v>
      </c>
      <c r="C96" s="4">
        <v>195</v>
      </c>
      <c r="D96" s="4" t="s">
        <v>119</v>
      </c>
      <c r="E96" s="5">
        <v>1500</v>
      </c>
      <c r="F96" s="5">
        <v>10</v>
      </c>
      <c r="G96" s="5">
        <v>11.5</v>
      </c>
      <c r="H96" s="5" t="s">
        <v>49</v>
      </c>
      <c r="I96" s="43">
        <f t="shared" si="166"/>
        <v>2250</v>
      </c>
      <c r="J96" s="44">
        <v>0</v>
      </c>
      <c r="K96" s="44">
        <f t="shared" si="167"/>
        <v>2250</v>
      </c>
    </row>
    <row r="97" spans="1:11" x14ac:dyDescent="0.25">
      <c r="A97" s="2">
        <v>43409</v>
      </c>
      <c r="B97" s="3" t="s">
        <v>149</v>
      </c>
      <c r="C97" s="4">
        <v>640</v>
      </c>
      <c r="D97" s="4" t="s">
        <v>180</v>
      </c>
      <c r="E97" s="5">
        <v>1200</v>
      </c>
      <c r="F97" s="5">
        <v>18</v>
      </c>
      <c r="G97" s="5">
        <v>20</v>
      </c>
      <c r="H97" s="5" t="s">
        <v>49</v>
      </c>
      <c r="I97" s="43">
        <f t="shared" si="166"/>
        <v>2400</v>
      </c>
      <c r="J97" s="44">
        <v>0</v>
      </c>
      <c r="K97" s="44">
        <f t="shared" si="167"/>
        <v>2400</v>
      </c>
    </row>
    <row r="98" spans="1:11" x14ac:dyDescent="0.25">
      <c r="A98" s="2">
        <v>43406</v>
      </c>
      <c r="B98" s="3" t="s">
        <v>108</v>
      </c>
      <c r="C98" s="4">
        <v>190</v>
      </c>
      <c r="D98" s="4" t="s">
        <v>180</v>
      </c>
      <c r="E98" s="5">
        <v>2250</v>
      </c>
      <c r="F98" s="5">
        <v>9.25</v>
      </c>
      <c r="G98" s="5">
        <v>10</v>
      </c>
      <c r="H98" s="5" t="s">
        <v>49</v>
      </c>
      <c r="I98" s="43">
        <f t="shared" si="166"/>
        <v>1687.5</v>
      </c>
      <c r="J98" s="44">
        <v>0</v>
      </c>
      <c r="K98" s="44">
        <f t="shared" si="167"/>
        <v>1687.5</v>
      </c>
    </row>
    <row r="99" spans="1:11" x14ac:dyDescent="0.25">
      <c r="A99" s="2">
        <v>43405</v>
      </c>
      <c r="B99" s="3" t="s">
        <v>162</v>
      </c>
      <c r="C99" s="4">
        <v>240</v>
      </c>
      <c r="D99" s="4" t="s">
        <v>119</v>
      </c>
      <c r="E99" s="5">
        <v>1500</v>
      </c>
      <c r="F99" s="5">
        <v>20.5</v>
      </c>
      <c r="G99" s="5">
        <v>22</v>
      </c>
      <c r="H99" s="5" t="s">
        <v>49</v>
      </c>
      <c r="I99" s="43">
        <f t="shared" si="166"/>
        <v>2250</v>
      </c>
      <c r="J99" s="44">
        <v>0</v>
      </c>
      <c r="K99" s="44">
        <f t="shared" si="167"/>
        <v>2250</v>
      </c>
    </row>
    <row r="100" spans="1:11" x14ac:dyDescent="0.25">
      <c r="A100" s="2">
        <v>43404</v>
      </c>
      <c r="B100" s="3" t="s">
        <v>93</v>
      </c>
      <c r="C100" s="4">
        <v>960</v>
      </c>
      <c r="D100" s="4" t="s">
        <v>180</v>
      </c>
      <c r="E100" s="5">
        <v>550</v>
      </c>
      <c r="F100" s="5">
        <v>37.5</v>
      </c>
      <c r="G100" s="5">
        <v>41</v>
      </c>
      <c r="H100" s="5">
        <v>45</v>
      </c>
      <c r="I100" s="43">
        <f t="shared" ref="I100" si="169">(G100-F100)*E100</f>
        <v>1925</v>
      </c>
      <c r="J100" s="44">
        <f t="shared" ref="J100" si="170">(H100-G100)*E100</f>
        <v>2200</v>
      </c>
      <c r="K100" s="44">
        <f t="shared" ref="K100" si="171">(I100+J100)</f>
        <v>4125</v>
      </c>
    </row>
    <row r="101" spans="1:11" x14ac:dyDescent="0.25">
      <c r="A101" s="2">
        <v>43403</v>
      </c>
      <c r="B101" s="3" t="s">
        <v>161</v>
      </c>
      <c r="C101" s="4">
        <v>580</v>
      </c>
      <c r="D101" s="4" t="s">
        <v>180</v>
      </c>
      <c r="E101" s="5">
        <v>1200</v>
      </c>
      <c r="F101" s="5">
        <v>23.5</v>
      </c>
      <c r="G101" s="5">
        <v>22</v>
      </c>
      <c r="H101" s="5" t="s">
        <v>49</v>
      </c>
      <c r="I101" s="43">
        <f t="shared" ref="I101" si="172">(G101-F101)*E101</f>
        <v>-1800</v>
      </c>
      <c r="J101" s="44">
        <v>0</v>
      </c>
      <c r="K101" s="44">
        <f t="shared" ref="K101" si="173">(I101+J101)</f>
        <v>-1800</v>
      </c>
    </row>
    <row r="102" spans="1:11" x14ac:dyDescent="0.25">
      <c r="A102" s="2">
        <v>43403</v>
      </c>
      <c r="B102" s="3" t="s">
        <v>201</v>
      </c>
      <c r="C102" s="4">
        <v>200</v>
      </c>
      <c r="D102" s="4" t="s">
        <v>180</v>
      </c>
      <c r="E102" s="5">
        <v>2500</v>
      </c>
      <c r="F102" s="5">
        <v>6.6</v>
      </c>
      <c r="G102" s="5">
        <v>6.2</v>
      </c>
      <c r="H102" s="5" t="s">
        <v>49</v>
      </c>
      <c r="I102" s="43">
        <f t="shared" ref="I102" si="174">(G102-F102)*E102</f>
        <v>-999.99999999999864</v>
      </c>
      <c r="J102" s="44">
        <v>0</v>
      </c>
      <c r="K102" s="44">
        <f t="shared" ref="K102" si="175">(I102+J102)</f>
        <v>-999.99999999999864</v>
      </c>
    </row>
    <row r="103" spans="1:11" x14ac:dyDescent="0.25">
      <c r="A103" s="2">
        <v>43402</v>
      </c>
      <c r="B103" s="3" t="s">
        <v>149</v>
      </c>
      <c r="C103" s="4">
        <v>580</v>
      </c>
      <c r="D103" s="4" t="s">
        <v>180</v>
      </c>
      <c r="E103" s="5">
        <v>1200</v>
      </c>
      <c r="F103" s="5">
        <v>25</v>
      </c>
      <c r="G103" s="5">
        <v>27</v>
      </c>
      <c r="H103" s="5" t="s">
        <v>49</v>
      </c>
      <c r="I103" s="43">
        <f t="shared" ref="I103" si="176">(G103-F103)*E103</f>
        <v>2400</v>
      </c>
      <c r="J103" s="44">
        <v>0</v>
      </c>
      <c r="K103" s="44">
        <f t="shared" ref="K103" si="177">(I103+J103)</f>
        <v>2400</v>
      </c>
    </row>
    <row r="104" spans="1:11" x14ac:dyDescent="0.25">
      <c r="A104" s="2">
        <v>43399</v>
      </c>
      <c r="B104" s="3" t="s">
        <v>130</v>
      </c>
      <c r="C104" s="4">
        <v>570</v>
      </c>
      <c r="D104" s="4" t="s">
        <v>119</v>
      </c>
      <c r="E104" s="5">
        <v>1000</v>
      </c>
      <c r="F104" s="5">
        <v>25.5</v>
      </c>
      <c r="G104" s="5">
        <v>27.3</v>
      </c>
      <c r="H104" s="5" t="s">
        <v>49</v>
      </c>
      <c r="I104" s="43">
        <f t="shared" ref="I104" si="178">(G104-F104)*E104</f>
        <v>1800.0000000000007</v>
      </c>
      <c r="J104" s="44">
        <v>0</v>
      </c>
      <c r="K104" s="44">
        <f t="shared" ref="K104" si="179">(I104+J104)</f>
        <v>1800.0000000000007</v>
      </c>
    </row>
    <row r="105" spans="1:11" x14ac:dyDescent="0.25">
      <c r="A105" s="2">
        <v>43398</v>
      </c>
      <c r="B105" s="3" t="s">
        <v>29</v>
      </c>
      <c r="C105" s="4">
        <v>570</v>
      </c>
      <c r="D105" s="4" t="s">
        <v>119</v>
      </c>
      <c r="E105" s="5">
        <v>1100</v>
      </c>
      <c r="F105" s="5">
        <v>8</v>
      </c>
      <c r="G105" s="5">
        <v>10</v>
      </c>
      <c r="H105" s="5">
        <v>14</v>
      </c>
      <c r="I105" s="43">
        <f t="shared" ref="I105" si="180">(G105-F105)*E105</f>
        <v>2200</v>
      </c>
      <c r="J105" s="44">
        <f t="shared" ref="J105:J109" si="181">(H105-G105)*E105</f>
        <v>4400</v>
      </c>
      <c r="K105" s="44">
        <f t="shared" ref="K105" si="182">(I105+J105)</f>
        <v>6600</v>
      </c>
    </row>
    <row r="106" spans="1:11" x14ac:dyDescent="0.25">
      <c r="A106" s="2">
        <v>43397</v>
      </c>
      <c r="B106" s="3" t="s">
        <v>157</v>
      </c>
      <c r="C106" s="4">
        <v>860</v>
      </c>
      <c r="D106" s="4" t="s">
        <v>119</v>
      </c>
      <c r="E106" s="5">
        <v>700</v>
      </c>
      <c r="F106" s="5">
        <v>20.5</v>
      </c>
      <c r="G106" s="5">
        <v>23</v>
      </c>
      <c r="H106" s="5" t="s">
        <v>49</v>
      </c>
      <c r="I106" s="43">
        <f t="shared" ref="I106" si="183">(G106-F106)*E106</f>
        <v>1750</v>
      </c>
      <c r="J106" s="44">
        <v>0</v>
      </c>
      <c r="K106" s="44">
        <f t="shared" ref="K106" si="184">(I106+J106)</f>
        <v>1750</v>
      </c>
    </row>
    <row r="107" spans="1:11" x14ac:dyDescent="0.25">
      <c r="A107" s="2">
        <v>43396</v>
      </c>
      <c r="B107" s="3" t="s">
        <v>70</v>
      </c>
      <c r="C107" s="4">
        <v>200</v>
      </c>
      <c r="D107" s="4" t="s">
        <v>119</v>
      </c>
      <c r="E107" s="5">
        <v>2500</v>
      </c>
      <c r="F107" s="5">
        <v>5</v>
      </c>
      <c r="G107" s="5">
        <v>5.8</v>
      </c>
      <c r="H107" s="5">
        <v>6.9</v>
      </c>
      <c r="I107" s="43">
        <f t="shared" ref="I107" si="185">(G107-F107)*E107</f>
        <v>1999.9999999999995</v>
      </c>
      <c r="J107" s="44">
        <f t="shared" si="181"/>
        <v>2750.0000000000014</v>
      </c>
      <c r="K107" s="44">
        <f t="shared" ref="K107" si="186">(I107+J107)</f>
        <v>4750.0000000000009</v>
      </c>
    </row>
    <row r="108" spans="1:11" x14ac:dyDescent="0.25">
      <c r="A108" s="2">
        <v>43395</v>
      </c>
      <c r="B108" s="3" t="s">
        <v>38</v>
      </c>
      <c r="C108" s="4">
        <v>760</v>
      </c>
      <c r="D108" s="4" t="s">
        <v>119</v>
      </c>
      <c r="E108" s="5">
        <v>1000</v>
      </c>
      <c r="F108" s="5">
        <v>15</v>
      </c>
      <c r="G108" s="5">
        <v>17.5</v>
      </c>
      <c r="H108" s="5" t="s">
        <v>49</v>
      </c>
      <c r="I108" s="43">
        <f t="shared" ref="I108" si="187">(G108-F108)*E108</f>
        <v>2500</v>
      </c>
      <c r="J108" s="44">
        <v>0</v>
      </c>
      <c r="K108" s="44">
        <f t="shared" ref="K108" si="188">(I108+J108)</f>
        <v>2500</v>
      </c>
    </row>
    <row r="109" spans="1:11" x14ac:dyDescent="0.25">
      <c r="A109" s="2">
        <v>43392</v>
      </c>
      <c r="B109" s="3" t="s">
        <v>195</v>
      </c>
      <c r="C109" s="4">
        <v>70</v>
      </c>
      <c r="D109" s="4" t="s">
        <v>119</v>
      </c>
      <c r="E109" s="5">
        <v>9000</v>
      </c>
      <c r="F109" s="5">
        <v>1.5</v>
      </c>
      <c r="G109" s="5">
        <v>1.8</v>
      </c>
      <c r="H109" s="5">
        <v>2</v>
      </c>
      <c r="I109" s="43">
        <f t="shared" ref="I109" si="189">(G109-F109)*E109</f>
        <v>2700.0000000000005</v>
      </c>
      <c r="J109" s="44">
        <f t="shared" si="181"/>
        <v>1799.9999999999995</v>
      </c>
      <c r="K109" s="44">
        <f t="shared" ref="K109" si="190">(I109+J109)</f>
        <v>4500</v>
      </c>
    </row>
    <row r="110" spans="1:11" x14ac:dyDescent="0.25">
      <c r="A110" s="2">
        <v>43390</v>
      </c>
      <c r="B110" s="3" t="s">
        <v>192</v>
      </c>
      <c r="C110" s="4">
        <v>1180</v>
      </c>
      <c r="D110" s="4" t="s">
        <v>180</v>
      </c>
      <c r="E110" s="5">
        <v>1000</v>
      </c>
      <c r="F110" s="5">
        <v>26.2</v>
      </c>
      <c r="G110" s="5">
        <v>27.8</v>
      </c>
      <c r="H110" s="5" t="s">
        <v>49</v>
      </c>
      <c r="I110" s="43">
        <f t="shared" ref="I110" si="191">(G110-F110)*E110</f>
        <v>1600.0000000000014</v>
      </c>
      <c r="J110" s="44">
        <v>0</v>
      </c>
      <c r="K110" s="44">
        <f t="shared" ref="K110" si="192">(I110+J110)</f>
        <v>1600.0000000000014</v>
      </c>
    </row>
    <row r="111" spans="1:11" x14ac:dyDescent="0.25">
      <c r="A111" s="2">
        <v>43389</v>
      </c>
      <c r="B111" s="3" t="s">
        <v>191</v>
      </c>
      <c r="C111" s="4">
        <v>1240</v>
      </c>
      <c r="D111" s="4" t="s">
        <v>180</v>
      </c>
      <c r="E111" s="5">
        <v>500</v>
      </c>
      <c r="F111" s="5">
        <v>31</v>
      </c>
      <c r="G111" s="5">
        <v>36</v>
      </c>
      <c r="H111" s="5" t="s">
        <v>49</v>
      </c>
      <c r="I111" s="43">
        <f t="shared" ref="I111:I112" si="193">(G111-F111)*E111</f>
        <v>2500</v>
      </c>
      <c r="J111" s="44">
        <v>0</v>
      </c>
      <c r="K111" s="44">
        <f t="shared" ref="K111:K112" si="194">(I111+J111)</f>
        <v>2500</v>
      </c>
    </row>
    <row r="112" spans="1:11" x14ac:dyDescent="0.25">
      <c r="A112" s="2">
        <v>43388</v>
      </c>
      <c r="B112" s="3" t="s">
        <v>38</v>
      </c>
      <c r="C112" s="4">
        <v>750</v>
      </c>
      <c r="D112" s="4" t="s">
        <v>119</v>
      </c>
      <c r="E112" s="5">
        <v>1000</v>
      </c>
      <c r="F112" s="5">
        <v>23</v>
      </c>
      <c r="G112" s="5">
        <v>25.5</v>
      </c>
      <c r="H112" s="5">
        <v>29</v>
      </c>
      <c r="I112" s="43">
        <f t="shared" si="193"/>
        <v>2500</v>
      </c>
      <c r="J112" s="44">
        <v>0</v>
      </c>
      <c r="K112" s="44">
        <f t="shared" si="194"/>
        <v>2500</v>
      </c>
    </row>
    <row r="113" spans="1:11" x14ac:dyDescent="0.25">
      <c r="A113" s="2">
        <v>43385</v>
      </c>
      <c r="B113" s="3" t="s">
        <v>120</v>
      </c>
      <c r="C113" s="4">
        <v>270</v>
      </c>
      <c r="D113" s="4" t="s">
        <v>180</v>
      </c>
      <c r="E113" s="5">
        <v>2400</v>
      </c>
      <c r="F113" s="5">
        <v>8.5</v>
      </c>
      <c r="G113" s="5">
        <v>9.5</v>
      </c>
      <c r="H113" s="5">
        <v>11</v>
      </c>
      <c r="I113" s="43">
        <f t="shared" ref="I113" si="195">(G113-F113)*E113</f>
        <v>2400</v>
      </c>
      <c r="J113" s="44">
        <f t="shared" ref="J113" si="196">(H113-G113)*E113</f>
        <v>3600</v>
      </c>
      <c r="K113" s="44">
        <f t="shared" ref="K113" si="197">(I113+J113)</f>
        <v>6000</v>
      </c>
    </row>
    <row r="114" spans="1:11" x14ac:dyDescent="0.25">
      <c r="A114" s="2">
        <v>43384</v>
      </c>
      <c r="B114" s="3" t="s">
        <v>87</v>
      </c>
      <c r="C114" s="4">
        <v>540</v>
      </c>
      <c r="D114" s="4" t="s">
        <v>119</v>
      </c>
      <c r="E114" s="5">
        <v>1000</v>
      </c>
      <c r="F114" s="5">
        <v>22</v>
      </c>
      <c r="G114" s="5">
        <v>19.5</v>
      </c>
      <c r="H114" s="5" t="s">
        <v>49</v>
      </c>
      <c r="I114" s="43">
        <f t="shared" ref="I114" si="198">(G114-F114)*E114</f>
        <v>-2500</v>
      </c>
      <c r="J114" s="44">
        <v>0</v>
      </c>
      <c r="K114" s="44">
        <f t="shared" ref="K114" si="199">(I114+J114)</f>
        <v>-2500</v>
      </c>
    </row>
    <row r="115" spans="1:11" x14ac:dyDescent="0.25">
      <c r="A115" s="2">
        <v>43383</v>
      </c>
      <c r="B115" s="3" t="s">
        <v>162</v>
      </c>
      <c r="C115" s="4">
        <v>260</v>
      </c>
      <c r="D115" s="4" t="s">
        <v>180</v>
      </c>
      <c r="E115" s="5">
        <v>1500</v>
      </c>
      <c r="F115" s="5">
        <v>13.25</v>
      </c>
      <c r="G115" s="5">
        <v>15</v>
      </c>
      <c r="H115" s="5">
        <v>16.5</v>
      </c>
      <c r="I115" s="43">
        <f t="shared" ref="I115" si="200">(G115-F115)*E115</f>
        <v>2625</v>
      </c>
      <c r="J115" s="44">
        <f t="shared" ref="J115" si="201">(H115-G115)*E115</f>
        <v>2250</v>
      </c>
      <c r="K115" s="44">
        <f t="shared" ref="K115" si="202">(I115+J115)</f>
        <v>4875</v>
      </c>
    </row>
    <row r="116" spans="1:11" x14ac:dyDescent="0.25">
      <c r="A116" s="2">
        <v>43382</v>
      </c>
      <c r="B116" s="3" t="s">
        <v>43</v>
      </c>
      <c r="C116" s="4">
        <v>1720</v>
      </c>
      <c r="D116" s="4" t="s">
        <v>180</v>
      </c>
      <c r="E116" s="5">
        <v>500</v>
      </c>
      <c r="F116" s="5">
        <v>42</v>
      </c>
      <c r="G116" s="5">
        <v>47</v>
      </c>
      <c r="H116" s="5">
        <v>53</v>
      </c>
      <c r="I116" s="43">
        <f t="shared" ref="I116:I118" si="203">(G116-F116)*E116</f>
        <v>2500</v>
      </c>
      <c r="J116" s="44">
        <f t="shared" ref="J116:J117" si="204">(H116-G116)*E116</f>
        <v>3000</v>
      </c>
      <c r="K116" s="44">
        <f t="shared" ref="K116:K118" si="205">(I116+J116)</f>
        <v>5500</v>
      </c>
    </row>
    <row r="117" spans="1:11" x14ac:dyDescent="0.25">
      <c r="A117" s="2">
        <v>43381</v>
      </c>
      <c r="B117" s="3" t="s">
        <v>87</v>
      </c>
      <c r="C117" s="4">
        <v>550</v>
      </c>
      <c r="D117" s="4" t="s">
        <v>119</v>
      </c>
      <c r="E117" s="5">
        <v>1000</v>
      </c>
      <c r="F117" s="5">
        <v>20</v>
      </c>
      <c r="G117" s="5">
        <v>22.5</v>
      </c>
      <c r="H117" s="5">
        <v>26</v>
      </c>
      <c r="I117" s="43">
        <f t="shared" si="203"/>
        <v>2500</v>
      </c>
      <c r="J117" s="44">
        <f t="shared" si="204"/>
        <v>3500</v>
      </c>
      <c r="K117" s="44">
        <f t="shared" si="205"/>
        <v>6000</v>
      </c>
    </row>
    <row r="118" spans="1:11" x14ac:dyDescent="0.25">
      <c r="A118" s="2">
        <v>43378</v>
      </c>
      <c r="B118" s="3" t="s">
        <v>124</v>
      </c>
      <c r="C118" s="4">
        <v>820</v>
      </c>
      <c r="D118" s="4" t="s">
        <v>180</v>
      </c>
      <c r="E118" s="5">
        <v>750</v>
      </c>
      <c r="F118" s="5">
        <v>28</v>
      </c>
      <c r="G118" s="5">
        <v>31</v>
      </c>
      <c r="H118" s="5" t="s">
        <v>49</v>
      </c>
      <c r="I118" s="43">
        <f t="shared" si="203"/>
        <v>2250</v>
      </c>
      <c r="J118" s="44">
        <v>0</v>
      </c>
      <c r="K118" s="44">
        <f t="shared" si="205"/>
        <v>2250</v>
      </c>
    </row>
    <row r="119" spans="1:11" x14ac:dyDescent="0.25">
      <c r="A119" s="2">
        <v>43377</v>
      </c>
      <c r="B119" s="3" t="s">
        <v>93</v>
      </c>
      <c r="C119" s="4">
        <v>860</v>
      </c>
      <c r="D119" s="4" t="s">
        <v>119</v>
      </c>
      <c r="E119" s="5">
        <v>1100</v>
      </c>
      <c r="F119" s="5">
        <v>22.5</v>
      </c>
      <c r="G119" s="5">
        <v>24.5</v>
      </c>
      <c r="H119" s="5">
        <v>28</v>
      </c>
      <c r="I119" s="43">
        <f t="shared" ref="I119:I121" si="206">(G119-F119)*E119</f>
        <v>2200</v>
      </c>
      <c r="J119" s="44">
        <f t="shared" ref="J119:J121" si="207">(H119-G119)*E119</f>
        <v>3850</v>
      </c>
      <c r="K119" s="44">
        <f t="shared" ref="K119:K121" si="208">(I119+J119)</f>
        <v>6050</v>
      </c>
    </row>
    <row r="120" spans="1:11" x14ac:dyDescent="0.25">
      <c r="A120" s="2">
        <v>43376</v>
      </c>
      <c r="B120" s="3" t="s">
        <v>82</v>
      </c>
      <c r="C120" s="4">
        <v>260</v>
      </c>
      <c r="D120" s="4" t="s">
        <v>180</v>
      </c>
      <c r="E120" s="5">
        <v>3500</v>
      </c>
      <c r="F120" s="5">
        <v>5</v>
      </c>
      <c r="G120" s="5">
        <v>5.8</v>
      </c>
      <c r="H120" s="5">
        <v>7</v>
      </c>
      <c r="I120" s="43">
        <f t="shared" si="206"/>
        <v>2799.9999999999995</v>
      </c>
      <c r="J120" s="44">
        <f t="shared" si="207"/>
        <v>4200.0000000000009</v>
      </c>
      <c r="K120" s="44">
        <f t="shared" si="208"/>
        <v>7000</v>
      </c>
    </row>
    <row r="121" spans="1:11" x14ac:dyDescent="0.25">
      <c r="A121" s="2">
        <v>43374</v>
      </c>
      <c r="B121" s="3" t="s">
        <v>14</v>
      </c>
      <c r="C121" s="4">
        <v>280</v>
      </c>
      <c r="D121" s="4" t="s">
        <v>119</v>
      </c>
      <c r="E121" s="5">
        <v>1300</v>
      </c>
      <c r="F121" s="5">
        <v>15</v>
      </c>
      <c r="G121" s="5">
        <v>16.5</v>
      </c>
      <c r="H121" s="5">
        <v>20</v>
      </c>
      <c r="I121" s="43">
        <f t="shared" si="206"/>
        <v>1950</v>
      </c>
      <c r="J121" s="44">
        <f t="shared" si="207"/>
        <v>4550</v>
      </c>
      <c r="K121" s="44">
        <f t="shared" si="208"/>
        <v>6500</v>
      </c>
    </row>
    <row r="122" spans="1:11" x14ac:dyDescent="0.25">
      <c r="A122" s="2">
        <v>43371</v>
      </c>
      <c r="B122" s="3" t="s">
        <v>179</v>
      </c>
      <c r="C122" s="4">
        <v>120</v>
      </c>
      <c r="D122" s="4" t="s">
        <v>119</v>
      </c>
      <c r="E122" s="5">
        <v>3500</v>
      </c>
      <c r="F122" s="5">
        <v>6</v>
      </c>
      <c r="G122" s="5">
        <v>6.8</v>
      </c>
      <c r="H122" s="5">
        <v>7.5</v>
      </c>
      <c r="I122" s="43">
        <f t="shared" ref="I122" si="209">(G122-F122)*E122</f>
        <v>2799.9999999999995</v>
      </c>
      <c r="J122" s="44">
        <f t="shared" ref="J122" si="210">(H122-G122)*E122</f>
        <v>2450.0000000000005</v>
      </c>
      <c r="K122" s="44">
        <f t="shared" ref="K122" si="211">(I122+J122)</f>
        <v>5250</v>
      </c>
    </row>
    <row r="123" spans="1:11" x14ac:dyDescent="0.25">
      <c r="A123" s="2">
        <v>43370</v>
      </c>
      <c r="B123" s="3" t="s">
        <v>124</v>
      </c>
      <c r="C123" s="4">
        <v>820</v>
      </c>
      <c r="D123" s="4" t="s">
        <v>71</v>
      </c>
      <c r="E123" s="5">
        <v>750</v>
      </c>
      <c r="F123" s="5">
        <v>17</v>
      </c>
      <c r="G123" s="5">
        <v>20</v>
      </c>
      <c r="H123" s="5">
        <v>24</v>
      </c>
      <c r="I123" s="43">
        <f t="shared" ref="I123" si="212">(G123-F123)*E123</f>
        <v>2250</v>
      </c>
      <c r="J123" s="44">
        <f t="shared" ref="J123" si="213">(H123-G123)*E123</f>
        <v>3000</v>
      </c>
      <c r="K123" s="44">
        <f t="shared" ref="K123" si="214">(I123+J123)</f>
        <v>5250</v>
      </c>
    </row>
    <row r="124" spans="1:11" x14ac:dyDescent="0.25">
      <c r="A124" s="2">
        <v>43369</v>
      </c>
      <c r="B124" s="3" t="s">
        <v>160</v>
      </c>
      <c r="C124" s="4">
        <v>250</v>
      </c>
      <c r="D124" s="4" t="s">
        <v>72</v>
      </c>
      <c r="E124" s="5">
        <v>1500</v>
      </c>
      <c r="F124" s="5">
        <v>12.5</v>
      </c>
      <c r="G124" s="5">
        <v>13.7</v>
      </c>
      <c r="H124" s="5">
        <v>16</v>
      </c>
      <c r="I124" s="43">
        <f t="shared" ref="I124" si="215">(G124-F124)*E124</f>
        <v>1799.9999999999989</v>
      </c>
      <c r="J124" s="44">
        <f t="shared" ref="J124" si="216">(H124-G124)*E124</f>
        <v>3450.0000000000009</v>
      </c>
      <c r="K124" s="44">
        <f t="shared" ref="K124" si="217">(I124+J124)</f>
        <v>5250</v>
      </c>
    </row>
    <row r="125" spans="1:11" x14ac:dyDescent="0.25">
      <c r="A125" s="2">
        <v>43368</v>
      </c>
      <c r="B125" s="3" t="s">
        <v>125</v>
      </c>
      <c r="C125" s="4">
        <v>610</v>
      </c>
      <c r="D125" s="4" t="s">
        <v>72</v>
      </c>
      <c r="E125" s="5">
        <v>1000</v>
      </c>
      <c r="F125" s="5">
        <v>7.25</v>
      </c>
      <c r="G125" s="5">
        <v>9.5</v>
      </c>
      <c r="H125" s="5" t="s">
        <v>49</v>
      </c>
      <c r="I125" s="43">
        <f t="shared" ref="I125" si="218">(G125-F125)*E125</f>
        <v>2250</v>
      </c>
      <c r="J125" s="44">
        <v>0</v>
      </c>
      <c r="K125" s="44">
        <f t="shared" ref="K125" si="219">(I125+J125)</f>
        <v>2250</v>
      </c>
    </row>
    <row r="126" spans="1:11" x14ac:dyDescent="0.25">
      <c r="A126" s="2">
        <v>43367</v>
      </c>
      <c r="B126" s="3" t="s">
        <v>85</v>
      </c>
      <c r="C126" s="4">
        <v>640</v>
      </c>
      <c r="D126" s="4" t="s">
        <v>72</v>
      </c>
      <c r="E126" s="5">
        <v>1000</v>
      </c>
      <c r="F126" s="5">
        <v>10.199999999999999</v>
      </c>
      <c r="G126" s="5">
        <v>12.5</v>
      </c>
      <c r="H126" s="5" t="s">
        <v>49</v>
      </c>
      <c r="I126" s="43">
        <f t="shared" ref="I126" si="220">(G126-F126)*E126</f>
        <v>2300.0000000000009</v>
      </c>
      <c r="J126" s="44">
        <v>0</v>
      </c>
      <c r="K126" s="44">
        <f t="shared" ref="K126" si="221">(I126+J126)</f>
        <v>2300.0000000000009</v>
      </c>
    </row>
    <row r="127" spans="1:11" x14ac:dyDescent="0.25">
      <c r="A127" s="2">
        <v>43364</v>
      </c>
      <c r="B127" s="3" t="s">
        <v>128</v>
      </c>
      <c r="C127" s="4">
        <v>1240</v>
      </c>
      <c r="D127" s="4" t="s">
        <v>71</v>
      </c>
      <c r="E127" s="5">
        <v>1000</v>
      </c>
      <c r="F127" s="5">
        <v>12</v>
      </c>
      <c r="G127" s="5">
        <v>14.2</v>
      </c>
      <c r="H127" s="5" t="s">
        <v>49</v>
      </c>
      <c r="I127" s="43">
        <f t="shared" ref="I127" si="222">(G127-F127)*E127</f>
        <v>2199.9999999999991</v>
      </c>
      <c r="J127" s="44">
        <v>0</v>
      </c>
      <c r="K127" s="44">
        <f t="shared" ref="K127" si="223">(I127+J127)</f>
        <v>2199.9999999999991</v>
      </c>
    </row>
    <row r="128" spans="1:11" x14ac:dyDescent="0.25">
      <c r="A128" s="2">
        <v>43362</v>
      </c>
      <c r="B128" s="3" t="s">
        <v>87</v>
      </c>
      <c r="C128" s="4">
        <v>620</v>
      </c>
      <c r="D128" s="4" t="s">
        <v>71</v>
      </c>
      <c r="E128" s="5">
        <v>1000</v>
      </c>
      <c r="F128" s="5">
        <v>16</v>
      </c>
      <c r="G128" s="5">
        <v>18.2</v>
      </c>
      <c r="H128" s="5">
        <v>21</v>
      </c>
      <c r="I128" s="43">
        <f t="shared" ref="I128" si="224">(G128-F128)*E128</f>
        <v>2199.9999999999991</v>
      </c>
      <c r="J128" s="44">
        <f t="shared" ref="J128" si="225">(H128-G128)*E128</f>
        <v>2800.0000000000009</v>
      </c>
      <c r="K128" s="44">
        <f t="shared" ref="K128" si="226">(I128+J128)</f>
        <v>5000</v>
      </c>
    </row>
    <row r="129" spans="1:11" x14ac:dyDescent="0.25">
      <c r="A129" s="2">
        <v>43361</v>
      </c>
      <c r="B129" s="3" t="s">
        <v>172</v>
      </c>
      <c r="C129" s="4">
        <v>120</v>
      </c>
      <c r="D129" s="4" t="s">
        <v>72</v>
      </c>
      <c r="E129" s="5">
        <v>6000</v>
      </c>
      <c r="F129" s="5">
        <v>2.7</v>
      </c>
      <c r="G129" s="5">
        <v>3.2</v>
      </c>
      <c r="H129" s="5" t="s">
        <v>49</v>
      </c>
      <c r="I129" s="43">
        <f t="shared" ref="I129" si="227">(G129-F129)*E129</f>
        <v>3000</v>
      </c>
      <c r="J129" s="44">
        <v>0</v>
      </c>
      <c r="K129" s="44">
        <f t="shared" ref="K129" si="228">(I129+J129)</f>
        <v>3000</v>
      </c>
    </row>
    <row r="130" spans="1:11" x14ac:dyDescent="0.25">
      <c r="A130" s="2">
        <v>43360</v>
      </c>
      <c r="B130" s="3" t="s">
        <v>31</v>
      </c>
      <c r="C130" s="4">
        <v>260</v>
      </c>
      <c r="D130" s="4" t="s">
        <v>72</v>
      </c>
      <c r="E130" s="5">
        <v>2000</v>
      </c>
      <c r="F130" s="5">
        <v>6.3</v>
      </c>
      <c r="G130" s="5">
        <v>4.8</v>
      </c>
      <c r="H130" s="5" t="s">
        <v>49</v>
      </c>
      <c r="I130" s="43">
        <f t="shared" ref="I130:I133" si="229">(G130-F130)*E130</f>
        <v>-3000</v>
      </c>
      <c r="J130" s="44">
        <v>0</v>
      </c>
      <c r="K130" s="44">
        <f t="shared" ref="K130:K133" si="230">(I130+J130)</f>
        <v>-3000</v>
      </c>
    </row>
    <row r="131" spans="1:11" x14ac:dyDescent="0.25">
      <c r="A131" s="2">
        <v>43357</v>
      </c>
      <c r="B131" s="3" t="s">
        <v>171</v>
      </c>
      <c r="C131" s="4">
        <v>410</v>
      </c>
      <c r="D131" s="4" t="s">
        <v>71</v>
      </c>
      <c r="E131" s="5">
        <v>3000</v>
      </c>
      <c r="F131" s="5">
        <v>7.7</v>
      </c>
      <c r="G131" s="5">
        <v>8.5</v>
      </c>
      <c r="H131" s="5" t="s">
        <v>49</v>
      </c>
      <c r="I131" s="43">
        <f t="shared" ref="I131:I132" si="231">(G131-F131)*E131</f>
        <v>2399.9999999999995</v>
      </c>
      <c r="J131" s="44">
        <v>0</v>
      </c>
      <c r="K131" s="44">
        <f t="shared" ref="K131:K132" si="232">(I131+J131)</f>
        <v>2399.9999999999995</v>
      </c>
    </row>
    <row r="132" spans="1:11" x14ac:dyDescent="0.25">
      <c r="A132" s="2">
        <v>43355</v>
      </c>
      <c r="B132" s="3" t="s">
        <v>129</v>
      </c>
      <c r="C132" s="4">
        <v>90</v>
      </c>
      <c r="D132" s="4" t="s">
        <v>72</v>
      </c>
      <c r="E132" s="5">
        <v>6000</v>
      </c>
      <c r="F132" s="5">
        <v>3.4</v>
      </c>
      <c r="G132" s="5">
        <v>3.8</v>
      </c>
      <c r="H132" s="5" t="s">
        <v>49</v>
      </c>
      <c r="I132" s="43">
        <f t="shared" si="231"/>
        <v>2399.9999999999995</v>
      </c>
      <c r="J132" s="44">
        <v>0</v>
      </c>
      <c r="K132" s="44">
        <f t="shared" si="232"/>
        <v>2399.9999999999995</v>
      </c>
    </row>
    <row r="133" spans="1:11" x14ac:dyDescent="0.25">
      <c r="A133" s="2">
        <v>43354</v>
      </c>
      <c r="B133" s="3" t="s">
        <v>125</v>
      </c>
      <c r="C133" s="4">
        <v>640</v>
      </c>
      <c r="D133" s="4" t="s">
        <v>72</v>
      </c>
      <c r="E133" s="5">
        <v>1000</v>
      </c>
      <c r="F133" s="5">
        <v>19.399999999999999</v>
      </c>
      <c r="G133" s="5">
        <v>21.5</v>
      </c>
      <c r="H133" s="5" t="s">
        <v>49</v>
      </c>
      <c r="I133" s="43">
        <f t="shared" si="229"/>
        <v>2100.0000000000014</v>
      </c>
      <c r="J133" s="44">
        <v>0</v>
      </c>
      <c r="K133" s="44">
        <f t="shared" si="230"/>
        <v>2100.0000000000014</v>
      </c>
    </row>
    <row r="134" spans="1:11" x14ac:dyDescent="0.25">
      <c r="A134" s="2">
        <v>43353</v>
      </c>
      <c r="B134" s="3" t="s">
        <v>109</v>
      </c>
      <c r="C134" s="4">
        <v>350</v>
      </c>
      <c r="D134" s="4" t="s">
        <v>72</v>
      </c>
      <c r="E134" s="5">
        <v>1800</v>
      </c>
      <c r="F134" s="5">
        <v>10.7</v>
      </c>
      <c r="G134" s="5">
        <v>11.7</v>
      </c>
      <c r="H134" s="5">
        <v>14</v>
      </c>
      <c r="I134" s="43">
        <f t="shared" ref="I134" si="233">(G134-F134)*E134</f>
        <v>1800</v>
      </c>
      <c r="J134" s="44">
        <f t="shared" ref="J134" si="234">(H134-G134)*E134</f>
        <v>4140.0000000000009</v>
      </c>
      <c r="K134" s="44">
        <f t="shared" ref="K134" si="235">(I134+J134)</f>
        <v>5940.0000000000009</v>
      </c>
    </row>
    <row r="135" spans="1:11" x14ac:dyDescent="0.25">
      <c r="A135" s="2">
        <v>43350</v>
      </c>
      <c r="B135" s="3" t="s">
        <v>130</v>
      </c>
      <c r="C135" s="4">
        <v>800</v>
      </c>
      <c r="D135" s="4" t="s">
        <v>71</v>
      </c>
      <c r="E135" s="5">
        <v>1000</v>
      </c>
      <c r="F135" s="5">
        <v>19</v>
      </c>
      <c r="G135" s="5">
        <v>22</v>
      </c>
      <c r="H135" s="5">
        <v>26</v>
      </c>
      <c r="I135" s="43">
        <f t="shared" ref="I135" si="236">(G135-F135)*E135</f>
        <v>3000</v>
      </c>
      <c r="J135" s="44">
        <f t="shared" ref="J135" si="237">(H135-G135)*E135</f>
        <v>4000</v>
      </c>
      <c r="K135" s="44">
        <f t="shared" ref="K135" si="238">(I135+J135)</f>
        <v>7000</v>
      </c>
    </row>
    <row r="136" spans="1:11" x14ac:dyDescent="0.25">
      <c r="A136" s="2">
        <v>43349</v>
      </c>
      <c r="B136" s="3" t="s">
        <v>160</v>
      </c>
      <c r="C136" s="4">
        <v>260</v>
      </c>
      <c r="D136" s="4" t="s">
        <v>71</v>
      </c>
      <c r="E136" s="5">
        <v>1500</v>
      </c>
      <c r="F136" s="5">
        <v>14.4</v>
      </c>
      <c r="G136" s="5">
        <v>16</v>
      </c>
      <c r="H136" s="5">
        <v>17.5</v>
      </c>
      <c r="I136" s="43">
        <f t="shared" ref="I136:I137" si="239">(G136-F136)*E136</f>
        <v>2399.9999999999995</v>
      </c>
      <c r="J136" s="44">
        <f t="shared" ref="J136" si="240">(H136-G136)*E136</f>
        <v>2250</v>
      </c>
      <c r="K136" s="44">
        <f t="shared" ref="K136:K137" si="241">(I136+J136)</f>
        <v>4650</v>
      </c>
    </row>
    <row r="137" spans="1:11" x14ac:dyDescent="0.25">
      <c r="A137" s="2">
        <v>43349</v>
      </c>
      <c r="B137" s="3" t="s">
        <v>87</v>
      </c>
      <c r="C137" s="4">
        <v>620</v>
      </c>
      <c r="D137" s="4" t="s">
        <v>71</v>
      </c>
      <c r="E137" s="5">
        <v>1061</v>
      </c>
      <c r="F137" s="5">
        <v>23</v>
      </c>
      <c r="G137" s="5">
        <v>25.5</v>
      </c>
      <c r="H137" s="5" t="s">
        <v>49</v>
      </c>
      <c r="I137" s="43">
        <f t="shared" si="239"/>
        <v>2652.5</v>
      </c>
      <c r="J137" s="44">
        <v>0</v>
      </c>
      <c r="K137" s="44">
        <f t="shared" si="241"/>
        <v>2652.5</v>
      </c>
    </row>
    <row r="138" spans="1:11" x14ac:dyDescent="0.25">
      <c r="A138" s="2">
        <v>43348</v>
      </c>
      <c r="B138" s="3" t="s">
        <v>136</v>
      </c>
      <c r="C138" s="4">
        <v>580</v>
      </c>
      <c r="D138" s="4" t="s">
        <v>72</v>
      </c>
      <c r="E138" s="5">
        <v>1000</v>
      </c>
      <c r="F138" s="5">
        <v>20</v>
      </c>
      <c r="G138" s="5">
        <v>22.5</v>
      </c>
      <c r="H138" s="5">
        <v>24</v>
      </c>
      <c r="I138" s="43">
        <f t="shared" ref="I138" si="242">(G138-F138)*E138</f>
        <v>2500</v>
      </c>
      <c r="J138" s="44">
        <f t="shared" ref="J138" si="243">(H138-G138)*E138</f>
        <v>1500</v>
      </c>
      <c r="K138" s="44">
        <f t="shared" ref="K138" si="244">(I138+J138)</f>
        <v>4000</v>
      </c>
    </row>
    <row r="139" spans="1:11" x14ac:dyDescent="0.25">
      <c r="A139" s="2">
        <v>43347</v>
      </c>
      <c r="B139" s="3" t="s">
        <v>148</v>
      </c>
      <c r="C139" s="4">
        <v>520</v>
      </c>
      <c r="D139" s="4" t="s">
        <v>72</v>
      </c>
      <c r="E139" s="5">
        <v>1100</v>
      </c>
      <c r="F139" s="5">
        <v>19.600000000000001</v>
      </c>
      <c r="G139" s="5">
        <v>22</v>
      </c>
      <c r="H139" s="5">
        <v>25</v>
      </c>
      <c r="I139" s="43">
        <f t="shared" ref="I139" si="245">(G139-F139)*E139</f>
        <v>2639.9999999999986</v>
      </c>
      <c r="J139" s="44">
        <f t="shared" ref="J139:J141" si="246">(H139-G139)*E139</f>
        <v>3300</v>
      </c>
      <c r="K139" s="44">
        <f t="shared" ref="K139" si="247">(I139+J139)</f>
        <v>5939.9999999999982</v>
      </c>
    </row>
    <row r="140" spans="1:11" x14ac:dyDescent="0.25">
      <c r="A140" s="2">
        <v>43346</v>
      </c>
      <c r="B140" s="3" t="s">
        <v>157</v>
      </c>
      <c r="C140" s="4">
        <v>960</v>
      </c>
      <c r="D140" s="4" t="s">
        <v>71</v>
      </c>
      <c r="E140" s="5">
        <v>700</v>
      </c>
      <c r="F140" s="5">
        <v>34</v>
      </c>
      <c r="G140" s="5">
        <v>30</v>
      </c>
      <c r="H140" s="5" t="s">
        <v>49</v>
      </c>
      <c r="I140" s="43">
        <f t="shared" ref="I140" si="248">(G140-F140)*E140</f>
        <v>-2800</v>
      </c>
      <c r="J140" s="44">
        <v>0</v>
      </c>
      <c r="K140" s="44">
        <f t="shared" ref="K140" si="249">(I140+J140)</f>
        <v>-2800</v>
      </c>
    </row>
    <row r="141" spans="1:11" x14ac:dyDescent="0.25">
      <c r="A141" s="2">
        <v>43342</v>
      </c>
      <c r="B141" s="3" t="s">
        <v>120</v>
      </c>
      <c r="C141" s="4">
        <v>300</v>
      </c>
      <c r="D141" s="4" t="s">
        <v>71</v>
      </c>
      <c r="E141" s="5">
        <v>2400</v>
      </c>
      <c r="F141" s="5">
        <v>7.25</v>
      </c>
      <c r="G141" s="5">
        <v>8.25</v>
      </c>
      <c r="H141" s="5">
        <v>9.5</v>
      </c>
      <c r="I141" s="43">
        <f t="shared" ref="I141" si="250">(G141-F141)*E141</f>
        <v>2400</v>
      </c>
      <c r="J141" s="44">
        <f t="shared" si="246"/>
        <v>3000</v>
      </c>
      <c r="K141" s="44">
        <f t="shared" ref="K141" si="251">(I141+J141)</f>
        <v>5400</v>
      </c>
    </row>
    <row r="142" spans="1:11" x14ac:dyDescent="0.25">
      <c r="A142" s="2">
        <v>43341</v>
      </c>
      <c r="B142" s="3" t="s">
        <v>38</v>
      </c>
      <c r="C142" s="4">
        <v>980</v>
      </c>
      <c r="D142" s="4" t="s">
        <v>71</v>
      </c>
      <c r="E142" s="5">
        <v>1000</v>
      </c>
      <c r="F142" s="5">
        <v>10.5</v>
      </c>
      <c r="G142" s="5">
        <v>12.5</v>
      </c>
      <c r="H142" s="5">
        <v>14</v>
      </c>
      <c r="I142" s="43">
        <f t="shared" ref="I142" si="252">(G142-F142)*E142</f>
        <v>2000</v>
      </c>
      <c r="J142" s="44">
        <v>0</v>
      </c>
      <c r="K142" s="44">
        <f t="shared" ref="K142" si="253">(I142+J142)</f>
        <v>2000</v>
      </c>
    </row>
    <row r="143" spans="1:11" x14ac:dyDescent="0.25">
      <c r="A143" s="2">
        <v>43341</v>
      </c>
      <c r="B143" s="3" t="s">
        <v>130</v>
      </c>
      <c r="C143" s="4">
        <v>690</v>
      </c>
      <c r="D143" s="4" t="s">
        <v>71</v>
      </c>
      <c r="E143" s="5">
        <v>1000</v>
      </c>
      <c r="F143" s="5">
        <v>13</v>
      </c>
      <c r="G143" s="5">
        <v>10</v>
      </c>
      <c r="H143" s="5" t="s">
        <v>49</v>
      </c>
      <c r="I143" s="43">
        <f t="shared" ref="I143" si="254">(G143-F143)*E143</f>
        <v>-3000</v>
      </c>
      <c r="J143" s="44">
        <v>0</v>
      </c>
      <c r="K143" s="44">
        <f t="shared" ref="K143" si="255">(I143+J143)</f>
        <v>-3000</v>
      </c>
    </row>
    <row r="144" spans="1:11" x14ac:dyDescent="0.25">
      <c r="A144" s="2">
        <v>43340</v>
      </c>
      <c r="B144" s="3" t="s">
        <v>88</v>
      </c>
      <c r="C144" s="4">
        <v>1400</v>
      </c>
      <c r="D144" s="4" t="s">
        <v>71</v>
      </c>
      <c r="E144" s="5">
        <v>600</v>
      </c>
      <c r="F144" s="5">
        <v>21.5</v>
      </c>
      <c r="G144" s="5">
        <v>25</v>
      </c>
      <c r="H144" s="5" t="s">
        <v>49</v>
      </c>
      <c r="I144" s="43">
        <f t="shared" ref="I144" si="256">(G144-F144)*E144</f>
        <v>2100</v>
      </c>
      <c r="J144" s="44">
        <v>0</v>
      </c>
      <c r="K144" s="44">
        <f t="shared" ref="K144" si="257">(I144+J144)</f>
        <v>2100</v>
      </c>
    </row>
    <row r="145" spans="1:11" x14ac:dyDescent="0.25">
      <c r="A145" s="2">
        <v>43339</v>
      </c>
      <c r="B145" s="3" t="s">
        <v>149</v>
      </c>
      <c r="C145" s="4">
        <v>640</v>
      </c>
      <c r="D145" s="4" t="s">
        <v>71</v>
      </c>
      <c r="E145" s="5">
        <v>1200</v>
      </c>
      <c r="F145" s="5">
        <v>16</v>
      </c>
      <c r="G145" s="5">
        <v>13.5</v>
      </c>
      <c r="H145" s="5" t="s">
        <v>49</v>
      </c>
      <c r="I145" s="43">
        <f t="shared" ref="I145:I146" si="258">(G145-F145)*E145</f>
        <v>-3000</v>
      </c>
      <c r="J145" s="44">
        <v>0</v>
      </c>
      <c r="K145" s="44">
        <f t="shared" ref="K145:K146" si="259">(I145+J145)</f>
        <v>-3000</v>
      </c>
    </row>
    <row r="146" spans="1:11" x14ac:dyDescent="0.25">
      <c r="A146" s="2">
        <v>43336</v>
      </c>
      <c r="B146" s="3" t="s">
        <v>150</v>
      </c>
      <c r="C146" s="4">
        <v>2950</v>
      </c>
      <c r="D146" s="4" t="s">
        <v>71</v>
      </c>
      <c r="E146" s="5">
        <v>500</v>
      </c>
      <c r="F146" s="5">
        <v>37</v>
      </c>
      <c r="G146" s="5">
        <v>41</v>
      </c>
      <c r="H146" s="5" t="s">
        <v>49</v>
      </c>
      <c r="I146" s="43">
        <f t="shared" si="258"/>
        <v>2000</v>
      </c>
      <c r="J146" s="44">
        <v>0</v>
      </c>
      <c r="K146" s="44">
        <f t="shared" si="259"/>
        <v>2000</v>
      </c>
    </row>
    <row r="147" spans="1:11" x14ac:dyDescent="0.25">
      <c r="A147" s="2">
        <v>43335</v>
      </c>
      <c r="B147" s="3" t="s">
        <v>87</v>
      </c>
      <c r="C147" s="4">
        <v>570</v>
      </c>
      <c r="D147" s="4" t="s">
        <v>72</v>
      </c>
      <c r="E147" s="5">
        <v>1000</v>
      </c>
      <c r="F147" s="5">
        <v>15</v>
      </c>
      <c r="G147" s="5">
        <v>16.649999999999999</v>
      </c>
      <c r="H147" s="5" t="s">
        <v>49</v>
      </c>
      <c r="I147" s="43">
        <f t="shared" ref="I147" si="260">(G147-F147)*E147</f>
        <v>1649.9999999999986</v>
      </c>
      <c r="J147" s="44">
        <v>0</v>
      </c>
      <c r="K147" s="44">
        <f t="shared" ref="K147" si="261">(I147+J147)</f>
        <v>1649.9999999999986</v>
      </c>
    </row>
    <row r="148" spans="1:11" x14ac:dyDescent="0.25">
      <c r="A148" s="2">
        <v>43333</v>
      </c>
      <c r="B148" s="3" t="s">
        <v>98</v>
      </c>
      <c r="C148" s="4">
        <v>640</v>
      </c>
      <c r="D148" s="4" t="s">
        <v>71</v>
      </c>
      <c r="E148" s="5">
        <v>1200</v>
      </c>
      <c r="F148" s="5">
        <v>12.5</v>
      </c>
      <c r="G148" s="5">
        <v>14.5</v>
      </c>
      <c r="H148" s="5">
        <v>18</v>
      </c>
      <c r="I148" s="43">
        <f t="shared" ref="I148" si="262">(G148-F148)*E148</f>
        <v>2400</v>
      </c>
      <c r="J148" s="44">
        <f t="shared" ref="J148" si="263">(H148-G148)*E148</f>
        <v>4200</v>
      </c>
      <c r="K148" s="44">
        <f t="shared" ref="K148" si="264">(I148+J148)</f>
        <v>6600</v>
      </c>
    </row>
    <row r="149" spans="1:11" x14ac:dyDescent="0.25">
      <c r="A149" s="2">
        <v>43332</v>
      </c>
      <c r="B149" s="3" t="s">
        <v>93</v>
      </c>
      <c r="C149" s="4">
        <v>1040</v>
      </c>
      <c r="D149" s="4" t="s">
        <v>71</v>
      </c>
      <c r="E149" s="5">
        <v>1100</v>
      </c>
      <c r="F149" s="5">
        <v>21</v>
      </c>
      <c r="G149" s="5">
        <v>23</v>
      </c>
      <c r="H149" s="5">
        <v>25</v>
      </c>
      <c r="I149" s="43">
        <f t="shared" ref="I149" si="265">(G149-F149)*E149</f>
        <v>2200</v>
      </c>
      <c r="J149" s="44">
        <f t="shared" ref="J149" si="266">(H149-G149)*E149</f>
        <v>2200</v>
      </c>
      <c r="K149" s="44">
        <f t="shared" ref="K149" si="267">(I149+J149)</f>
        <v>4400</v>
      </c>
    </row>
    <row r="150" spans="1:11" x14ac:dyDescent="0.25">
      <c r="A150" s="2">
        <v>43329</v>
      </c>
      <c r="B150" s="3" t="s">
        <v>148</v>
      </c>
      <c r="C150" s="4">
        <v>560</v>
      </c>
      <c r="D150" s="4" t="s">
        <v>71</v>
      </c>
      <c r="E150" s="5">
        <v>1100</v>
      </c>
      <c r="F150" s="5">
        <v>14</v>
      </c>
      <c r="G150" s="5">
        <v>14</v>
      </c>
      <c r="H150" s="5" t="s">
        <v>49</v>
      </c>
      <c r="I150" s="43">
        <f t="shared" ref="I150" si="268">(G150-F150)*E150</f>
        <v>0</v>
      </c>
      <c r="J150" s="44">
        <v>0</v>
      </c>
      <c r="K150" s="44">
        <f t="shared" ref="K150" si="269">(I150+J150)</f>
        <v>0</v>
      </c>
    </row>
    <row r="151" spans="1:11" x14ac:dyDescent="0.25">
      <c r="A151" s="2">
        <v>43328</v>
      </c>
      <c r="B151" s="3" t="s">
        <v>96</v>
      </c>
      <c r="C151" s="4">
        <v>380</v>
      </c>
      <c r="D151" s="4" t="s">
        <v>71</v>
      </c>
      <c r="E151" s="5">
        <v>1750</v>
      </c>
      <c r="F151" s="5">
        <v>11.5</v>
      </c>
      <c r="G151" s="5">
        <v>13</v>
      </c>
      <c r="H151" s="5" t="s">
        <v>49</v>
      </c>
      <c r="I151" s="43">
        <f t="shared" ref="I151" si="270">(G151-F151)*E151</f>
        <v>2625</v>
      </c>
      <c r="J151" s="44">
        <v>0</v>
      </c>
      <c r="K151" s="44">
        <f t="shared" ref="K151" si="271">(I151+J151)</f>
        <v>2625</v>
      </c>
    </row>
    <row r="152" spans="1:11" x14ac:dyDescent="0.25">
      <c r="A152" s="2">
        <v>43326</v>
      </c>
      <c r="B152" s="3" t="s">
        <v>147</v>
      </c>
      <c r="C152" s="4">
        <v>265</v>
      </c>
      <c r="D152" s="4" t="s">
        <v>71</v>
      </c>
      <c r="E152" s="5">
        <v>3000</v>
      </c>
      <c r="F152" s="5">
        <v>9.6</v>
      </c>
      <c r="G152" s="5">
        <v>10</v>
      </c>
      <c r="H152" s="5" t="s">
        <v>49</v>
      </c>
      <c r="I152" s="43">
        <f t="shared" ref="I152" si="272">(G152-F152)*E152</f>
        <v>1200.0000000000011</v>
      </c>
      <c r="J152" s="44">
        <v>0</v>
      </c>
      <c r="K152" s="44">
        <f t="shared" ref="K152" si="273">(I152+J152)</f>
        <v>1200.0000000000011</v>
      </c>
    </row>
    <row r="153" spans="1:11" x14ac:dyDescent="0.25">
      <c r="A153" s="2">
        <v>43325</v>
      </c>
      <c r="B153" s="3" t="s">
        <v>120</v>
      </c>
      <c r="C153" s="4">
        <v>305</v>
      </c>
      <c r="D153" s="4" t="s">
        <v>71</v>
      </c>
      <c r="E153" s="5">
        <v>2400</v>
      </c>
      <c r="F153" s="5">
        <v>7.6</v>
      </c>
      <c r="G153" s="5">
        <v>7.6</v>
      </c>
      <c r="H153" s="5" t="s">
        <v>49</v>
      </c>
      <c r="I153" s="43">
        <f t="shared" ref="I153" si="274">(G153-F153)*E153</f>
        <v>0</v>
      </c>
      <c r="J153" s="44">
        <v>0</v>
      </c>
      <c r="K153" s="44">
        <f t="shared" ref="K153" si="275">(I153+J153)</f>
        <v>0</v>
      </c>
    </row>
    <row r="154" spans="1:11" x14ac:dyDescent="0.25">
      <c r="A154" s="2">
        <v>43325</v>
      </c>
      <c r="B154" s="3" t="s">
        <v>128</v>
      </c>
      <c r="C154" s="4">
        <v>1180</v>
      </c>
      <c r="D154" s="4" t="s">
        <v>72</v>
      </c>
      <c r="E154" s="5">
        <v>1000</v>
      </c>
      <c r="F154" s="5">
        <v>18.5</v>
      </c>
      <c r="G154" s="5">
        <v>19</v>
      </c>
      <c r="H154" s="5" t="s">
        <v>49</v>
      </c>
      <c r="I154" s="43">
        <f t="shared" ref="I154" si="276">(G154-F154)*E154</f>
        <v>500</v>
      </c>
      <c r="J154" s="44">
        <v>0</v>
      </c>
      <c r="K154" s="44">
        <f t="shared" ref="K154" si="277">(I154+J154)</f>
        <v>500</v>
      </c>
    </row>
    <row r="155" spans="1:11" x14ac:dyDescent="0.25">
      <c r="A155" s="2">
        <v>43322</v>
      </c>
      <c r="B155" s="3" t="s">
        <v>96</v>
      </c>
      <c r="C155" s="4">
        <v>390</v>
      </c>
      <c r="D155" s="4" t="s">
        <v>71</v>
      </c>
      <c r="E155" s="5">
        <v>1750</v>
      </c>
      <c r="F155" s="5">
        <v>11.5</v>
      </c>
      <c r="G155" s="5">
        <v>12.5</v>
      </c>
      <c r="H155" s="5" t="s">
        <v>49</v>
      </c>
      <c r="I155" s="43">
        <f t="shared" ref="I155" si="278">(G155-F155)*E155</f>
        <v>1750</v>
      </c>
      <c r="J155" s="44">
        <v>0</v>
      </c>
      <c r="K155" s="44">
        <f t="shared" ref="K155" si="279">(I155+J155)</f>
        <v>1750</v>
      </c>
    </row>
    <row r="156" spans="1:11" x14ac:dyDescent="0.25">
      <c r="A156" s="2">
        <v>43321</v>
      </c>
      <c r="B156" s="3" t="s">
        <v>129</v>
      </c>
      <c r="C156" s="4">
        <v>100</v>
      </c>
      <c r="D156" s="4" t="s">
        <v>71</v>
      </c>
      <c r="E156" s="5">
        <v>6000</v>
      </c>
      <c r="F156" s="5">
        <v>3.1</v>
      </c>
      <c r="G156" s="5">
        <v>3.4</v>
      </c>
      <c r="H156" s="5">
        <v>4</v>
      </c>
      <c r="I156" s="43">
        <f t="shared" ref="I156" si="280">(G156-F156)*E156</f>
        <v>1799.9999999999989</v>
      </c>
      <c r="J156" s="44">
        <f t="shared" ref="J156:J158" si="281">(H156-G156)*E156</f>
        <v>3600.0000000000005</v>
      </c>
      <c r="K156" s="44">
        <f t="shared" ref="K156" si="282">(I156+J156)</f>
        <v>5399.9999999999991</v>
      </c>
    </row>
    <row r="157" spans="1:11" x14ac:dyDescent="0.25">
      <c r="A157" s="2">
        <v>43319</v>
      </c>
      <c r="B157" s="3" t="s">
        <v>63</v>
      </c>
      <c r="C157" s="4">
        <v>320</v>
      </c>
      <c r="D157" s="4" t="s">
        <v>71</v>
      </c>
      <c r="E157" s="5">
        <v>2750</v>
      </c>
      <c r="F157" s="5">
        <v>7.5</v>
      </c>
      <c r="G157" s="5">
        <v>8.4</v>
      </c>
      <c r="H157" s="5" t="s">
        <v>49</v>
      </c>
      <c r="I157" s="43">
        <f t="shared" ref="I157:I163" si="283">(G157-F157)*E157</f>
        <v>2475.0000000000009</v>
      </c>
      <c r="J157" s="44">
        <v>0</v>
      </c>
      <c r="K157" s="44">
        <f t="shared" ref="K157:K163" si="284">(I157+J157)</f>
        <v>2475.0000000000009</v>
      </c>
    </row>
    <row r="158" spans="1:11" x14ac:dyDescent="0.25">
      <c r="A158" s="2">
        <v>43318</v>
      </c>
      <c r="B158" s="3" t="s">
        <v>128</v>
      </c>
      <c r="C158" s="4">
        <v>1200</v>
      </c>
      <c r="D158" s="4" t="s">
        <v>71</v>
      </c>
      <c r="E158" s="5">
        <v>1000</v>
      </c>
      <c r="F158" s="5">
        <v>22</v>
      </c>
      <c r="G158" s="5">
        <v>24.5</v>
      </c>
      <c r="H158" s="5">
        <v>27</v>
      </c>
      <c r="I158" s="43">
        <f>(G158-F158)*E158</f>
        <v>2500</v>
      </c>
      <c r="J158" s="44">
        <f t="shared" si="281"/>
        <v>2500</v>
      </c>
      <c r="K158" s="44">
        <f>(I158+J158)</f>
        <v>5000</v>
      </c>
    </row>
    <row r="159" spans="1:11" x14ac:dyDescent="0.25">
      <c r="A159" s="2">
        <v>43315</v>
      </c>
      <c r="B159" s="3" t="s">
        <v>129</v>
      </c>
      <c r="C159" s="4">
        <v>100</v>
      </c>
      <c r="D159" s="4" t="s">
        <v>71</v>
      </c>
      <c r="E159" s="5">
        <v>6000</v>
      </c>
      <c r="F159" s="5">
        <v>3.1</v>
      </c>
      <c r="G159" s="5">
        <v>3.5</v>
      </c>
      <c r="H159" s="5" t="s">
        <v>49</v>
      </c>
      <c r="I159" s="43">
        <f>(G159-F159)*E159</f>
        <v>2399.9999999999995</v>
      </c>
      <c r="J159" s="44">
        <v>0</v>
      </c>
      <c r="K159" s="44">
        <f>(I159+J159)</f>
        <v>2399.9999999999995</v>
      </c>
    </row>
    <row r="160" spans="1:11" x14ac:dyDescent="0.25">
      <c r="A160" s="2">
        <v>43314</v>
      </c>
      <c r="B160" s="3" t="s">
        <v>31</v>
      </c>
      <c r="C160" s="4">
        <v>280</v>
      </c>
      <c r="D160" s="4" t="s">
        <v>119</v>
      </c>
      <c r="E160" s="5">
        <v>2000</v>
      </c>
      <c r="F160" s="5">
        <v>12</v>
      </c>
      <c r="G160" s="5">
        <v>13.2</v>
      </c>
      <c r="H160" s="5" t="s">
        <v>49</v>
      </c>
      <c r="I160" s="43">
        <f>(G160-F160)*E160</f>
        <v>2399.9999999999986</v>
      </c>
      <c r="J160" s="44">
        <v>0</v>
      </c>
      <c r="K160" s="44">
        <f>(I160+J160)</f>
        <v>2399.9999999999986</v>
      </c>
    </row>
    <row r="161" spans="1:11" x14ac:dyDescent="0.25">
      <c r="A161" s="2">
        <v>43313</v>
      </c>
      <c r="B161" s="3" t="s">
        <v>126</v>
      </c>
      <c r="C161" s="4">
        <v>1000</v>
      </c>
      <c r="D161" s="4" t="s">
        <v>71</v>
      </c>
      <c r="E161" s="5">
        <v>500</v>
      </c>
      <c r="F161" s="5">
        <v>33</v>
      </c>
      <c r="G161" s="5">
        <v>27</v>
      </c>
      <c r="H161" s="5" t="s">
        <v>49</v>
      </c>
      <c r="I161" s="43">
        <f>(G161-F161)*E161</f>
        <v>-3000</v>
      </c>
      <c r="J161" s="44">
        <v>0</v>
      </c>
      <c r="K161" s="44">
        <f>(I161+J161)</f>
        <v>-3000</v>
      </c>
    </row>
    <row r="162" spans="1:11" x14ac:dyDescent="0.25">
      <c r="A162" s="2">
        <v>43312</v>
      </c>
      <c r="B162" s="3" t="s">
        <v>17</v>
      </c>
      <c r="C162" s="4">
        <v>200</v>
      </c>
      <c r="D162" s="4" t="s">
        <v>71</v>
      </c>
      <c r="E162" s="5">
        <v>2500</v>
      </c>
      <c r="F162" s="5">
        <v>9</v>
      </c>
      <c r="G162" s="5">
        <v>9.8000000000000007</v>
      </c>
      <c r="H162" s="5" t="s">
        <v>49</v>
      </c>
      <c r="I162" s="43">
        <f t="shared" si="283"/>
        <v>2000.0000000000018</v>
      </c>
      <c r="J162" s="44">
        <v>0</v>
      </c>
      <c r="K162" s="44">
        <f t="shared" si="284"/>
        <v>2000.0000000000018</v>
      </c>
    </row>
    <row r="163" spans="1:11" x14ac:dyDescent="0.25">
      <c r="A163" s="2">
        <v>43311</v>
      </c>
      <c r="B163" s="3" t="s">
        <v>127</v>
      </c>
      <c r="C163" s="4">
        <v>1700</v>
      </c>
      <c r="D163" s="4" t="s">
        <v>71</v>
      </c>
      <c r="E163" s="5">
        <v>600</v>
      </c>
      <c r="F163" s="5">
        <v>32</v>
      </c>
      <c r="G163" s="5">
        <v>35</v>
      </c>
      <c r="H163" s="5" t="s">
        <v>49</v>
      </c>
      <c r="I163" s="43">
        <f t="shared" si="283"/>
        <v>1800</v>
      </c>
      <c r="J163" s="44">
        <v>0</v>
      </c>
      <c r="K163" s="44">
        <f t="shared" si="284"/>
        <v>1800</v>
      </c>
    </row>
    <row r="164" spans="1:11" x14ac:dyDescent="0.25">
      <c r="A164" s="2">
        <v>43308</v>
      </c>
      <c r="B164" s="3" t="s">
        <v>117</v>
      </c>
      <c r="C164" s="4">
        <v>620</v>
      </c>
      <c r="D164" s="4" t="s">
        <v>71</v>
      </c>
      <c r="E164" s="5">
        <v>1250</v>
      </c>
      <c r="F164" s="5">
        <v>18.5</v>
      </c>
      <c r="G164" s="5">
        <v>19.75</v>
      </c>
      <c r="H164" s="5" t="s">
        <v>49</v>
      </c>
      <c r="I164" s="43">
        <f t="shared" ref="I164:I171" si="285">(G164-F164)*E164</f>
        <v>1562.5</v>
      </c>
      <c r="J164" s="44">
        <v>0</v>
      </c>
      <c r="K164" s="44">
        <f t="shared" ref="K164:K171" si="286">(I164+J164)</f>
        <v>1562.5</v>
      </c>
    </row>
    <row r="165" spans="1:11" x14ac:dyDescent="0.25">
      <c r="A165" s="2">
        <v>43308</v>
      </c>
      <c r="B165" s="3" t="s">
        <v>87</v>
      </c>
      <c r="C165" s="4">
        <v>560</v>
      </c>
      <c r="D165" s="4" t="s">
        <v>71</v>
      </c>
      <c r="E165" s="5">
        <v>1000</v>
      </c>
      <c r="F165" s="5">
        <v>17.75</v>
      </c>
      <c r="G165" s="5">
        <v>20</v>
      </c>
      <c r="H165" s="5" t="s">
        <v>49</v>
      </c>
      <c r="I165" s="43">
        <f t="shared" si="285"/>
        <v>2250</v>
      </c>
      <c r="J165" s="44">
        <v>0</v>
      </c>
      <c r="K165" s="44">
        <f t="shared" si="286"/>
        <v>2250</v>
      </c>
    </row>
    <row r="166" spans="1:11" x14ac:dyDescent="0.25">
      <c r="A166" s="2">
        <v>43307</v>
      </c>
      <c r="B166" s="3" t="s">
        <v>70</v>
      </c>
      <c r="C166" s="4">
        <v>220</v>
      </c>
      <c r="D166" s="4" t="s">
        <v>71</v>
      </c>
      <c r="E166" s="5">
        <v>2500</v>
      </c>
      <c r="F166" s="5">
        <v>6</v>
      </c>
      <c r="G166" s="5">
        <v>5</v>
      </c>
      <c r="H166" s="5" t="s">
        <v>49</v>
      </c>
      <c r="I166" s="43">
        <f t="shared" si="285"/>
        <v>-2500</v>
      </c>
      <c r="J166" s="44">
        <v>0</v>
      </c>
      <c r="K166" s="44">
        <f t="shared" si="286"/>
        <v>-2500</v>
      </c>
    </row>
    <row r="167" spans="1:11" x14ac:dyDescent="0.25">
      <c r="A167" s="2">
        <v>43306</v>
      </c>
      <c r="B167" s="3" t="s">
        <v>118</v>
      </c>
      <c r="C167" s="4">
        <v>430</v>
      </c>
      <c r="D167" s="4" t="s">
        <v>71</v>
      </c>
      <c r="E167" s="5">
        <v>2000</v>
      </c>
      <c r="F167" s="5">
        <v>7.5</v>
      </c>
      <c r="G167" s="5">
        <v>8.5</v>
      </c>
      <c r="H167" s="5">
        <v>9.5</v>
      </c>
      <c r="I167" s="43">
        <f t="shared" si="285"/>
        <v>2000</v>
      </c>
      <c r="J167" s="44">
        <f t="shared" ref="J167" si="287">(H167-G167)*E167</f>
        <v>2000</v>
      </c>
      <c r="K167" s="44">
        <f t="shared" si="286"/>
        <v>4000</v>
      </c>
    </row>
    <row r="168" spans="1:11" x14ac:dyDescent="0.25">
      <c r="A168" s="2">
        <v>43305</v>
      </c>
      <c r="B168" s="3" t="s">
        <v>87</v>
      </c>
      <c r="C168" s="4">
        <v>520</v>
      </c>
      <c r="D168" s="4" t="s">
        <v>71</v>
      </c>
      <c r="E168" s="5">
        <v>1000</v>
      </c>
      <c r="F168" s="5">
        <v>10</v>
      </c>
      <c r="G168" s="5">
        <v>12</v>
      </c>
      <c r="H168" s="5" t="s">
        <v>49</v>
      </c>
      <c r="I168" s="43">
        <f t="shared" si="285"/>
        <v>2000</v>
      </c>
      <c r="J168" s="44">
        <v>0</v>
      </c>
      <c r="K168" s="44">
        <f t="shared" si="286"/>
        <v>2000</v>
      </c>
    </row>
    <row r="169" spans="1:11" x14ac:dyDescent="0.25">
      <c r="A169" s="2">
        <v>43304</v>
      </c>
      <c r="B169" s="3" t="s">
        <v>82</v>
      </c>
      <c r="C169" s="4">
        <v>195</v>
      </c>
      <c r="D169" s="4" t="s">
        <v>119</v>
      </c>
      <c r="E169" s="5">
        <v>3500</v>
      </c>
      <c r="F169" s="5">
        <v>5.75</v>
      </c>
      <c r="G169" s="5">
        <v>4.8</v>
      </c>
      <c r="H169" s="5" t="s">
        <v>49</v>
      </c>
      <c r="I169" s="43">
        <f t="shared" si="285"/>
        <v>-3325.0000000000005</v>
      </c>
      <c r="J169" s="44">
        <v>0</v>
      </c>
      <c r="K169" s="44">
        <f t="shared" si="286"/>
        <v>-3325.0000000000005</v>
      </c>
    </row>
    <row r="170" spans="1:11" x14ac:dyDescent="0.25">
      <c r="A170" s="2">
        <v>43301</v>
      </c>
      <c r="B170" s="3" t="s">
        <v>120</v>
      </c>
      <c r="C170" s="4">
        <v>270</v>
      </c>
      <c r="D170" s="4" t="s">
        <v>71</v>
      </c>
      <c r="E170" s="5">
        <v>2400</v>
      </c>
      <c r="F170" s="5">
        <v>6.6</v>
      </c>
      <c r="G170" s="5">
        <v>5.6</v>
      </c>
      <c r="H170" s="5" t="s">
        <v>49</v>
      </c>
      <c r="I170" s="43">
        <f t="shared" si="285"/>
        <v>-2400</v>
      </c>
      <c r="J170" s="44">
        <v>0</v>
      </c>
      <c r="K170" s="44">
        <f t="shared" si="286"/>
        <v>-2400</v>
      </c>
    </row>
    <row r="171" spans="1:11" x14ac:dyDescent="0.25">
      <c r="A171" s="2">
        <v>43300</v>
      </c>
      <c r="B171" s="3" t="s">
        <v>87</v>
      </c>
      <c r="C171" s="4">
        <v>520</v>
      </c>
      <c r="D171" s="4" t="s">
        <v>72</v>
      </c>
      <c r="E171" s="5">
        <v>1000</v>
      </c>
      <c r="F171" s="5">
        <v>21</v>
      </c>
      <c r="G171" s="5">
        <v>23.5</v>
      </c>
      <c r="H171" s="5">
        <v>26</v>
      </c>
      <c r="I171" s="43">
        <f t="shared" si="285"/>
        <v>2500</v>
      </c>
      <c r="J171" s="44">
        <f t="shared" ref="J171" si="288">(H171-G171)*E171</f>
        <v>2500</v>
      </c>
      <c r="K171" s="44">
        <f t="shared" si="286"/>
        <v>5000</v>
      </c>
    </row>
    <row r="172" spans="1:11" x14ac:dyDescent="0.25">
      <c r="A172" s="2">
        <v>43299</v>
      </c>
      <c r="B172" s="3" t="s">
        <v>108</v>
      </c>
      <c r="C172" s="4">
        <v>200</v>
      </c>
      <c r="D172" s="4" t="s">
        <v>72</v>
      </c>
      <c r="E172" s="5">
        <v>2250</v>
      </c>
      <c r="F172" s="5">
        <v>9</v>
      </c>
      <c r="G172" s="5">
        <v>10</v>
      </c>
      <c r="H172" s="5">
        <v>11.5</v>
      </c>
      <c r="I172" s="43">
        <f t="shared" ref="I172:I175" si="289">(G172-F172)*E172</f>
        <v>2250</v>
      </c>
      <c r="J172" s="44">
        <f t="shared" ref="J172:J175" si="290">(H172-G172)*E172</f>
        <v>3375</v>
      </c>
      <c r="K172" s="44">
        <f t="shared" ref="K172:K175" si="291">(I172+J172)</f>
        <v>5625</v>
      </c>
    </row>
    <row r="173" spans="1:11" x14ac:dyDescent="0.25">
      <c r="A173" s="2">
        <v>43298</v>
      </c>
      <c r="B173" s="3" t="s">
        <v>109</v>
      </c>
      <c r="C173" s="4">
        <v>390</v>
      </c>
      <c r="D173" s="4" t="s">
        <v>71</v>
      </c>
      <c r="E173" s="5">
        <v>1800</v>
      </c>
      <c r="F173" s="5">
        <v>10.4</v>
      </c>
      <c r="G173" s="5">
        <v>11.8</v>
      </c>
      <c r="H173" s="5">
        <v>14</v>
      </c>
      <c r="I173" s="43">
        <f t="shared" si="289"/>
        <v>2520.0000000000005</v>
      </c>
      <c r="J173" s="44">
        <f t="shared" si="290"/>
        <v>3959.9999999999986</v>
      </c>
      <c r="K173" s="44">
        <f t="shared" si="291"/>
        <v>6479.9999999999991</v>
      </c>
    </row>
    <row r="174" spans="1:11" x14ac:dyDescent="0.25">
      <c r="A174" s="2">
        <v>43297</v>
      </c>
      <c r="B174" s="3" t="s">
        <v>110</v>
      </c>
      <c r="C174" s="4">
        <v>135</v>
      </c>
      <c r="D174" s="4" t="s">
        <v>71</v>
      </c>
      <c r="E174" s="5">
        <v>4000</v>
      </c>
      <c r="F174" s="5">
        <v>5</v>
      </c>
      <c r="G174" s="5">
        <v>5.6</v>
      </c>
      <c r="H174" s="5">
        <v>6.3</v>
      </c>
      <c r="I174" s="43">
        <f t="shared" si="289"/>
        <v>2399.9999999999986</v>
      </c>
      <c r="J174" s="44">
        <f t="shared" si="290"/>
        <v>2800.0000000000009</v>
      </c>
      <c r="K174" s="44">
        <f t="shared" si="291"/>
        <v>5200</v>
      </c>
    </row>
    <row r="175" spans="1:11" x14ac:dyDescent="0.25">
      <c r="A175" s="2">
        <v>43297</v>
      </c>
      <c r="B175" s="3" t="s">
        <v>108</v>
      </c>
      <c r="C175" s="4">
        <v>200</v>
      </c>
      <c r="D175" s="4" t="s">
        <v>72</v>
      </c>
      <c r="E175" s="5">
        <v>2250</v>
      </c>
      <c r="F175" s="5">
        <v>9.5</v>
      </c>
      <c r="G175" s="5">
        <v>10.5</v>
      </c>
      <c r="H175" s="5">
        <v>12</v>
      </c>
      <c r="I175" s="43">
        <f t="shared" si="289"/>
        <v>2250</v>
      </c>
      <c r="J175" s="44">
        <f t="shared" si="290"/>
        <v>3375</v>
      </c>
      <c r="K175" s="44">
        <f t="shared" si="291"/>
        <v>5625</v>
      </c>
    </row>
    <row r="176" spans="1:11" x14ac:dyDescent="0.25">
      <c r="A176" s="2">
        <v>43294</v>
      </c>
      <c r="B176" s="3" t="s">
        <v>97</v>
      </c>
      <c r="C176" s="4">
        <v>1300</v>
      </c>
      <c r="D176" s="4" t="s">
        <v>71</v>
      </c>
      <c r="E176" s="5">
        <v>600</v>
      </c>
      <c r="F176" s="5">
        <v>21</v>
      </c>
      <c r="G176" s="5">
        <v>21</v>
      </c>
      <c r="H176" s="5" t="s">
        <v>49</v>
      </c>
      <c r="I176" s="43">
        <f t="shared" ref="I176:I179" si="292">(G176-F176)*E176</f>
        <v>0</v>
      </c>
      <c r="J176" s="44">
        <v>0</v>
      </c>
      <c r="K176" s="44">
        <f t="shared" ref="K176:K179" si="293">(I176+J176)</f>
        <v>0</v>
      </c>
    </row>
    <row r="177" spans="1:11" x14ac:dyDescent="0.25">
      <c r="A177" s="2">
        <v>43294</v>
      </c>
      <c r="B177" s="3" t="s">
        <v>88</v>
      </c>
      <c r="C177" s="4">
        <v>1360</v>
      </c>
      <c r="D177" s="4" t="s">
        <v>71</v>
      </c>
      <c r="E177" s="5">
        <v>600</v>
      </c>
      <c r="F177" s="5">
        <v>31</v>
      </c>
      <c r="G177" s="5">
        <v>34.5</v>
      </c>
      <c r="H177" s="5">
        <v>36.5</v>
      </c>
      <c r="I177" s="43">
        <f t="shared" si="292"/>
        <v>2100</v>
      </c>
      <c r="J177" s="44">
        <f t="shared" ref="J177:J179" si="294">(H177-G177)*E177</f>
        <v>1200</v>
      </c>
      <c r="K177" s="44">
        <f t="shared" si="293"/>
        <v>3300</v>
      </c>
    </row>
    <row r="178" spans="1:11" x14ac:dyDescent="0.25">
      <c r="A178" s="2">
        <v>43293</v>
      </c>
      <c r="B178" s="3" t="s">
        <v>98</v>
      </c>
      <c r="C178" s="4">
        <v>600</v>
      </c>
      <c r="D178" s="4" t="s">
        <v>72</v>
      </c>
      <c r="E178" s="5">
        <v>1200</v>
      </c>
      <c r="F178" s="5">
        <v>16</v>
      </c>
      <c r="G178" s="5">
        <v>18</v>
      </c>
      <c r="H178" s="5">
        <v>21</v>
      </c>
      <c r="I178" s="43">
        <f t="shared" si="292"/>
        <v>2400</v>
      </c>
      <c r="J178" s="44">
        <f t="shared" si="294"/>
        <v>3600</v>
      </c>
      <c r="K178" s="44">
        <f t="shared" si="293"/>
        <v>6000</v>
      </c>
    </row>
    <row r="179" spans="1:11" x14ac:dyDescent="0.25">
      <c r="A179" s="2">
        <v>43293</v>
      </c>
      <c r="B179" s="3" t="s">
        <v>99</v>
      </c>
      <c r="C179" s="4">
        <v>1060</v>
      </c>
      <c r="D179" s="4" t="s">
        <v>71</v>
      </c>
      <c r="E179" s="5">
        <v>1000</v>
      </c>
      <c r="F179" s="5">
        <v>21.5</v>
      </c>
      <c r="G179" s="5">
        <v>23.5</v>
      </c>
      <c r="H179" s="5">
        <v>28</v>
      </c>
      <c r="I179" s="43">
        <f t="shared" si="292"/>
        <v>2000</v>
      </c>
      <c r="J179" s="44">
        <f t="shared" si="294"/>
        <v>4500</v>
      </c>
      <c r="K179" s="44">
        <f t="shared" si="293"/>
        <v>6500</v>
      </c>
    </row>
    <row r="180" spans="1:11" x14ac:dyDescent="0.25">
      <c r="A180" s="2">
        <v>43292</v>
      </c>
      <c r="B180" s="3" t="s">
        <v>87</v>
      </c>
      <c r="C180" s="4">
        <v>460</v>
      </c>
      <c r="D180" s="4" t="s">
        <v>72</v>
      </c>
      <c r="E180" s="5">
        <v>1000</v>
      </c>
      <c r="F180" s="5">
        <v>15</v>
      </c>
      <c r="G180" s="5">
        <v>17</v>
      </c>
      <c r="H180" s="5">
        <v>18.5</v>
      </c>
      <c r="I180" s="43">
        <f t="shared" ref="I180:I184" si="295">(G180-F180)*E180</f>
        <v>2000</v>
      </c>
      <c r="J180" s="44">
        <v>0</v>
      </c>
      <c r="K180" s="44">
        <f t="shared" ref="K180:K184" si="296">(I180+J180)</f>
        <v>2000</v>
      </c>
    </row>
    <row r="181" spans="1:11" x14ac:dyDescent="0.25">
      <c r="A181" s="2">
        <v>43292</v>
      </c>
      <c r="B181" s="3" t="s">
        <v>88</v>
      </c>
      <c r="C181" s="4">
        <v>1360</v>
      </c>
      <c r="D181" s="4" t="s">
        <v>71</v>
      </c>
      <c r="E181" s="5">
        <v>600</v>
      </c>
      <c r="F181" s="5">
        <v>40</v>
      </c>
      <c r="G181" s="5">
        <v>36</v>
      </c>
      <c r="H181" s="5" t="s">
        <v>49</v>
      </c>
      <c r="I181" s="43">
        <f t="shared" si="295"/>
        <v>-2400</v>
      </c>
      <c r="J181" s="44">
        <v>0</v>
      </c>
      <c r="K181" s="55">
        <f t="shared" si="296"/>
        <v>-2400</v>
      </c>
    </row>
    <row r="182" spans="1:11" x14ac:dyDescent="0.25">
      <c r="A182" s="2">
        <v>43291</v>
      </c>
      <c r="B182" s="3" t="s">
        <v>89</v>
      </c>
      <c r="C182" s="4">
        <v>4000</v>
      </c>
      <c r="D182" s="4" t="s">
        <v>71</v>
      </c>
      <c r="E182" s="5">
        <v>200</v>
      </c>
      <c r="F182" s="5">
        <v>85</v>
      </c>
      <c r="G182" s="5">
        <v>84</v>
      </c>
      <c r="H182" s="5" t="s">
        <v>49</v>
      </c>
      <c r="I182" s="43">
        <f t="shared" si="295"/>
        <v>-200</v>
      </c>
      <c r="J182" s="44">
        <v>0</v>
      </c>
      <c r="K182" s="44">
        <f t="shared" si="296"/>
        <v>-200</v>
      </c>
    </row>
    <row r="183" spans="1:11" x14ac:dyDescent="0.25">
      <c r="A183" s="2">
        <v>43290</v>
      </c>
      <c r="B183" s="3" t="s">
        <v>63</v>
      </c>
      <c r="C183" s="4">
        <v>270</v>
      </c>
      <c r="D183" s="4" t="s">
        <v>71</v>
      </c>
      <c r="E183" s="5">
        <v>2750</v>
      </c>
      <c r="F183" s="5">
        <v>8.5</v>
      </c>
      <c r="G183" s="5">
        <v>9.3000000000000007</v>
      </c>
      <c r="H183" s="5">
        <v>9.3000000000000007</v>
      </c>
      <c r="I183" s="43">
        <f t="shared" si="295"/>
        <v>2200.0000000000018</v>
      </c>
      <c r="J183" s="44">
        <f t="shared" ref="J183" si="297">(H183-G183)*E183</f>
        <v>0</v>
      </c>
      <c r="K183" s="44">
        <f t="shared" si="296"/>
        <v>2200.0000000000018</v>
      </c>
    </row>
    <row r="184" spans="1:11" x14ac:dyDescent="0.25">
      <c r="A184" s="2">
        <v>43290</v>
      </c>
      <c r="B184" s="3" t="s">
        <v>90</v>
      </c>
      <c r="C184" s="4">
        <v>270</v>
      </c>
      <c r="D184" s="4" t="s">
        <v>71</v>
      </c>
      <c r="E184" s="5">
        <v>4000</v>
      </c>
      <c r="F184" s="5">
        <v>5</v>
      </c>
      <c r="G184" s="5">
        <v>5.6</v>
      </c>
      <c r="H184" s="5">
        <v>5.9</v>
      </c>
      <c r="I184" s="43">
        <f t="shared" si="295"/>
        <v>2399.9999999999986</v>
      </c>
      <c r="J184" s="8">
        <v>0</v>
      </c>
      <c r="K184" s="44">
        <f t="shared" si="296"/>
        <v>2399.9999999999986</v>
      </c>
    </row>
    <row r="185" spans="1:11" x14ac:dyDescent="0.25">
      <c r="A185" s="2">
        <v>43286</v>
      </c>
      <c r="B185" s="3" t="s">
        <v>70</v>
      </c>
      <c r="C185" s="4">
        <v>200</v>
      </c>
      <c r="D185" s="4" t="s">
        <v>71</v>
      </c>
      <c r="E185" s="5">
        <v>2500</v>
      </c>
      <c r="F185" s="5">
        <v>7</v>
      </c>
      <c r="G185" s="5">
        <v>7.8</v>
      </c>
      <c r="H185" s="5">
        <v>8.5</v>
      </c>
      <c r="I185" s="43">
        <f t="shared" ref="I185:I187" si="298">(G185-F185)*E185</f>
        <v>1999.9999999999995</v>
      </c>
      <c r="J185" s="44">
        <f t="shared" ref="J185" si="299">(H185-G185)*E185</f>
        <v>1750.0000000000005</v>
      </c>
      <c r="K185" s="44">
        <f t="shared" ref="K185:K187" si="300">(I185+J185)</f>
        <v>3750</v>
      </c>
    </row>
    <row r="186" spans="1:11" x14ac:dyDescent="0.25">
      <c r="A186" s="2">
        <v>43284</v>
      </c>
      <c r="B186" s="3" t="s">
        <v>37</v>
      </c>
      <c r="C186" s="4">
        <v>1900</v>
      </c>
      <c r="D186" s="4" t="s">
        <v>71</v>
      </c>
      <c r="E186" s="5">
        <v>500</v>
      </c>
      <c r="F186" s="5">
        <v>40</v>
      </c>
      <c r="G186" s="5">
        <v>42.9</v>
      </c>
      <c r="H186" s="5">
        <v>0</v>
      </c>
      <c r="I186" s="43">
        <f t="shared" si="298"/>
        <v>1449.9999999999993</v>
      </c>
      <c r="J186" s="8">
        <v>0</v>
      </c>
      <c r="K186" s="44">
        <f t="shared" si="300"/>
        <v>1449.9999999999993</v>
      </c>
    </row>
    <row r="187" spans="1:11" x14ac:dyDescent="0.25">
      <c r="A187" s="2">
        <v>43283</v>
      </c>
      <c r="B187" s="3" t="s">
        <v>31</v>
      </c>
      <c r="C187" s="4">
        <v>240</v>
      </c>
      <c r="D187" s="4" t="s">
        <v>72</v>
      </c>
      <c r="E187" s="5">
        <v>1600</v>
      </c>
      <c r="F187" s="5">
        <v>10.5</v>
      </c>
      <c r="G187" s="5">
        <v>12</v>
      </c>
      <c r="H187" s="5">
        <v>0</v>
      </c>
      <c r="I187" s="43">
        <f t="shared" si="298"/>
        <v>2400</v>
      </c>
      <c r="J187" s="8">
        <v>0</v>
      </c>
      <c r="K187" s="44">
        <f t="shared" si="300"/>
        <v>2400</v>
      </c>
    </row>
    <row r="188" spans="1:11" x14ac:dyDescent="0.25">
      <c r="A188" s="45"/>
      <c r="B188" s="9"/>
      <c r="C188" s="46"/>
      <c r="D188" s="10"/>
      <c r="E188" s="47"/>
      <c r="F188" s="47"/>
      <c r="G188" s="47"/>
      <c r="H188" s="11"/>
      <c r="I188" s="13"/>
      <c r="J188" s="12"/>
      <c r="K188" s="48"/>
    </row>
    <row r="189" spans="1:11" x14ac:dyDescent="0.25">
      <c r="A189" s="18">
        <v>43280</v>
      </c>
      <c r="B189" s="19" t="s">
        <v>62</v>
      </c>
      <c r="C189" s="20">
        <v>60</v>
      </c>
      <c r="D189" s="20" t="s">
        <v>71</v>
      </c>
      <c r="E189" s="21">
        <v>10000</v>
      </c>
      <c r="F189" s="21">
        <v>2.25</v>
      </c>
      <c r="G189" s="21">
        <v>2.75</v>
      </c>
      <c r="H189" s="21">
        <v>0</v>
      </c>
      <c r="I189" s="49">
        <f t="shared" ref="I189:I204" si="301">(G189-F189)*E189</f>
        <v>5000</v>
      </c>
      <c r="J189" s="44">
        <v>0</v>
      </c>
      <c r="K189" s="44">
        <f t="shared" ref="K189:K204" si="302">(I189+J189)</f>
        <v>5000</v>
      </c>
    </row>
    <row r="190" spans="1:11" x14ac:dyDescent="0.25">
      <c r="A190" s="18">
        <v>43279</v>
      </c>
      <c r="B190" s="19" t="s">
        <v>43</v>
      </c>
      <c r="C190" s="20">
        <v>2100</v>
      </c>
      <c r="D190" s="20" t="s">
        <v>71</v>
      </c>
      <c r="E190" s="21">
        <v>500</v>
      </c>
      <c r="F190" s="21">
        <v>28.5</v>
      </c>
      <c r="G190" s="21">
        <v>32.5</v>
      </c>
      <c r="H190" s="21">
        <v>0</v>
      </c>
      <c r="I190" s="49">
        <f t="shared" si="301"/>
        <v>2000</v>
      </c>
      <c r="J190" s="44">
        <v>0</v>
      </c>
      <c r="K190" s="44">
        <f t="shared" si="302"/>
        <v>2000</v>
      </c>
    </row>
    <row r="191" spans="1:11" x14ac:dyDescent="0.25">
      <c r="A191" s="18">
        <v>43279</v>
      </c>
      <c r="B191" s="19" t="s">
        <v>14</v>
      </c>
      <c r="C191" s="20">
        <v>400</v>
      </c>
      <c r="D191" s="20" t="s">
        <v>72</v>
      </c>
      <c r="E191" s="21">
        <v>1300</v>
      </c>
      <c r="F191" s="21">
        <v>8</v>
      </c>
      <c r="G191" s="21">
        <v>9.5</v>
      </c>
      <c r="H191" s="21">
        <v>0</v>
      </c>
      <c r="I191" s="49">
        <f t="shared" si="301"/>
        <v>1950</v>
      </c>
      <c r="J191" s="44">
        <v>0</v>
      </c>
      <c r="K191" s="44">
        <f t="shared" si="302"/>
        <v>1950</v>
      </c>
    </row>
    <row r="192" spans="1:11" x14ac:dyDescent="0.25">
      <c r="A192" s="18">
        <v>43279</v>
      </c>
      <c r="B192" s="19" t="s">
        <v>42</v>
      </c>
      <c r="C192" s="20">
        <v>230</v>
      </c>
      <c r="D192" s="20" t="s">
        <v>71</v>
      </c>
      <c r="E192" s="21">
        <v>3500</v>
      </c>
      <c r="F192" s="21">
        <v>4.75</v>
      </c>
      <c r="G192" s="21">
        <v>5.75</v>
      </c>
      <c r="H192" s="21">
        <v>0</v>
      </c>
      <c r="I192" s="49">
        <f t="shared" si="301"/>
        <v>3500</v>
      </c>
      <c r="J192" s="44">
        <v>0</v>
      </c>
      <c r="K192" s="44">
        <f t="shared" si="302"/>
        <v>3500</v>
      </c>
    </row>
    <row r="193" spans="1:11" x14ac:dyDescent="0.25">
      <c r="A193" s="2">
        <v>43278</v>
      </c>
      <c r="B193" s="3" t="s">
        <v>74</v>
      </c>
      <c r="C193" s="4">
        <v>280</v>
      </c>
      <c r="D193" s="4" t="s">
        <v>71</v>
      </c>
      <c r="E193" s="5">
        <v>4500</v>
      </c>
      <c r="F193" s="5">
        <v>1</v>
      </c>
      <c r="G193" s="5">
        <v>0.9</v>
      </c>
      <c r="H193" s="5">
        <v>0</v>
      </c>
      <c r="I193" s="43">
        <f t="shared" si="301"/>
        <v>-449.99999999999989</v>
      </c>
      <c r="J193" s="8">
        <v>0</v>
      </c>
      <c r="K193" s="44">
        <f t="shared" si="302"/>
        <v>-449.99999999999989</v>
      </c>
    </row>
    <row r="194" spans="1:11" x14ac:dyDescent="0.25">
      <c r="A194" s="2">
        <v>43277</v>
      </c>
      <c r="B194" s="3" t="s">
        <v>75</v>
      </c>
      <c r="C194" s="4">
        <v>170</v>
      </c>
      <c r="D194" s="4" t="s">
        <v>71</v>
      </c>
      <c r="E194" s="5">
        <v>3000</v>
      </c>
      <c r="F194" s="5">
        <v>1.25</v>
      </c>
      <c r="G194" s="5">
        <v>2.25</v>
      </c>
      <c r="H194" s="5">
        <v>0</v>
      </c>
      <c r="I194" s="43">
        <f t="shared" si="301"/>
        <v>3000</v>
      </c>
      <c r="J194" s="8">
        <v>0</v>
      </c>
      <c r="K194" s="44">
        <f t="shared" si="302"/>
        <v>3000</v>
      </c>
    </row>
    <row r="195" spans="1:11" x14ac:dyDescent="0.25">
      <c r="A195" s="18">
        <v>43273</v>
      </c>
      <c r="B195" s="19" t="s">
        <v>13</v>
      </c>
      <c r="C195" s="20">
        <v>80</v>
      </c>
      <c r="D195" s="20" t="s">
        <v>72</v>
      </c>
      <c r="E195" s="21">
        <v>12000</v>
      </c>
      <c r="F195" s="21">
        <v>0.75</v>
      </c>
      <c r="G195" s="21">
        <v>1</v>
      </c>
      <c r="H195" s="21">
        <v>0</v>
      </c>
      <c r="I195" s="49">
        <f t="shared" si="301"/>
        <v>3000</v>
      </c>
      <c r="J195" s="44">
        <v>0</v>
      </c>
      <c r="K195" s="44">
        <f t="shared" si="302"/>
        <v>3000</v>
      </c>
    </row>
    <row r="196" spans="1:11" x14ac:dyDescent="0.25">
      <c r="A196" s="18">
        <v>43272</v>
      </c>
      <c r="B196" s="19" t="s">
        <v>18</v>
      </c>
      <c r="C196" s="20">
        <v>135</v>
      </c>
      <c r="D196" s="20" t="s">
        <v>71</v>
      </c>
      <c r="E196" s="21">
        <v>7000</v>
      </c>
      <c r="F196" s="21">
        <v>2.8</v>
      </c>
      <c r="G196" s="21">
        <v>3.3</v>
      </c>
      <c r="H196" s="21">
        <v>5.75</v>
      </c>
      <c r="I196" s="49">
        <f t="shared" si="301"/>
        <v>3500</v>
      </c>
      <c r="J196" s="44">
        <v>0</v>
      </c>
      <c r="K196" s="44">
        <f t="shared" si="302"/>
        <v>3500</v>
      </c>
    </row>
    <row r="197" spans="1:11" x14ac:dyDescent="0.25">
      <c r="A197" s="18">
        <v>43271</v>
      </c>
      <c r="B197" s="19" t="s">
        <v>42</v>
      </c>
      <c r="C197" s="20">
        <v>230</v>
      </c>
      <c r="D197" s="20" t="s">
        <v>71</v>
      </c>
      <c r="E197" s="21">
        <v>3500</v>
      </c>
      <c r="F197" s="21">
        <v>4.5</v>
      </c>
      <c r="G197" s="21">
        <v>5.5</v>
      </c>
      <c r="H197" s="21">
        <v>0</v>
      </c>
      <c r="I197" s="49">
        <f t="shared" si="301"/>
        <v>3500</v>
      </c>
      <c r="J197" s="44">
        <v>0</v>
      </c>
      <c r="K197" s="44">
        <f t="shared" si="302"/>
        <v>3500</v>
      </c>
    </row>
    <row r="198" spans="1:11" x14ac:dyDescent="0.25">
      <c r="A198" s="18">
        <v>43269</v>
      </c>
      <c r="B198" s="19" t="s">
        <v>13</v>
      </c>
      <c r="C198" s="20">
        <v>85</v>
      </c>
      <c r="D198" s="20" t="s">
        <v>71</v>
      </c>
      <c r="E198" s="21">
        <v>12000</v>
      </c>
      <c r="F198" s="21">
        <v>2.2000000000000002</v>
      </c>
      <c r="G198" s="21">
        <v>2.6</v>
      </c>
      <c r="H198" s="21">
        <v>0</v>
      </c>
      <c r="I198" s="49">
        <f t="shared" si="301"/>
        <v>4799.9999999999991</v>
      </c>
      <c r="J198" s="44">
        <v>0</v>
      </c>
      <c r="K198" s="44">
        <f t="shared" si="302"/>
        <v>4799.9999999999991</v>
      </c>
    </row>
    <row r="199" spans="1:11" x14ac:dyDescent="0.25">
      <c r="A199" s="18">
        <v>43266</v>
      </c>
      <c r="B199" s="19" t="s">
        <v>30</v>
      </c>
      <c r="C199" s="20">
        <v>360</v>
      </c>
      <c r="D199" s="20" t="s">
        <v>71</v>
      </c>
      <c r="E199" s="21">
        <v>600</v>
      </c>
      <c r="F199" s="21">
        <v>33</v>
      </c>
      <c r="G199" s="21">
        <v>37</v>
      </c>
      <c r="H199" s="21">
        <v>0</v>
      </c>
      <c r="I199" s="49">
        <f t="shared" si="301"/>
        <v>2400</v>
      </c>
      <c r="J199" s="44">
        <v>0</v>
      </c>
      <c r="K199" s="44">
        <f t="shared" si="302"/>
        <v>2400</v>
      </c>
    </row>
    <row r="200" spans="1:11" x14ac:dyDescent="0.25">
      <c r="A200" s="18">
        <v>43266</v>
      </c>
      <c r="B200" s="19" t="s">
        <v>73</v>
      </c>
      <c r="C200" s="20">
        <v>280</v>
      </c>
      <c r="D200" s="20" t="s">
        <v>72</v>
      </c>
      <c r="E200" s="21">
        <v>3000</v>
      </c>
      <c r="F200" s="21">
        <v>4.9000000000000004</v>
      </c>
      <c r="G200" s="21">
        <v>5.9</v>
      </c>
      <c r="H200" s="21">
        <v>7.4</v>
      </c>
      <c r="I200" s="49">
        <f t="shared" si="301"/>
        <v>3000</v>
      </c>
      <c r="J200" s="44">
        <f t="shared" ref="J200" si="303">(H200-G200)*E200</f>
        <v>4500</v>
      </c>
      <c r="K200" s="44">
        <f t="shared" si="302"/>
        <v>7500</v>
      </c>
    </row>
    <row r="201" spans="1:11" x14ac:dyDescent="0.25">
      <c r="A201" s="18">
        <v>43265</v>
      </c>
      <c r="B201" s="19" t="s">
        <v>76</v>
      </c>
      <c r="C201" s="20">
        <v>270</v>
      </c>
      <c r="D201" s="20" t="s">
        <v>71</v>
      </c>
      <c r="E201" s="21">
        <v>2250</v>
      </c>
      <c r="F201" s="21">
        <v>9.4</v>
      </c>
      <c r="G201" s="21">
        <v>10.6</v>
      </c>
      <c r="H201" s="21">
        <v>0</v>
      </c>
      <c r="I201" s="49">
        <f t="shared" si="301"/>
        <v>2699.9999999999982</v>
      </c>
      <c r="J201" s="44">
        <v>0</v>
      </c>
      <c r="K201" s="44">
        <f t="shared" si="302"/>
        <v>2699.9999999999982</v>
      </c>
    </row>
    <row r="202" spans="1:11" x14ac:dyDescent="0.25">
      <c r="A202" s="18">
        <v>43265</v>
      </c>
      <c r="B202" s="19" t="s">
        <v>18</v>
      </c>
      <c r="C202" s="20">
        <v>140</v>
      </c>
      <c r="D202" s="20" t="s">
        <v>71</v>
      </c>
      <c r="E202" s="21">
        <v>7000</v>
      </c>
      <c r="F202" s="21">
        <v>5.75</v>
      </c>
      <c r="G202" s="21">
        <v>6.75</v>
      </c>
      <c r="H202" s="21">
        <v>8</v>
      </c>
      <c r="I202" s="49">
        <f t="shared" si="301"/>
        <v>7000</v>
      </c>
      <c r="J202" s="44">
        <f t="shared" ref="J202" si="304">(H202-G202)*E202</f>
        <v>8750</v>
      </c>
      <c r="K202" s="44">
        <f t="shared" si="302"/>
        <v>15750</v>
      </c>
    </row>
    <row r="203" spans="1:11" x14ac:dyDescent="0.25">
      <c r="A203" s="2">
        <v>43264</v>
      </c>
      <c r="B203" s="3" t="s">
        <v>77</v>
      </c>
      <c r="C203" s="4">
        <v>135</v>
      </c>
      <c r="D203" s="4" t="s">
        <v>71</v>
      </c>
      <c r="E203" s="5">
        <v>4000</v>
      </c>
      <c r="F203" s="5">
        <v>4.75</v>
      </c>
      <c r="G203" s="5">
        <v>5.75</v>
      </c>
      <c r="H203" s="5">
        <v>6.25</v>
      </c>
      <c r="I203" s="43">
        <f t="shared" si="301"/>
        <v>4000</v>
      </c>
      <c r="J203" s="8">
        <f>(H203-G203)*E203</f>
        <v>2000</v>
      </c>
      <c r="K203" s="44">
        <f t="shared" si="302"/>
        <v>6000</v>
      </c>
    </row>
    <row r="204" spans="1:11" x14ac:dyDescent="0.25">
      <c r="A204" s="18">
        <v>43263</v>
      </c>
      <c r="B204" s="19" t="s">
        <v>25</v>
      </c>
      <c r="C204" s="20">
        <v>95</v>
      </c>
      <c r="D204" s="20" t="s">
        <v>71</v>
      </c>
      <c r="E204" s="21">
        <v>4000</v>
      </c>
      <c r="F204" s="21">
        <v>2.5</v>
      </c>
      <c r="G204" s="21">
        <v>3</v>
      </c>
      <c r="H204" s="21">
        <v>0</v>
      </c>
      <c r="I204" s="49">
        <f t="shared" si="301"/>
        <v>2000</v>
      </c>
      <c r="J204" s="44">
        <v>0</v>
      </c>
      <c r="K204" s="44">
        <f t="shared" si="302"/>
        <v>2000</v>
      </c>
    </row>
    <row r="205" spans="1:1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2019-05-02T12:28:47Z</dcterms:modified>
</cp:coreProperties>
</file>