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H5" i="3" s="1"/>
  <c r="J5" i="3" s="1"/>
  <c r="H5" i="5"/>
  <c r="J5" i="5" s="1"/>
  <c r="I5" i="6"/>
  <c r="K5" i="6" s="1"/>
  <c r="C6" i="3" l="1"/>
  <c r="H6" i="3" s="1"/>
  <c r="J6" i="3" s="1"/>
  <c r="H7" i="5"/>
  <c r="J7" i="5" s="1"/>
  <c r="H6" i="5"/>
  <c r="J6" i="5" s="1"/>
  <c r="I7" i="6"/>
  <c r="K7" i="6" s="1"/>
  <c r="I6" i="6"/>
  <c r="K6" i="6" s="1"/>
  <c r="C8" i="3" l="1"/>
  <c r="C7" i="3"/>
  <c r="H7" i="3" s="1"/>
  <c r="J7" i="3" s="1"/>
  <c r="H8" i="5"/>
  <c r="J8" i="5" s="1"/>
  <c r="I8" i="6"/>
  <c r="K8" i="6" s="1"/>
  <c r="C9" i="3" l="1"/>
  <c r="H9" i="3" s="1"/>
  <c r="J9" i="3" s="1"/>
  <c r="C10" i="3" l="1"/>
  <c r="H10" i="3" s="1"/>
  <c r="J10" i="3" s="1"/>
  <c r="H9" i="5"/>
  <c r="J9" i="5" s="1"/>
  <c r="I10" i="6"/>
  <c r="K10" i="6" s="1"/>
  <c r="C12" i="3" l="1"/>
  <c r="H12" i="3" s="1"/>
  <c r="J12" i="3" s="1"/>
  <c r="C11" i="3"/>
  <c r="H11" i="3" s="1"/>
  <c r="J11" i="3" s="1"/>
  <c r="H11" i="5"/>
  <c r="J11" i="5" s="1"/>
  <c r="H10" i="5"/>
  <c r="J10" i="5" s="1"/>
  <c r="I11" i="6"/>
  <c r="K11" i="6" s="1"/>
  <c r="C13" i="3" l="1"/>
  <c r="H13" i="3" s="1"/>
  <c r="J13" i="3" s="1"/>
  <c r="H12" i="5"/>
  <c r="J12" i="5" s="1"/>
  <c r="I16" i="6"/>
  <c r="K16" i="6" s="1"/>
  <c r="I15" i="6"/>
  <c r="K15" i="6" s="1"/>
  <c r="C25" i="3" l="1"/>
  <c r="C24" i="3"/>
  <c r="C23" i="3"/>
  <c r="C22" i="3"/>
  <c r="C21" i="3"/>
  <c r="C20" i="3"/>
  <c r="C19" i="3"/>
  <c r="C18" i="3"/>
  <c r="C17" i="3"/>
  <c r="C14" i="3"/>
  <c r="H14" i="3" s="1"/>
  <c r="J14" i="3" s="1"/>
  <c r="H14" i="5"/>
  <c r="J14" i="5" s="1"/>
  <c r="H13" i="5"/>
  <c r="J13" i="5" s="1"/>
  <c r="I17" i="6"/>
  <c r="K17" i="6" s="1"/>
  <c r="I22" i="6" l="1"/>
  <c r="K22" i="6" s="1"/>
  <c r="I21" i="6"/>
  <c r="K21" i="6" s="1"/>
  <c r="H19" i="5"/>
  <c r="J19" i="5" s="1"/>
  <c r="H18" i="5"/>
  <c r="J18" i="5" s="1"/>
  <c r="H17" i="5"/>
  <c r="J17" i="5" s="1"/>
  <c r="H18" i="3"/>
  <c r="J18" i="3" s="1"/>
  <c r="H17" i="3"/>
  <c r="J17" i="3" s="1"/>
  <c r="H19" i="3"/>
  <c r="J19" i="3" s="1"/>
  <c r="C16" i="3"/>
  <c r="H16" i="3" s="1"/>
  <c r="J16" i="3" s="1"/>
  <c r="H16" i="5"/>
  <c r="J16" i="5" s="1"/>
  <c r="I20" i="6"/>
  <c r="K20" i="6" s="1"/>
  <c r="I19" i="6"/>
  <c r="K19" i="6" s="1"/>
  <c r="H21" i="3" l="1"/>
  <c r="J21" i="3" s="1"/>
  <c r="H21" i="5"/>
  <c r="J21" i="5" s="1"/>
  <c r="H20" i="5"/>
  <c r="J20" i="5" s="1"/>
  <c r="I23" i="6"/>
  <c r="K23" i="6" s="1"/>
  <c r="I25" i="6" l="1"/>
  <c r="K25" i="6" s="1"/>
  <c r="H22" i="3" l="1"/>
  <c r="J22" i="3" s="1"/>
  <c r="H22" i="5"/>
  <c r="J22" i="5" s="1"/>
  <c r="I26" i="6"/>
  <c r="K26" i="6" s="1"/>
  <c r="H23" i="3" l="1"/>
  <c r="J23" i="3" s="1"/>
  <c r="H25" i="3"/>
  <c r="J25" i="3" s="1"/>
  <c r="H24" i="3"/>
  <c r="J24" i="3" s="1"/>
  <c r="C26" i="3"/>
  <c r="H26" i="3" s="1"/>
  <c r="J26" i="3" s="1"/>
  <c r="C27" i="3"/>
  <c r="H27" i="3" s="1"/>
  <c r="J27" i="3" s="1"/>
  <c r="H25" i="5"/>
  <c r="I24" i="5"/>
  <c r="H24" i="5"/>
  <c r="H23" i="5"/>
  <c r="J23" i="5" s="1"/>
  <c r="I29" i="6"/>
  <c r="K29" i="6" s="1"/>
  <c r="I28" i="6"/>
  <c r="K28" i="6" s="1"/>
  <c r="J24" i="5" l="1"/>
  <c r="J25" i="5"/>
  <c r="C29" i="3"/>
  <c r="H29" i="3" s="1"/>
  <c r="J29" i="3" s="1"/>
  <c r="C28" i="3"/>
  <c r="H28" i="3" s="1"/>
  <c r="J28" i="3" s="1"/>
  <c r="H27" i="5"/>
  <c r="J27" i="5" s="1"/>
  <c r="H26" i="5"/>
  <c r="J26" i="5" s="1"/>
  <c r="I30" i="6"/>
  <c r="K30" i="6" s="1"/>
  <c r="I31" i="6"/>
  <c r="K31" i="6" s="1"/>
  <c r="C30" i="3" l="1"/>
  <c r="H30" i="3" s="1"/>
  <c r="J30" i="3" s="1"/>
  <c r="C31" i="3"/>
  <c r="H31" i="3" s="1"/>
  <c r="J31" i="3" s="1"/>
  <c r="H28" i="5" l="1"/>
  <c r="J28" i="5" s="1"/>
  <c r="H29" i="5"/>
  <c r="J29" i="5" s="1"/>
  <c r="I32" i="6"/>
  <c r="K32" i="6" s="1"/>
  <c r="C32" i="3" l="1"/>
  <c r="H32" i="3" s="1"/>
  <c r="J32" i="3" s="1"/>
  <c r="H31" i="5"/>
  <c r="J31" i="5" s="1"/>
  <c r="H30" i="5"/>
  <c r="J30" i="5" s="1"/>
  <c r="I33" i="6"/>
  <c r="K33" i="6" s="1"/>
  <c r="J40" i="6" l="1"/>
  <c r="I40" i="6"/>
  <c r="J39" i="6"/>
  <c r="I39" i="6"/>
  <c r="J38" i="6"/>
  <c r="I38" i="6"/>
  <c r="I37" i="6"/>
  <c r="K37" i="6" s="1"/>
  <c r="I36" i="6"/>
  <c r="K36" i="6" s="1"/>
  <c r="I35" i="6"/>
  <c r="K35" i="6" s="1"/>
  <c r="H32" i="5"/>
  <c r="J32" i="5" s="1"/>
  <c r="H42" i="5"/>
  <c r="J42" i="5" s="1"/>
  <c r="H41" i="5"/>
  <c r="J41" i="5" s="1"/>
  <c r="H40" i="5"/>
  <c r="J40" i="5" s="1"/>
  <c r="H39" i="5"/>
  <c r="J39" i="5" s="1"/>
  <c r="H38" i="5"/>
  <c r="J38" i="5" s="1"/>
  <c r="H37" i="5"/>
  <c r="J37" i="5" s="1"/>
  <c r="H36" i="5"/>
  <c r="J36" i="5" s="1"/>
  <c r="H35" i="5"/>
  <c r="J35" i="5" s="1"/>
  <c r="H34" i="5"/>
  <c r="J34" i="5" s="1"/>
  <c r="H33" i="5"/>
  <c r="J33" i="5" s="1"/>
  <c r="K40" i="6" l="1"/>
  <c r="K38" i="6"/>
  <c r="K39" i="6"/>
  <c r="C46" i="3" l="1"/>
  <c r="H46" i="3" s="1"/>
  <c r="J46" i="3" s="1"/>
  <c r="C45" i="3"/>
  <c r="H45" i="3" s="1"/>
  <c r="J45" i="3" s="1"/>
  <c r="C44" i="3"/>
  <c r="H44" i="3" s="1"/>
  <c r="J44" i="3" s="1"/>
  <c r="C43" i="3"/>
  <c r="H43" i="3" s="1"/>
  <c r="J43" i="3" s="1"/>
  <c r="C42" i="3"/>
  <c r="H42" i="3" s="1"/>
  <c r="J42" i="3" s="1"/>
  <c r="C41" i="3"/>
  <c r="H41" i="3" s="1"/>
  <c r="J41" i="3" s="1"/>
  <c r="C40" i="3"/>
  <c r="H40" i="3" s="1"/>
  <c r="J40" i="3" s="1"/>
  <c r="C39" i="3"/>
  <c r="H39" i="3" s="1"/>
  <c r="J39" i="3" s="1"/>
  <c r="C38" i="3"/>
  <c r="H38" i="3" s="1"/>
  <c r="J38" i="3" s="1"/>
  <c r="C37" i="3"/>
  <c r="H37" i="3" s="1"/>
  <c r="J37" i="3" s="1"/>
  <c r="C36" i="3"/>
  <c r="H36" i="3" s="1"/>
  <c r="J36" i="3" s="1"/>
  <c r="C35" i="3"/>
  <c r="H35" i="3" s="1"/>
  <c r="J35" i="3" s="1"/>
  <c r="C34" i="3"/>
  <c r="H34" i="3" s="1"/>
  <c r="J34" i="3" s="1"/>
  <c r="C33" i="3"/>
  <c r="H33" i="3" s="1"/>
  <c r="J33" i="3" s="1"/>
  <c r="C48" i="3" l="1"/>
  <c r="I48" i="3" s="1"/>
  <c r="C49" i="3"/>
  <c r="I49" i="3" s="1"/>
  <c r="J42" i="6"/>
  <c r="I42" i="6"/>
  <c r="J43" i="6"/>
  <c r="I43" i="6"/>
  <c r="H44" i="5"/>
  <c r="J44" i="5" s="1"/>
  <c r="I45" i="5"/>
  <c r="H45" i="5"/>
  <c r="I46" i="5"/>
  <c r="H46" i="5"/>
  <c r="J44" i="6"/>
  <c r="J45" i="6"/>
  <c r="I45" i="6"/>
  <c r="I44" i="6"/>
  <c r="I46" i="6"/>
  <c r="K46" i="6" s="1"/>
  <c r="H47" i="5"/>
  <c r="J47" i="5" s="1"/>
  <c r="C50" i="3"/>
  <c r="I50" i="3" s="1"/>
  <c r="C51" i="3"/>
  <c r="I51" i="3" s="1"/>
  <c r="I47" i="6"/>
  <c r="K47" i="6" s="1"/>
  <c r="I48" i="6"/>
  <c r="H49" i="5"/>
  <c r="J49" i="5" s="1"/>
  <c r="H48" i="5"/>
  <c r="J48" i="5" s="1"/>
  <c r="C52" i="3"/>
  <c r="I52" i="3" s="1"/>
  <c r="H50" i="5"/>
  <c r="J50" i="5" s="1"/>
  <c r="J49" i="6"/>
  <c r="I49" i="6"/>
  <c r="I50" i="6"/>
  <c r="H51" i="5"/>
  <c r="C53" i="3"/>
  <c r="H53" i="3" s="1"/>
  <c r="C54" i="3"/>
  <c r="I54" i="3" s="1"/>
  <c r="C55" i="3"/>
  <c r="I55" i="3" s="1"/>
  <c r="J51" i="6"/>
  <c r="I51" i="6"/>
  <c r="I52" i="5"/>
  <c r="H52" i="5"/>
  <c r="J52" i="6"/>
  <c r="I52" i="6"/>
  <c r="H53" i="5"/>
  <c r="J53" i="5" s="1"/>
  <c r="J53" i="6"/>
  <c r="I53" i="6"/>
  <c r="C56" i="3"/>
  <c r="I56" i="3" s="1"/>
  <c r="C57" i="3"/>
  <c r="H57" i="3" s="1"/>
  <c r="H54" i="5"/>
  <c r="J54" i="5" s="1"/>
  <c r="C58" i="3"/>
  <c r="I58" i="3" s="1"/>
  <c r="I54" i="6"/>
  <c r="K54" i="6" s="1"/>
  <c r="I55" i="6"/>
  <c r="K55" i="6" s="1"/>
  <c r="H55" i="5"/>
  <c r="J55" i="5" s="1"/>
  <c r="C59" i="3"/>
  <c r="H59" i="3" s="1"/>
  <c r="C60" i="3"/>
  <c r="I60" i="3" s="1"/>
  <c r="I56" i="5"/>
  <c r="H56" i="5"/>
  <c r="I56" i="6"/>
  <c r="K56" i="6" s="1"/>
  <c r="I57" i="6"/>
  <c r="K57" i="6" s="1"/>
  <c r="I57" i="5"/>
  <c r="H57" i="5"/>
  <c r="C61" i="3"/>
  <c r="I61" i="3" s="1"/>
  <c r="H58" i="5"/>
  <c r="J58" i="5" s="1"/>
  <c r="I58" i="6"/>
  <c r="K58" i="6" s="1"/>
  <c r="C62" i="3"/>
  <c r="I62" i="3" s="1"/>
  <c r="I59" i="6"/>
  <c r="K59" i="6" s="1"/>
  <c r="H59" i="5"/>
  <c r="J59" i="5" s="1"/>
  <c r="C63" i="3"/>
  <c r="I63" i="3" s="1"/>
  <c r="C64" i="3"/>
  <c r="H64" i="3" s="1"/>
  <c r="H60" i="5"/>
  <c r="J60" i="5" s="1"/>
  <c r="I60" i="6"/>
  <c r="K60" i="6" s="1"/>
  <c r="I61" i="6"/>
  <c r="H61" i="5"/>
  <c r="J61" i="5" s="1"/>
  <c r="C65" i="3"/>
  <c r="I65" i="3" s="1"/>
  <c r="I62" i="5"/>
  <c r="H62" i="5"/>
  <c r="C66" i="3"/>
  <c r="I66" i="3" s="1"/>
  <c r="C67" i="3"/>
  <c r="I67" i="3" s="1"/>
  <c r="H63" i="5"/>
  <c r="J63" i="5" s="1"/>
  <c r="J62" i="6"/>
  <c r="I62" i="6"/>
  <c r="I63" i="6"/>
  <c r="K63" i="6" s="1"/>
  <c r="H64" i="5"/>
  <c r="J64" i="5" s="1"/>
  <c r="C68" i="3"/>
  <c r="I68" i="3" s="1"/>
  <c r="I64" i="6"/>
  <c r="H65" i="5"/>
  <c r="C69" i="3"/>
  <c r="I69" i="3" s="1"/>
  <c r="J65" i="6"/>
  <c r="I65" i="6"/>
  <c r="I66" i="5"/>
  <c r="H66" i="5"/>
  <c r="C70" i="3"/>
  <c r="I70" i="3" s="1"/>
  <c r="C71" i="3"/>
  <c r="I66" i="6"/>
  <c r="K66" i="6" s="1"/>
  <c r="H67" i="5"/>
  <c r="J67" i="5" s="1"/>
  <c r="C72" i="3"/>
  <c r="H72" i="3" s="1"/>
  <c r="C73" i="3"/>
  <c r="H73" i="3" s="1"/>
  <c r="H65" i="3" l="1"/>
  <c r="J65" i="3" s="1"/>
  <c r="K62" i="6"/>
  <c r="J62" i="5"/>
  <c r="K53" i="6"/>
  <c r="H51" i="3"/>
  <c r="J51" i="3" s="1"/>
  <c r="J66" i="5"/>
  <c r="H50" i="3"/>
  <c r="J50" i="3" s="1"/>
  <c r="H48" i="3"/>
  <c r="J48" i="3" s="1"/>
  <c r="H49" i="3"/>
  <c r="J49" i="3" s="1"/>
  <c r="K42" i="6"/>
  <c r="K43" i="6"/>
  <c r="J45" i="5"/>
  <c r="J46" i="5"/>
  <c r="K44" i="6"/>
  <c r="K45" i="6"/>
  <c r="K51" i="6"/>
  <c r="H67" i="3"/>
  <c r="J67" i="3" s="1"/>
  <c r="H66" i="3"/>
  <c r="J66" i="3" s="1"/>
  <c r="K48" i="6"/>
  <c r="H70" i="3"/>
  <c r="J70" i="3" s="1"/>
  <c r="H52" i="3"/>
  <c r="J52" i="3" s="1"/>
  <c r="K49" i="6"/>
  <c r="K50" i="6"/>
  <c r="J51" i="5"/>
  <c r="I53" i="3"/>
  <c r="J53" i="3" s="1"/>
  <c r="H54" i="3"/>
  <c r="J54" i="3" s="1"/>
  <c r="H55" i="3"/>
  <c r="J55" i="3" s="1"/>
  <c r="J52" i="5"/>
  <c r="K52" i="6"/>
  <c r="I73" i="3"/>
  <c r="J73" i="3" s="1"/>
  <c r="H68" i="3"/>
  <c r="J68" i="3" s="1"/>
  <c r="H61" i="3"/>
  <c r="J61" i="3" s="1"/>
  <c r="I59" i="3"/>
  <c r="J59" i="3" s="1"/>
  <c r="H56" i="3"/>
  <c r="J56" i="3" s="1"/>
  <c r="I57" i="3"/>
  <c r="J57" i="3" s="1"/>
  <c r="H58" i="3"/>
  <c r="J58" i="3" s="1"/>
  <c r="H60" i="3"/>
  <c r="J60" i="3" s="1"/>
  <c r="J56" i="5"/>
  <c r="J57" i="5"/>
  <c r="H62" i="3"/>
  <c r="J62" i="3" s="1"/>
  <c r="H63" i="3"/>
  <c r="J63" i="3" s="1"/>
  <c r="I64" i="3"/>
  <c r="J64" i="3" s="1"/>
  <c r="K61" i="6"/>
  <c r="K64" i="6"/>
  <c r="J65" i="5"/>
  <c r="H69" i="3"/>
  <c r="J69" i="3" s="1"/>
  <c r="K65" i="6"/>
  <c r="I71" i="3"/>
  <c r="J71" i="3" s="1"/>
  <c r="I72" i="3"/>
  <c r="J72" i="3" s="1"/>
  <c r="C74" i="3"/>
  <c r="H74" i="3" s="1"/>
  <c r="I74" i="3" l="1"/>
  <c r="J74" i="3" s="1"/>
  <c r="I67" i="6" l="1"/>
  <c r="H68" i="5"/>
  <c r="J68" i="6"/>
  <c r="I68" i="6"/>
  <c r="I69" i="5"/>
  <c r="H69" i="5"/>
  <c r="C75" i="3"/>
  <c r="I75" i="3" s="1"/>
  <c r="H70" i="5"/>
  <c r="J70" i="5" s="1"/>
  <c r="I69" i="6"/>
  <c r="J70" i="6"/>
  <c r="I70" i="6"/>
  <c r="K70" i="6" s="1"/>
  <c r="H71" i="5"/>
  <c r="J71" i="5" s="1"/>
  <c r="C76" i="3"/>
  <c r="I76" i="3" s="1"/>
  <c r="I71" i="6"/>
  <c r="K71" i="6" s="1"/>
  <c r="H72" i="5"/>
  <c r="C77" i="3"/>
  <c r="C79" i="3"/>
  <c r="H79" i="3" s="1"/>
  <c r="C78" i="3"/>
  <c r="H78" i="3" s="1"/>
  <c r="C80" i="3"/>
  <c r="I80" i="3" s="1"/>
  <c r="C81" i="3"/>
  <c r="I81" i="3" s="1"/>
  <c r="I73" i="5"/>
  <c r="H73" i="5"/>
  <c r="I74" i="5"/>
  <c r="H74" i="5"/>
  <c r="I72" i="6"/>
  <c r="K72" i="6" s="1"/>
  <c r="I73" i="6"/>
  <c r="K73" i="6" s="1"/>
  <c r="I74" i="6"/>
  <c r="K74" i="6" s="1"/>
  <c r="I75" i="5"/>
  <c r="H76" i="5"/>
  <c r="J76" i="5" s="1"/>
  <c r="H75" i="5"/>
  <c r="C82" i="3"/>
  <c r="H82" i="3" s="1"/>
  <c r="C84" i="3"/>
  <c r="I84" i="3" s="1"/>
  <c r="C83" i="3"/>
  <c r="I83" i="3" s="1"/>
  <c r="J76" i="6"/>
  <c r="I76" i="6"/>
  <c r="I75" i="6"/>
  <c r="I78" i="5"/>
  <c r="H78" i="5"/>
  <c r="H77" i="5"/>
  <c r="J77" i="5" s="1"/>
  <c r="C86" i="3"/>
  <c r="H86" i="3" s="1"/>
  <c r="C85" i="3"/>
  <c r="H85" i="3" s="1"/>
  <c r="J78" i="6"/>
  <c r="I78" i="6"/>
  <c r="K78" i="6" s="1"/>
  <c r="J77" i="6"/>
  <c r="I77" i="6"/>
  <c r="H80" i="5"/>
  <c r="H79" i="5"/>
  <c r="J79" i="5" s="1"/>
  <c r="C88" i="3"/>
  <c r="I88" i="3" s="1"/>
  <c r="C87" i="3"/>
  <c r="I87" i="3" s="1"/>
  <c r="J79" i="6"/>
  <c r="I80" i="6"/>
  <c r="I79" i="6"/>
  <c r="I82" i="5"/>
  <c r="H82" i="5"/>
  <c r="H81" i="5"/>
  <c r="J81" i="5" s="1"/>
  <c r="C90" i="3"/>
  <c r="I90" i="3" s="1"/>
  <c r="C89" i="3"/>
  <c r="I89" i="3" s="1"/>
  <c r="H87" i="5"/>
  <c r="J87" i="5" s="1"/>
  <c r="H86" i="5"/>
  <c r="H84" i="5"/>
  <c r="J84" i="5" s="1"/>
  <c r="H88" i="5"/>
  <c r="J88" i="5" s="1"/>
  <c r="H85" i="5"/>
  <c r="J85" i="5" s="1"/>
  <c r="H83" i="5"/>
  <c r="J78" i="5" l="1"/>
  <c r="J69" i="5"/>
  <c r="J75" i="5"/>
  <c r="J82" i="5"/>
  <c r="J74" i="5"/>
  <c r="H76" i="3"/>
  <c r="H89" i="3"/>
  <c r="J89" i="3" s="1"/>
  <c r="H87" i="3"/>
  <c r="J87" i="3" s="1"/>
  <c r="H88" i="3"/>
  <c r="H80" i="3"/>
  <c r="J80" i="3" s="1"/>
  <c r="J76" i="3"/>
  <c r="K67" i="6"/>
  <c r="J68" i="5"/>
  <c r="K68" i="6"/>
  <c r="H75" i="3"/>
  <c r="J75" i="3" s="1"/>
  <c r="K69" i="6"/>
  <c r="J72" i="5"/>
  <c r="J73" i="5"/>
  <c r="I85" i="3"/>
  <c r="J85" i="3" s="1"/>
  <c r="H84" i="3"/>
  <c r="J84" i="3" s="1"/>
  <c r="H81" i="3"/>
  <c r="J81" i="3" s="1"/>
  <c r="I77" i="3"/>
  <c r="J77" i="3" s="1"/>
  <c r="I79" i="3"/>
  <c r="J79" i="3" s="1"/>
  <c r="I78" i="3"/>
  <c r="J78" i="3" s="1"/>
  <c r="I82" i="3"/>
  <c r="J82" i="3" s="1"/>
  <c r="H83" i="3"/>
  <c r="J83" i="3" s="1"/>
  <c r="K75" i="6"/>
  <c r="K76" i="6"/>
  <c r="I86" i="3"/>
  <c r="J86" i="3" s="1"/>
  <c r="K77" i="6"/>
  <c r="J80" i="5"/>
  <c r="J88" i="3"/>
  <c r="K79" i="6"/>
  <c r="K80" i="6"/>
  <c r="H90" i="3"/>
  <c r="J90" i="3" s="1"/>
  <c r="J86" i="5"/>
  <c r="J83" i="5"/>
  <c r="C97" i="3" l="1"/>
  <c r="C96" i="3"/>
  <c r="I96" i="3" s="1"/>
  <c r="C95" i="3"/>
  <c r="C94" i="3"/>
  <c r="C93" i="3"/>
  <c r="I93" i="3" s="1"/>
  <c r="C92" i="3"/>
  <c r="I92" i="3" s="1"/>
  <c r="C91" i="3"/>
  <c r="I91" i="3" s="1"/>
  <c r="I85" i="6"/>
  <c r="K85" i="6" s="1"/>
  <c r="I87" i="6"/>
  <c r="K87" i="6" s="1"/>
  <c r="I86" i="6"/>
  <c r="K86" i="6" s="1"/>
  <c r="I84" i="6"/>
  <c r="K84" i="6" s="1"/>
  <c r="I83" i="6"/>
  <c r="K83" i="6" s="1"/>
  <c r="J82" i="6"/>
  <c r="I82" i="6"/>
  <c r="I81" i="6"/>
  <c r="K81" i="6" s="1"/>
  <c r="C98" i="3"/>
  <c r="H98" i="3" s="1"/>
  <c r="I89" i="5"/>
  <c r="H89" i="5"/>
  <c r="I88" i="6"/>
  <c r="I91" i="6"/>
  <c r="K91" i="6" s="1"/>
  <c r="J89" i="6"/>
  <c r="I89" i="6"/>
  <c r="I90" i="6"/>
  <c r="K90" i="6" s="1"/>
  <c r="H93" i="5"/>
  <c r="J93" i="5" s="1"/>
  <c r="H92" i="5"/>
  <c r="J92" i="5" s="1"/>
  <c r="H91" i="5"/>
  <c r="J91" i="5" s="1"/>
  <c r="H90" i="5"/>
  <c r="J90" i="5" s="1"/>
  <c r="C99" i="3"/>
  <c r="I99" i="3" s="1"/>
  <c r="C100" i="3"/>
  <c r="I100" i="3" s="1"/>
  <c r="C101" i="3"/>
  <c r="I101" i="3" s="1"/>
  <c r="C102" i="3"/>
  <c r="H102" i="3" s="1"/>
  <c r="C103" i="3"/>
  <c r="H103" i="3" s="1"/>
  <c r="H94" i="5"/>
  <c r="J94" i="5" s="1"/>
  <c r="H95" i="5"/>
  <c r="J95" i="5" s="1"/>
  <c r="I92" i="6"/>
  <c r="I93" i="6"/>
  <c r="J94" i="6"/>
  <c r="I94" i="6"/>
  <c r="H96" i="5"/>
  <c r="J96" i="5" s="1"/>
  <c r="H97" i="5"/>
  <c r="I95" i="6"/>
  <c r="K95" i="6" s="1"/>
  <c r="I96" i="6"/>
  <c r="K96" i="6" s="1"/>
  <c r="C104" i="3"/>
  <c r="I104" i="3" s="1"/>
  <c r="C106" i="3"/>
  <c r="I106" i="3" s="1"/>
  <c r="C105" i="3"/>
  <c r="I105" i="3" s="1"/>
  <c r="I98" i="5"/>
  <c r="H98" i="5"/>
  <c r="H99" i="5"/>
  <c r="I97" i="6"/>
  <c r="K97" i="6" s="1"/>
  <c r="I98" i="6"/>
  <c r="J99" i="6"/>
  <c r="I100" i="6"/>
  <c r="K100" i="6" s="1"/>
  <c r="I99" i="6"/>
  <c r="I103" i="6"/>
  <c r="K103" i="6" s="1"/>
  <c r="I102" i="6"/>
  <c r="I101" i="6"/>
  <c r="H104" i="5"/>
  <c r="J104" i="5" s="1"/>
  <c r="H106" i="5"/>
  <c r="H105" i="5"/>
  <c r="J105" i="5" s="1"/>
  <c r="I103" i="5"/>
  <c r="I102" i="5"/>
  <c r="H103" i="5"/>
  <c r="H102" i="5"/>
  <c r="J102" i="5" s="1"/>
  <c r="I100" i="5"/>
  <c r="H101" i="5"/>
  <c r="J101" i="5" s="1"/>
  <c r="H100" i="5"/>
  <c r="C110" i="3"/>
  <c r="H110" i="3" s="1"/>
  <c r="C109" i="3"/>
  <c r="I109" i="3" s="1"/>
  <c r="C108" i="3"/>
  <c r="I108" i="3" s="1"/>
  <c r="C107" i="3"/>
  <c r="H107" i="3" s="1"/>
  <c r="C111" i="3"/>
  <c r="I111" i="3" s="1"/>
  <c r="C113" i="3"/>
  <c r="I113" i="3" s="1"/>
  <c r="C112" i="3"/>
  <c r="H112" i="3" s="1"/>
  <c r="J100" i="5" l="1"/>
  <c r="J103" i="5"/>
  <c r="K99" i="6"/>
  <c r="J89" i="5"/>
  <c r="H111" i="3"/>
  <c r="J111" i="3" s="1"/>
  <c r="I94" i="3"/>
  <c r="H94" i="3"/>
  <c r="I112" i="3"/>
  <c r="J112" i="3" s="1"/>
  <c r="H108" i="3"/>
  <c r="J108" i="3" s="1"/>
  <c r="I95" i="3"/>
  <c r="H95" i="3"/>
  <c r="I97" i="3"/>
  <c r="H97" i="3"/>
  <c r="H109" i="3"/>
  <c r="J109" i="3" s="1"/>
  <c r="H101" i="3"/>
  <c r="H91" i="3"/>
  <c r="J91" i="3" s="1"/>
  <c r="H92" i="3"/>
  <c r="J92" i="3" s="1"/>
  <c r="H93" i="3"/>
  <c r="J93" i="3" s="1"/>
  <c r="H96" i="3"/>
  <c r="J96" i="3" s="1"/>
  <c r="K89" i="6"/>
  <c r="K82" i="6"/>
  <c r="K94" i="6"/>
  <c r="I98" i="3"/>
  <c r="J98" i="3" s="1"/>
  <c r="K88" i="6"/>
  <c r="H99" i="3"/>
  <c r="J99" i="3" s="1"/>
  <c r="H100" i="3"/>
  <c r="J100" i="3" s="1"/>
  <c r="J101" i="3"/>
  <c r="I102" i="3"/>
  <c r="J102" i="3" s="1"/>
  <c r="I103" i="3"/>
  <c r="J103" i="3" s="1"/>
  <c r="K93" i="6"/>
  <c r="K92" i="6"/>
  <c r="J97" i="5"/>
  <c r="H104" i="3"/>
  <c r="J104" i="3" s="1"/>
  <c r="H105" i="3"/>
  <c r="J105" i="3" s="1"/>
  <c r="H106" i="3"/>
  <c r="J106" i="3" s="1"/>
  <c r="J98" i="5"/>
  <c r="J99" i="5"/>
  <c r="K98" i="6"/>
  <c r="K101" i="6"/>
  <c r="K102" i="6"/>
  <c r="J106" i="5"/>
  <c r="I107" i="3"/>
  <c r="J107" i="3" s="1"/>
  <c r="I110" i="3"/>
  <c r="J110" i="3" s="1"/>
  <c r="H113" i="3"/>
  <c r="J113" i="3" s="1"/>
  <c r="J97" i="3" l="1"/>
  <c r="J94" i="3"/>
  <c r="J95" i="3"/>
  <c r="H107" i="5"/>
  <c r="H108" i="5"/>
  <c r="J108" i="5" s="1"/>
  <c r="I106" i="6"/>
  <c r="K106" i="6" s="1"/>
  <c r="J105" i="6"/>
  <c r="I105" i="6"/>
  <c r="J104" i="6"/>
  <c r="I104" i="6"/>
  <c r="K105" i="6" l="1"/>
  <c r="J107" i="5"/>
  <c r="K104" i="6"/>
  <c r="C114" i="3" l="1"/>
  <c r="I114" i="3" s="1"/>
  <c r="C115" i="3"/>
  <c r="H115" i="3" s="1"/>
  <c r="J111" i="6"/>
  <c r="I111" i="6"/>
  <c r="J110" i="6"/>
  <c r="I110" i="6"/>
  <c r="J108" i="6"/>
  <c r="I108" i="6"/>
  <c r="J109" i="6"/>
  <c r="I109" i="6"/>
  <c r="I112" i="6"/>
  <c r="K112" i="6" s="1"/>
  <c r="J107" i="6"/>
  <c r="I107" i="6"/>
  <c r="H110" i="5"/>
  <c r="I109" i="5"/>
  <c r="H109" i="5"/>
  <c r="I111" i="5"/>
  <c r="H111" i="5"/>
  <c r="I112" i="5"/>
  <c r="H112" i="5"/>
  <c r="I113" i="5"/>
  <c r="H113" i="5"/>
  <c r="H114" i="5"/>
  <c r="I115" i="5"/>
  <c r="H115" i="5"/>
  <c r="I113" i="6"/>
  <c r="K113" i="6" s="1"/>
  <c r="I114" i="6"/>
  <c r="K114" i="6" s="1"/>
  <c r="H118" i="5"/>
  <c r="J118" i="5" s="1"/>
  <c r="H119" i="5"/>
  <c r="J119" i="5" s="1"/>
  <c r="H120" i="5"/>
  <c r="C118" i="3"/>
  <c r="H118" i="3" s="1"/>
  <c r="C117" i="3"/>
  <c r="I117" i="3" s="1"/>
  <c r="C116" i="3"/>
  <c r="H116" i="3" s="1"/>
  <c r="H116" i="5"/>
  <c r="J116" i="5" s="1"/>
  <c r="H117" i="5"/>
  <c r="J115" i="6"/>
  <c r="I115" i="6"/>
  <c r="J116" i="6"/>
  <c r="I116" i="6"/>
  <c r="K116" i="6" s="1"/>
  <c r="I121" i="5"/>
  <c r="H121" i="5"/>
  <c r="H122" i="5"/>
  <c r="I117" i="6"/>
  <c r="K117" i="6" s="1"/>
  <c r="I123" i="5"/>
  <c r="H123" i="5"/>
  <c r="C119" i="3"/>
  <c r="I119" i="3" s="1"/>
  <c r="H124" i="5"/>
  <c r="J124" i="5" s="1"/>
  <c r="H125" i="5"/>
  <c r="J125" i="5" s="1"/>
  <c r="H126" i="5"/>
  <c r="J126" i="5" s="1"/>
  <c r="I128" i="5"/>
  <c r="H128" i="5"/>
  <c r="I119" i="6"/>
  <c r="K119" i="6" s="1"/>
  <c r="I118" i="6"/>
  <c r="K118" i="6" s="1"/>
  <c r="I127" i="5"/>
  <c r="H127" i="5"/>
  <c r="I130" i="5"/>
  <c r="H130" i="5"/>
  <c r="H129" i="5"/>
  <c r="J129" i="5" s="1"/>
  <c r="I120" i="6"/>
  <c r="K120" i="6" s="1"/>
  <c r="I122" i="6"/>
  <c r="K122" i="6" s="1"/>
  <c r="C123" i="3"/>
  <c r="I123" i="3" s="1"/>
  <c r="C122" i="3"/>
  <c r="I122" i="3" s="1"/>
  <c r="C121" i="3"/>
  <c r="I121" i="3" s="1"/>
  <c r="C120" i="3"/>
  <c r="I120" i="3" s="1"/>
  <c r="K115" i="6" l="1"/>
  <c r="K107" i="6"/>
  <c r="J121" i="5"/>
  <c r="J113" i="5"/>
  <c r="H117" i="3"/>
  <c r="J117" i="3" s="1"/>
  <c r="H114" i="3"/>
  <c r="J114" i="3" s="1"/>
  <c r="K109" i="6"/>
  <c r="K108" i="6"/>
  <c r="K110" i="6"/>
  <c r="J123" i="5"/>
  <c r="J130" i="5"/>
  <c r="J115" i="5"/>
  <c r="I115" i="3"/>
  <c r="J115" i="3" s="1"/>
  <c r="K111" i="6"/>
  <c r="J109" i="5"/>
  <c r="J110" i="5"/>
  <c r="J111" i="5"/>
  <c r="J112" i="5"/>
  <c r="J114" i="5"/>
  <c r="J120" i="5"/>
  <c r="I118" i="3"/>
  <c r="J118" i="3" s="1"/>
  <c r="I116" i="3"/>
  <c r="J116" i="3" s="1"/>
  <c r="J117" i="5"/>
  <c r="J122" i="5"/>
  <c r="H119" i="3"/>
  <c r="J119" i="3" s="1"/>
  <c r="J128" i="5"/>
  <c r="J127" i="5"/>
  <c r="H120" i="3"/>
  <c r="J120" i="3" s="1"/>
  <c r="H121" i="3"/>
  <c r="J121" i="3" s="1"/>
  <c r="H122" i="3"/>
  <c r="J122" i="3" s="1"/>
  <c r="H123" i="3"/>
  <c r="J123" i="3" s="1"/>
  <c r="H134" i="5" l="1"/>
  <c r="J134" i="5" s="1"/>
  <c r="H133" i="5"/>
  <c r="J133" i="5" s="1"/>
  <c r="H132" i="5"/>
  <c r="J132" i="5" s="1"/>
  <c r="H131" i="5"/>
  <c r="J131" i="5" s="1"/>
  <c r="I121" i="6"/>
  <c r="K121" i="6" s="1"/>
  <c r="H135" i="5"/>
  <c r="H136" i="5"/>
  <c r="J136" i="5" s="1"/>
  <c r="C125" i="3"/>
  <c r="H125" i="3" s="1"/>
  <c r="C124" i="3"/>
  <c r="H124" i="3" s="1"/>
  <c r="I123" i="6"/>
  <c r="K123" i="6" s="1"/>
  <c r="I137" i="5"/>
  <c r="H137" i="5"/>
  <c r="I138" i="5"/>
  <c r="H138" i="5"/>
  <c r="I124" i="6"/>
  <c r="K124" i="6" s="1"/>
  <c r="H139" i="5"/>
  <c r="I140" i="5"/>
  <c r="H140" i="5"/>
  <c r="C126" i="3"/>
  <c r="I126" i="3" s="1"/>
  <c r="I126" i="6"/>
  <c r="K126" i="6" s="1"/>
  <c r="I125" i="6"/>
  <c r="H141" i="5"/>
  <c r="J141" i="5" s="1"/>
  <c r="H143" i="5"/>
  <c r="J143" i="5" s="1"/>
  <c r="H142" i="5"/>
  <c r="J142" i="5" s="1"/>
  <c r="I146" i="5"/>
  <c r="H146" i="5"/>
  <c r="H145" i="5"/>
  <c r="J145" i="5" s="1"/>
  <c r="H144" i="5"/>
  <c r="J144" i="5" s="1"/>
  <c r="C127" i="3"/>
  <c r="H127" i="3" s="1"/>
  <c r="C131" i="3"/>
  <c r="I131" i="3" s="1"/>
  <c r="C130" i="3"/>
  <c r="H130" i="3" s="1"/>
  <c r="C129" i="3"/>
  <c r="I129" i="3" s="1"/>
  <c r="C128" i="3"/>
  <c r="I128" i="3" s="1"/>
  <c r="J135" i="5" l="1"/>
  <c r="I124" i="3"/>
  <c r="J124" i="3" s="1"/>
  <c r="I125" i="3"/>
  <c r="J125" i="3" s="1"/>
  <c r="J137" i="5"/>
  <c r="J138" i="5"/>
  <c r="J139" i="5"/>
  <c r="J140" i="5"/>
  <c r="H126" i="3"/>
  <c r="J126" i="3" s="1"/>
  <c r="K125" i="6"/>
  <c r="J146" i="5"/>
  <c r="I127" i="3"/>
  <c r="J127" i="3" s="1"/>
  <c r="I130" i="3"/>
  <c r="J130" i="3" s="1"/>
  <c r="H128" i="3"/>
  <c r="J128" i="3" s="1"/>
  <c r="H129" i="3"/>
  <c r="J129" i="3" s="1"/>
  <c r="H131" i="3"/>
  <c r="J131" i="3" s="1"/>
  <c r="H152" i="5"/>
  <c r="J152" i="5" s="1"/>
  <c r="I151" i="5"/>
  <c r="H151" i="5"/>
  <c r="I150" i="5"/>
  <c r="H150" i="5"/>
  <c r="I149" i="5"/>
  <c r="H149" i="5"/>
  <c r="I148" i="5"/>
  <c r="H148" i="5"/>
  <c r="H147" i="5"/>
  <c r="J147" i="5" s="1"/>
  <c r="J127" i="6"/>
  <c r="I127" i="6"/>
  <c r="J148" i="5" l="1"/>
  <c r="K127" i="6"/>
  <c r="J150" i="5"/>
  <c r="J149" i="5"/>
  <c r="J151" i="5"/>
  <c r="J128" i="6" l="1"/>
  <c r="I128" i="6"/>
  <c r="H155" i="5"/>
  <c r="J155" i="5" s="1"/>
  <c r="J154" i="5"/>
  <c r="J153" i="5"/>
  <c r="C132" i="3"/>
  <c r="I132" i="3" s="1"/>
  <c r="K128" i="6" l="1"/>
  <c r="H132" i="3"/>
  <c r="J132" i="3" s="1"/>
  <c r="H156" i="5" l="1"/>
  <c r="J156" i="5" s="1"/>
  <c r="I130" i="6"/>
  <c r="K130" i="6" s="1"/>
  <c r="I129" i="6"/>
  <c r="K129" i="6" s="1"/>
  <c r="I132" i="6" l="1"/>
  <c r="K132" i="6" s="1"/>
  <c r="I131" i="6"/>
  <c r="K131" i="6" s="1"/>
  <c r="H158" i="5"/>
  <c r="J158" i="5" s="1"/>
  <c r="H157" i="5"/>
  <c r="J157" i="5" s="1"/>
  <c r="I137" i="6" l="1"/>
  <c r="K137" i="6" s="1"/>
  <c r="J136" i="6"/>
  <c r="I136" i="6"/>
  <c r="I135" i="6"/>
  <c r="K135" i="6" s="1"/>
  <c r="I134" i="6"/>
  <c r="K134" i="6" s="1"/>
  <c r="I133" i="6"/>
  <c r="K133" i="6" s="1"/>
  <c r="H163" i="5"/>
  <c r="J163" i="5" s="1"/>
  <c r="H195" i="5"/>
  <c r="J195" i="5" s="1"/>
  <c r="H194" i="5"/>
  <c r="J194" i="5" s="1"/>
  <c r="H193" i="5"/>
  <c r="J193" i="5" s="1"/>
  <c r="H192" i="5"/>
  <c r="J192" i="5" s="1"/>
  <c r="H191" i="5"/>
  <c r="J191" i="5" s="1"/>
  <c r="H190" i="5"/>
  <c r="J190" i="5" s="1"/>
  <c r="H189" i="5"/>
  <c r="J189" i="5" s="1"/>
  <c r="H188" i="5"/>
  <c r="J188" i="5" s="1"/>
  <c r="I187" i="5"/>
  <c r="H187" i="5"/>
  <c r="H186" i="5"/>
  <c r="J186" i="5" s="1"/>
  <c r="I185" i="5"/>
  <c r="H185" i="5"/>
  <c r="H184" i="5"/>
  <c r="J184" i="5" s="1"/>
  <c r="H183" i="5"/>
  <c r="J183" i="5" s="1"/>
  <c r="H182" i="5"/>
  <c r="J182" i="5" s="1"/>
  <c r="I181" i="5"/>
  <c r="H181" i="5"/>
  <c r="H180" i="5"/>
  <c r="J180" i="5" s="1"/>
  <c r="H179" i="5"/>
  <c r="J179" i="5" s="1"/>
  <c r="I178" i="5"/>
  <c r="H178" i="5"/>
  <c r="H177" i="5"/>
  <c r="J177" i="5" s="1"/>
  <c r="H176" i="5"/>
  <c r="J176" i="5" s="1"/>
  <c r="H175" i="5"/>
  <c r="J175" i="5" s="1"/>
  <c r="H174" i="5"/>
  <c r="J174" i="5" s="1"/>
  <c r="H173" i="5"/>
  <c r="J173" i="5" s="1"/>
  <c r="H172" i="5"/>
  <c r="J172" i="5" s="1"/>
  <c r="H171" i="5"/>
  <c r="J171" i="5" s="1"/>
  <c r="H170" i="5"/>
  <c r="J170" i="5" s="1"/>
  <c r="H169" i="5"/>
  <c r="J169" i="5" s="1"/>
  <c r="H168" i="5"/>
  <c r="J168" i="5" s="1"/>
  <c r="H166" i="5"/>
  <c r="J166" i="5" s="1"/>
  <c r="H165" i="5"/>
  <c r="J165" i="5" s="1"/>
  <c r="J162" i="5"/>
  <c r="H161" i="5"/>
  <c r="J161" i="5" s="1"/>
  <c r="H160" i="5"/>
  <c r="J160" i="5" s="1"/>
  <c r="H159" i="5"/>
  <c r="J159" i="5" s="1"/>
  <c r="J178" i="5" l="1"/>
  <c r="J187" i="5"/>
  <c r="J185" i="5"/>
  <c r="J181" i="5"/>
  <c r="K136" i="6"/>
  <c r="C139" i="3"/>
  <c r="I139" i="3" s="1"/>
  <c r="C138" i="3"/>
  <c r="I138" i="3" s="1"/>
  <c r="C137" i="3"/>
  <c r="I137" i="3" s="1"/>
  <c r="C136" i="3"/>
  <c r="I136" i="3" s="1"/>
  <c r="C135" i="3"/>
  <c r="I135" i="3" s="1"/>
  <c r="C134" i="3"/>
  <c r="I134" i="3" s="1"/>
  <c r="H134" i="3" l="1"/>
  <c r="J134" i="3" s="1"/>
  <c r="H135" i="3"/>
  <c r="J135" i="3" s="1"/>
  <c r="H136" i="3"/>
  <c r="J136" i="3" s="1"/>
  <c r="H137" i="3"/>
  <c r="J137" i="3" s="1"/>
  <c r="H138" i="3"/>
  <c r="J138" i="3" s="1"/>
  <c r="H139" i="3"/>
  <c r="J139" i="3" s="1"/>
  <c r="C140" i="3" l="1"/>
  <c r="H140" i="3" s="1"/>
  <c r="J140" i="3" s="1"/>
  <c r="C141" i="3"/>
  <c r="H141" i="3" s="1"/>
  <c r="J141" i="3" s="1"/>
  <c r="C142" i="3"/>
  <c r="H142" i="3" s="1"/>
  <c r="J142" i="3" s="1"/>
  <c r="C143" i="3" l="1"/>
  <c r="C144" i="3" l="1"/>
  <c r="H144" i="3" s="1"/>
  <c r="J144" i="3" s="1"/>
  <c r="C145" i="3"/>
  <c r="H145" i="3" s="1"/>
  <c r="J145" i="3" s="1"/>
  <c r="C146" i="3" l="1"/>
  <c r="H146" i="3" s="1"/>
  <c r="J146" i="3" s="1"/>
  <c r="C151" i="3"/>
  <c r="H151" i="3" s="1"/>
  <c r="J151" i="3" s="1"/>
  <c r="C147" i="3" l="1"/>
  <c r="H147" i="3" s="1"/>
  <c r="J147" i="3" s="1"/>
  <c r="C148" i="3" l="1"/>
  <c r="H148" i="3" s="1"/>
  <c r="J148" i="3" s="1"/>
  <c r="C150" i="3" l="1"/>
  <c r="H150" i="3" s="1"/>
  <c r="J150" i="3" s="1"/>
  <c r="C149" i="3"/>
  <c r="H149" i="3" s="1"/>
  <c r="J149" i="3" s="1"/>
  <c r="C152" i="3" l="1"/>
  <c r="I152" i="3" s="1"/>
  <c r="H152" i="3" l="1"/>
  <c r="J152" i="3" s="1"/>
  <c r="C154" i="3"/>
  <c r="H154" i="3" s="1"/>
  <c r="J154" i="3" s="1"/>
  <c r="C153" i="3"/>
  <c r="H153" i="3" s="1"/>
  <c r="J153" i="3" s="1"/>
  <c r="C156" i="3" l="1"/>
  <c r="H156" i="3" s="1"/>
  <c r="J156" i="3" s="1"/>
  <c r="C155" i="3"/>
  <c r="H155" i="3" s="1"/>
  <c r="J155" i="3" s="1"/>
</calcChain>
</file>

<file path=xl/comments1.xml><?xml version="1.0" encoding="utf-8"?>
<comments xmlns="http://schemas.openxmlformats.org/spreadsheetml/2006/main">
  <authors>
    <author>deepak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<sst xmlns="http://schemas.openxmlformats.org/spreadsheetml/2006/main" count="1179" uniqueCount="287">
  <si>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</si>
  <si>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</si>
  <si>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</si>
  <si>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</si>
  <si>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</si>
  <si>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</si>
  <si>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</si>
  <si>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</si>
  <si>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</si>
  <si>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</si>
  <si>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</si>
  <si>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</si>
  <si>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</si>
  <si>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</si>
  <si>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</si>
  <si>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</si>
  <si>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</si>
  <si>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</si>
  <si>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</si>
  <si>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</si>
  <si>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</si>
  <si>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</si>
  <si>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</si>
  <si>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</si>
  <si>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</si>
  <si>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</si>
  <si>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</si>
  <si>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</si>
  <si>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</si>
  <si>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</si>
  <si>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</si>
  <si>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</si>
  <si>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</si>
  <si>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</si>
  <si>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</si>
  <si>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</si>
  <si>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</si>
  <si>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</si>
  <si>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</si>
  <si>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</si>
  <si>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</si>
  <si>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</si>
  <si>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</si>
  <si>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</si>
  <si>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</si>
  <si>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</si>
  <si>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</si>
  <si>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</si>
  <si>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</si>
  <si>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</si>
  <si>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</si>
  <si>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</si>
  <si>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</si>
  <si>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</si>
  <si>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</si>
  <si>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</si>
  <si>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</si>
  <si>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</si>
  <si>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</si>
  <si>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</si>
  <si>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</si>
  <si>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</si>
  <si>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</si>
  <si>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</si>
  <si>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</si>
  <si>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</si>
  <si>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</si>
  <si>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</si>
  <si>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</si>
  <si>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</si>
  <si>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</si>
  <si>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</si>
  <si>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</si>
  <si>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</si>
  <si>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</si>
  <si>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</si>
  <si>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</si>
  <si>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</si>
  <si>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</si>
  <si>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</si>
  <si>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</si>
  <si>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</si>
  <si>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</si>
  <si>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</si>
  <si>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</si>
  <si>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</si>
  <si>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</si>
  <si>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</si>
  <si>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</si>
  <si>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</si>
  <si>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</si>
  <si>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</si>
  <si>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</si>
  <si>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</si>
  <si>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</si>
  <si>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</si>
  <si>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</si>
  <si>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</si>
  <si>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</si>
  <si>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</si>
  <si>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</si>
  <si>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</si>
  <si>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</si>
  <si>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</si>
  <si>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</si>
  <si>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</si>
  <si>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</si>
  <si>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</si>
  <si>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</si>
  <si>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</si>
  <si>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</si>
  <si>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</si>
  <si>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</si>
  <si>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</si>
  <si>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</si>
  <si>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</si>
  <si>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</si>
  <si>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</si>
  <si>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</si>
  <si>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</si>
  <si>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</si>
  <si>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</si>
  <si>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</si>
  <si>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</si>
  <si>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</si>
  <si>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</si>
  <si>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</si>
  <si>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</si>
  <si>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</si>
  <si>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</si>
  <si>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</si>
  <si>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</si>
  <si>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</si>
  <si>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</si>
  <si>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</si>
  <si>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</si>
  <si>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</si>
  <si>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</si>
  <si>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</si>
  <si>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</si>
  <si>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</si>
  <si>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</si>
  <si>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</si>
  <si>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</si>
  <si>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</si>
  <si>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</si>
  <si>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</si>
  <si>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</si>
  <si>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</si>
  <si>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</si>
  <si>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</si>
  <si>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</si>
  <si>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</si>
  <si>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</si>
  <si>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</si>
  <si>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</si>
  <si>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</si>
  <si>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</si>
  <si>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</si>
  <si>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</si>
  <si>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</si>
  <si>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</si>
  <si>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</si>
  <si>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</si>
  <si>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</si>
  <si>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</si>
  <si>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</si>
  <si>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</si>
  <si>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</si>
  <si>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</si>
  <si>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</si>
  <si>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</si>
  <si>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</si>
  <si>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</si>
  <si>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</si>
  <si>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</si>
  <si>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</si>
  <si>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</si>
  <si>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</si>
  <si>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</si>
  <si>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</si>
  <si>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</si>
  <si>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</si>
  <si>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</si>
  <si>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</si>
  <si>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</si>
  <si>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</si>
  <si>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</si>
  <si>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</si>
  <si>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</si>
  <si>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</si>
  <si>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</si>
  <si>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</si>
  <si>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</si>
  <si>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</si>
  <si>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</si>
  <si>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</si>
  <si>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</si>
  <si>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</si>
  <si>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</si>
  <si>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</si>
  <si>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</si>
  <si>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</si>
  <si>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</si>
  <si>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</si>
  <si>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</si>
  <si>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</si>
  <si>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</si>
  <si>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</si>
  <si>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</si>
  <si>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</si>
  <si>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</si>
  <si>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</si>
  <si>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</si>
  <si>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</si>
  <si>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</si>
  <si>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</si>
  <si>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</si>
  <si>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</si>
  <si>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</si>
  <si>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</si>
  <si>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</si>
  <si>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</si>
  <si>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</si>
  <si>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</si>
  <si>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</si>
  <si>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</si>
  <si>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</si>
  <si>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</si>
  <si>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</si>
  <si>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</si>
  <si>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</si>
  <si>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</si>
  <si>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</si>
  <si>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</si>
  <si>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</si>
  <si>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</si>
  <si>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</si>
  <si>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</si>
  <si>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</si>
  <si>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</si>
  <si>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</si>
  <si>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</si>
  <si>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</si>
  <si>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</si>
  <si>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</si>
  <si>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</si>
  <si>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</si>
  <si>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</si>
  <si>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</si>
  <si>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</si>
  <si>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</si>
  <si>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</si>
  <si>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</si>
  <si>
    <t xml:space="preserve">HINDALCO </t>
  </si>
  <si>
    <t>COALINDIA</t>
  </si>
  <si>
    <t xml:space="preserve">WIPRO </t>
  </si>
  <si>
    <t xml:space="preserve">TATASTEEL </t>
  </si>
  <si>
    <t>AUROPHARAM</t>
  </si>
  <si>
    <t>HINDALCO</t>
  </si>
  <si>
    <t>SBIN</t>
  </si>
  <si>
    <t xml:space="preserve">BALKRISIND </t>
  </si>
  <si>
    <t xml:space="preserve">INDUSINDBK </t>
  </si>
  <si>
    <t xml:space="preserve">GLENMARK </t>
  </si>
  <si>
    <t xml:space="preserve">CIPLA </t>
  </si>
  <si>
    <t xml:space="preserve">INDIGO </t>
  </si>
  <si>
    <t xml:space="preserve">HCLTECH </t>
  </si>
  <si>
    <t xml:space="preserve">TATAGLOBAL </t>
  </si>
  <si>
    <t>PNB</t>
  </si>
  <si>
    <t>HDFCAMC</t>
  </si>
  <si>
    <t xml:space="preserve">KTK BANK </t>
  </si>
  <si>
    <t>TORNTPHARMA</t>
  </si>
  <si>
    <t xml:space="preserve">RELCAPITAL </t>
  </si>
  <si>
    <t xml:space="preserve">SBIN </t>
  </si>
  <si>
    <t xml:space="preserve">NOT EXECUTED </t>
  </si>
  <si>
    <t xml:space="preserve">BHEL </t>
  </si>
  <si>
    <t xml:space="preserve">INDIACEM </t>
  </si>
  <si>
    <t xml:space="preserve">CEATLTD </t>
  </si>
  <si>
    <t>MCDOWELL-N</t>
  </si>
  <si>
    <t xml:space="preserve">MPHASIS </t>
  </si>
  <si>
    <t>HEG</t>
  </si>
  <si>
    <t xml:space="preserve">TATAELXSI </t>
  </si>
  <si>
    <t>ABB</t>
  </si>
  <si>
    <t>IOC</t>
  </si>
  <si>
    <t>KAJARIACER</t>
  </si>
  <si>
    <t xml:space="preserve">VOLTAS </t>
  </si>
  <si>
    <t xml:space="preserve">HDFC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</si>
</sst>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7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30" customHeight="1" x14ac:dyDescent="0.4">
      <c r="A2" s="75" t="s">
        <v>49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43598</v>
      </c>
      <c r="B5" s="3" t="s">
        <v>39</v>
      </c>
      <c r="C5" s="15">
        <f t="shared" ref="C5" si="0">MROUND(500000/E5,10)</f>
        <v>430</v>
      </c>
      <c r="D5" s="4" t="s">
        <v>10</v>
      </c>
      <c r="E5" s="5">
        <v>1170</v>
      </c>
      <c r="F5" s="5">
        <v>1180</v>
      </c>
      <c r="G5" s="5">
        <v>0</v>
      </c>
      <c r="H5" s="16">
        <f t="shared" ref="H5" si="1">(F5-E5)*C5</f>
        <v>4300</v>
      </c>
      <c r="I5" s="16">
        <v>0</v>
      </c>
      <c r="J5" s="16">
        <f t="shared" ref="J5" si="2">+I5+H5</f>
        <v>4300</v>
      </c>
    </row>
    <row r="6" spans="1:10" ht="17.25" customHeight="1" x14ac:dyDescent="0.25">
      <c r="A6" s="2">
        <v>43595</v>
      </c>
      <c r="B6" s="3" t="s">
        <v>285</v>
      </c>
      <c r="C6" s="15">
        <f t="shared" ref="C6" si="3">MROUND(500000/E6,10)</f>
        <v>890</v>
      </c>
      <c r="D6" s="4" t="s">
        <v>10</v>
      </c>
      <c r="E6" s="5">
        <v>564</v>
      </c>
      <c r="F6" s="5">
        <v>574</v>
      </c>
      <c r="G6" s="5">
        <v>0</v>
      </c>
      <c r="H6" s="16">
        <f t="shared" ref="H6" si="4">(F6-E6)*C6</f>
        <v>8900</v>
      </c>
      <c r="I6" s="16">
        <v>0</v>
      </c>
      <c r="J6" s="16">
        <f t="shared" ref="J6" si="5">+I6+H6</f>
        <v>8900</v>
      </c>
    </row>
    <row r="7" spans="1:10" ht="17.25" customHeight="1" x14ac:dyDescent="0.25">
      <c r="A7" s="2">
        <v>43594</v>
      </c>
      <c r="B7" s="3" t="s">
        <v>281</v>
      </c>
      <c r="C7" s="15">
        <f t="shared" ref="C7:C8" si="6">MROUND(500000/E7,10)</f>
        <v>580</v>
      </c>
      <c r="D7" s="4" t="s">
        <v>10</v>
      </c>
      <c r="E7" s="5">
        <v>865</v>
      </c>
      <c r="F7" s="5">
        <v>865</v>
      </c>
      <c r="G7" s="5">
        <v>0</v>
      </c>
      <c r="H7" s="16">
        <f t="shared" ref="H7" si="7">(F7-E7)*C7</f>
        <v>0</v>
      </c>
      <c r="I7" s="16">
        <v>0</v>
      </c>
      <c r="J7" s="16">
        <f t="shared" ref="J7" si="8">+I7+H7</f>
        <v>0</v>
      </c>
    </row>
    <row r="8" spans="1:10" ht="17.25" customHeight="1" x14ac:dyDescent="0.25">
      <c r="A8" s="2">
        <v>43594</v>
      </c>
      <c r="B8" s="3" t="s">
        <v>282</v>
      </c>
      <c r="C8" s="15">
        <f t="shared" si="6"/>
        <v>360</v>
      </c>
      <c r="D8" s="4" t="s">
        <v>10</v>
      </c>
      <c r="E8" s="5">
        <v>1400</v>
      </c>
      <c r="F8" s="5">
        <v>1415</v>
      </c>
      <c r="G8" s="5">
        <v>0</v>
      </c>
      <c r="H8" s="16">
        <v>0</v>
      </c>
      <c r="I8" s="16">
        <v>0</v>
      </c>
      <c r="J8" s="16" t="s">
        <v>246</v>
      </c>
    </row>
    <row r="9" spans="1:10" ht="17.25" customHeight="1" x14ac:dyDescent="0.25">
      <c r="A9" s="2">
        <v>43593</v>
      </c>
      <c r="B9" s="3" t="s">
        <v>280</v>
      </c>
      <c r="C9" s="15">
        <f t="shared" ref="C9:C10" si="9">MROUND(500000/E9,10)</f>
        <v>280</v>
      </c>
      <c r="D9" s="4" t="s">
        <v>10</v>
      </c>
      <c r="E9" s="5">
        <v>1760</v>
      </c>
      <c r="F9" s="5">
        <v>1735</v>
      </c>
      <c r="G9" s="5">
        <v>0</v>
      </c>
      <c r="H9" s="16">
        <f t="shared" ref="H9" si="10">(F9-E9)*C9</f>
        <v>-7000</v>
      </c>
      <c r="I9" s="16">
        <v>0</v>
      </c>
      <c r="J9" s="16">
        <f t="shared" ref="J9" si="11">+I9+H9</f>
        <v>-7000</v>
      </c>
    </row>
    <row r="10" spans="1:10" ht="17.25" customHeight="1" x14ac:dyDescent="0.25">
      <c r="A10" s="2">
        <v>43593</v>
      </c>
      <c r="B10" s="3" t="s">
        <v>279</v>
      </c>
      <c r="C10" s="15">
        <f t="shared" si="9"/>
        <v>520</v>
      </c>
      <c r="D10" s="4" t="s">
        <v>10</v>
      </c>
      <c r="E10" s="5">
        <v>958</v>
      </c>
      <c r="F10" s="5">
        <v>943</v>
      </c>
      <c r="G10" s="5">
        <v>0</v>
      </c>
      <c r="H10" s="16">
        <f t="shared" ref="H10" si="12">(F10-E10)*C10</f>
        <v>-7800</v>
      </c>
      <c r="I10" s="16">
        <v>0</v>
      </c>
      <c r="J10" s="16">
        <f t="shared" ref="J10" si="13">+I10+H10</f>
        <v>-7800</v>
      </c>
    </row>
    <row r="11" spans="1:10" ht="17.25" customHeight="1" x14ac:dyDescent="0.25">
      <c r="A11" s="2">
        <v>43592</v>
      </c>
      <c r="B11" s="3" t="s">
        <v>236</v>
      </c>
      <c r="C11" s="15">
        <f t="shared" ref="C11" si="14">MROUND(500000/E11,10)</f>
        <v>360</v>
      </c>
      <c r="D11" s="4" t="s">
        <v>10</v>
      </c>
      <c r="E11" s="5">
        <v>1383</v>
      </c>
      <c r="F11" s="5">
        <v>1380</v>
      </c>
      <c r="G11" s="5">
        <v>0</v>
      </c>
      <c r="H11" s="16">
        <f t="shared" ref="H11" si="15">(F11-E11)*C11</f>
        <v>-1080</v>
      </c>
      <c r="I11" s="16">
        <v>0</v>
      </c>
      <c r="J11" s="16">
        <f t="shared" ref="J11" si="16">+I11+H11</f>
        <v>-1080</v>
      </c>
    </row>
    <row r="12" spans="1:10" ht="17.25" customHeight="1" x14ac:dyDescent="0.25">
      <c r="A12" s="2">
        <v>43591</v>
      </c>
      <c r="B12" s="3" t="s">
        <v>277</v>
      </c>
      <c r="C12" s="15">
        <f t="shared" ref="C12" si="17">MROUND(500000/E12,10)</f>
        <v>480</v>
      </c>
      <c r="D12" s="4" t="s">
        <v>10</v>
      </c>
      <c r="E12" s="5">
        <v>1045</v>
      </c>
      <c r="F12" s="5">
        <v>1040</v>
      </c>
      <c r="G12" s="5">
        <v>0</v>
      </c>
      <c r="H12" s="16">
        <f t="shared" ref="H12" si="18">(F12-E12)*C12</f>
        <v>-2400</v>
      </c>
      <c r="I12" s="16">
        <v>0</v>
      </c>
      <c r="J12" s="16">
        <f t="shared" ref="J12" si="19">+I12+H12</f>
        <v>-2400</v>
      </c>
    </row>
    <row r="13" spans="1:10" ht="17.25" customHeight="1" x14ac:dyDescent="0.25">
      <c r="A13" s="2">
        <v>43588</v>
      </c>
      <c r="B13" s="3" t="s">
        <v>272</v>
      </c>
      <c r="C13" s="15">
        <f t="shared" ref="C13" si="20">MROUND(500000/E13,10)</f>
        <v>3680</v>
      </c>
      <c r="D13" s="4" t="s">
        <v>10</v>
      </c>
      <c r="E13" s="5">
        <v>136</v>
      </c>
      <c r="F13" s="5">
        <v>139.5</v>
      </c>
      <c r="G13" s="5">
        <v>0</v>
      </c>
      <c r="H13" s="16">
        <f t="shared" ref="H13" si="21">(F13-E13)*C13</f>
        <v>12880</v>
      </c>
      <c r="I13" s="16">
        <v>0</v>
      </c>
      <c r="J13" s="16">
        <f t="shared" ref="J13" si="22">+I13+H13</f>
        <v>12880</v>
      </c>
    </row>
    <row r="14" spans="1:10" ht="17.25" customHeight="1" x14ac:dyDescent="0.25">
      <c r="A14" s="2">
        <v>43587</v>
      </c>
      <c r="B14" s="3" t="s">
        <v>269</v>
      </c>
      <c r="C14" s="15">
        <f t="shared" ref="C14:C25" si="23">MROUND(500000/E14,10)</f>
        <v>300</v>
      </c>
      <c r="D14" s="4" t="s">
        <v>11</v>
      </c>
      <c r="E14" s="5">
        <v>1690</v>
      </c>
      <c r="F14" s="5">
        <v>1670</v>
      </c>
      <c r="G14" s="5">
        <v>0</v>
      </c>
      <c r="H14" s="5">
        <f t="shared" ref="H14" si="24">(E14-F14)*C14</f>
        <v>6000</v>
      </c>
      <c r="I14" s="5">
        <v>0</v>
      </c>
      <c r="J14" s="16">
        <f t="shared" ref="J14" si="25">+I14+H14</f>
        <v>6000</v>
      </c>
    </row>
    <row r="15" spans="1:10" ht="17.25" customHeight="1" x14ac:dyDescent="0.25">
      <c r="A15" s="71"/>
      <c r="B15" s="72"/>
      <c r="C15" s="72"/>
      <c r="D15" s="72"/>
      <c r="E15" s="72"/>
      <c r="F15" s="72"/>
      <c r="G15" s="72"/>
      <c r="H15" s="72"/>
      <c r="I15" s="72"/>
      <c r="J15" s="72"/>
    </row>
    <row r="16" spans="1:10" ht="17.25" customHeight="1" x14ac:dyDescent="0.25">
      <c r="A16" s="2">
        <v>43585</v>
      </c>
      <c r="B16" s="3" t="s">
        <v>81</v>
      </c>
      <c r="C16" s="15">
        <f t="shared" si="23"/>
        <v>600</v>
      </c>
      <c r="D16" s="4" t="s">
        <v>10</v>
      </c>
      <c r="E16" s="5">
        <v>840</v>
      </c>
      <c r="F16" s="5">
        <v>855</v>
      </c>
      <c r="G16" s="5">
        <v>0</v>
      </c>
      <c r="H16" s="16">
        <f t="shared" ref="H16:H17" si="26">(F16-E16)*C16</f>
        <v>9000</v>
      </c>
      <c r="I16" s="16">
        <v>0</v>
      </c>
      <c r="J16" s="16">
        <f t="shared" ref="J16:J18" si="27">+I16+H16</f>
        <v>9000</v>
      </c>
    </row>
    <row r="17" spans="1:10" ht="17.25" customHeight="1" x14ac:dyDescent="0.25">
      <c r="A17" s="2">
        <v>43581</v>
      </c>
      <c r="B17" s="3" t="s">
        <v>263</v>
      </c>
      <c r="C17" s="15">
        <f t="shared" si="23"/>
        <v>770</v>
      </c>
      <c r="D17" s="4" t="s">
        <v>10</v>
      </c>
      <c r="E17" s="5">
        <v>649.5</v>
      </c>
      <c r="F17" s="5">
        <v>649.5</v>
      </c>
      <c r="G17" s="5">
        <v>0</v>
      </c>
      <c r="H17" s="16">
        <f t="shared" si="26"/>
        <v>0</v>
      </c>
      <c r="I17" s="16">
        <v>0</v>
      </c>
      <c r="J17" s="16">
        <f t="shared" si="27"/>
        <v>0</v>
      </c>
    </row>
    <row r="18" spans="1:10" ht="17.25" customHeight="1" x14ac:dyDescent="0.25">
      <c r="A18" s="2">
        <v>43581</v>
      </c>
      <c r="B18" s="3" t="s">
        <v>262</v>
      </c>
      <c r="C18" s="15">
        <f t="shared" si="23"/>
        <v>300</v>
      </c>
      <c r="D18" s="4" t="s">
        <v>11</v>
      </c>
      <c r="E18" s="5">
        <v>1675</v>
      </c>
      <c r="F18" s="5">
        <v>1695</v>
      </c>
      <c r="G18" s="5">
        <v>0</v>
      </c>
      <c r="H18" s="5">
        <f t="shared" ref="H18" si="28">(E18-F18)*C18</f>
        <v>-6000</v>
      </c>
      <c r="I18" s="5">
        <v>0</v>
      </c>
      <c r="J18" s="16">
        <f t="shared" si="27"/>
        <v>-6000</v>
      </c>
    </row>
    <row r="19" spans="1:10" ht="17.25" customHeight="1" x14ac:dyDescent="0.25">
      <c r="A19" s="2">
        <v>43580</v>
      </c>
      <c r="B19" s="3" t="s">
        <v>55</v>
      </c>
      <c r="C19" s="15">
        <f t="shared" si="23"/>
        <v>11430</v>
      </c>
      <c r="D19" s="4" t="s">
        <v>10</v>
      </c>
      <c r="E19" s="5">
        <v>43.75</v>
      </c>
      <c r="F19" s="5">
        <v>44</v>
      </c>
      <c r="G19" s="5">
        <v>0</v>
      </c>
      <c r="H19" s="16">
        <f t="shared" ref="H19" si="29">(F19-E19)*C19</f>
        <v>2857.5</v>
      </c>
      <c r="I19" s="16">
        <v>0</v>
      </c>
      <c r="J19" s="16">
        <f t="shared" ref="J19" si="30">+I19+H19</f>
        <v>2857.5</v>
      </c>
    </row>
    <row r="20" spans="1:10" ht="17.25" customHeight="1" x14ac:dyDescent="0.25">
      <c r="A20" s="2">
        <v>43579</v>
      </c>
      <c r="B20" s="3" t="s">
        <v>235</v>
      </c>
      <c r="C20" s="15">
        <f t="shared" si="23"/>
        <v>13510</v>
      </c>
      <c r="D20" s="4" t="s">
        <v>10</v>
      </c>
      <c r="E20" s="5">
        <v>37</v>
      </c>
      <c r="F20" s="5">
        <v>38</v>
      </c>
      <c r="G20" s="5">
        <v>0</v>
      </c>
      <c r="H20" s="16">
        <v>0</v>
      </c>
      <c r="I20" s="16">
        <v>0</v>
      </c>
      <c r="J20" s="16" t="s">
        <v>246</v>
      </c>
    </row>
    <row r="21" spans="1:10" ht="17.25" customHeight="1" x14ac:dyDescent="0.25">
      <c r="A21" s="2">
        <v>43579</v>
      </c>
      <c r="B21" s="3" t="s">
        <v>161</v>
      </c>
      <c r="C21" s="15">
        <f t="shared" si="23"/>
        <v>620</v>
      </c>
      <c r="D21" s="4" t="s">
        <v>10</v>
      </c>
      <c r="E21" s="5">
        <v>812</v>
      </c>
      <c r="F21" s="5">
        <v>819</v>
      </c>
      <c r="G21" s="5">
        <v>0</v>
      </c>
      <c r="H21" s="16">
        <f t="shared" ref="H21" si="31">(F21-E21)*C21</f>
        <v>4340</v>
      </c>
      <c r="I21" s="16">
        <v>0</v>
      </c>
      <c r="J21" s="16">
        <f t="shared" ref="J21" si="32">+I21+H21</f>
        <v>4340</v>
      </c>
    </row>
    <row r="22" spans="1:10" ht="17.25" customHeight="1" x14ac:dyDescent="0.25">
      <c r="A22" s="2">
        <v>43578</v>
      </c>
      <c r="B22" s="3" t="s">
        <v>256</v>
      </c>
      <c r="C22" s="15">
        <f t="shared" si="23"/>
        <v>1730</v>
      </c>
      <c r="D22" s="4" t="s">
        <v>10</v>
      </c>
      <c r="E22" s="5">
        <v>289.8</v>
      </c>
      <c r="F22" s="5">
        <v>289.8</v>
      </c>
      <c r="G22" s="5">
        <v>0</v>
      </c>
      <c r="H22" s="16">
        <f t="shared" ref="H22" si="33">(F22-E22)*C22</f>
        <v>0</v>
      </c>
      <c r="I22" s="16">
        <v>0</v>
      </c>
      <c r="J22" s="16">
        <f t="shared" ref="J22" si="34">+I22+H22</f>
        <v>0</v>
      </c>
    </row>
    <row r="23" spans="1:10" ht="17.25" customHeight="1" x14ac:dyDescent="0.25">
      <c r="A23" s="2">
        <v>43577</v>
      </c>
      <c r="B23" s="3" t="s">
        <v>219</v>
      </c>
      <c r="C23" s="15">
        <f t="shared" si="23"/>
        <v>510</v>
      </c>
      <c r="D23" s="4" t="s">
        <v>10</v>
      </c>
      <c r="E23" s="5">
        <v>976</v>
      </c>
      <c r="F23" s="5">
        <v>984</v>
      </c>
      <c r="G23" s="5">
        <v>0</v>
      </c>
      <c r="H23" s="16">
        <f t="shared" ref="H23" si="35">(F23-E23)*C23</f>
        <v>4080</v>
      </c>
      <c r="I23" s="16">
        <v>0</v>
      </c>
      <c r="J23" s="16">
        <f t="shared" ref="J23" si="36">+I23+H23</f>
        <v>4080</v>
      </c>
    </row>
    <row r="24" spans="1:10" ht="17.25" customHeight="1" x14ac:dyDescent="0.25">
      <c r="A24" s="2">
        <v>43573</v>
      </c>
      <c r="B24" s="3" t="s">
        <v>117</v>
      </c>
      <c r="C24" s="15">
        <f t="shared" si="23"/>
        <v>660</v>
      </c>
      <c r="D24" s="4" t="s">
        <v>10</v>
      </c>
      <c r="E24" s="5">
        <v>758</v>
      </c>
      <c r="F24" s="5">
        <v>765</v>
      </c>
      <c r="G24" s="5">
        <v>0</v>
      </c>
      <c r="H24" s="16">
        <f t="shared" ref="H24:H25" si="37">(F24-E24)*C24</f>
        <v>4620</v>
      </c>
      <c r="I24" s="16">
        <v>0</v>
      </c>
      <c r="J24" s="16">
        <f t="shared" ref="J24:J25" si="38">+I24+H24</f>
        <v>4620</v>
      </c>
    </row>
    <row r="25" spans="1:10" ht="17.25" customHeight="1" x14ac:dyDescent="0.25">
      <c r="A25" s="2">
        <v>43571</v>
      </c>
      <c r="B25" s="3" t="s">
        <v>253</v>
      </c>
      <c r="C25" s="15">
        <f t="shared" si="23"/>
        <v>480</v>
      </c>
      <c r="D25" s="4" t="s">
        <v>10</v>
      </c>
      <c r="E25" s="5">
        <v>1040</v>
      </c>
      <c r="F25" s="5">
        <v>1040</v>
      </c>
      <c r="G25" s="5">
        <v>0</v>
      </c>
      <c r="H25" s="16">
        <f t="shared" si="37"/>
        <v>0</v>
      </c>
      <c r="I25" s="16">
        <v>0</v>
      </c>
      <c r="J25" s="16">
        <f t="shared" si="38"/>
        <v>0</v>
      </c>
    </row>
    <row r="26" spans="1:10" ht="17.25" customHeight="1" x14ac:dyDescent="0.25">
      <c r="A26" s="2">
        <v>43570</v>
      </c>
      <c r="B26" s="3" t="s">
        <v>34</v>
      </c>
      <c r="C26" s="15">
        <f t="shared" ref="C26" si="39">MROUND(500000/E26,10)</f>
        <v>390</v>
      </c>
      <c r="D26" s="4" t="s">
        <v>10</v>
      </c>
      <c r="E26" s="5">
        <v>1290</v>
      </c>
      <c r="F26" s="5">
        <v>1305</v>
      </c>
      <c r="G26" s="5">
        <v>0</v>
      </c>
      <c r="H26" s="16">
        <f t="shared" ref="H26" si="40">(F26-E26)*C26</f>
        <v>5850</v>
      </c>
      <c r="I26" s="16">
        <v>0</v>
      </c>
      <c r="J26" s="16">
        <f t="shared" ref="J26" si="41">+I26+H26</f>
        <v>5850</v>
      </c>
    </row>
    <row r="27" spans="1:10" ht="17.25" customHeight="1" x14ac:dyDescent="0.25">
      <c r="A27" s="2">
        <v>43570</v>
      </c>
      <c r="B27" s="3" t="s">
        <v>15</v>
      </c>
      <c r="C27" s="4">
        <f t="shared" ref="C27" si="42">MROUND(300000/E27,10)</f>
        <v>500</v>
      </c>
      <c r="D27" s="4" t="s">
        <v>11</v>
      </c>
      <c r="E27" s="5">
        <v>601</v>
      </c>
      <c r="F27" s="5">
        <v>594</v>
      </c>
      <c r="G27" s="5">
        <v>0</v>
      </c>
      <c r="H27" s="5">
        <f t="shared" ref="H27" si="43">(E27-F27)*C27</f>
        <v>3500</v>
      </c>
      <c r="I27" s="5">
        <v>0</v>
      </c>
      <c r="J27" s="16">
        <f t="shared" ref="J27" si="44">+I27+H27</f>
        <v>3500</v>
      </c>
    </row>
    <row r="28" spans="1:10" ht="17.25" customHeight="1" x14ac:dyDescent="0.25">
      <c r="A28" s="2">
        <v>43567</v>
      </c>
      <c r="B28" s="3" t="s">
        <v>144</v>
      </c>
      <c r="C28" s="15">
        <f t="shared" ref="C28:C29" si="45">MROUND(500000/E28,10)</f>
        <v>590</v>
      </c>
      <c r="D28" s="4" t="s">
        <v>10</v>
      </c>
      <c r="E28" s="5">
        <v>848</v>
      </c>
      <c r="F28" s="5">
        <v>858</v>
      </c>
      <c r="G28" s="5">
        <v>0</v>
      </c>
      <c r="H28" s="16">
        <f t="shared" ref="H28:H29" si="46">(F28-E28)*C28</f>
        <v>5900</v>
      </c>
      <c r="I28" s="16">
        <v>0</v>
      </c>
      <c r="J28" s="16">
        <f t="shared" ref="J28:J29" si="47">+I28+H28</f>
        <v>5900</v>
      </c>
    </row>
    <row r="29" spans="1:10" ht="17.25" customHeight="1" x14ac:dyDescent="0.25">
      <c r="A29" s="2">
        <v>43567</v>
      </c>
      <c r="B29" s="3" t="s">
        <v>251</v>
      </c>
      <c r="C29" s="15">
        <f t="shared" si="45"/>
        <v>290</v>
      </c>
      <c r="D29" s="4" t="s">
        <v>10</v>
      </c>
      <c r="E29" s="5">
        <v>1715</v>
      </c>
      <c r="F29" s="5">
        <v>1700</v>
      </c>
      <c r="G29" s="5">
        <v>0</v>
      </c>
      <c r="H29" s="16">
        <f t="shared" si="46"/>
        <v>-4350</v>
      </c>
      <c r="I29" s="16">
        <v>0</v>
      </c>
      <c r="J29" s="11">
        <f t="shared" si="47"/>
        <v>-4350</v>
      </c>
    </row>
    <row r="30" spans="1:10" ht="17.25" customHeight="1" x14ac:dyDescent="0.25">
      <c r="A30" s="2">
        <v>43566</v>
      </c>
      <c r="B30" s="3" t="s">
        <v>241</v>
      </c>
      <c r="C30" s="15">
        <f t="shared" ref="C30" si="48">MROUND(500000/E30,10)</f>
        <v>530</v>
      </c>
      <c r="D30" s="4" t="s">
        <v>10</v>
      </c>
      <c r="E30" s="5">
        <v>940</v>
      </c>
      <c r="F30" s="5">
        <v>950</v>
      </c>
      <c r="G30" s="5">
        <v>0</v>
      </c>
      <c r="H30" s="16">
        <f t="shared" ref="H30" si="49">(F30-E30)*C30</f>
        <v>5300</v>
      </c>
      <c r="I30" s="16">
        <v>0</v>
      </c>
      <c r="J30" s="16">
        <f t="shared" ref="J30" si="50">+I30+H30</f>
        <v>5300</v>
      </c>
    </row>
    <row r="31" spans="1:10" ht="17.25" customHeight="1" x14ac:dyDescent="0.25">
      <c r="A31" s="2">
        <v>43566</v>
      </c>
      <c r="B31" s="3" t="s">
        <v>19</v>
      </c>
      <c r="C31" s="4">
        <f t="shared" ref="C31" si="51">MROUND(300000/E31,10)</f>
        <v>360</v>
      </c>
      <c r="D31" s="4" t="s">
        <v>11</v>
      </c>
      <c r="E31" s="5">
        <v>830</v>
      </c>
      <c r="F31" s="5">
        <v>840</v>
      </c>
      <c r="G31" s="5">
        <v>0</v>
      </c>
      <c r="H31" s="5">
        <f t="shared" ref="H31" si="52">(E31-F31)*C31</f>
        <v>-3600</v>
      </c>
      <c r="I31" s="5">
        <v>0</v>
      </c>
      <c r="J31" s="11">
        <f t="shared" ref="J31" si="53">+I31+H31</f>
        <v>-3600</v>
      </c>
    </row>
    <row r="32" spans="1:10" ht="17.25" customHeight="1" x14ac:dyDescent="0.25">
      <c r="A32" s="2">
        <v>43565</v>
      </c>
      <c r="B32" s="3" t="s">
        <v>36</v>
      </c>
      <c r="C32" s="15">
        <f t="shared" ref="C32" si="54">MROUND(500000/E32,10)</f>
        <v>850</v>
      </c>
      <c r="D32" s="4" t="s">
        <v>10</v>
      </c>
      <c r="E32" s="5">
        <v>585</v>
      </c>
      <c r="F32" s="5">
        <v>586.5</v>
      </c>
      <c r="G32" s="5">
        <v>0</v>
      </c>
      <c r="H32" s="16">
        <f t="shared" ref="H32" si="55">(F32-E32)*C32</f>
        <v>1275</v>
      </c>
      <c r="I32" s="16">
        <v>0</v>
      </c>
      <c r="J32" s="16">
        <f t="shared" ref="J32" si="56">+I32+H32</f>
        <v>1275</v>
      </c>
    </row>
    <row r="33" spans="1:10" ht="17.25" customHeight="1" x14ac:dyDescent="0.25">
      <c r="A33" s="2">
        <v>43564</v>
      </c>
      <c r="B33" s="3" t="s">
        <v>240</v>
      </c>
      <c r="C33" s="15">
        <f t="shared" ref="C33:C41" si="57">MROUND(500000/E33,10)</f>
        <v>510</v>
      </c>
      <c r="D33" s="4" t="s">
        <v>10</v>
      </c>
      <c r="E33" s="5">
        <v>981</v>
      </c>
      <c r="F33" s="5">
        <v>981</v>
      </c>
      <c r="G33" s="5">
        <v>0</v>
      </c>
      <c r="H33" s="16">
        <f t="shared" ref="H33:H41" si="58">(F33-E33)*C33</f>
        <v>0</v>
      </c>
      <c r="I33" s="16">
        <v>0</v>
      </c>
      <c r="J33" s="16">
        <f t="shared" ref="J33:J46" si="59">+I33+H33</f>
        <v>0</v>
      </c>
    </row>
    <row r="34" spans="1:10" ht="17.25" customHeight="1" x14ac:dyDescent="0.25">
      <c r="A34" s="2">
        <v>43564</v>
      </c>
      <c r="B34" s="3" t="s">
        <v>219</v>
      </c>
      <c r="C34" s="15">
        <f t="shared" si="57"/>
        <v>510</v>
      </c>
      <c r="D34" s="4" t="s">
        <v>10</v>
      </c>
      <c r="E34" s="5">
        <v>985</v>
      </c>
      <c r="F34" s="5">
        <v>990</v>
      </c>
      <c r="G34" s="5">
        <v>0</v>
      </c>
      <c r="H34" s="16">
        <f t="shared" si="58"/>
        <v>2550</v>
      </c>
      <c r="I34" s="16">
        <v>0</v>
      </c>
      <c r="J34" s="16">
        <f t="shared" si="59"/>
        <v>2550</v>
      </c>
    </row>
    <row r="35" spans="1:10" ht="17.25" customHeight="1" x14ac:dyDescent="0.25">
      <c r="A35" s="2">
        <v>43563</v>
      </c>
      <c r="B35" s="3" t="s">
        <v>241</v>
      </c>
      <c r="C35" s="15">
        <f t="shared" si="57"/>
        <v>540</v>
      </c>
      <c r="D35" s="4" t="s">
        <v>10</v>
      </c>
      <c r="E35" s="5">
        <v>920</v>
      </c>
      <c r="F35" s="5">
        <v>935</v>
      </c>
      <c r="G35" s="5">
        <v>0</v>
      </c>
      <c r="H35" s="16">
        <f t="shared" si="58"/>
        <v>8100</v>
      </c>
      <c r="I35" s="16">
        <v>0</v>
      </c>
      <c r="J35" s="16">
        <f t="shared" si="59"/>
        <v>8100</v>
      </c>
    </row>
    <row r="36" spans="1:10" ht="17.25" customHeight="1" x14ac:dyDescent="0.25">
      <c r="A36" s="2">
        <v>43563</v>
      </c>
      <c r="B36" s="3" t="s">
        <v>96</v>
      </c>
      <c r="C36" s="15">
        <f t="shared" si="57"/>
        <v>750</v>
      </c>
      <c r="D36" s="4" t="s">
        <v>10</v>
      </c>
      <c r="E36" s="5">
        <v>663</v>
      </c>
      <c r="F36" s="5">
        <v>665</v>
      </c>
      <c r="G36" s="5">
        <v>0</v>
      </c>
      <c r="H36" s="16">
        <f t="shared" si="58"/>
        <v>1500</v>
      </c>
      <c r="I36" s="16">
        <v>0</v>
      </c>
      <c r="J36" s="16">
        <f t="shared" si="59"/>
        <v>1500</v>
      </c>
    </row>
    <row r="37" spans="1:10" ht="17.25" customHeight="1" x14ac:dyDescent="0.25">
      <c r="A37" s="2">
        <v>43560</v>
      </c>
      <c r="B37" s="3" t="s">
        <v>19</v>
      </c>
      <c r="C37" s="15">
        <f t="shared" si="57"/>
        <v>550</v>
      </c>
      <c r="D37" s="4" t="s">
        <v>10</v>
      </c>
      <c r="E37" s="5">
        <v>905</v>
      </c>
      <c r="F37" s="5">
        <v>905</v>
      </c>
      <c r="G37" s="5">
        <v>0</v>
      </c>
      <c r="H37" s="16">
        <f t="shared" si="58"/>
        <v>0</v>
      </c>
      <c r="I37" s="16">
        <v>0</v>
      </c>
      <c r="J37" s="16">
        <f t="shared" si="59"/>
        <v>0</v>
      </c>
    </row>
    <row r="38" spans="1:10" ht="17.25" customHeight="1" x14ac:dyDescent="0.25">
      <c r="A38" s="2">
        <v>43560</v>
      </c>
      <c r="B38" s="3" t="s">
        <v>219</v>
      </c>
      <c r="C38" s="15">
        <f t="shared" si="57"/>
        <v>510</v>
      </c>
      <c r="D38" s="4" t="s">
        <v>10</v>
      </c>
      <c r="E38" s="5">
        <v>980</v>
      </c>
      <c r="F38" s="5">
        <v>980</v>
      </c>
      <c r="G38" s="5">
        <v>0</v>
      </c>
      <c r="H38" s="16">
        <f t="shared" si="58"/>
        <v>0</v>
      </c>
      <c r="I38" s="16">
        <v>0</v>
      </c>
      <c r="J38" s="16">
        <f t="shared" si="59"/>
        <v>0</v>
      </c>
    </row>
    <row r="39" spans="1:10" ht="17.25" customHeight="1" x14ac:dyDescent="0.25">
      <c r="A39" s="2">
        <v>43559</v>
      </c>
      <c r="B39" s="3" t="s">
        <v>34</v>
      </c>
      <c r="C39" s="15">
        <f t="shared" si="57"/>
        <v>400</v>
      </c>
      <c r="D39" s="4" t="s">
        <v>10</v>
      </c>
      <c r="E39" s="5">
        <v>1265</v>
      </c>
      <c r="F39" s="5">
        <v>1280</v>
      </c>
      <c r="G39" s="5">
        <v>0</v>
      </c>
      <c r="H39" s="16">
        <f t="shared" si="58"/>
        <v>6000</v>
      </c>
      <c r="I39" s="16">
        <v>0</v>
      </c>
      <c r="J39" s="16">
        <f t="shared" si="59"/>
        <v>6000</v>
      </c>
    </row>
    <row r="40" spans="1:10" ht="17.25" customHeight="1" x14ac:dyDescent="0.25">
      <c r="A40" s="2">
        <v>43559</v>
      </c>
      <c r="B40" s="3" t="s">
        <v>234</v>
      </c>
      <c r="C40" s="15">
        <f t="shared" si="57"/>
        <v>300</v>
      </c>
      <c r="D40" s="4" t="s">
        <v>10</v>
      </c>
      <c r="E40" s="5">
        <v>1645</v>
      </c>
      <c r="F40" s="5">
        <v>1625</v>
      </c>
      <c r="G40" s="5">
        <v>0</v>
      </c>
      <c r="H40" s="16">
        <f t="shared" si="58"/>
        <v>-6000</v>
      </c>
      <c r="I40" s="16">
        <v>0</v>
      </c>
      <c r="J40" s="11">
        <f t="shared" si="59"/>
        <v>-6000</v>
      </c>
    </row>
    <row r="41" spans="1:10" ht="17.25" customHeight="1" x14ac:dyDescent="0.25">
      <c r="A41" s="2">
        <v>43558</v>
      </c>
      <c r="B41" s="3" t="s">
        <v>233</v>
      </c>
      <c r="C41" s="15">
        <f t="shared" si="57"/>
        <v>920</v>
      </c>
      <c r="D41" s="4" t="s">
        <v>10</v>
      </c>
      <c r="E41" s="5">
        <v>545</v>
      </c>
      <c r="F41" s="5">
        <v>540</v>
      </c>
      <c r="G41" s="5">
        <v>0</v>
      </c>
      <c r="H41" s="16">
        <f t="shared" si="58"/>
        <v>-4600</v>
      </c>
      <c r="I41" s="16">
        <v>0</v>
      </c>
      <c r="J41" s="11">
        <f t="shared" si="59"/>
        <v>-4600</v>
      </c>
    </row>
    <row r="42" spans="1:10" ht="17.25" customHeight="1" x14ac:dyDescent="0.25">
      <c r="A42" s="2">
        <v>43558</v>
      </c>
      <c r="B42" s="3" t="s">
        <v>117</v>
      </c>
      <c r="C42" s="4">
        <f t="shared" ref="C42" si="60">MROUND(300000/E42,10)</f>
        <v>390</v>
      </c>
      <c r="D42" s="4" t="s">
        <v>11</v>
      </c>
      <c r="E42" s="5">
        <v>772</v>
      </c>
      <c r="F42" s="5">
        <v>768</v>
      </c>
      <c r="G42" s="5">
        <v>0</v>
      </c>
      <c r="H42" s="5">
        <f t="shared" ref="H42" si="61">(E42-F42)*C42</f>
        <v>1560</v>
      </c>
      <c r="I42" s="5">
        <v>0</v>
      </c>
      <c r="J42" s="16">
        <f t="shared" si="59"/>
        <v>1560</v>
      </c>
    </row>
    <row r="43" spans="1:10" ht="17.25" customHeight="1" x14ac:dyDescent="0.25">
      <c r="A43" s="2">
        <v>43557</v>
      </c>
      <c r="B43" s="3" t="s">
        <v>219</v>
      </c>
      <c r="C43" s="15">
        <f t="shared" ref="C43:C46" si="62">MROUND(500000/E43,10)</f>
        <v>510</v>
      </c>
      <c r="D43" s="4" t="s">
        <v>10</v>
      </c>
      <c r="E43" s="5">
        <v>990</v>
      </c>
      <c r="F43" s="5">
        <v>1004</v>
      </c>
      <c r="G43" s="5">
        <v>0</v>
      </c>
      <c r="H43" s="16">
        <f t="shared" ref="H43:H46" si="63">(F43-E43)*C43</f>
        <v>7140</v>
      </c>
      <c r="I43" s="16">
        <v>0</v>
      </c>
      <c r="J43" s="16">
        <f t="shared" si="59"/>
        <v>7140</v>
      </c>
    </row>
    <row r="44" spans="1:10" ht="17.25" customHeight="1" x14ac:dyDescent="0.25">
      <c r="A44" s="2">
        <v>43557</v>
      </c>
      <c r="B44" s="3" t="s">
        <v>120</v>
      </c>
      <c r="C44" s="15">
        <f t="shared" si="62"/>
        <v>660</v>
      </c>
      <c r="D44" s="4" t="s">
        <v>10</v>
      </c>
      <c r="E44" s="5">
        <v>755</v>
      </c>
      <c r="F44" s="5">
        <v>750</v>
      </c>
      <c r="G44" s="5">
        <v>0</v>
      </c>
      <c r="H44" s="16">
        <f t="shared" si="63"/>
        <v>-3300</v>
      </c>
      <c r="I44" s="16">
        <v>0</v>
      </c>
      <c r="J44" s="16">
        <f t="shared" si="59"/>
        <v>-3300</v>
      </c>
    </row>
    <row r="45" spans="1:10" ht="17.25" customHeight="1" x14ac:dyDescent="0.25">
      <c r="A45" s="2">
        <v>43556</v>
      </c>
      <c r="B45" s="3" t="s">
        <v>21</v>
      </c>
      <c r="C45" s="15">
        <f t="shared" si="62"/>
        <v>530</v>
      </c>
      <c r="D45" s="4" t="s">
        <v>10</v>
      </c>
      <c r="E45" s="5">
        <v>950</v>
      </c>
      <c r="F45" s="5">
        <v>945</v>
      </c>
      <c r="G45" s="5">
        <v>0</v>
      </c>
      <c r="H45" s="16">
        <f t="shared" si="63"/>
        <v>-2650</v>
      </c>
      <c r="I45" s="16">
        <v>0</v>
      </c>
      <c r="J45" s="16">
        <f t="shared" si="59"/>
        <v>-2650</v>
      </c>
    </row>
    <row r="46" spans="1:10" ht="17.25" customHeight="1" x14ac:dyDescent="0.25">
      <c r="A46" s="2">
        <v>43556</v>
      </c>
      <c r="B46" s="3" t="s">
        <v>144</v>
      </c>
      <c r="C46" s="15">
        <f t="shared" si="62"/>
        <v>580</v>
      </c>
      <c r="D46" s="4" t="s">
        <v>10</v>
      </c>
      <c r="E46" s="5">
        <v>865</v>
      </c>
      <c r="F46" s="5">
        <v>855</v>
      </c>
      <c r="G46" s="5">
        <v>0</v>
      </c>
      <c r="H46" s="16">
        <f t="shared" si="63"/>
        <v>-5800</v>
      </c>
      <c r="I46" s="16">
        <v>0</v>
      </c>
      <c r="J46" s="16">
        <f t="shared" si="59"/>
        <v>-5800</v>
      </c>
    </row>
    <row r="47" spans="1:10" ht="17.25" customHeight="1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</row>
    <row r="48" spans="1:10" x14ac:dyDescent="0.25">
      <c r="A48" s="18">
        <v>43496</v>
      </c>
      <c r="B48" s="19" t="s">
        <v>231</v>
      </c>
      <c r="C48" s="20">
        <f t="shared" ref="C48" si="64">300000/E48</f>
        <v>1293.1034482758621</v>
      </c>
      <c r="D48" s="49" t="s">
        <v>43</v>
      </c>
      <c r="E48" s="22">
        <v>232</v>
      </c>
      <c r="F48" s="22">
        <v>232</v>
      </c>
      <c r="G48" s="22" t="s">
        <v>44</v>
      </c>
      <c r="H48" s="16">
        <f t="shared" ref="H48" si="65">(F48-E48)*C48</f>
        <v>0</v>
      </c>
      <c r="I48" s="22">
        <f t="shared" ref="I48" si="66">IF(D48="SELL",IF(G48="-","0",F48-G48),IF(D48="BUY",IF(G48="-","0",G48-F48)))*C48</f>
        <v>0</v>
      </c>
      <c r="J48" s="16">
        <f t="shared" ref="J48" si="67">+I48+H48</f>
        <v>0</v>
      </c>
    </row>
    <row r="49" spans="1:10" x14ac:dyDescent="0.25">
      <c r="A49" s="18">
        <v>43494</v>
      </c>
      <c r="B49" s="19" t="s">
        <v>230</v>
      </c>
      <c r="C49" s="20">
        <f t="shared" ref="C49" si="68">300000/E49</f>
        <v>103.09278350515464</v>
      </c>
      <c r="D49" s="49" t="s">
        <v>43</v>
      </c>
      <c r="E49" s="22">
        <v>2910</v>
      </c>
      <c r="F49" s="22">
        <v>2940</v>
      </c>
      <c r="G49" s="22" t="s">
        <v>44</v>
      </c>
      <c r="H49" s="16">
        <f t="shared" ref="H49" si="69">(F49-E49)*C49</f>
        <v>3092.7835051546394</v>
      </c>
      <c r="I49" s="22">
        <f t="shared" ref="I49" si="70">IF(D49="SELL",IF(G49="-","0",F49-G49),IF(D49="BUY",IF(G49="-","0",G49-F49)))*C49</f>
        <v>0</v>
      </c>
      <c r="J49" s="16">
        <f t="shared" ref="J49" si="71">+I49+H49</f>
        <v>3092.7835051546394</v>
      </c>
    </row>
    <row r="50" spans="1:10" x14ac:dyDescent="0.25">
      <c r="A50" s="18">
        <v>43489</v>
      </c>
      <c r="B50" s="19" t="s">
        <v>127</v>
      </c>
      <c r="C50" s="20">
        <f t="shared" ref="C50" si="72">300000/E50</f>
        <v>652.17391304347825</v>
      </c>
      <c r="D50" s="49" t="s">
        <v>43</v>
      </c>
      <c r="E50" s="22">
        <v>460</v>
      </c>
      <c r="F50" s="22">
        <v>468</v>
      </c>
      <c r="G50" s="22">
        <v>478</v>
      </c>
      <c r="H50" s="16">
        <f t="shared" ref="H50" si="73">(F50-E50)*C50</f>
        <v>5217.391304347826</v>
      </c>
      <c r="I50" s="22">
        <f t="shared" ref="I50" si="74">IF(D50="SELL",IF(G50="-","0",F50-G50),IF(D50="BUY",IF(G50="-","0",G50-F50)))*C50</f>
        <v>6521.7391304347821</v>
      </c>
      <c r="J50" s="16">
        <f t="shared" ref="J50" si="75">+I50+H50</f>
        <v>11739.130434782608</v>
      </c>
    </row>
    <row r="51" spans="1:10" x14ac:dyDescent="0.25">
      <c r="A51" s="18">
        <v>43487</v>
      </c>
      <c r="B51" s="19" t="s">
        <v>228</v>
      </c>
      <c r="C51" s="20">
        <f t="shared" ref="C51" si="76">300000/E51</f>
        <v>694.44444444444446</v>
      </c>
      <c r="D51" s="49" t="s">
        <v>189</v>
      </c>
      <c r="E51" s="22">
        <v>432</v>
      </c>
      <c r="F51" s="22">
        <v>426.35</v>
      </c>
      <c r="G51" s="22" t="s">
        <v>44</v>
      </c>
      <c r="H51" s="16">
        <f>(E51-F51)*C51</f>
        <v>3923.6111111110954</v>
      </c>
      <c r="I51" s="22">
        <f t="shared" ref="I51" si="77">IF(D51="SELL",IF(G51="-","0",F51-G51),IF(D51="BUY",IF(G51="-","0",G51-F51)))*C51</f>
        <v>0</v>
      </c>
      <c r="J51" s="16">
        <f t="shared" ref="J51" si="78">+I51+H51</f>
        <v>3923.6111111110954</v>
      </c>
    </row>
    <row r="52" spans="1:10" x14ac:dyDescent="0.25">
      <c r="A52" s="18">
        <v>43486</v>
      </c>
      <c r="B52" s="19" t="s">
        <v>227</v>
      </c>
      <c r="C52" s="20">
        <f t="shared" ref="C52" si="79">300000/E52</f>
        <v>815.21739130434787</v>
      </c>
      <c r="D52" s="49" t="s">
        <v>43</v>
      </c>
      <c r="E52" s="22">
        <v>368</v>
      </c>
      <c r="F52" s="22">
        <v>362</v>
      </c>
      <c r="G52" s="22" t="s">
        <v>44</v>
      </c>
      <c r="H52" s="16">
        <f t="shared" ref="H52" si="80">(F52-E52)*C52</f>
        <v>-4891.304347826087</v>
      </c>
      <c r="I52" s="22">
        <f t="shared" ref="I52" si="81">IF(D52="SELL",IF(G52="-","0",F52-G52),IF(D52="BUY",IF(G52="-","0",G52-F52)))*C52</f>
        <v>0</v>
      </c>
      <c r="J52" s="16">
        <f t="shared" ref="J52" si="82">+I52+H52</f>
        <v>-4891.304347826087</v>
      </c>
    </row>
    <row r="53" spans="1:10" x14ac:dyDescent="0.25">
      <c r="A53" s="18">
        <v>43481</v>
      </c>
      <c r="B53" s="19" t="s">
        <v>225</v>
      </c>
      <c r="C53" s="20">
        <f t="shared" ref="C53" si="83">300000/E53</f>
        <v>268.33631484794273</v>
      </c>
      <c r="D53" s="49" t="s">
        <v>43</v>
      </c>
      <c r="E53" s="22">
        <v>1118</v>
      </c>
      <c r="F53" s="22">
        <v>1137</v>
      </c>
      <c r="G53" s="22" t="s">
        <v>44</v>
      </c>
      <c r="H53" s="16">
        <f t="shared" ref="H53" si="84">(F53-E53)*C53</f>
        <v>5098.3899821109117</v>
      </c>
      <c r="I53" s="22">
        <f t="shared" ref="I53" si="85">IF(D53="SELL",IF(G53="-","0",F53-G53),IF(D53="BUY",IF(G53="-","0",G53-F53)))*C53</f>
        <v>0</v>
      </c>
      <c r="J53" s="16">
        <f t="shared" ref="J53" si="86">+I53+H53</f>
        <v>5098.3899821109117</v>
      </c>
    </row>
    <row r="54" spans="1:10" x14ac:dyDescent="0.25">
      <c r="A54" s="18">
        <v>43480</v>
      </c>
      <c r="B54" s="19" t="s">
        <v>97</v>
      </c>
      <c r="C54" s="20">
        <f t="shared" ref="C54" si="87">300000/E54</f>
        <v>638.29787234042556</v>
      </c>
      <c r="D54" s="49" t="s">
        <v>43</v>
      </c>
      <c r="E54" s="22">
        <v>470</v>
      </c>
      <c r="F54" s="22">
        <v>476</v>
      </c>
      <c r="G54" s="22">
        <v>481</v>
      </c>
      <c r="H54" s="16">
        <f t="shared" ref="H54" si="88">(F54-E54)*C54</f>
        <v>3829.7872340425533</v>
      </c>
      <c r="I54" s="22">
        <f t="shared" ref="I54" si="89">IF(D54="SELL",IF(G54="-","0",F54-G54),IF(D54="BUY",IF(G54="-","0",G54-F54)))*C54</f>
        <v>3191.489361702128</v>
      </c>
      <c r="J54" s="16">
        <f t="shared" ref="J54" si="90">+I54+H54</f>
        <v>7021.2765957446809</v>
      </c>
    </row>
    <row r="55" spans="1:10" x14ac:dyDescent="0.25">
      <c r="A55" s="18">
        <v>43479</v>
      </c>
      <c r="B55" s="19" t="s">
        <v>224</v>
      </c>
      <c r="C55" s="20">
        <f t="shared" ref="C55" si="91">300000/E55</f>
        <v>258.62068965517244</v>
      </c>
      <c r="D55" s="49" t="s">
        <v>43</v>
      </c>
      <c r="E55" s="22">
        <v>1160</v>
      </c>
      <c r="F55" s="22">
        <v>1180</v>
      </c>
      <c r="G55" s="22">
        <v>1210</v>
      </c>
      <c r="H55" s="16">
        <f t="shared" ref="H55" si="92">(F55-E55)*C55</f>
        <v>5172.4137931034493</v>
      </c>
      <c r="I55" s="22">
        <f t="shared" ref="I55" si="93">IF(D55="SELL",IF(G55="-","0",F55-G55),IF(D55="BUY",IF(G55="-","0",G55-F55)))*C55</f>
        <v>7758.620689655173</v>
      </c>
      <c r="J55" s="16">
        <f t="shared" ref="J55" si="94">+I55+H55</f>
        <v>12931.034482758623</v>
      </c>
    </row>
    <row r="56" spans="1:10" x14ac:dyDescent="0.25">
      <c r="A56" s="18">
        <v>43476</v>
      </c>
      <c r="B56" s="19" t="s">
        <v>108</v>
      </c>
      <c r="C56" s="20">
        <f t="shared" ref="C56" si="95">300000/E56</f>
        <v>337.83783783783781</v>
      </c>
      <c r="D56" s="49" t="s">
        <v>43</v>
      </c>
      <c r="E56" s="22">
        <v>888</v>
      </c>
      <c r="F56" s="22">
        <v>893</v>
      </c>
      <c r="G56" s="22" t="s">
        <v>44</v>
      </c>
      <c r="H56" s="16">
        <f t="shared" ref="H56" si="96">(F56-E56)*C56</f>
        <v>1689.1891891891892</v>
      </c>
      <c r="I56" s="22">
        <f t="shared" ref="I56" si="97">IF(D56="SELL",IF(G56="-","0",F56-G56),IF(D56="BUY",IF(G56="-","0",G56-F56)))*C56</f>
        <v>0</v>
      </c>
      <c r="J56" s="16">
        <f t="shared" ref="J56" si="98">+I56+H56</f>
        <v>1689.1891891891892</v>
      </c>
    </row>
    <row r="57" spans="1:10" x14ac:dyDescent="0.25">
      <c r="A57" s="18">
        <v>43475</v>
      </c>
      <c r="B57" s="19" t="s">
        <v>89</v>
      </c>
      <c r="C57" s="20">
        <f t="shared" ref="C57" si="99">300000/E57</f>
        <v>1016.9491525423729</v>
      </c>
      <c r="D57" s="49" t="s">
        <v>43</v>
      </c>
      <c r="E57" s="22">
        <v>295</v>
      </c>
      <c r="F57" s="22">
        <v>300</v>
      </c>
      <c r="G57" s="22">
        <v>309</v>
      </c>
      <c r="H57" s="16">
        <f t="shared" ref="H57" si="100">(F57-E57)*C57</f>
        <v>5084.7457627118647</v>
      </c>
      <c r="I57" s="22">
        <f t="shared" ref="I57" si="101">IF(D57="SELL",IF(G57="-","0",F57-G57),IF(D57="BUY",IF(G57="-","0",G57-F57)))*C57</f>
        <v>9152.5423728813566</v>
      </c>
      <c r="J57" s="16">
        <f t="shared" ref="J57" si="102">+I57+H57</f>
        <v>14237.288135593222</v>
      </c>
    </row>
    <row r="58" spans="1:10" x14ac:dyDescent="0.25">
      <c r="A58" s="18">
        <v>43474</v>
      </c>
      <c r="B58" s="19" t="s">
        <v>222</v>
      </c>
      <c r="C58" s="20">
        <f t="shared" ref="C58" si="103">300000/E58</f>
        <v>238.0952380952381</v>
      </c>
      <c r="D58" s="49" t="s">
        <v>43</v>
      </c>
      <c r="E58" s="22">
        <v>1260</v>
      </c>
      <c r="F58" s="22">
        <v>1261</v>
      </c>
      <c r="G58" s="22" t="s">
        <v>44</v>
      </c>
      <c r="H58" s="16">
        <f t="shared" ref="H58" si="104">(F58-E58)*C58</f>
        <v>238.0952380952381</v>
      </c>
      <c r="I58" s="22">
        <f t="shared" ref="I58" si="105">IF(D58="SELL",IF(G58="-","0",F58-G58),IF(D58="BUY",IF(G58="-","0",G58-F58)))*C58</f>
        <v>0</v>
      </c>
      <c r="J58" s="16">
        <f t="shared" ref="J58" si="106">+I58+H58</f>
        <v>238.0952380952381</v>
      </c>
    </row>
    <row r="59" spans="1:10" x14ac:dyDescent="0.25">
      <c r="A59" s="18">
        <v>43473</v>
      </c>
      <c r="B59" s="19" t="s">
        <v>176</v>
      </c>
      <c r="C59" s="20">
        <f t="shared" ref="C59:C60" si="107">300000/E59</f>
        <v>704.22535211267609</v>
      </c>
      <c r="D59" s="49" t="s">
        <v>43</v>
      </c>
      <c r="E59" s="22">
        <v>426</v>
      </c>
      <c r="F59" s="22">
        <v>432.5</v>
      </c>
      <c r="G59" s="22" t="s">
        <v>44</v>
      </c>
      <c r="H59" s="16">
        <f t="shared" ref="H59" si="108">(F59-E59)*C59</f>
        <v>4577.4647887323945</v>
      </c>
      <c r="I59" s="22">
        <f t="shared" ref="I59" si="109">IF(D59="SELL",IF(G59="-","0",F59-G59),IF(D59="BUY",IF(G59="-","0",G59-F59)))*C59</f>
        <v>0</v>
      </c>
      <c r="J59" s="16">
        <f t="shared" ref="J59" si="110">+I59+H59</f>
        <v>4577.4647887323945</v>
      </c>
    </row>
    <row r="60" spans="1:10" x14ac:dyDescent="0.25">
      <c r="A60" s="18">
        <v>43469</v>
      </c>
      <c r="B60" s="19" t="s">
        <v>97</v>
      </c>
      <c r="C60" s="20">
        <f t="shared" si="107"/>
        <v>680.27210884353747</v>
      </c>
      <c r="D60" s="49" t="s">
        <v>189</v>
      </c>
      <c r="E60" s="22">
        <v>441</v>
      </c>
      <c r="F60" s="22">
        <v>440</v>
      </c>
      <c r="G60" s="22" t="s">
        <v>44</v>
      </c>
      <c r="H60" s="16">
        <f>(E60-F60)*C60</f>
        <v>680.27210884353747</v>
      </c>
      <c r="I60" s="22">
        <f t="shared" ref="I60" si="111">IF(D60="SELL",IF(G60="-","0",F60-G60),IF(D60="BUY",IF(G60="-","0",G60-F60)))*C60</f>
        <v>0</v>
      </c>
      <c r="J60" s="16">
        <f t="shared" ref="J60" si="112">+I60+H60</f>
        <v>680.27210884353747</v>
      </c>
    </row>
    <row r="61" spans="1:10" x14ac:dyDescent="0.25">
      <c r="A61" s="18">
        <v>43468</v>
      </c>
      <c r="B61" s="19" t="s">
        <v>219</v>
      </c>
      <c r="C61" s="20">
        <f t="shared" ref="C61" si="113">300000/E61</f>
        <v>310.88082901554407</v>
      </c>
      <c r="D61" s="49" t="s">
        <v>189</v>
      </c>
      <c r="E61" s="22">
        <v>965</v>
      </c>
      <c r="F61" s="22">
        <v>945</v>
      </c>
      <c r="G61" s="22" t="s">
        <v>44</v>
      </c>
      <c r="H61" s="16">
        <f>(E61-F61)*C61</f>
        <v>6217.6165803108815</v>
      </c>
      <c r="I61" s="22">
        <f t="shared" ref="I61" si="114">IF(D61="SELL",IF(G61="-","0",F61-G61),IF(D61="BUY",IF(G61="-","0",G61-F61)))*C61</f>
        <v>0</v>
      </c>
      <c r="J61" s="16">
        <f t="shared" ref="J61" si="115">+I61+H61</f>
        <v>6217.6165803108815</v>
      </c>
    </row>
    <row r="62" spans="1:10" x14ac:dyDescent="0.25">
      <c r="A62" s="18">
        <v>43466</v>
      </c>
      <c r="B62" s="19" t="s">
        <v>218</v>
      </c>
      <c r="C62" s="20">
        <f t="shared" ref="C62" si="116">300000/E62</f>
        <v>433.52601156069363</v>
      </c>
      <c r="D62" s="49" t="s">
        <v>43</v>
      </c>
      <c r="E62" s="22">
        <v>692</v>
      </c>
      <c r="F62" s="22">
        <v>702.8</v>
      </c>
      <c r="G62" s="22" t="s">
        <v>44</v>
      </c>
      <c r="H62" s="16">
        <f t="shared" ref="H62" si="117">(F62-E62)*C62</f>
        <v>4682.0809248554715</v>
      </c>
      <c r="I62" s="22">
        <f t="shared" ref="I62" si="118">IF(D62="SELL",IF(G62="-","0",F62-G62),IF(D62="BUY",IF(G62="-","0",G62-F62)))*C62</f>
        <v>0</v>
      </c>
      <c r="J62" s="16">
        <f t="shared" ref="J62" si="119">+I62+H62</f>
        <v>4682.0809248554715</v>
      </c>
    </row>
    <row r="63" spans="1:10" x14ac:dyDescent="0.25">
      <c r="A63" s="18">
        <v>43465</v>
      </c>
      <c r="B63" s="19" t="s">
        <v>190</v>
      </c>
      <c r="C63" s="20">
        <f t="shared" ref="C63" si="120">300000/E63</f>
        <v>824.17582417582423</v>
      </c>
      <c r="D63" s="49" t="s">
        <v>43</v>
      </c>
      <c r="E63" s="22">
        <v>364</v>
      </c>
      <c r="F63" s="22">
        <v>370</v>
      </c>
      <c r="G63" s="22" t="s">
        <v>44</v>
      </c>
      <c r="H63" s="16">
        <f t="shared" ref="H63" si="121">(F63-E63)*C63</f>
        <v>4945.0549450549452</v>
      </c>
      <c r="I63" s="22">
        <f t="shared" ref="I63" si="122">IF(D63="SELL",IF(G63="-","0",F63-G63),IF(D63="BUY",IF(G63="-","0",G63-F63)))*C63</f>
        <v>0</v>
      </c>
      <c r="J63" s="16">
        <f t="shared" ref="J63" si="123">+I63+H63</f>
        <v>4945.0549450549452</v>
      </c>
    </row>
    <row r="64" spans="1:10" x14ac:dyDescent="0.25">
      <c r="A64" s="18">
        <v>43462</v>
      </c>
      <c r="B64" s="19" t="s">
        <v>217</v>
      </c>
      <c r="C64" s="20">
        <f t="shared" ref="C64" si="124">300000/E64</f>
        <v>1442.3076923076924</v>
      </c>
      <c r="D64" s="49" t="s">
        <v>43</v>
      </c>
      <c r="E64" s="22">
        <v>208</v>
      </c>
      <c r="F64" s="22">
        <v>212.5</v>
      </c>
      <c r="G64" s="22" t="s">
        <v>44</v>
      </c>
      <c r="H64" s="16">
        <f t="shared" ref="H64" si="125">(F64-E64)*C64</f>
        <v>6490.3846153846152</v>
      </c>
      <c r="I64" s="22">
        <f t="shared" ref="I64" si="126">IF(D64="SELL",IF(G64="-","0",F64-G64),IF(D64="BUY",IF(G64="-","0",G64-F64)))*C64</f>
        <v>0</v>
      </c>
      <c r="J64" s="16">
        <f t="shared" ref="J64" si="127">+I64+H64</f>
        <v>6490.3846153846152</v>
      </c>
    </row>
    <row r="65" spans="1:10" x14ac:dyDescent="0.25">
      <c r="A65" s="18">
        <v>43461</v>
      </c>
      <c r="B65" s="19" t="s">
        <v>68</v>
      </c>
      <c r="C65" s="20">
        <f t="shared" ref="C65" si="128">300000/E65</f>
        <v>597.60956175298804</v>
      </c>
      <c r="D65" s="49" t="s">
        <v>43</v>
      </c>
      <c r="E65" s="22">
        <v>502</v>
      </c>
      <c r="F65" s="22">
        <v>509.5</v>
      </c>
      <c r="G65" s="22" t="s">
        <v>44</v>
      </c>
      <c r="H65" s="16">
        <f t="shared" ref="H65:H67" si="129">(F65-E65)*C65</f>
        <v>4482.0717131474103</v>
      </c>
      <c r="I65" s="22">
        <f t="shared" ref="I65" si="130">IF(D65="SELL",IF(G65="-","0",F65-G65),IF(D65="BUY",IF(G65="-","0",G65-F65)))*C65</f>
        <v>0</v>
      </c>
      <c r="J65" s="16">
        <f t="shared" ref="J65" si="131">+I65+H65</f>
        <v>4482.0717131474103</v>
      </c>
    </row>
    <row r="66" spans="1:10" x14ac:dyDescent="0.25">
      <c r="A66" s="18">
        <v>43460</v>
      </c>
      <c r="B66" s="19" t="s">
        <v>204</v>
      </c>
      <c r="C66" s="20">
        <f t="shared" ref="C66" si="132">300000/E66</f>
        <v>705.88235294117646</v>
      </c>
      <c r="D66" s="49" t="s">
        <v>189</v>
      </c>
      <c r="E66" s="22">
        <v>425</v>
      </c>
      <c r="F66" s="22">
        <v>433</v>
      </c>
      <c r="G66" s="22" t="s">
        <v>44</v>
      </c>
      <c r="H66" s="16">
        <f>(E66-F66)*C66</f>
        <v>-5647.0588235294117</v>
      </c>
      <c r="I66" s="22">
        <f t="shared" ref="I66" si="133">IF(D66="SELL",IF(G66="-","0",F66-G66),IF(D66="BUY",IF(G66="-","0",G66-F66)))*C66</f>
        <v>0</v>
      </c>
      <c r="J66" s="16">
        <f t="shared" ref="J66" si="134">+I66+H66</f>
        <v>-5647.0588235294117</v>
      </c>
    </row>
    <row r="67" spans="1:10" x14ac:dyDescent="0.25">
      <c r="A67" s="18">
        <v>43458</v>
      </c>
      <c r="B67" s="19" t="s">
        <v>214</v>
      </c>
      <c r="C67" s="20">
        <f t="shared" ref="C67" si="135">300000/E67</f>
        <v>351.28805620608898</v>
      </c>
      <c r="D67" s="49" t="s">
        <v>43</v>
      </c>
      <c r="E67" s="22">
        <v>854</v>
      </c>
      <c r="F67" s="22">
        <v>840</v>
      </c>
      <c r="G67" s="22" t="s">
        <v>44</v>
      </c>
      <c r="H67" s="16">
        <f t="shared" si="129"/>
        <v>-4918.0327868852455</v>
      </c>
      <c r="I67" s="22">
        <f t="shared" ref="I67" si="136">IF(D67="SELL",IF(G67="-","0",F67-G67),IF(D67="BUY",IF(G67="-","0",G67-F67)))*C67</f>
        <v>0</v>
      </c>
      <c r="J67" s="16">
        <f t="shared" ref="J67" si="137">+I67+H67</f>
        <v>-4918.0327868852455</v>
      </c>
    </row>
    <row r="68" spans="1:10" x14ac:dyDescent="0.25">
      <c r="A68" s="18">
        <v>43455</v>
      </c>
      <c r="B68" s="19" t="s">
        <v>107</v>
      </c>
      <c r="C68" s="20">
        <f t="shared" ref="C68" si="138">300000/E68</f>
        <v>203.1144211238998</v>
      </c>
      <c r="D68" s="49" t="s">
        <v>189</v>
      </c>
      <c r="E68" s="22">
        <v>1477</v>
      </c>
      <c r="F68" s="22">
        <v>1470</v>
      </c>
      <c r="G68" s="22" t="s">
        <v>44</v>
      </c>
      <c r="H68" s="16">
        <f>(E68-F68)*C68</f>
        <v>1421.8009478672986</v>
      </c>
      <c r="I68" s="22">
        <f t="shared" ref="I68" si="139">IF(D68="SELL",IF(G68="-","0",F68-G68),IF(D68="BUY",IF(G68="-","0",G68-F68)))*C68</f>
        <v>0</v>
      </c>
      <c r="J68" s="16">
        <f t="shared" ref="J68" si="140">+I68+H68</f>
        <v>1421.8009478672986</v>
      </c>
    </row>
    <row r="69" spans="1:10" x14ac:dyDescent="0.25">
      <c r="A69" s="18">
        <v>43454</v>
      </c>
      <c r="B69" s="19" t="s">
        <v>211</v>
      </c>
      <c r="C69" s="20">
        <f t="shared" ref="C69" si="141">300000/E69</f>
        <v>357.99522673031026</v>
      </c>
      <c r="D69" s="49" t="s">
        <v>43</v>
      </c>
      <c r="E69" s="22">
        <v>838</v>
      </c>
      <c r="F69" s="22">
        <v>840</v>
      </c>
      <c r="G69" s="22" t="s">
        <v>44</v>
      </c>
      <c r="H69" s="16">
        <f t="shared" ref="H69" si="142">(F69-E69)*C69</f>
        <v>715.99045346062053</v>
      </c>
      <c r="I69" s="22">
        <f t="shared" ref="I69" si="143">IF(D69="SELL",IF(G69="-","0",F69-G69),IF(D69="BUY",IF(G69="-","0",G69-F69)))*C69</f>
        <v>0</v>
      </c>
      <c r="J69" s="16">
        <f t="shared" ref="J69" si="144">+I69+H69</f>
        <v>715.99045346062053</v>
      </c>
    </row>
    <row r="70" spans="1:10" x14ac:dyDescent="0.25">
      <c r="A70" s="18">
        <v>43453</v>
      </c>
      <c r="B70" s="19" t="s">
        <v>82</v>
      </c>
      <c r="C70" s="20">
        <f t="shared" ref="C70" si="145">300000/E70</f>
        <v>364.96350364963502</v>
      </c>
      <c r="D70" s="49" t="s">
        <v>43</v>
      </c>
      <c r="E70" s="22">
        <v>822</v>
      </c>
      <c r="F70" s="22">
        <v>835</v>
      </c>
      <c r="G70" s="22">
        <v>842</v>
      </c>
      <c r="H70" s="16">
        <f t="shared" ref="H70" si="146">(F70-E70)*C70</f>
        <v>4744.5255474452551</v>
      </c>
      <c r="I70" s="22">
        <f t="shared" ref="I70" si="147">IF(D70="SELL",IF(G70="-","0",F70-G70),IF(D70="BUY",IF(G70="-","0",G70-F70)))*C70</f>
        <v>2554.7445255474449</v>
      </c>
      <c r="J70" s="16">
        <f t="shared" ref="J70" si="148">+I70+H70</f>
        <v>7299.2700729927001</v>
      </c>
    </row>
    <row r="71" spans="1:10" x14ac:dyDescent="0.25">
      <c r="A71" s="18">
        <v>43452</v>
      </c>
      <c r="B71" s="19" t="s">
        <v>21</v>
      </c>
      <c r="C71" s="20">
        <f t="shared" ref="C71" si="149">300000/E71</f>
        <v>356.71819262782401</v>
      </c>
      <c r="D71" s="49" t="s">
        <v>189</v>
      </c>
      <c r="E71" s="22">
        <v>841</v>
      </c>
      <c r="F71" s="22" t="s">
        <v>203</v>
      </c>
      <c r="G71" s="22" t="s">
        <v>44</v>
      </c>
      <c r="H71" s="16">
        <v>0</v>
      </c>
      <c r="I71" s="22">
        <f t="shared" ref="I71" si="150">IF(D71="SELL",IF(G71="-","0",F71-G71),IF(D71="BUY",IF(G71="-","0",G71-F71)))*C71</f>
        <v>0</v>
      </c>
      <c r="J71" s="16">
        <f t="shared" ref="J71" si="151">+I71+H71</f>
        <v>0</v>
      </c>
    </row>
    <row r="72" spans="1:10" x14ac:dyDescent="0.25">
      <c r="A72" s="18">
        <v>43451</v>
      </c>
      <c r="B72" s="19" t="s">
        <v>87</v>
      </c>
      <c r="C72" s="20">
        <f t="shared" ref="C72" si="152">300000/E72</f>
        <v>430.41606886657104</v>
      </c>
      <c r="D72" s="49" t="s">
        <v>189</v>
      </c>
      <c r="E72" s="22">
        <v>697</v>
      </c>
      <c r="F72" s="22">
        <v>700</v>
      </c>
      <c r="G72" s="22" t="s">
        <v>44</v>
      </c>
      <c r="H72" s="16">
        <f>(E72-F72)*C72</f>
        <v>-1291.2482065997131</v>
      </c>
      <c r="I72" s="22">
        <f t="shared" ref="I72" si="153">IF(D72="SELL",IF(G72="-","0",F72-G72),IF(D72="BUY",IF(G72="-","0",G72-F72)))*C72</f>
        <v>0</v>
      </c>
      <c r="J72" s="16">
        <f t="shared" ref="J72" si="154">+I72+H72</f>
        <v>-1291.2482065997131</v>
      </c>
    </row>
    <row r="73" spans="1:10" x14ac:dyDescent="0.25">
      <c r="A73" s="18">
        <v>43448</v>
      </c>
      <c r="B73" s="19" t="s">
        <v>209</v>
      </c>
      <c r="C73" s="20">
        <f t="shared" ref="C73" si="155">300000/E73</f>
        <v>573.61376673040149</v>
      </c>
      <c r="D73" s="49" t="s">
        <v>43</v>
      </c>
      <c r="E73" s="22">
        <v>523</v>
      </c>
      <c r="F73" s="22">
        <v>533</v>
      </c>
      <c r="G73" s="22">
        <v>542</v>
      </c>
      <c r="H73" s="16">
        <f t="shared" ref="H73" si="156">(F73-E73)*C73</f>
        <v>5736.1376673040149</v>
      </c>
      <c r="I73" s="22">
        <f t="shared" ref="I73" si="157">IF(D73="SELL",IF(G73="-","0",F73-G73),IF(D73="BUY",IF(G73="-","0",G73-F73)))*C73</f>
        <v>5162.523900573613</v>
      </c>
      <c r="J73" s="16">
        <f t="shared" ref="J73" si="158">+I73+H73</f>
        <v>10898.661567877629</v>
      </c>
    </row>
    <row r="74" spans="1:10" x14ac:dyDescent="0.25">
      <c r="A74" s="18">
        <v>43446</v>
      </c>
      <c r="B74" s="19" t="s">
        <v>206</v>
      </c>
      <c r="C74" s="20">
        <f t="shared" ref="C74" si="159">300000/E74</f>
        <v>874.63556851311955</v>
      </c>
      <c r="D74" s="49" t="s">
        <v>43</v>
      </c>
      <c r="E74" s="22">
        <v>343</v>
      </c>
      <c r="F74" s="22">
        <v>347.6</v>
      </c>
      <c r="G74" s="22" t="s">
        <v>44</v>
      </c>
      <c r="H74" s="16">
        <f t="shared" ref="H74" si="160">(F74-E74)*C74</f>
        <v>4023.3236151603696</v>
      </c>
      <c r="I74" s="22">
        <f t="shared" ref="I74" si="161">IF(D74="SELL",IF(G74="-","0",F74-G74),IF(D74="BUY",IF(G74="-","0",G74-F74)))*C74</f>
        <v>0</v>
      </c>
      <c r="J74" s="16">
        <f t="shared" ref="J74" si="162">+I74+H74</f>
        <v>4023.3236151603696</v>
      </c>
    </row>
    <row r="75" spans="1:10" x14ac:dyDescent="0.25">
      <c r="A75" s="18">
        <v>43446</v>
      </c>
      <c r="B75" s="19" t="s">
        <v>206</v>
      </c>
      <c r="C75" s="20">
        <f t="shared" ref="C75" si="163">300000/E75</f>
        <v>874.63556851311955</v>
      </c>
      <c r="D75" s="49" t="s">
        <v>43</v>
      </c>
      <c r="E75" s="22">
        <v>343</v>
      </c>
      <c r="F75" s="22">
        <v>347.6</v>
      </c>
      <c r="G75" s="22" t="s">
        <v>44</v>
      </c>
      <c r="H75" s="16">
        <f t="shared" ref="H75" si="164">(F75-E75)*C75</f>
        <v>4023.3236151603696</v>
      </c>
      <c r="I75" s="22">
        <f t="shared" ref="I75" si="165">IF(D75="SELL",IF(G75="-","0",F75-G75),IF(D75="BUY",IF(G75="-","0",G75-F75)))*C75</f>
        <v>0</v>
      </c>
      <c r="J75" s="16">
        <f t="shared" ref="J75" si="166">+I75+H75</f>
        <v>4023.3236151603696</v>
      </c>
    </row>
    <row r="76" spans="1:10" x14ac:dyDescent="0.25">
      <c r="A76" s="18">
        <v>43445</v>
      </c>
      <c r="B76" s="19" t="s">
        <v>32</v>
      </c>
      <c r="C76" s="20">
        <f t="shared" ref="C76" si="167">300000/E76</f>
        <v>202.70270270270271</v>
      </c>
      <c r="D76" s="49" t="s">
        <v>43</v>
      </c>
      <c r="E76" s="22">
        <v>1480</v>
      </c>
      <c r="F76" s="22">
        <v>1455</v>
      </c>
      <c r="G76" s="22" t="s">
        <v>44</v>
      </c>
      <c r="H76" s="16">
        <f t="shared" ref="H76" si="168">(F76-E76)*C76</f>
        <v>-5067.5675675675675</v>
      </c>
      <c r="I76" s="22">
        <f t="shared" ref="I76" si="169">IF(D76="SELL",IF(G76="-","0",F76-G76),IF(D76="BUY",IF(G76="-","0",G76-F76)))*C76</f>
        <v>0</v>
      </c>
      <c r="J76" s="16">
        <f t="shared" ref="J76" si="170">+I76+H76</f>
        <v>-5067.5675675675675</v>
      </c>
    </row>
    <row r="77" spans="1:10" x14ac:dyDescent="0.25">
      <c r="A77" s="18">
        <v>43444</v>
      </c>
      <c r="B77" s="19" t="s">
        <v>202</v>
      </c>
      <c r="C77" s="20">
        <f t="shared" ref="C77" si="171">300000/E77</f>
        <v>86.830680173661364</v>
      </c>
      <c r="D77" s="49" t="s">
        <v>189</v>
      </c>
      <c r="E77" s="22">
        <v>3455</v>
      </c>
      <c r="F77" s="22" t="s">
        <v>203</v>
      </c>
      <c r="G77" s="22" t="s">
        <v>44</v>
      </c>
      <c r="H77" s="16">
        <v>0</v>
      </c>
      <c r="I77" s="22">
        <f t="shared" ref="I77" si="172">IF(D77="SELL",IF(G77="-","0",F77-G77),IF(D77="BUY",IF(G77="-","0",G77-F77)))*C77</f>
        <v>0</v>
      </c>
      <c r="J77" s="16">
        <f t="shared" ref="J77" si="173">+I77+H77</f>
        <v>0</v>
      </c>
    </row>
    <row r="78" spans="1:10" x14ac:dyDescent="0.25">
      <c r="A78" s="18">
        <v>43440</v>
      </c>
      <c r="B78" s="19" t="s">
        <v>201</v>
      </c>
      <c r="C78" s="20">
        <f t="shared" ref="C78:C79" si="174">300000/E78</f>
        <v>310.88082901554407</v>
      </c>
      <c r="D78" s="49" t="s">
        <v>189</v>
      </c>
      <c r="E78" s="22">
        <v>965</v>
      </c>
      <c r="F78" s="22">
        <v>950</v>
      </c>
      <c r="G78" s="22" t="s">
        <v>44</v>
      </c>
      <c r="H78" s="16">
        <f>(E78-F78)*C78</f>
        <v>4663.2124352331612</v>
      </c>
      <c r="I78" s="22">
        <f t="shared" ref="I78:I79" si="175">IF(D78="SELL",IF(G78="-","0",F78-G78),IF(D78="BUY",IF(G78="-","0",G78-F78)))*C78</f>
        <v>0</v>
      </c>
      <c r="J78" s="16">
        <f t="shared" ref="J78:J79" si="176">+I78+H78</f>
        <v>4663.2124352331612</v>
      </c>
    </row>
    <row r="79" spans="1:10" x14ac:dyDescent="0.25">
      <c r="A79" s="18">
        <v>43439</v>
      </c>
      <c r="B79" s="19" t="s">
        <v>200</v>
      </c>
      <c r="C79" s="20">
        <f t="shared" si="174"/>
        <v>852.27272727272725</v>
      </c>
      <c r="D79" s="49" t="s">
        <v>43</v>
      </c>
      <c r="E79" s="22">
        <v>352</v>
      </c>
      <c r="F79" s="22">
        <v>360</v>
      </c>
      <c r="G79" s="22" t="s">
        <v>44</v>
      </c>
      <c r="H79" s="16">
        <f t="shared" ref="H79" si="177">(F79-E79)*C79</f>
        <v>6818.181818181818</v>
      </c>
      <c r="I79" s="22">
        <f t="shared" si="175"/>
        <v>0</v>
      </c>
      <c r="J79" s="16">
        <f t="shared" si="176"/>
        <v>6818.181818181818</v>
      </c>
    </row>
    <row r="80" spans="1:10" x14ac:dyDescent="0.25">
      <c r="A80" s="18">
        <v>43438</v>
      </c>
      <c r="B80" s="19" t="s">
        <v>199</v>
      </c>
      <c r="C80" s="20">
        <f t="shared" ref="C80" si="178">300000/E80</f>
        <v>276.49769585253455</v>
      </c>
      <c r="D80" s="49" t="s">
        <v>43</v>
      </c>
      <c r="E80" s="22">
        <v>1085</v>
      </c>
      <c r="F80" s="22">
        <v>1103</v>
      </c>
      <c r="G80" s="22" t="s">
        <v>44</v>
      </c>
      <c r="H80" s="16">
        <f t="shared" ref="H80" si="179">(F80-E80)*C80</f>
        <v>4976.9585253456216</v>
      </c>
      <c r="I80" s="22">
        <f t="shared" ref="I80" si="180">IF(D80="SELL",IF(G80="-","0",F80-G80),IF(D80="BUY",IF(G80="-","0",G80-F80)))*C80</f>
        <v>0</v>
      </c>
      <c r="J80" s="16">
        <f t="shared" ref="J80" si="181">+I80+H80</f>
        <v>4976.9585253456216</v>
      </c>
    </row>
    <row r="81" spans="1:10" x14ac:dyDescent="0.25">
      <c r="A81" s="18">
        <v>43437</v>
      </c>
      <c r="B81" s="19" t="s">
        <v>198</v>
      </c>
      <c r="C81" s="20">
        <f t="shared" ref="C81" si="182">300000/E81</f>
        <v>554.52865064695004</v>
      </c>
      <c r="D81" s="49" t="s">
        <v>43</v>
      </c>
      <c r="E81" s="22">
        <v>541</v>
      </c>
      <c r="F81" s="22">
        <v>531</v>
      </c>
      <c r="G81" s="22" t="s">
        <v>44</v>
      </c>
      <c r="H81" s="16">
        <f t="shared" ref="H81" si="183">(F81-E81)*C81</f>
        <v>-5545.2865064695006</v>
      </c>
      <c r="I81" s="22">
        <f t="shared" ref="I81" si="184">IF(D81="SELL",IF(G81="-","0",F81-G81),IF(D81="BUY",IF(G81="-","0",G81-F81)))*C81</f>
        <v>0</v>
      </c>
      <c r="J81" s="16">
        <f t="shared" ref="J81" si="185">+I81+H81</f>
        <v>-5545.2865064695006</v>
      </c>
    </row>
    <row r="82" spans="1:10" x14ac:dyDescent="0.25">
      <c r="A82" s="18">
        <v>43434</v>
      </c>
      <c r="B82" s="19" t="s">
        <v>195</v>
      </c>
      <c r="C82" s="20">
        <f t="shared" ref="C82" si="186">300000/E82</f>
        <v>508.47457627118644</v>
      </c>
      <c r="D82" s="49" t="s">
        <v>43</v>
      </c>
      <c r="E82" s="22">
        <v>590</v>
      </c>
      <c r="F82" s="22">
        <v>600</v>
      </c>
      <c r="G82" s="22">
        <v>612</v>
      </c>
      <c r="H82" s="16">
        <f t="shared" ref="H82" si="187">(F82-E82)*C82</f>
        <v>5084.7457627118647</v>
      </c>
      <c r="I82" s="22">
        <f t="shared" ref="I82" si="188">IF(D82="SELL",IF(G82="-","0",F82-G82),IF(D82="BUY",IF(G82="-","0",G82-F82)))*C82</f>
        <v>6101.6949152542375</v>
      </c>
      <c r="J82" s="16">
        <f t="shared" ref="J82" si="189">+I82+H82</f>
        <v>11186.440677966102</v>
      </c>
    </row>
    <row r="83" spans="1:10" x14ac:dyDescent="0.25">
      <c r="A83" s="18">
        <v>43433</v>
      </c>
      <c r="B83" s="19" t="s">
        <v>194</v>
      </c>
      <c r="C83" s="20">
        <f t="shared" ref="C83:C84" si="190">300000/E83</f>
        <v>793.65079365079362</v>
      </c>
      <c r="D83" s="49" t="s">
        <v>43</v>
      </c>
      <c r="E83" s="22">
        <v>378</v>
      </c>
      <c r="F83" s="22">
        <v>386</v>
      </c>
      <c r="G83" s="22">
        <v>393</v>
      </c>
      <c r="H83" s="16">
        <f t="shared" ref="H83:H84" si="191">(F83-E83)*C83</f>
        <v>6349.2063492063489</v>
      </c>
      <c r="I83" s="22">
        <f t="shared" ref="I83:I84" si="192">IF(D83="SELL",IF(G83="-","0",F83-G83),IF(D83="BUY",IF(G83="-","0",G83-F83)))*C83</f>
        <v>5555.5555555555557</v>
      </c>
      <c r="J83" s="16">
        <f t="shared" ref="J83:J84" si="193">+I83+H83</f>
        <v>11904.761904761905</v>
      </c>
    </row>
    <row r="84" spans="1:10" x14ac:dyDescent="0.25">
      <c r="A84" s="18">
        <v>43432</v>
      </c>
      <c r="B84" s="19" t="s">
        <v>193</v>
      </c>
      <c r="C84" s="20">
        <f t="shared" si="190"/>
        <v>520.83333333333337</v>
      </c>
      <c r="D84" s="49" t="s">
        <v>43</v>
      </c>
      <c r="E84" s="22">
        <v>576</v>
      </c>
      <c r="F84" s="22">
        <v>586</v>
      </c>
      <c r="G84" s="22">
        <v>598</v>
      </c>
      <c r="H84" s="16">
        <f t="shared" si="191"/>
        <v>5208.3333333333339</v>
      </c>
      <c r="I84" s="22">
        <f t="shared" si="192"/>
        <v>6250</v>
      </c>
      <c r="J84" s="16">
        <f t="shared" si="193"/>
        <v>11458.333333333334</v>
      </c>
    </row>
    <row r="85" spans="1:10" x14ac:dyDescent="0.25">
      <c r="A85" s="18">
        <v>43431</v>
      </c>
      <c r="B85" s="19" t="s">
        <v>188</v>
      </c>
      <c r="C85" s="20">
        <f t="shared" ref="C85:C86" si="194">300000/E85</f>
        <v>398.93617021276594</v>
      </c>
      <c r="D85" s="49" t="s">
        <v>189</v>
      </c>
      <c r="E85" s="22">
        <v>752</v>
      </c>
      <c r="F85" s="22">
        <v>742</v>
      </c>
      <c r="G85" s="22">
        <v>730</v>
      </c>
      <c r="H85" s="16">
        <f>(E85-F85)*C85</f>
        <v>3989.3617021276596</v>
      </c>
      <c r="I85" s="22">
        <f t="shared" ref="I85" si="195">IF(D85="SELL",IF(G85="-","0",F85-G85),IF(D85="BUY",IF(G85="-","0",G85-F85)))*C85</f>
        <v>4787.2340425531911</v>
      </c>
      <c r="J85" s="16">
        <f t="shared" ref="J85:J86" si="196">+I85+H85</f>
        <v>8776.5957446808497</v>
      </c>
    </row>
    <row r="86" spans="1:10" x14ac:dyDescent="0.25">
      <c r="A86" s="18">
        <v>43430</v>
      </c>
      <c r="B86" s="19" t="s">
        <v>190</v>
      </c>
      <c r="C86" s="20">
        <f t="shared" si="194"/>
        <v>909.09090909090912</v>
      </c>
      <c r="D86" s="49" t="s">
        <v>43</v>
      </c>
      <c r="E86" s="22">
        <v>330</v>
      </c>
      <c r="F86" s="22">
        <v>334</v>
      </c>
      <c r="G86" s="22" t="s">
        <v>44</v>
      </c>
      <c r="H86" s="16">
        <f t="shared" ref="H86" si="197">(F86-E86)*C86</f>
        <v>3636.3636363636365</v>
      </c>
      <c r="I86" s="22">
        <f t="shared" ref="I86" si="198">IF(D86="SELL",IF(G86="-","0",F86-G86),IF(D86="BUY",IF(G86="-","0",G86-F86)))*C86</f>
        <v>0</v>
      </c>
      <c r="J86" s="16">
        <f t="shared" si="196"/>
        <v>3636.3636363636365</v>
      </c>
    </row>
    <row r="87" spans="1:10" x14ac:dyDescent="0.25">
      <c r="A87" s="18">
        <v>43426</v>
      </c>
      <c r="B87" s="19" t="s">
        <v>184</v>
      </c>
      <c r="C87" s="20">
        <f t="shared" ref="C87:C88" si="199">300000/E87</f>
        <v>931.67701863354034</v>
      </c>
      <c r="D87" s="49" t="s">
        <v>43</v>
      </c>
      <c r="E87" s="22">
        <v>322</v>
      </c>
      <c r="F87" s="22">
        <v>322</v>
      </c>
      <c r="G87" s="22" t="s">
        <v>44</v>
      </c>
      <c r="H87" s="16">
        <f>(E87-F87)*C87</f>
        <v>0</v>
      </c>
      <c r="I87" s="22">
        <f t="shared" ref="I87:I88" si="200">IF(D87="SELL",IF(G87="-","0",F87-G87),IF(D87="BUY",IF(G87="-","0",G87-F87)))*C87</f>
        <v>0</v>
      </c>
      <c r="J87" s="16">
        <f t="shared" ref="J87:J88" si="201">+I87+H87</f>
        <v>0</v>
      </c>
    </row>
    <row r="88" spans="1:10" x14ac:dyDescent="0.25">
      <c r="A88" s="18">
        <v>43425</v>
      </c>
      <c r="B88" s="19" t="s">
        <v>183</v>
      </c>
      <c r="C88" s="20">
        <f t="shared" si="199"/>
        <v>377.83375314861462</v>
      </c>
      <c r="D88" s="49" t="s">
        <v>43</v>
      </c>
      <c r="E88" s="22">
        <v>794</v>
      </c>
      <c r="F88" s="22">
        <v>784</v>
      </c>
      <c r="G88" s="22" t="s">
        <v>44</v>
      </c>
      <c r="H88" s="16">
        <f t="shared" ref="H88" si="202">(F88-E88)*C88</f>
        <v>-3778.337531486146</v>
      </c>
      <c r="I88" s="22">
        <f t="shared" si="200"/>
        <v>0</v>
      </c>
      <c r="J88" s="16">
        <f t="shared" si="201"/>
        <v>-3778.337531486146</v>
      </c>
    </row>
    <row r="89" spans="1:10" x14ac:dyDescent="0.25">
      <c r="A89" s="18">
        <v>43424</v>
      </c>
      <c r="B89" s="19" t="s">
        <v>181</v>
      </c>
      <c r="C89" s="20">
        <f t="shared" ref="C89:C90" si="203">300000/E89</f>
        <v>681.81818181818187</v>
      </c>
      <c r="D89" s="49" t="s">
        <v>189</v>
      </c>
      <c r="E89" s="22">
        <v>440</v>
      </c>
      <c r="F89" s="22">
        <v>432</v>
      </c>
      <c r="G89" s="22">
        <v>426</v>
      </c>
      <c r="H89" s="16">
        <f>(E89-F89)*C89</f>
        <v>5454.545454545455</v>
      </c>
      <c r="I89" s="22">
        <f t="shared" ref="I89:I94" si="204">IF(D89="SELL",IF(G89="-","0",F89-G89),IF(D89="BUY",IF(G89="-","0",G89-F89)))*C89</f>
        <v>4090.909090909091</v>
      </c>
      <c r="J89" s="16">
        <f t="shared" ref="J89:J90" si="205">+I89+H89</f>
        <v>9545.454545454546</v>
      </c>
    </row>
    <row r="90" spans="1:10" x14ac:dyDescent="0.25">
      <c r="A90" s="18">
        <v>43423</v>
      </c>
      <c r="B90" s="19" t="s">
        <v>146</v>
      </c>
      <c r="C90" s="20">
        <f t="shared" si="203"/>
        <v>837.98882681564248</v>
      </c>
      <c r="D90" s="49" t="s">
        <v>43</v>
      </c>
      <c r="E90" s="22">
        <v>358</v>
      </c>
      <c r="F90" s="22">
        <v>365</v>
      </c>
      <c r="G90" s="22" t="s">
        <v>44</v>
      </c>
      <c r="H90" s="16">
        <f t="shared" ref="H90" si="206">(F90-E90)*C90</f>
        <v>5865.921787709497</v>
      </c>
      <c r="I90" s="22">
        <f t="shared" ref="I90" si="207">IF(D90="SELL",IF(G90="-","0",F90-G90),IF(D90="BUY",IF(G90="-","0",G90-F90)))*C90</f>
        <v>0</v>
      </c>
      <c r="J90" s="16">
        <f t="shared" si="205"/>
        <v>5865.921787709497</v>
      </c>
    </row>
    <row r="91" spans="1:10" x14ac:dyDescent="0.25">
      <c r="A91" s="18">
        <v>43420</v>
      </c>
      <c r="B91" s="19" t="s">
        <v>127</v>
      </c>
      <c r="C91" s="20">
        <f t="shared" ref="C91:C97" si="208">300000/E91</f>
        <v>721.15384615384619</v>
      </c>
      <c r="D91" s="49" t="s">
        <v>43</v>
      </c>
      <c r="E91" s="22">
        <v>416</v>
      </c>
      <c r="F91" s="22">
        <v>409</v>
      </c>
      <c r="G91" s="22" t="s">
        <v>44</v>
      </c>
      <c r="H91" s="16">
        <f t="shared" ref="H91:H95" si="209">(F91-E91)*C91</f>
        <v>-5048.0769230769238</v>
      </c>
      <c r="I91" s="22">
        <f t="shared" si="204"/>
        <v>0</v>
      </c>
      <c r="J91" s="16">
        <f t="shared" ref="J91:J97" si="210">+I91+H91</f>
        <v>-5048.0769230769238</v>
      </c>
    </row>
    <row r="92" spans="1:10" x14ac:dyDescent="0.25">
      <c r="A92" s="18">
        <v>43419</v>
      </c>
      <c r="B92" s="19" t="s">
        <v>177</v>
      </c>
      <c r="C92" s="20">
        <f t="shared" si="208"/>
        <v>85.106382978723403</v>
      </c>
      <c r="D92" s="49" t="s">
        <v>43</v>
      </c>
      <c r="E92" s="22">
        <v>3525</v>
      </c>
      <c r="F92" s="22">
        <v>3540</v>
      </c>
      <c r="G92" s="22" t="s">
        <v>44</v>
      </c>
      <c r="H92" s="16">
        <f t="shared" si="209"/>
        <v>1276.5957446808511</v>
      </c>
      <c r="I92" s="22">
        <f t="shared" si="204"/>
        <v>0</v>
      </c>
      <c r="J92" s="16">
        <f t="shared" si="210"/>
        <v>1276.5957446808511</v>
      </c>
    </row>
    <row r="93" spans="1:10" x14ac:dyDescent="0.25">
      <c r="A93" s="18">
        <v>43418</v>
      </c>
      <c r="B93" s="19" t="s">
        <v>146</v>
      </c>
      <c r="C93" s="20">
        <f t="shared" si="208"/>
        <v>882.35294117647061</v>
      </c>
      <c r="D93" s="49" t="s">
        <v>43</v>
      </c>
      <c r="E93" s="22">
        <v>340</v>
      </c>
      <c r="F93" s="22">
        <v>347</v>
      </c>
      <c r="G93" s="22">
        <v>352</v>
      </c>
      <c r="H93" s="16">
        <f t="shared" si="209"/>
        <v>6176.4705882352946</v>
      </c>
      <c r="I93" s="22">
        <f t="shared" si="204"/>
        <v>4411.7647058823532</v>
      </c>
      <c r="J93" s="16">
        <f t="shared" si="210"/>
        <v>10588.235294117647</v>
      </c>
    </row>
    <row r="94" spans="1:10" x14ac:dyDescent="0.25">
      <c r="A94" s="18">
        <v>43417</v>
      </c>
      <c r="B94" s="53" t="s">
        <v>108</v>
      </c>
      <c r="C94" s="20">
        <f t="shared" si="208"/>
        <v>370.37037037037038</v>
      </c>
      <c r="D94" s="49" t="s">
        <v>189</v>
      </c>
      <c r="E94" s="22">
        <v>810</v>
      </c>
      <c r="F94" s="22">
        <v>803</v>
      </c>
      <c r="G94" s="22" t="s">
        <v>44</v>
      </c>
      <c r="H94" s="16">
        <f>(E94-F94)*C94</f>
        <v>2592.5925925925926</v>
      </c>
      <c r="I94" s="22">
        <f t="shared" si="204"/>
        <v>0</v>
      </c>
      <c r="J94" s="16">
        <f t="shared" si="210"/>
        <v>2592.5925925925926</v>
      </c>
    </row>
    <row r="95" spans="1:10" x14ac:dyDescent="0.25">
      <c r="A95" s="18">
        <v>43416</v>
      </c>
      <c r="B95" s="19" t="s">
        <v>176</v>
      </c>
      <c r="C95" s="20">
        <f t="shared" si="208"/>
        <v>721.15384615384619</v>
      </c>
      <c r="D95" s="49" t="s">
        <v>43</v>
      </c>
      <c r="E95" s="22">
        <v>416</v>
      </c>
      <c r="F95" s="22">
        <v>410</v>
      </c>
      <c r="G95" s="22" t="s">
        <v>44</v>
      </c>
      <c r="H95" s="16">
        <f t="shared" si="209"/>
        <v>-4326.9230769230771</v>
      </c>
      <c r="I95" s="22">
        <f>IF(D95="SELL",IF(G95="-","0",F95-G95),IF(D95="BUY",IF(G95="-","0",G95-F95)))*C95</f>
        <v>0</v>
      </c>
      <c r="J95" s="16">
        <f t="shared" si="210"/>
        <v>-4326.9230769230771</v>
      </c>
    </row>
    <row r="96" spans="1:10" x14ac:dyDescent="0.25">
      <c r="A96" s="18">
        <v>43416</v>
      </c>
      <c r="B96" s="19" t="s">
        <v>175</v>
      </c>
      <c r="C96" s="20">
        <f t="shared" si="208"/>
        <v>1224.4897959183672</v>
      </c>
      <c r="D96" s="49" t="s">
        <v>43</v>
      </c>
      <c r="E96" s="22">
        <v>245</v>
      </c>
      <c r="F96" s="22">
        <v>245</v>
      </c>
      <c r="G96" s="22" t="s">
        <v>44</v>
      </c>
      <c r="H96" s="16">
        <f>(E96-F96)*C96</f>
        <v>0</v>
      </c>
      <c r="I96" s="22">
        <f>IF(D96="SELL",IF(G96="-","0",F96-G96),IF(D96="BUY",IF(G96="-","0",G96-F96)))*C96</f>
        <v>0</v>
      </c>
      <c r="J96" s="16">
        <f t="shared" si="210"/>
        <v>0</v>
      </c>
    </row>
    <row r="97" spans="1:10" x14ac:dyDescent="0.25">
      <c r="A97" s="18">
        <v>43406</v>
      </c>
      <c r="B97" s="19" t="s">
        <v>174</v>
      </c>
      <c r="C97" s="20">
        <f t="shared" si="208"/>
        <v>513.69863013698625</v>
      </c>
      <c r="D97" s="49" t="s">
        <v>43</v>
      </c>
      <c r="E97" s="22">
        <v>584</v>
      </c>
      <c r="F97" s="22">
        <v>592</v>
      </c>
      <c r="G97" s="22" t="s">
        <v>44</v>
      </c>
      <c r="H97" s="16">
        <f t="shared" ref="H97" si="211">(F97-E97)*C97</f>
        <v>4109.58904109589</v>
      </c>
      <c r="I97" s="22">
        <f t="shared" ref="I97" si="212">IF(D97="SELL",IF(G97="-","0",F97-G97),IF(D97="BUY",IF(G97="-","0",G97-F97)))*C97</f>
        <v>0</v>
      </c>
      <c r="J97" s="16">
        <f t="shared" si="210"/>
        <v>4109.58904109589</v>
      </c>
    </row>
    <row r="98" spans="1:10" x14ac:dyDescent="0.25">
      <c r="A98" s="18">
        <v>43404</v>
      </c>
      <c r="B98" s="19" t="s">
        <v>170</v>
      </c>
      <c r="C98" s="20">
        <f t="shared" ref="C98" si="213">300000/E98</f>
        <v>943.39622641509436</v>
      </c>
      <c r="D98" s="49" t="s">
        <v>43</v>
      </c>
      <c r="E98" s="22">
        <v>318</v>
      </c>
      <c r="F98" s="22">
        <v>318</v>
      </c>
      <c r="G98" s="22" t="s">
        <v>44</v>
      </c>
      <c r="H98" s="16">
        <f t="shared" ref="H98" si="214">(F98-E98)*C98</f>
        <v>0</v>
      </c>
      <c r="I98" s="22">
        <f t="shared" ref="I98" si="215">IF(D98="SELL",IF(G98="-","0",F98-G98),IF(D98="BUY",IF(G98="-","0",G98-F98)))*C98</f>
        <v>0</v>
      </c>
      <c r="J98" s="16">
        <f t="shared" ref="J98" si="216">+I98+H98</f>
        <v>0</v>
      </c>
    </row>
    <row r="99" spans="1:10" x14ac:dyDescent="0.25">
      <c r="A99" s="18">
        <v>43403</v>
      </c>
      <c r="B99" s="19" t="s">
        <v>145</v>
      </c>
      <c r="C99" s="20">
        <f t="shared" ref="C99" si="217">300000/E99</f>
        <v>555.55555555555554</v>
      </c>
      <c r="D99" s="49" t="s">
        <v>43</v>
      </c>
      <c r="E99" s="22">
        <v>540</v>
      </c>
      <c r="F99" s="22">
        <v>530</v>
      </c>
      <c r="G99" s="22" t="s">
        <v>44</v>
      </c>
      <c r="H99" s="16">
        <f t="shared" ref="H99" si="218">(F99-E99)*C99</f>
        <v>-5555.5555555555557</v>
      </c>
      <c r="I99" s="22">
        <f t="shared" ref="I99" si="219">IF(D99="SELL",IF(G99="-","0",F99-G99),IF(D99="BUY",IF(G99="-","0",G99-F99)))*C99</f>
        <v>0</v>
      </c>
      <c r="J99" s="16">
        <f t="shared" ref="J99" si="220">+I99+H99</f>
        <v>-5555.5555555555557</v>
      </c>
    </row>
    <row r="100" spans="1:10" x14ac:dyDescent="0.25">
      <c r="A100" s="18">
        <v>43402</v>
      </c>
      <c r="B100" s="19" t="s">
        <v>167</v>
      </c>
      <c r="C100" s="20">
        <f t="shared" ref="C100" si="221">300000/E100</f>
        <v>179.31858936043037</v>
      </c>
      <c r="D100" s="49" t="s">
        <v>43</v>
      </c>
      <c r="E100" s="22">
        <v>1673</v>
      </c>
      <c r="F100" s="22">
        <v>1685</v>
      </c>
      <c r="G100" s="22" t="s">
        <v>44</v>
      </c>
      <c r="H100" s="16">
        <f t="shared" ref="H100" si="222">(F100-E100)*C100</f>
        <v>2151.8230723251645</v>
      </c>
      <c r="I100" s="22">
        <f t="shared" ref="I100" si="223">IF(D100="SELL",IF(G100="-","0",F100-G100),IF(D100="BUY",IF(G100="-","0",G100-F100)))*C100</f>
        <v>0</v>
      </c>
      <c r="J100" s="16">
        <f t="shared" ref="J100" si="224">+I100+H100</f>
        <v>2151.8230723251645</v>
      </c>
    </row>
    <row r="101" spans="1:10" x14ac:dyDescent="0.25">
      <c r="A101" s="18">
        <v>43399</v>
      </c>
      <c r="B101" s="19" t="s">
        <v>166</v>
      </c>
      <c r="C101" s="20">
        <f t="shared" ref="C101" si="225">300000/E101</f>
        <v>872.09302325581393</v>
      </c>
      <c r="D101" s="49" t="s">
        <v>43</v>
      </c>
      <c r="E101" s="22">
        <v>344</v>
      </c>
      <c r="F101" s="22">
        <v>349</v>
      </c>
      <c r="G101" s="22" t="s">
        <v>44</v>
      </c>
      <c r="H101" s="16">
        <f t="shared" ref="H101" si="226">(F101-E101)*C101</f>
        <v>4360.4651162790697</v>
      </c>
      <c r="I101" s="22">
        <f t="shared" ref="I101" si="227">IF(D101="SELL",IF(G101="-","0",F101-G101),IF(D101="BUY",IF(G101="-","0",G101-F101)))*C101</f>
        <v>0</v>
      </c>
      <c r="J101" s="16">
        <f t="shared" ref="J101" si="228">+I101+H101</f>
        <v>4360.4651162790697</v>
      </c>
    </row>
    <row r="102" spans="1:10" x14ac:dyDescent="0.25">
      <c r="A102" s="18">
        <v>43398</v>
      </c>
      <c r="B102" s="19" t="s">
        <v>165</v>
      </c>
      <c r="C102" s="20">
        <f t="shared" ref="C102" si="229">300000/E102</f>
        <v>379.74683544303798</v>
      </c>
      <c r="D102" s="49" t="s">
        <v>189</v>
      </c>
      <c r="E102" s="22">
        <v>790</v>
      </c>
      <c r="F102" s="22">
        <v>765</v>
      </c>
      <c r="G102" s="22" t="s">
        <v>44</v>
      </c>
      <c r="H102" s="16">
        <f>(E102-F102)*C102</f>
        <v>9493.67088607595</v>
      </c>
      <c r="I102" s="22">
        <f t="shared" ref="I102" si="230">IF(D102="SELL",IF(G102="-","0",F102-G102),IF(D102="BUY",IF(G102="-","0",G102-F102)))*C102</f>
        <v>0</v>
      </c>
      <c r="J102" s="16">
        <f t="shared" ref="J102" si="231">+I102+H102</f>
        <v>9493.67088607595</v>
      </c>
    </row>
    <row r="103" spans="1:10" x14ac:dyDescent="0.25">
      <c r="A103" s="18">
        <v>43397</v>
      </c>
      <c r="B103" s="19" t="s">
        <v>164</v>
      </c>
      <c r="C103" s="20">
        <f t="shared" ref="C103" si="232">300000/E103</f>
        <v>769.23076923076928</v>
      </c>
      <c r="D103" s="49" t="s">
        <v>189</v>
      </c>
      <c r="E103" s="22">
        <v>390</v>
      </c>
      <c r="F103" s="22">
        <v>385</v>
      </c>
      <c r="G103" s="22" t="s">
        <v>44</v>
      </c>
      <c r="H103" s="16">
        <f>(E103-F103)*C103</f>
        <v>3846.1538461538466</v>
      </c>
      <c r="I103" s="22">
        <f t="shared" ref="I103:I108" si="233">IF(D103="SELL",IF(G103="-","0",F103-G103),IF(D103="BUY",IF(G103="-","0",G103-F103)))*C103</f>
        <v>0</v>
      </c>
      <c r="J103" s="16">
        <f t="shared" ref="J103" si="234">+I103+H103</f>
        <v>3846.1538461538466</v>
      </c>
    </row>
    <row r="104" spans="1:10" x14ac:dyDescent="0.25">
      <c r="A104" s="18">
        <v>43390</v>
      </c>
      <c r="B104" s="19" t="s">
        <v>160</v>
      </c>
      <c r="C104" s="20">
        <f t="shared" ref="C104" si="235">300000/E104</f>
        <v>531.91489361702122</v>
      </c>
      <c r="D104" s="49" t="s">
        <v>43</v>
      </c>
      <c r="E104" s="22">
        <v>564</v>
      </c>
      <c r="F104" s="22">
        <v>564</v>
      </c>
      <c r="G104" s="22" t="s">
        <v>44</v>
      </c>
      <c r="H104" s="16">
        <f t="shared" ref="H104" si="236">(F104-E104)*C104</f>
        <v>0</v>
      </c>
      <c r="I104" s="22">
        <f t="shared" si="233"/>
        <v>0</v>
      </c>
      <c r="J104" s="16">
        <f t="shared" ref="J104" si="237">+I104+H104</f>
        <v>0</v>
      </c>
    </row>
    <row r="105" spans="1:10" x14ac:dyDescent="0.25">
      <c r="A105" s="18">
        <v>43389</v>
      </c>
      <c r="B105" s="19" t="s">
        <v>158</v>
      </c>
      <c r="C105" s="20">
        <f t="shared" ref="C105:C106" si="238">300000/E105</f>
        <v>576.92307692307691</v>
      </c>
      <c r="D105" s="49" t="s">
        <v>43</v>
      </c>
      <c r="E105" s="22">
        <v>520</v>
      </c>
      <c r="F105" s="22">
        <v>530</v>
      </c>
      <c r="G105" s="22">
        <v>537</v>
      </c>
      <c r="H105" s="16">
        <f t="shared" ref="H105:H110" si="239">(F105-E105)*C105</f>
        <v>5769.2307692307695</v>
      </c>
      <c r="I105" s="22">
        <f t="shared" si="233"/>
        <v>4038.4615384615381</v>
      </c>
      <c r="J105" s="16">
        <f t="shared" ref="J105:J106" si="240">+I105+H105</f>
        <v>9807.6923076923085</v>
      </c>
    </row>
    <row r="106" spans="1:10" x14ac:dyDescent="0.25">
      <c r="A106" s="18">
        <v>43388</v>
      </c>
      <c r="B106" s="19" t="s">
        <v>157</v>
      </c>
      <c r="C106" s="20">
        <f t="shared" si="238"/>
        <v>710.90047393364932</v>
      </c>
      <c r="D106" s="49" t="s">
        <v>43</v>
      </c>
      <c r="E106" s="22">
        <v>422</v>
      </c>
      <c r="F106" s="22">
        <v>431</v>
      </c>
      <c r="G106" s="22" t="s">
        <v>44</v>
      </c>
      <c r="H106" s="16">
        <f t="shared" si="239"/>
        <v>6398.1042654028442</v>
      </c>
      <c r="I106" s="22">
        <f t="shared" si="233"/>
        <v>0</v>
      </c>
      <c r="J106" s="16">
        <f t="shared" si="240"/>
        <v>6398.1042654028442</v>
      </c>
    </row>
    <row r="107" spans="1:10" x14ac:dyDescent="0.25">
      <c r="A107" s="18">
        <v>43385</v>
      </c>
      <c r="B107" s="19" t="s">
        <v>149</v>
      </c>
      <c r="C107" s="20">
        <f t="shared" ref="C107:C109" si="241">300000/E107</f>
        <v>1357.4660633484164</v>
      </c>
      <c r="D107" s="49" t="s">
        <v>43</v>
      </c>
      <c r="E107" s="22">
        <v>221</v>
      </c>
      <c r="F107" s="22">
        <v>226</v>
      </c>
      <c r="G107" s="22">
        <v>240</v>
      </c>
      <c r="H107" s="16">
        <f t="shared" si="239"/>
        <v>6787.3303167420818</v>
      </c>
      <c r="I107" s="22">
        <f t="shared" si="233"/>
        <v>19004.524886877829</v>
      </c>
      <c r="J107" s="16">
        <f t="shared" ref="J107:J109" si="242">+I107+H107</f>
        <v>25791.855203619911</v>
      </c>
    </row>
    <row r="108" spans="1:10" x14ac:dyDescent="0.25">
      <c r="A108" s="18">
        <v>43383</v>
      </c>
      <c r="B108" s="19" t="s">
        <v>145</v>
      </c>
      <c r="C108" s="20">
        <f t="shared" si="241"/>
        <v>547.44525547445255</v>
      </c>
      <c r="D108" s="49" t="s">
        <v>43</v>
      </c>
      <c r="E108" s="22">
        <v>548</v>
      </c>
      <c r="F108" s="22">
        <v>558</v>
      </c>
      <c r="G108" s="22" t="s">
        <v>44</v>
      </c>
      <c r="H108" s="16">
        <f t="shared" si="239"/>
        <v>5474.4525547445255</v>
      </c>
      <c r="I108" s="22">
        <f t="shared" si="233"/>
        <v>0</v>
      </c>
      <c r="J108" s="16">
        <f t="shared" si="242"/>
        <v>5474.4525547445255</v>
      </c>
    </row>
    <row r="109" spans="1:10" x14ac:dyDescent="0.25">
      <c r="A109" s="18">
        <v>43382</v>
      </c>
      <c r="B109" s="19" t="s">
        <v>110</v>
      </c>
      <c r="C109" s="20">
        <f t="shared" si="241"/>
        <v>616.01642710472277</v>
      </c>
      <c r="D109" s="49" t="s">
        <v>43</v>
      </c>
      <c r="E109" s="22">
        <v>487</v>
      </c>
      <c r="F109" s="22">
        <v>499</v>
      </c>
      <c r="G109" s="22" t="s">
        <v>44</v>
      </c>
      <c r="H109" s="16">
        <f t="shared" si="239"/>
        <v>7392.1971252566727</v>
      </c>
      <c r="I109" s="22">
        <f t="shared" ref="I109" si="243">IF(D109="SELL",IF(G109="-","0",F109-G109),IF(D109="BUY",IF(G109="-","0",G109-F109)))*C109</f>
        <v>0</v>
      </c>
      <c r="J109" s="16">
        <f t="shared" si="242"/>
        <v>7392.1971252566727</v>
      </c>
    </row>
    <row r="110" spans="1:10" x14ac:dyDescent="0.25">
      <c r="A110" s="18">
        <v>43379</v>
      </c>
      <c r="B110" s="53" t="s">
        <v>148</v>
      </c>
      <c r="C110" s="20">
        <f t="shared" ref="C110" si="244">300000/E110</f>
        <v>1200</v>
      </c>
      <c r="D110" s="49" t="s">
        <v>43</v>
      </c>
      <c r="E110" s="22">
        <v>250</v>
      </c>
      <c r="F110" s="22">
        <v>256</v>
      </c>
      <c r="G110" s="22">
        <v>260</v>
      </c>
      <c r="H110" s="16">
        <f t="shared" si="239"/>
        <v>7200</v>
      </c>
      <c r="I110" s="22">
        <f t="shared" ref="I110" si="245">IF(D110="SELL",IF(G110="-","0",F110-G110),IF(D110="BUY",IF(G110="-","0",G110-F110)))*C110</f>
        <v>4800</v>
      </c>
      <c r="J110" s="16">
        <f t="shared" ref="J110" si="246">+I110+H110</f>
        <v>12000</v>
      </c>
    </row>
    <row r="111" spans="1:10" x14ac:dyDescent="0.25">
      <c r="A111" s="18">
        <v>43378</v>
      </c>
      <c r="B111" s="19" t="s">
        <v>147</v>
      </c>
      <c r="C111" s="20">
        <f t="shared" ref="C111" si="247">300000/E111</f>
        <v>728.15533980582529</v>
      </c>
      <c r="D111" s="49" t="s">
        <v>189</v>
      </c>
      <c r="E111" s="22">
        <v>412</v>
      </c>
      <c r="F111" s="22">
        <v>400</v>
      </c>
      <c r="G111" s="22" t="s">
        <v>44</v>
      </c>
      <c r="H111" s="16">
        <f>(E111-F111)*C111</f>
        <v>8737.8640776699031</v>
      </c>
      <c r="I111" s="22">
        <f>IF(D111="SELL",IF(G111="-","0",F111-G111),IF(D111="BUY",IF(G111="-","0",G111-F111)))*C111</f>
        <v>0</v>
      </c>
      <c r="J111" s="16">
        <f t="shared" ref="J111" si="248">+I111+H111</f>
        <v>8737.8640776699031</v>
      </c>
    </row>
    <row r="112" spans="1:10" x14ac:dyDescent="0.25">
      <c r="A112" s="18">
        <v>43377</v>
      </c>
      <c r="B112" s="19" t="s">
        <v>145</v>
      </c>
      <c r="C112" s="20">
        <f t="shared" ref="C112:C113" si="249">300000/E112</f>
        <v>561.79775280898878</v>
      </c>
      <c r="D112" s="49" t="s">
        <v>189</v>
      </c>
      <c r="E112" s="22">
        <v>534</v>
      </c>
      <c r="F112" s="22">
        <v>525</v>
      </c>
      <c r="G112" s="22">
        <v>500</v>
      </c>
      <c r="H112" s="16">
        <f>(E112-F112)*C112</f>
        <v>5056.1797752808989</v>
      </c>
      <c r="I112" s="22">
        <f>IF(D112="SELL",IF(G112="-","0",F112-G112),IF(D112="BUY",IF(G112="-","0",G112-F112)))*C112</f>
        <v>14044.94382022472</v>
      </c>
      <c r="J112" s="16">
        <f t="shared" ref="J112:J113" si="250">+I112+H112</f>
        <v>19101.123595505618</v>
      </c>
    </row>
    <row r="113" spans="1:10" x14ac:dyDescent="0.25">
      <c r="A113" s="18">
        <v>43374</v>
      </c>
      <c r="B113" s="19" t="s">
        <v>146</v>
      </c>
      <c r="C113" s="20">
        <f t="shared" si="249"/>
        <v>767.26342710997437</v>
      </c>
      <c r="D113" s="49" t="s">
        <v>189</v>
      </c>
      <c r="E113" s="22">
        <v>391</v>
      </c>
      <c r="F113" s="22">
        <v>385</v>
      </c>
      <c r="G113" s="22" t="s">
        <v>44</v>
      </c>
      <c r="H113" s="16">
        <f>(E113-F113)*C113</f>
        <v>4603.5805626598467</v>
      </c>
      <c r="I113" s="22">
        <f t="shared" ref="I113" si="251">IF(D113="SELL",IF(G113="-","0",F113-G113),IF(D113="BUY",IF(G113="-","0",G113-F113)))*C113</f>
        <v>0</v>
      </c>
      <c r="J113" s="16">
        <f t="shared" si="250"/>
        <v>4603.5805626598467</v>
      </c>
    </row>
    <row r="114" spans="1:10" x14ac:dyDescent="0.25">
      <c r="A114" s="18">
        <v>43369</v>
      </c>
      <c r="B114" s="19" t="s">
        <v>141</v>
      </c>
      <c r="C114" s="20">
        <f t="shared" ref="C114" si="252">300000/E114</f>
        <v>655.02183406113534</v>
      </c>
      <c r="D114" s="49" t="s">
        <v>189</v>
      </c>
      <c r="E114" s="22">
        <v>458</v>
      </c>
      <c r="F114" s="22">
        <v>456</v>
      </c>
      <c r="G114" s="22" t="s">
        <v>44</v>
      </c>
      <c r="H114" s="16">
        <f>(E114-F114)*C114</f>
        <v>1310.0436681222707</v>
      </c>
      <c r="I114" s="22">
        <f t="shared" ref="I114" si="253">IF(D114="SELL",IF(G114="-","0",F114-G114),IF(D114="BUY",IF(G114="-","0",G114-F114)))*C114</f>
        <v>0</v>
      </c>
      <c r="J114" s="16">
        <f t="shared" ref="J114" si="254">+I114+H114</f>
        <v>1310.0436681222707</v>
      </c>
    </row>
    <row r="115" spans="1:10" x14ac:dyDescent="0.25">
      <c r="A115" s="18">
        <v>43368</v>
      </c>
      <c r="B115" s="19" t="s">
        <v>140</v>
      </c>
      <c r="C115" s="20">
        <f t="shared" ref="C115" si="255">300000/E115</f>
        <v>1376.1467889908256</v>
      </c>
      <c r="D115" s="49" t="s">
        <v>43</v>
      </c>
      <c r="E115" s="22">
        <v>218</v>
      </c>
      <c r="F115" s="22">
        <v>224</v>
      </c>
      <c r="G115" s="22" t="s">
        <v>44</v>
      </c>
      <c r="H115" s="16">
        <f>(F115-E115)*C115</f>
        <v>8256.880733944954</v>
      </c>
      <c r="I115" s="22">
        <f t="shared" ref="I115" si="256">IF(D115="SELL",IF(G115="-","0",F115-G115),IF(D115="BUY",IF(G115="-","0",G115-F115)))*C115</f>
        <v>0</v>
      </c>
      <c r="J115" s="16">
        <f t="shared" ref="J115" si="257">+I115+H115</f>
        <v>8256.880733944954</v>
      </c>
    </row>
    <row r="116" spans="1:10" x14ac:dyDescent="0.25">
      <c r="A116" s="18">
        <v>43361</v>
      </c>
      <c r="B116" s="19" t="s">
        <v>126</v>
      </c>
      <c r="C116" s="20">
        <f t="shared" ref="C116:C123" si="258">300000/E116</f>
        <v>623.70062370062374</v>
      </c>
      <c r="D116" s="49" t="s">
        <v>43</v>
      </c>
      <c r="E116" s="22">
        <v>481</v>
      </c>
      <c r="F116" s="22">
        <v>489</v>
      </c>
      <c r="G116" s="22" t="s">
        <v>44</v>
      </c>
      <c r="H116" s="16">
        <f>(F116-E116)*C116</f>
        <v>4989.6049896049899</v>
      </c>
      <c r="I116" s="22">
        <f t="shared" ref="I116:I123" si="259">IF(D116="SELL",IF(G116="-","0",F116-G116),IF(D116="BUY",IF(G116="-","0",G116-F116)))*C116</f>
        <v>0</v>
      </c>
      <c r="J116" s="16">
        <f t="shared" ref="J116:J123" si="260">+I116+H116</f>
        <v>4989.6049896049899</v>
      </c>
    </row>
    <row r="117" spans="1:10" x14ac:dyDescent="0.25">
      <c r="A117" s="18">
        <v>43357</v>
      </c>
      <c r="B117" s="19" t="s">
        <v>127</v>
      </c>
      <c r="C117" s="20">
        <f t="shared" si="258"/>
        <v>646.55172413793105</v>
      </c>
      <c r="D117" s="49" t="s">
        <v>43</v>
      </c>
      <c r="E117" s="22">
        <v>464</v>
      </c>
      <c r="F117" s="22">
        <v>474</v>
      </c>
      <c r="G117" s="22" t="s">
        <v>44</v>
      </c>
      <c r="H117" s="16">
        <f>(F117-E117)*C117</f>
        <v>6465.5172413793107</v>
      </c>
      <c r="I117" s="22">
        <f t="shared" si="259"/>
        <v>0</v>
      </c>
      <c r="J117" s="16">
        <f t="shared" si="260"/>
        <v>6465.5172413793107</v>
      </c>
    </row>
    <row r="118" spans="1:10" x14ac:dyDescent="0.25">
      <c r="A118" s="18">
        <v>43356</v>
      </c>
      <c r="B118" s="19" t="s">
        <v>97</v>
      </c>
      <c r="C118" s="20">
        <f t="shared" si="258"/>
        <v>724.63768115942025</v>
      </c>
      <c r="D118" s="49" t="s">
        <v>189</v>
      </c>
      <c r="E118" s="22">
        <v>414</v>
      </c>
      <c r="F118" s="22">
        <v>408</v>
      </c>
      <c r="G118" s="22" t="s">
        <v>44</v>
      </c>
      <c r="H118" s="16">
        <f>(E118-F118)*C118</f>
        <v>4347.826086956522</v>
      </c>
      <c r="I118" s="22">
        <f t="shared" si="259"/>
        <v>0</v>
      </c>
      <c r="J118" s="16">
        <f t="shared" si="260"/>
        <v>4347.826086956522</v>
      </c>
    </row>
    <row r="119" spans="1:10" x14ac:dyDescent="0.25">
      <c r="A119" s="18">
        <v>43348</v>
      </c>
      <c r="B119" s="19" t="s">
        <v>119</v>
      </c>
      <c r="C119" s="20">
        <f t="shared" si="258"/>
        <v>444.44444444444446</v>
      </c>
      <c r="D119" s="49" t="s">
        <v>189</v>
      </c>
      <c r="E119" s="22">
        <v>675</v>
      </c>
      <c r="F119" s="22">
        <v>687</v>
      </c>
      <c r="G119" s="22" t="s">
        <v>44</v>
      </c>
      <c r="H119" s="16">
        <f>(E119-F119)*C119</f>
        <v>-5333.3333333333339</v>
      </c>
      <c r="I119" s="22">
        <f t="shared" si="259"/>
        <v>0</v>
      </c>
      <c r="J119" s="16">
        <f t="shared" si="260"/>
        <v>-5333.3333333333339</v>
      </c>
    </row>
    <row r="120" spans="1:10" x14ac:dyDescent="0.25">
      <c r="A120" s="18">
        <v>43339</v>
      </c>
      <c r="B120" s="19" t="s">
        <v>108</v>
      </c>
      <c r="C120" s="20">
        <f t="shared" si="258"/>
        <v>394.73684210526318</v>
      </c>
      <c r="D120" s="49" t="s">
        <v>43</v>
      </c>
      <c r="E120" s="22">
        <v>760</v>
      </c>
      <c r="F120" s="22">
        <v>774</v>
      </c>
      <c r="G120" s="22">
        <v>780</v>
      </c>
      <c r="H120" s="16">
        <f>(F120-E120)*C120</f>
        <v>5526.3157894736842</v>
      </c>
      <c r="I120" s="22">
        <f t="shared" si="259"/>
        <v>2368.4210526315792</v>
      </c>
      <c r="J120" s="16">
        <f t="shared" si="260"/>
        <v>7894.7368421052633</v>
      </c>
    </row>
    <row r="121" spans="1:10" x14ac:dyDescent="0.25">
      <c r="A121" s="18">
        <v>43336</v>
      </c>
      <c r="B121" s="19" t="s">
        <v>109</v>
      </c>
      <c r="C121" s="20">
        <f t="shared" si="258"/>
        <v>643.77682403433471</v>
      </c>
      <c r="D121" s="49" t="s">
        <v>43</v>
      </c>
      <c r="E121" s="22">
        <v>466</v>
      </c>
      <c r="F121" s="22">
        <v>470.5</v>
      </c>
      <c r="G121" s="22" t="s">
        <v>44</v>
      </c>
      <c r="H121" s="16">
        <f>(F121-E121)*C121</f>
        <v>2896.9957081545062</v>
      </c>
      <c r="I121" s="22">
        <f t="shared" si="259"/>
        <v>0</v>
      </c>
      <c r="J121" s="16">
        <f t="shared" si="260"/>
        <v>2896.9957081545062</v>
      </c>
    </row>
    <row r="122" spans="1:10" x14ac:dyDescent="0.25">
      <c r="A122" s="18">
        <v>43335</v>
      </c>
      <c r="B122" s="19" t="s">
        <v>110</v>
      </c>
      <c r="C122" s="20">
        <f t="shared" si="258"/>
        <v>535.71428571428567</v>
      </c>
      <c r="D122" s="49" t="s">
        <v>43</v>
      </c>
      <c r="E122" s="22">
        <v>560</v>
      </c>
      <c r="F122" s="22">
        <v>563</v>
      </c>
      <c r="G122" s="22" t="s">
        <v>44</v>
      </c>
      <c r="H122" s="16">
        <f>(F122-E122)*C122</f>
        <v>1607.1428571428569</v>
      </c>
      <c r="I122" s="22">
        <f t="shared" si="259"/>
        <v>0</v>
      </c>
      <c r="J122" s="16">
        <f t="shared" si="260"/>
        <v>1607.1428571428569</v>
      </c>
    </row>
    <row r="123" spans="1:10" x14ac:dyDescent="0.25">
      <c r="A123" s="18">
        <v>43332</v>
      </c>
      <c r="B123" s="19" t="s">
        <v>111</v>
      </c>
      <c r="C123" s="20">
        <f t="shared" si="258"/>
        <v>887.5739644970414</v>
      </c>
      <c r="D123" s="49" t="s">
        <v>43</v>
      </c>
      <c r="E123" s="22">
        <v>338</v>
      </c>
      <c r="F123" s="22">
        <v>344</v>
      </c>
      <c r="G123" s="22" t="s">
        <v>44</v>
      </c>
      <c r="H123" s="16">
        <f>(F123-E123)*C123</f>
        <v>5325.4437869822486</v>
      </c>
      <c r="I123" s="22">
        <f t="shared" si="259"/>
        <v>0</v>
      </c>
      <c r="J123" s="16">
        <f t="shared" si="260"/>
        <v>5325.4437869822486</v>
      </c>
    </row>
    <row r="124" spans="1:10" ht="17.25" customHeight="1" x14ac:dyDescent="0.25">
      <c r="A124" s="18">
        <v>43329</v>
      </c>
      <c r="B124" s="19" t="s">
        <v>103</v>
      </c>
      <c r="C124" s="20">
        <f t="shared" ref="C124:C125" si="261">300000/E124</f>
        <v>974.02597402597405</v>
      </c>
      <c r="D124" s="49" t="s">
        <v>43</v>
      </c>
      <c r="E124" s="22">
        <v>308</v>
      </c>
      <c r="F124" s="22">
        <v>306</v>
      </c>
      <c r="G124" s="22" t="s">
        <v>44</v>
      </c>
      <c r="H124" s="16">
        <f t="shared" ref="H124" si="262">(F124-E124)*C124</f>
        <v>-1948.0519480519481</v>
      </c>
      <c r="I124" s="22">
        <f t="shared" ref="I124:I125" si="263">IF(D124="SELL",IF(G124="-","0",F124-G124),IF(D124="BUY",IF(G124="-","0",G124-F124)))*C124</f>
        <v>0</v>
      </c>
      <c r="J124" s="16">
        <f t="shared" ref="J124:J125" si="264">+I124+H124</f>
        <v>-1948.0519480519481</v>
      </c>
    </row>
    <row r="125" spans="1:10" ht="17.25" customHeight="1" x14ac:dyDescent="0.25">
      <c r="A125" s="18">
        <v>43328</v>
      </c>
      <c r="B125" s="19" t="s">
        <v>97</v>
      </c>
      <c r="C125" s="20">
        <f t="shared" si="261"/>
        <v>634.24947145877377</v>
      </c>
      <c r="D125" s="49" t="s">
        <v>189</v>
      </c>
      <c r="E125" s="22">
        <v>473</v>
      </c>
      <c r="F125" s="22">
        <v>465</v>
      </c>
      <c r="G125" s="22" t="s">
        <v>44</v>
      </c>
      <c r="H125" s="16">
        <f>(E125-F125)*C125</f>
        <v>5073.9957716701902</v>
      </c>
      <c r="I125" s="22">
        <f t="shared" si="263"/>
        <v>0</v>
      </c>
      <c r="J125" s="16">
        <f t="shared" si="264"/>
        <v>5073.9957716701902</v>
      </c>
    </row>
    <row r="126" spans="1:10" ht="17.25" customHeight="1" x14ac:dyDescent="0.25">
      <c r="A126" s="18">
        <v>43321</v>
      </c>
      <c r="B126" s="19" t="s">
        <v>97</v>
      </c>
      <c r="C126" s="20">
        <f t="shared" ref="C126" si="265">300000/E126</f>
        <v>576.92307692307691</v>
      </c>
      <c r="D126" s="49" t="s">
        <v>43</v>
      </c>
      <c r="E126" s="22">
        <v>520</v>
      </c>
      <c r="F126" s="22">
        <v>530</v>
      </c>
      <c r="G126" s="22" t="s">
        <v>44</v>
      </c>
      <c r="H126" s="16">
        <f t="shared" ref="H126:H131" si="266">(F126-E126)*C126</f>
        <v>5769.2307692307695</v>
      </c>
      <c r="I126" s="22">
        <f t="shared" ref="I126" si="267">IF(D126="SELL",IF(G126="-","0",F126-G126),IF(D126="BUY",IF(G126="-","0",G126-F126)))*C126</f>
        <v>0</v>
      </c>
      <c r="J126" s="16">
        <f t="shared" ref="J126" si="268">+I126+H126</f>
        <v>5769.2307692307695</v>
      </c>
    </row>
    <row r="127" spans="1:10" ht="17.25" customHeight="1" x14ac:dyDescent="0.25">
      <c r="A127" s="18">
        <v>43319</v>
      </c>
      <c r="B127" s="19" t="s">
        <v>89</v>
      </c>
      <c r="C127" s="20">
        <f t="shared" ref="C127:C132" si="269">300000/E127</f>
        <v>779.22077922077926</v>
      </c>
      <c r="D127" s="49" t="s">
        <v>43</v>
      </c>
      <c r="E127" s="22">
        <v>385</v>
      </c>
      <c r="F127" s="22">
        <v>385</v>
      </c>
      <c r="G127" s="22" t="s">
        <v>44</v>
      </c>
      <c r="H127" s="16">
        <f t="shared" si="266"/>
        <v>0</v>
      </c>
      <c r="I127" s="22">
        <f t="shared" ref="I127" si="270">IF(D127="SELL",IF(G127="-","0",F127-G127),IF(D127="BUY",IF(G127="-","0",G127-F127)))*C127</f>
        <v>0</v>
      </c>
      <c r="J127" s="16">
        <f t="shared" ref="J127" si="271">+I127+H127</f>
        <v>0</v>
      </c>
    </row>
    <row r="128" spans="1:10" ht="17.25" customHeight="1" x14ac:dyDescent="0.25">
      <c r="A128" s="18">
        <v>43314</v>
      </c>
      <c r="B128" s="19" t="s">
        <v>86</v>
      </c>
      <c r="C128" s="20">
        <f t="shared" si="269"/>
        <v>583.65758754863816</v>
      </c>
      <c r="D128" s="49" t="s">
        <v>43</v>
      </c>
      <c r="E128" s="22">
        <v>514</v>
      </c>
      <c r="F128" s="22">
        <v>524</v>
      </c>
      <c r="G128" s="22" t="s">
        <v>44</v>
      </c>
      <c r="H128" s="16">
        <f t="shared" si="266"/>
        <v>5836.5758754863818</v>
      </c>
      <c r="I128" s="22">
        <f t="shared" ref="I128:I131" si="272">IF(D128="SELL",IF(G128="-","0",F128-G128),IF(D128="BUY",IF(G128="-","0",G128-F128)))*C128</f>
        <v>0</v>
      </c>
      <c r="J128" s="16">
        <f t="shared" ref="J128:J131" si="273">+I128+H128</f>
        <v>5836.5758754863818</v>
      </c>
    </row>
    <row r="129" spans="1:10" ht="17.25" customHeight="1" x14ac:dyDescent="0.25">
      <c r="A129" s="18">
        <v>43313</v>
      </c>
      <c r="B129" s="19" t="s">
        <v>86</v>
      </c>
      <c r="C129" s="20">
        <f t="shared" si="269"/>
        <v>604.83870967741939</v>
      </c>
      <c r="D129" s="49" t="s">
        <v>43</v>
      </c>
      <c r="E129" s="22">
        <v>496</v>
      </c>
      <c r="F129" s="22">
        <v>500</v>
      </c>
      <c r="G129" s="22" t="s">
        <v>44</v>
      </c>
      <c r="H129" s="16">
        <f t="shared" si="266"/>
        <v>2419.3548387096776</v>
      </c>
      <c r="I129" s="22">
        <f t="shared" si="272"/>
        <v>0</v>
      </c>
      <c r="J129" s="16">
        <f t="shared" si="273"/>
        <v>2419.3548387096776</v>
      </c>
    </row>
    <row r="130" spans="1:10" ht="17.25" customHeight="1" x14ac:dyDescent="0.25">
      <c r="A130" s="18">
        <v>43312</v>
      </c>
      <c r="B130" s="19" t="s">
        <v>87</v>
      </c>
      <c r="C130" s="20">
        <f t="shared" si="269"/>
        <v>405.40540540540542</v>
      </c>
      <c r="D130" s="49" t="s">
        <v>43</v>
      </c>
      <c r="E130" s="22">
        <v>740</v>
      </c>
      <c r="F130" s="22">
        <v>754</v>
      </c>
      <c r="G130" s="22">
        <v>762</v>
      </c>
      <c r="H130" s="16">
        <f t="shared" si="266"/>
        <v>5675.6756756756758</v>
      </c>
      <c r="I130" s="22">
        <f t="shared" si="272"/>
        <v>3243.2432432432433</v>
      </c>
      <c r="J130" s="16">
        <f t="shared" si="273"/>
        <v>8918.9189189189201</v>
      </c>
    </row>
    <row r="131" spans="1:10" ht="17.25" customHeight="1" x14ac:dyDescent="0.25">
      <c r="A131" s="18">
        <v>43311</v>
      </c>
      <c r="B131" s="19" t="s">
        <v>88</v>
      </c>
      <c r="C131" s="20">
        <f t="shared" si="269"/>
        <v>1063.8297872340424</v>
      </c>
      <c r="D131" s="49" t="s">
        <v>43</v>
      </c>
      <c r="E131" s="22">
        <v>282</v>
      </c>
      <c r="F131" s="22">
        <v>285</v>
      </c>
      <c r="G131" s="22" t="s">
        <v>44</v>
      </c>
      <c r="H131" s="16">
        <f t="shared" si="266"/>
        <v>3191.4893617021271</v>
      </c>
      <c r="I131" s="22">
        <f t="shared" si="272"/>
        <v>0</v>
      </c>
      <c r="J131" s="16">
        <f t="shared" si="273"/>
        <v>3191.4893617021271</v>
      </c>
    </row>
    <row r="132" spans="1:10" ht="17.25" customHeight="1" x14ac:dyDescent="0.25">
      <c r="A132" s="18">
        <v>43297</v>
      </c>
      <c r="B132" s="19" t="s">
        <v>75</v>
      </c>
      <c r="C132" s="20">
        <f t="shared" si="269"/>
        <v>566.03773584905662</v>
      </c>
      <c r="D132" s="49" t="s">
        <v>189</v>
      </c>
      <c r="E132" s="22">
        <v>530</v>
      </c>
      <c r="F132" s="22">
        <v>526</v>
      </c>
      <c r="G132" s="22" t="s">
        <v>44</v>
      </c>
      <c r="H132" s="16">
        <f>(E132-F132)*C132</f>
        <v>2264.1509433962265</v>
      </c>
      <c r="I132" s="22">
        <f t="shared" ref="I132" si="274">IF(D132="SELL",IF(G132="-","0",F132-G132),IF(D132="BUY",IF(G132="-","0",G132-F132)))*C132</f>
        <v>0</v>
      </c>
      <c r="J132" s="16">
        <f t="shared" ref="J132" si="275">+I132+H132</f>
        <v>2264.1509433962265</v>
      </c>
    </row>
    <row r="133" spans="1:10" ht="17.25" customHeight="1" x14ac:dyDescent="0.25">
      <c r="A133" s="12"/>
      <c r="B133" s="8"/>
      <c r="C133" s="8"/>
      <c r="D133" s="8"/>
      <c r="E133" s="8"/>
      <c r="F133" s="8"/>
      <c r="G133" s="8"/>
      <c r="H133" s="8"/>
      <c r="I133" s="8"/>
      <c r="J133" s="8"/>
    </row>
    <row r="134" spans="1:10" ht="17.25" customHeight="1" x14ac:dyDescent="0.25">
      <c r="A134" s="18">
        <v>43280</v>
      </c>
      <c r="B134" s="19" t="s">
        <v>37</v>
      </c>
      <c r="C134" s="20">
        <f t="shared" ref="C134:C139" si="276">300000/E134</f>
        <v>1204.8192771084337</v>
      </c>
      <c r="D134" s="21" t="s">
        <v>43</v>
      </c>
      <c r="E134" s="22">
        <v>249</v>
      </c>
      <c r="F134" s="22">
        <v>255</v>
      </c>
      <c r="G134" s="22">
        <v>260</v>
      </c>
      <c r="H134" s="22">
        <f t="shared" ref="H134:H139" si="277">IF(D134="SELL", E134-F134, F134-E134)*C134</f>
        <v>7228.9156626506019</v>
      </c>
      <c r="I134" s="22">
        <f t="shared" ref="I134:I139" si="278">IF(D134="SELL",IF(G134="-","0",F134-G134),IF(D134="BUY",IF(G134="-","0",G134-F134)))*C134</f>
        <v>6024.0963855421687</v>
      </c>
      <c r="J134" s="16">
        <f t="shared" ref="J134:J139" si="279">+I134+H134</f>
        <v>13253.01204819277</v>
      </c>
    </row>
    <row r="135" spans="1:10" ht="17.25" customHeight="1" x14ac:dyDescent="0.25">
      <c r="A135" s="18">
        <v>43279</v>
      </c>
      <c r="B135" s="19" t="s">
        <v>48</v>
      </c>
      <c r="C135" s="20">
        <f t="shared" si="276"/>
        <v>923.07692307692309</v>
      </c>
      <c r="D135" s="21" t="s">
        <v>43</v>
      </c>
      <c r="E135" s="22">
        <v>325</v>
      </c>
      <c r="F135" s="22">
        <v>325</v>
      </c>
      <c r="G135" s="22" t="s">
        <v>44</v>
      </c>
      <c r="H135" s="22">
        <f t="shared" si="277"/>
        <v>0</v>
      </c>
      <c r="I135" s="22">
        <f t="shared" si="278"/>
        <v>0</v>
      </c>
      <c r="J135" s="16">
        <f t="shared" si="279"/>
        <v>0</v>
      </c>
    </row>
    <row r="136" spans="1:10" ht="17.25" customHeight="1" x14ac:dyDescent="0.25">
      <c r="A136" s="18">
        <v>43277</v>
      </c>
      <c r="B136" s="19" t="s">
        <v>45</v>
      </c>
      <c r="C136" s="20">
        <f t="shared" si="276"/>
        <v>447.76119402985074</v>
      </c>
      <c r="D136" s="21" t="s">
        <v>43</v>
      </c>
      <c r="E136" s="22">
        <v>670</v>
      </c>
      <c r="F136" s="22">
        <v>675</v>
      </c>
      <c r="G136" s="22" t="s">
        <v>44</v>
      </c>
      <c r="H136" s="22">
        <f t="shared" si="277"/>
        <v>2238.8059701492539</v>
      </c>
      <c r="I136" s="22">
        <f t="shared" si="278"/>
        <v>0</v>
      </c>
      <c r="J136" s="16">
        <f t="shared" si="279"/>
        <v>2238.8059701492539</v>
      </c>
    </row>
    <row r="137" spans="1:10" ht="17.25" customHeight="1" x14ac:dyDescent="0.25">
      <c r="A137" s="18">
        <v>43276</v>
      </c>
      <c r="B137" s="19" t="s">
        <v>46</v>
      </c>
      <c r="C137" s="20">
        <f t="shared" si="276"/>
        <v>854.70085470085473</v>
      </c>
      <c r="D137" s="21" t="s">
        <v>43</v>
      </c>
      <c r="E137" s="22">
        <v>351</v>
      </c>
      <c r="F137" s="22">
        <v>356</v>
      </c>
      <c r="G137" s="22" t="s">
        <v>44</v>
      </c>
      <c r="H137" s="22">
        <f t="shared" si="277"/>
        <v>4273.5042735042734</v>
      </c>
      <c r="I137" s="22">
        <f t="shared" si="278"/>
        <v>0</v>
      </c>
      <c r="J137" s="16">
        <f t="shared" si="279"/>
        <v>4273.5042735042734</v>
      </c>
    </row>
    <row r="138" spans="1:10" ht="17.25" customHeight="1" x14ac:dyDescent="0.25">
      <c r="A138" s="18">
        <v>43276</v>
      </c>
      <c r="B138" s="19" t="s">
        <v>32</v>
      </c>
      <c r="C138" s="20">
        <f t="shared" si="276"/>
        <v>248.75621890547265</v>
      </c>
      <c r="D138" s="21" t="s">
        <v>43</v>
      </c>
      <c r="E138" s="22">
        <v>1206</v>
      </c>
      <c r="F138" s="22">
        <v>1220</v>
      </c>
      <c r="G138" s="22" t="s">
        <v>44</v>
      </c>
      <c r="H138" s="22">
        <f t="shared" si="277"/>
        <v>3482.587064676617</v>
      </c>
      <c r="I138" s="22">
        <f t="shared" si="278"/>
        <v>0</v>
      </c>
      <c r="J138" s="16">
        <f t="shared" si="279"/>
        <v>3482.587064676617</v>
      </c>
    </row>
    <row r="139" spans="1:10" ht="17.25" customHeight="1" x14ac:dyDescent="0.25">
      <c r="A139" s="18">
        <v>43273</v>
      </c>
      <c r="B139" s="19" t="s">
        <v>47</v>
      </c>
      <c r="C139" s="20">
        <f t="shared" si="276"/>
        <v>724.63768115942025</v>
      </c>
      <c r="D139" s="21" t="s">
        <v>43</v>
      </c>
      <c r="E139" s="22">
        <v>414</v>
      </c>
      <c r="F139" s="22">
        <v>409</v>
      </c>
      <c r="G139" s="22" t="s">
        <v>44</v>
      </c>
      <c r="H139" s="22">
        <f t="shared" si="277"/>
        <v>-3623.188405797101</v>
      </c>
      <c r="I139" s="22">
        <f t="shared" si="278"/>
        <v>0</v>
      </c>
      <c r="J139" s="16">
        <f t="shared" si="279"/>
        <v>-3623.188405797101</v>
      </c>
    </row>
    <row r="140" spans="1:10" ht="17.25" customHeight="1" x14ac:dyDescent="0.25">
      <c r="A140" s="13">
        <v>43273</v>
      </c>
      <c r="B140" s="14" t="s">
        <v>41</v>
      </c>
      <c r="C140" s="15">
        <f>MROUND(500000/E140,10)</f>
        <v>450</v>
      </c>
      <c r="D140" s="49" t="s">
        <v>189</v>
      </c>
      <c r="E140" s="16">
        <v>1102</v>
      </c>
      <c r="F140" s="16">
        <v>1095</v>
      </c>
      <c r="G140" s="16">
        <v>0</v>
      </c>
      <c r="H140" s="16">
        <f>(E140-F140)*C140</f>
        <v>3150</v>
      </c>
      <c r="I140" s="16">
        <v>0</v>
      </c>
      <c r="J140" s="16">
        <f>+I140+H140</f>
        <v>3150</v>
      </c>
    </row>
    <row r="141" spans="1:10" ht="17.25" customHeight="1" x14ac:dyDescent="0.25">
      <c r="A141" s="13">
        <v>43272</v>
      </c>
      <c r="B141" s="14" t="s">
        <v>39</v>
      </c>
      <c r="C141" s="15">
        <f>MROUND(500000/E141,10)</f>
        <v>330</v>
      </c>
      <c r="D141" s="15" t="s">
        <v>10</v>
      </c>
      <c r="E141" s="16">
        <v>1500</v>
      </c>
      <c r="F141" s="16">
        <v>1525</v>
      </c>
      <c r="G141" s="16">
        <v>0</v>
      </c>
      <c r="H141" s="16">
        <f>(F141-E141)*C141</f>
        <v>8250</v>
      </c>
      <c r="I141" s="16">
        <v>0</v>
      </c>
      <c r="J141" s="16">
        <f>+I141+H141</f>
        <v>8250</v>
      </c>
    </row>
    <row r="142" spans="1:10" ht="17.25" customHeight="1" x14ac:dyDescent="0.25">
      <c r="A142" s="13">
        <v>43271</v>
      </c>
      <c r="B142" s="14" t="s">
        <v>19</v>
      </c>
      <c r="C142" s="15">
        <f>MROUND(500000/E142,10)</f>
        <v>420</v>
      </c>
      <c r="D142" s="15" t="s">
        <v>10</v>
      </c>
      <c r="E142" s="16">
        <v>1190</v>
      </c>
      <c r="F142" s="16">
        <v>1210</v>
      </c>
      <c r="G142" s="16">
        <v>0</v>
      </c>
      <c r="H142" s="16">
        <f>(F142-E142)*C142</f>
        <v>8400</v>
      </c>
      <c r="I142" s="16">
        <v>0</v>
      </c>
      <c r="J142" s="16">
        <f>+I142+H142</f>
        <v>8400</v>
      </c>
    </row>
    <row r="143" spans="1:10" ht="17.25" customHeight="1" x14ac:dyDescent="0.25">
      <c r="A143" s="2">
        <v>43269</v>
      </c>
      <c r="B143" s="3" t="s">
        <v>23</v>
      </c>
      <c r="C143" s="4">
        <f t="shared" ref="C143" si="280">MROUND(500000/E143,10)</f>
        <v>1230</v>
      </c>
      <c r="D143" s="4" t="s">
        <v>10</v>
      </c>
      <c r="E143" s="5">
        <v>408</v>
      </c>
      <c r="F143" s="5">
        <v>420</v>
      </c>
      <c r="G143" s="17">
        <v>440</v>
      </c>
      <c r="H143" s="5" t="s">
        <v>24</v>
      </c>
      <c r="I143" s="5">
        <v>0</v>
      </c>
      <c r="J143" s="16" t="s">
        <v>24</v>
      </c>
    </row>
    <row r="144" spans="1:10" ht="17.25" customHeight="1" x14ac:dyDescent="0.25">
      <c r="A144" s="2">
        <v>43266</v>
      </c>
      <c r="B144" s="3" t="s">
        <v>33</v>
      </c>
      <c r="C144" s="4">
        <f>MROUND(500000/E144,10)</f>
        <v>930</v>
      </c>
      <c r="D144" s="4" t="s">
        <v>10</v>
      </c>
      <c r="E144" s="5">
        <v>535</v>
      </c>
      <c r="F144" s="5">
        <v>547</v>
      </c>
      <c r="G144" s="17">
        <v>0</v>
      </c>
      <c r="H144" s="5">
        <f>(F144-E144)*C144</f>
        <v>11160</v>
      </c>
      <c r="I144" s="5">
        <v>0</v>
      </c>
      <c r="J144" s="16">
        <f>+I144+H144</f>
        <v>11160</v>
      </c>
    </row>
    <row r="145" spans="1:10" ht="17.25" customHeight="1" x14ac:dyDescent="0.25">
      <c r="A145" s="2">
        <v>43266</v>
      </c>
      <c r="B145" s="3" t="s">
        <v>16</v>
      </c>
      <c r="C145" s="4">
        <f>MROUND(500000/E145,10)</f>
        <v>380</v>
      </c>
      <c r="D145" s="4" t="s">
        <v>10</v>
      </c>
      <c r="E145" s="5">
        <v>1302</v>
      </c>
      <c r="F145" s="5">
        <v>1310</v>
      </c>
      <c r="G145" s="17">
        <v>0</v>
      </c>
      <c r="H145" s="5">
        <f>(F145-E145)*C145</f>
        <v>3040</v>
      </c>
      <c r="I145" s="5">
        <v>0</v>
      </c>
      <c r="J145" s="16">
        <f>+I145+H145</f>
        <v>3040</v>
      </c>
    </row>
    <row r="146" spans="1:10" ht="17.25" customHeight="1" x14ac:dyDescent="0.25">
      <c r="A146" s="13">
        <v>43265</v>
      </c>
      <c r="B146" s="14" t="s">
        <v>39</v>
      </c>
      <c r="C146" s="15">
        <f t="shared" ref="C146" si="281">MROUND(500000/E146,10)</f>
        <v>320</v>
      </c>
      <c r="D146" s="15" t="s">
        <v>10</v>
      </c>
      <c r="E146" s="16">
        <v>1545</v>
      </c>
      <c r="F146" s="16">
        <v>1550</v>
      </c>
      <c r="G146" s="16">
        <v>0</v>
      </c>
      <c r="H146" s="16">
        <f t="shared" ref="H146" si="282">(F146-E146)*C146</f>
        <v>1600</v>
      </c>
      <c r="I146" s="16">
        <v>0</v>
      </c>
      <c r="J146" s="16">
        <f t="shared" ref="J146" si="283">+I146+H146</f>
        <v>1600</v>
      </c>
    </row>
    <row r="147" spans="1:10" ht="17.25" customHeight="1" x14ac:dyDescent="0.25">
      <c r="A147" s="13">
        <v>43264</v>
      </c>
      <c r="B147" s="14" t="s">
        <v>38</v>
      </c>
      <c r="C147" s="15">
        <f t="shared" ref="C147:C153" si="284">MROUND(500000/E147,10)</f>
        <v>320</v>
      </c>
      <c r="D147" s="15" t="s">
        <v>10</v>
      </c>
      <c r="E147" s="16">
        <v>1545</v>
      </c>
      <c r="F147" s="16">
        <v>1555</v>
      </c>
      <c r="G147" s="16">
        <v>0</v>
      </c>
      <c r="H147" s="16">
        <f>(F147-E147)*C147</f>
        <v>3200</v>
      </c>
      <c r="I147" s="16">
        <v>0</v>
      </c>
      <c r="J147" s="16">
        <f>+I147+H147</f>
        <v>3200</v>
      </c>
    </row>
    <row r="148" spans="1:10" ht="17.25" customHeight="1" x14ac:dyDescent="0.25">
      <c r="A148" s="13">
        <v>43263</v>
      </c>
      <c r="B148" s="14" t="s">
        <v>23</v>
      </c>
      <c r="C148" s="15">
        <f t="shared" si="284"/>
        <v>1390</v>
      </c>
      <c r="D148" s="15" t="s">
        <v>10</v>
      </c>
      <c r="E148" s="16">
        <v>359</v>
      </c>
      <c r="F148" s="16">
        <v>368</v>
      </c>
      <c r="G148" s="16">
        <v>0</v>
      </c>
      <c r="H148" s="16">
        <f t="shared" ref="H148" si="285">(F148-E148)*C148</f>
        <v>12510</v>
      </c>
      <c r="I148" s="16">
        <v>0</v>
      </c>
      <c r="J148" s="16">
        <f t="shared" ref="J148" si="286">+I148+H148</f>
        <v>12510</v>
      </c>
    </row>
    <row r="149" spans="1:10" ht="17.25" customHeight="1" x14ac:dyDescent="0.25">
      <c r="A149" s="13">
        <v>43259</v>
      </c>
      <c r="B149" s="14" t="s">
        <v>23</v>
      </c>
      <c r="C149" s="15">
        <f t="shared" si="284"/>
        <v>1350</v>
      </c>
      <c r="D149" s="15" t="s">
        <v>10</v>
      </c>
      <c r="E149" s="16">
        <v>370</v>
      </c>
      <c r="F149" s="16">
        <v>360</v>
      </c>
      <c r="G149" s="16">
        <v>0</v>
      </c>
      <c r="H149" s="16">
        <f t="shared" ref="H149:H151" si="287">(F149-E149)*C149</f>
        <v>-13500</v>
      </c>
      <c r="I149" s="16">
        <v>0</v>
      </c>
      <c r="J149" s="11">
        <f t="shared" ref="J149:J151" si="288">+I149+H149</f>
        <v>-13500</v>
      </c>
    </row>
    <row r="150" spans="1:10" ht="17.25" customHeight="1" x14ac:dyDescent="0.25">
      <c r="A150" s="13">
        <v>43259</v>
      </c>
      <c r="B150" s="14" t="s">
        <v>30</v>
      </c>
      <c r="C150" s="15">
        <f t="shared" si="284"/>
        <v>540</v>
      </c>
      <c r="D150" s="15" t="s">
        <v>10</v>
      </c>
      <c r="E150" s="16">
        <v>919</v>
      </c>
      <c r="F150" s="16">
        <v>922</v>
      </c>
      <c r="G150" s="16">
        <v>0</v>
      </c>
      <c r="H150" s="16">
        <f t="shared" si="287"/>
        <v>1620</v>
      </c>
      <c r="I150" s="16">
        <v>0</v>
      </c>
      <c r="J150" s="16">
        <f t="shared" si="288"/>
        <v>1620</v>
      </c>
    </row>
    <row r="151" spans="1:10" ht="17.25" customHeight="1" x14ac:dyDescent="0.25">
      <c r="A151" s="13">
        <v>43258</v>
      </c>
      <c r="B151" s="14" t="s">
        <v>40</v>
      </c>
      <c r="C151" s="15">
        <f t="shared" si="284"/>
        <v>1210</v>
      </c>
      <c r="D151" s="15" t="s">
        <v>10</v>
      </c>
      <c r="E151" s="16">
        <v>413</v>
      </c>
      <c r="F151" s="16">
        <v>428</v>
      </c>
      <c r="G151" s="16">
        <v>0</v>
      </c>
      <c r="H151" s="16">
        <f t="shared" si="287"/>
        <v>18150</v>
      </c>
      <c r="I151" s="16">
        <v>0</v>
      </c>
      <c r="J151" s="16">
        <f t="shared" si="288"/>
        <v>18150</v>
      </c>
    </row>
    <row r="152" spans="1:10" ht="17.25" customHeight="1" x14ac:dyDescent="0.25">
      <c r="A152" s="13">
        <v>43257</v>
      </c>
      <c r="B152" s="14" t="s">
        <v>12</v>
      </c>
      <c r="C152" s="15">
        <f t="shared" si="284"/>
        <v>34250</v>
      </c>
      <c r="D152" s="15" t="s">
        <v>10</v>
      </c>
      <c r="E152" s="16">
        <v>14.6</v>
      </c>
      <c r="F152" s="16">
        <v>15.85</v>
      </c>
      <c r="G152" s="16">
        <v>16.600000000000001</v>
      </c>
      <c r="H152" s="16">
        <f t="shared" ref="H152" si="289">(F152-E152)*C152</f>
        <v>42812.5</v>
      </c>
      <c r="I152" s="16">
        <f>(G152-F152)*C152</f>
        <v>25687.500000000062</v>
      </c>
      <c r="J152" s="16">
        <f t="shared" ref="J152" si="290">+I152+H152</f>
        <v>68500.000000000058</v>
      </c>
    </row>
    <row r="153" spans="1:10" ht="17.25" customHeight="1" x14ac:dyDescent="0.25">
      <c r="A153" s="13">
        <v>43256</v>
      </c>
      <c r="B153" s="14" t="s">
        <v>12</v>
      </c>
      <c r="C153" s="15">
        <f t="shared" si="284"/>
        <v>32790</v>
      </c>
      <c r="D153" s="49" t="s">
        <v>189</v>
      </c>
      <c r="E153" s="16">
        <v>15.25</v>
      </c>
      <c r="F153" s="16">
        <v>14</v>
      </c>
      <c r="G153" s="16">
        <v>0</v>
      </c>
      <c r="H153" s="16">
        <f>(E153-F153)*C153</f>
        <v>40987.5</v>
      </c>
      <c r="I153" s="16">
        <v>0</v>
      </c>
      <c r="J153" s="16">
        <f>+I153+H153</f>
        <v>40987.5</v>
      </c>
    </row>
    <row r="154" spans="1:10" ht="17.25" customHeight="1" x14ac:dyDescent="0.25">
      <c r="A154" s="13">
        <v>43255</v>
      </c>
      <c r="B154" s="14" t="s">
        <v>40</v>
      </c>
      <c r="C154" s="15">
        <f t="shared" ref="C154" si="291">MROUND(500000/E154,10)</f>
        <v>1100</v>
      </c>
      <c r="D154" s="15" t="s">
        <v>10</v>
      </c>
      <c r="E154" s="16">
        <v>455</v>
      </c>
      <c r="F154" s="16">
        <v>435</v>
      </c>
      <c r="G154" s="16">
        <v>0</v>
      </c>
      <c r="H154" s="16">
        <f>(F154-E154)*C154</f>
        <v>-22000</v>
      </c>
      <c r="I154" s="16">
        <v>0</v>
      </c>
      <c r="J154" s="11">
        <f>+I154+H154</f>
        <v>-22000</v>
      </c>
    </row>
    <row r="155" spans="1:10" ht="17.25" customHeight="1" x14ac:dyDescent="0.25">
      <c r="A155" s="13">
        <v>43252</v>
      </c>
      <c r="B155" s="14" t="s">
        <v>42</v>
      </c>
      <c r="C155" s="15">
        <f>MROUND(500000/E155,10)</f>
        <v>590</v>
      </c>
      <c r="D155" s="15" t="s">
        <v>11</v>
      </c>
      <c r="E155" s="16">
        <v>850</v>
      </c>
      <c r="F155" s="16">
        <v>845</v>
      </c>
      <c r="G155" s="16">
        <v>0</v>
      </c>
      <c r="H155" s="16">
        <f>(E155-F155)*C155</f>
        <v>2950</v>
      </c>
      <c r="I155" s="16">
        <v>0</v>
      </c>
      <c r="J155" s="16">
        <f>+I155+H155</f>
        <v>2950</v>
      </c>
    </row>
    <row r="156" spans="1:10" ht="17.25" customHeight="1" x14ac:dyDescent="0.25">
      <c r="A156" s="13">
        <v>43252</v>
      </c>
      <c r="B156" s="14" t="s">
        <v>38</v>
      </c>
      <c r="C156" s="15">
        <f t="shared" ref="C156" si="292">MROUND(500000/E156,10)</f>
        <v>320</v>
      </c>
      <c r="D156" s="15" t="s">
        <v>10</v>
      </c>
      <c r="E156" s="16">
        <v>1545</v>
      </c>
      <c r="F156" s="16">
        <v>1515</v>
      </c>
      <c r="G156" s="16">
        <v>0</v>
      </c>
      <c r="H156" s="16">
        <f>(F156-E156)*C156</f>
        <v>-9600</v>
      </c>
      <c r="I156" s="16">
        <v>0</v>
      </c>
      <c r="J156" s="11">
        <f>+I156+H156</f>
        <v>-9600</v>
      </c>
    </row>
    <row r="157" spans="1:10" ht="17.25" customHeight="1" x14ac:dyDescent="0.25">
      <c r="A157" s="12"/>
      <c r="B157" s="8"/>
      <c r="C157" s="8"/>
      <c r="D157" s="8"/>
      <c r="E157" s="8"/>
      <c r="F157" s="8"/>
      <c r="G157" s="8"/>
      <c r="H157" s="8"/>
      <c r="I157" s="8"/>
      <c r="J157" s="8"/>
    </row>
  </sheetData>
  <mergeCells count="2">
    <mergeCell ref="A1:J1"/>
    <mergeCell ref="A2:J2"/>
  </mergeCells>
  <conditionalFormatting sqref="H134:I139 I127 I120:I123 I91 I77">
    <cfRule type="cellIs" dxfId="137" priority="168" operator="lessThan">
      <formula>0</formula>
    </cfRule>
  </conditionalFormatting>
  <conditionalFormatting sqref="H134:I139">
    <cfRule type="cellIs" dxfId="136" priority="167" operator="lessThan">
      <formula>0</formula>
    </cfRule>
  </conditionalFormatting>
  <conditionalFormatting sqref="I132">
    <cfRule type="cellIs" dxfId="135" priority="166" operator="lessThan">
      <formula>0</formula>
    </cfRule>
  </conditionalFormatting>
  <conditionalFormatting sqref="I132">
    <cfRule type="cellIs" dxfId="134" priority="165" operator="lessThan">
      <formula>0</formula>
    </cfRule>
  </conditionalFormatting>
  <conditionalFormatting sqref="I131">
    <cfRule type="cellIs" dxfId="133" priority="164" operator="lessThan">
      <formula>0</formula>
    </cfRule>
  </conditionalFormatting>
  <conditionalFormatting sqref="I131">
    <cfRule type="cellIs" dxfId="132" priority="163" operator="lessThan">
      <formula>0</formula>
    </cfRule>
  </conditionalFormatting>
  <conditionalFormatting sqref="I129:I130">
    <cfRule type="cellIs" dxfId="131" priority="162" operator="lessThan">
      <formula>0</formula>
    </cfRule>
  </conditionalFormatting>
  <conditionalFormatting sqref="I129:I130">
    <cfRule type="cellIs" dxfId="130" priority="161" operator="lessThan">
      <formula>0</formula>
    </cfRule>
  </conditionalFormatting>
  <conditionalFormatting sqref="I128">
    <cfRule type="cellIs" dxfId="129" priority="160" operator="lessThan">
      <formula>0</formula>
    </cfRule>
  </conditionalFormatting>
  <conditionalFormatting sqref="I128">
    <cfRule type="cellIs" dxfId="128" priority="159" operator="lessThan">
      <formula>0</formula>
    </cfRule>
  </conditionalFormatting>
  <conditionalFormatting sqref="I126">
    <cfRule type="cellIs" dxfId="127" priority="154" operator="lessThan">
      <formula>0</formula>
    </cfRule>
  </conditionalFormatting>
  <conditionalFormatting sqref="I125">
    <cfRule type="cellIs" dxfId="126" priority="153" operator="lessThan">
      <formula>0</formula>
    </cfRule>
  </conditionalFormatting>
  <conditionalFormatting sqref="I124">
    <cfRule type="cellIs" dxfId="125" priority="152" operator="lessThan">
      <formula>0</formula>
    </cfRule>
  </conditionalFormatting>
  <conditionalFormatting sqref="I119">
    <cfRule type="cellIs" dxfId="124" priority="146" operator="lessThan">
      <formula>0</formula>
    </cfRule>
  </conditionalFormatting>
  <conditionalFormatting sqref="I116:I118">
    <cfRule type="cellIs" dxfId="123" priority="145" operator="lessThan">
      <formula>0</formula>
    </cfRule>
  </conditionalFormatting>
  <conditionalFormatting sqref="I117:I118">
    <cfRule type="cellIs" dxfId="122" priority="144" operator="lessThan">
      <formula>0</formula>
    </cfRule>
  </conditionalFormatting>
  <conditionalFormatting sqref="I118">
    <cfRule type="cellIs" dxfId="121" priority="143" operator="lessThan">
      <formula>0</formula>
    </cfRule>
  </conditionalFormatting>
  <conditionalFormatting sqref="I115">
    <cfRule type="cellIs" dxfId="120" priority="142" operator="lessThan">
      <formula>0</formula>
    </cfRule>
  </conditionalFormatting>
  <conditionalFormatting sqref="I114">
    <cfRule type="cellIs" dxfId="119" priority="141" operator="lessThan">
      <formula>0</formula>
    </cfRule>
  </conditionalFormatting>
  <conditionalFormatting sqref="I112:I113">
    <cfRule type="cellIs" dxfId="118" priority="140" operator="lessThan">
      <formula>0</formula>
    </cfRule>
  </conditionalFormatting>
  <conditionalFormatting sqref="I112">
    <cfRule type="cellIs" dxfId="117" priority="139" operator="lessThan">
      <formula>0</formula>
    </cfRule>
  </conditionalFormatting>
  <conditionalFormatting sqref="I111">
    <cfRule type="cellIs" dxfId="116" priority="138" operator="lessThan">
      <formula>0</formula>
    </cfRule>
  </conditionalFormatting>
  <conditionalFormatting sqref="I111">
    <cfRule type="cellIs" dxfId="115" priority="137" operator="lessThan">
      <formula>0</formula>
    </cfRule>
  </conditionalFormatting>
  <conditionalFormatting sqref="I108:I109">
    <cfRule type="cellIs" dxfId="114" priority="136" operator="lessThan">
      <formula>0</formula>
    </cfRule>
  </conditionalFormatting>
  <conditionalFormatting sqref="I108">
    <cfRule type="cellIs" dxfId="113" priority="135" operator="lessThan">
      <formula>0</formula>
    </cfRule>
  </conditionalFormatting>
  <conditionalFormatting sqref="I107">
    <cfRule type="cellIs" dxfId="112" priority="134" operator="lessThan">
      <formula>0</formula>
    </cfRule>
  </conditionalFormatting>
  <conditionalFormatting sqref="I107">
    <cfRule type="cellIs" dxfId="111" priority="133" operator="lessThan">
      <formula>0</formula>
    </cfRule>
  </conditionalFormatting>
  <conditionalFormatting sqref="I110">
    <cfRule type="cellIs" dxfId="110" priority="132" operator="lessThan">
      <formula>0</formula>
    </cfRule>
  </conditionalFormatting>
  <conditionalFormatting sqref="I106">
    <cfRule type="cellIs" dxfId="109" priority="131" operator="lessThan">
      <formula>0</formula>
    </cfRule>
  </conditionalFormatting>
  <conditionalFormatting sqref="I106">
    <cfRule type="cellIs" dxfId="108" priority="130" operator="lessThan">
      <formula>0</formula>
    </cfRule>
  </conditionalFormatting>
  <conditionalFormatting sqref="I105">
    <cfRule type="cellIs" dxfId="107" priority="129" operator="lessThan">
      <formula>0</formula>
    </cfRule>
  </conditionalFormatting>
  <conditionalFormatting sqref="I105">
    <cfRule type="cellIs" dxfId="106" priority="128" operator="lessThan">
      <formula>0</formula>
    </cfRule>
  </conditionalFormatting>
  <conditionalFormatting sqref="I104">
    <cfRule type="cellIs" dxfId="105" priority="127" operator="lessThan">
      <formula>0</formula>
    </cfRule>
  </conditionalFormatting>
  <conditionalFormatting sqref="I104">
    <cfRule type="cellIs" dxfId="104" priority="126" operator="lessThan">
      <formula>0</formula>
    </cfRule>
  </conditionalFormatting>
  <conditionalFormatting sqref="I103">
    <cfRule type="cellIs" dxfId="103" priority="125" operator="lessThan">
      <formula>0</formula>
    </cfRule>
  </conditionalFormatting>
  <conditionalFormatting sqref="I103">
    <cfRule type="cellIs" dxfId="102" priority="124" operator="lessThan">
      <formula>0</formula>
    </cfRule>
  </conditionalFormatting>
  <conditionalFormatting sqref="I102">
    <cfRule type="cellIs" dxfId="101" priority="123" operator="lessThan">
      <formula>0</formula>
    </cfRule>
  </conditionalFormatting>
  <conditionalFormatting sqref="I102">
    <cfRule type="cellIs" dxfId="100" priority="122" operator="lessThan">
      <formula>0</formula>
    </cfRule>
  </conditionalFormatting>
  <conditionalFormatting sqref="I101">
    <cfRule type="cellIs" dxfId="99" priority="121" operator="lessThan">
      <formula>0</formula>
    </cfRule>
  </conditionalFormatting>
  <conditionalFormatting sqref="I101">
    <cfRule type="cellIs" dxfId="98" priority="120" operator="lessThan">
      <formula>0</formula>
    </cfRule>
  </conditionalFormatting>
  <conditionalFormatting sqref="I100">
    <cfRule type="cellIs" dxfId="97" priority="119" operator="lessThan">
      <formula>0</formula>
    </cfRule>
  </conditionalFormatting>
  <conditionalFormatting sqref="I100">
    <cfRule type="cellIs" dxfId="96" priority="118" operator="lessThan">
      <formula>0</formula>
    </cfRule>
  </conditionalFormatting>
  <conditionalFormatting sqref="I99">
    <cfRule type="cellIs" dxfId="95" priority="117" operator="lessThan">
      <formula>0</formula>
    </cfRule>
  </conditionalFormatting>
  <conditionalFormatting sqref="I99">
    <cfRule type="cellIs" dxfId="94" priority="116" operator="lessThan">
      <formula>0</formula>
    </cfRule>
  </conditionalFormatting>
  <conditionalFormatting sqref="I98">
    <cfRule type="cellIs" dxfId="93" priority="115" operator="lessThan">
      <formula>0</formula>
    </cfRule>
  </conditionalFormatting>
  <conditionalFormatting sqref="I98">
    <cfRule type="cellIs" dxfId="92" priority="114" operator="lessThan">
      <formula>0</formula>
    </cfRule>
  </conditionalFormatting>
  <conditionalFormatting sqref="I96:I97">
    <cfRule type="cellIs" dxfId="91" priority="113" operator="lessThan">
      <formula>0</formula>
    </cfRule>
  </conditionalFormatting>
  <conditionalFormatting sqref="I96">
    <cfRule type="cellIs" dxfId="90" priority="112" operator="lessThan">
      <formula>0</formula>
    </cfRule>
  </conditionalFormatting>
  <conditionalFormatting sqref="I95">
    <cfRule type="cellIs" dxfId="89" priority="111" operator="lessThan">
      <formula>0</formula>
    </cfRule>
  </conditionalFormatting>
  <conditionalFormatting sqref="I95">
    <cfRule type="cellIs" dxfId="88" priority="110" operator="lessThan">
      <formula>0</formula>
    </cfRule>
  </conditionalFormatting>
  <conditionalFormatting sqref="I92:I93">
    <cfRule type="cellIs" dxfId="87" priority="109" operator="lessThan">
      <formula>0</formula>
    </cfRule>
  </conditionalFormatting>
  <conditionalFormatting sqref="I92">
    <cfRule type="cellIs" dxfId="86" priority="108" operator="lessThan">
      <formula>0</formula>
    </cfRule>
  </conditionalFormatting>
  <conditionalFormatting sqref="I94">
    <cfRule type="cellIs" dxfId="85" priority="105" operator="lessThan">
      <formula>0</formula>
    </cfRule>
  </conditionalFormatting>
  <conditionalFormatting sqref="I89">
    <cfRule type="cellIs" dxfId="84" priority="98" operator="lessThan">
      <formula>0</formula>
    </cfRule>
  </conditionalFormatting>
  <conditionalFormatting sqref="I90">
    <cfRule type="cellIs" dxfId="83" priority="97" operator="lessThan">
      <formula>0</formula>
    </cfRule>
  </conditionalFormatting>
  <conditionalFormatting sqref="I90">
    <cfRule type="cellIs" dxfId="82" priority="96" operator="lessThan">
      <formula>0</formula>
    </cfRule>
  </conditionalFormatting>
  <conditionalFormatting sqref="I89">
    <cfRule type="cellIs" dxfId="81" priority="95" operator="lessThan">
      <formula>0</formula>
    </cfRule>
  </conditionalFormatting>
  <conditionalFormatting sqref="I87">
    <cfRule type="cellIs" dxfId="80" priority="94" operator="lessThan">
      <formula>0</formula>
    </cfRule>
  </conditionalFormatting>
  <conditionalFormatting sqref="I88">
    <cfRule type="cellIs" dxfId="79" priority="93" operator="lessThan">
      <formula>0</formula>
    </cfRule>
  </conditionalFormatting>
  <conditionalFormatting sqref="I88">
    <cfRule type="cellIs" dxfId="78" priority="92" operator="lessThan">
      <formula>0</formula>
    </cfRule>
  </conditionalFormatting>
  <conditionalFormatting sqref="I87">
    <cfRule type="cellIs" dxfId="77" priority="91" operator="lessThan">
      <formula>0</formula>
    </cfRule>
  </conditionalFormatting>
  <conditionalFormatting sqref="I85">
    <cfRule type="cellIs" dxfId="76" priority="90" operator="lessThan">
      <formula>0</formula>
    </cfRule>
  </conditionalFormatting>
  <conditionalFormatting sqref="I86">
    <cfRule type="cellIs" dxfId="75" priority="89" operator="lessThan">
      <formula>0</formula>
    </cfRule>
  </conditionalFormatting>
  <conditionalFormatting sqref="I86">
    <cfRule type="cellIs" dxfId="74" priority="88" operator="lessThan">
      <formula>0</formula>
    </cfRule>
  </conditionalFormatting>
  <conditionalFormatting sqref="I85">
    <cfRule type="cellIs" dxfId="73" priority="87" operator="lessThan">
      <formula>0</formula>
    </cfRule>
  </conditionalFormatting>
  <conditionalFormatting sqref="I85">
    <cfRule type="cellIs" dxfId="72" priority="86" operator="lessThan">
      <formula>0</formula>
    </cfRule>
  </conditionalFormatting>
  <conditionalFormatting sqref="I84">
    <cfRule type="cellIs" dxfId="71" priority="85" operator="lessThan">
      <formula>0</formula>
    </cfRule>
  </conditionalFormatting>
  <conditionalFormatting sqref="I84">
    <cfRule type="cellIs" dxfId="70" priority="84" operator="lessThan">
      <formula>0</formula>
    </cfRule>
  </conditionalFormatting>
  <conditionalFormatting sqref="I82">
    <cfRule type="cellIs" dxfId="69" priority="83" operator="lessThan">
      <formula>0</formula>
    </cfRule>
  </conditionalFormatting>
  <conditionalFormatting sqref="I83">
    <cfRule type="cellIs" dxfId="68" priority="82" operator="lessThan">
      <formula>0</formula>
    </cfRule>
  </conditionalFormatting>
  <conditionalFormatting sqref="I83">
    <cfRule type="cellIs" dxfId="67" priority="81" operator="lessThan">
      <formula>0</formula>
    </cfRule>
  </conditionalFormatting>
  <conditionalFormatting sqref="I82">
    <cfRule type="cellIs" dxfId="66" priority="80" operator="lessThan">
      <formula>0</formula>
    </cfRule>
  </conditionalFormatting>
  <conditionalFormatting sqref="I82">
    <cfRule type="cellIs" dxfId="65" priority="79" operator="lessThan">
      <formula>0</formula>
    </cfRule>
  </conditionalFormatting>
  <conditionalFormatting sqref="I84">
    <cfRule type="cellIs" dxfId="64" priority="78" operator="lessThan">
      <formula>0</formula>
    </cfRule>
  </conditionalFormatting>
  <conditionalFormatting sqref="I82">
    <cfRule type="cellIs" dxfId="63" priority="77" operator="lessThan">
      <formula>0</formula>
    </cfRule>
  </conditionalFormatting>
  <conditionalFormatting sqref="I82">
    <cfRule type="cellIs" dxfId="62" priority="76" operator="lessThan">
      <formula>0</formula>
    </cfRule>
  </conditionalFormatting>
  <conditionalFormatting sqref="I81">
    <cfRule type="cellIs" dxfId="61" priority="75" operator="lessThan">
      <formula>0</formula>
    </cfRule>
  </conditionalFormatting>
  <conditionalFormatting sqref="I81">
    <cfRule type="cellIs" dxfId="60" priority="74" operator="lessThan">
      <formula>0</formula>
    </cfRule>
  </conditionalFormatting>
  <conditionalFormatting sqref="I81">
    <cfRule type="cellIs" dxfId="59" priority="73" operator="lessThan">
      <formula>0</formula>
    </cfRule>
  </conditionalFormatting>
  <conditionalFormatting sqref="I81">
    <cfRule type="cellIs" dxfId="58" priority="72" operator="lessThan">
      <formula>0</formula>
    </cfRule>
  </conditionalFormatting>
  <conditionalFormatting sqref="I81">
    <cfRule type="cellIs" dxfId="57" priority="71" operator="lessThan">
      <formula>0</formula>
    </cfRule>
  </conditionalFormatting>
  <conditionalFormatting sqref="I80">
    <cfRule type="cellIs" dxfId="56" priority="70" operator="lessThan">
      <formula>0</formula>
    </cfRule>
  </conditionalFormatting>
  <conditionalFormatting sqref="I80">
    <cfRule type="cellIs" dxfId="55" priority="69" operator="lessThan">
      <formula>0</formula>
    </cfRule>
  </conditionalFormatting>
  <conditionalFormatting sqref="I80">
    <cfRule type="cellIs" dxfId="54" priority="68" operator="lessThan">
      <formula>0</formula>
    </cfRule>
  </conditionalFormatting>
  <conditionalFormatting sqref="I80">
    <cfRule type="cellIs" dxfId="53" priority="67" operator="lessThan">
      <formula>0</formula>
    </cfRule>
  </conditionalFormatting>
  <conditionalFormatting sqref="I80">
    <cfRule type="cellIs" dxfId="52" priority="66" operator="lessThan">
      <formula>0</formula>
    </cfRule>
  </conditionalFormatting>
  <conditionalFormatting sqref="I78:I79">
    <cfRule type="cellIs" dxfId="51" priority="65" operator="lessThan">
      <formula>0</formula>
    </cfRule>
  </conditionalFormatting>
  <conditionalFormatting sqref="I78:I79">
    <cfRule type="cellIs" dxfId="50" priority="64" operator="lessThan">
      <formula>0</formula>
    </cfRule>
  </conditionalFormatting>
  <conditionalFormatting sqref="I78:I79">
    <cfRule type="cellIs" dxfId="49" priority="63" operator="lessThan">
      <formula>0</formula>
    </cfRule>
  </conditionalFormatting>
  <conditionalFormatting sqref="I78:I79">
    <cfRule type="cellIs" dxfId="48" priority="62" operator="lessThan">
      <formula>0</formula>
    </cfRule>
  </conditionalFormatting>
  <conditionalFormatting sqref="I78:I79">
    <cfRule type="cellIs" dxfId="47" priority="61" operator="lessThan">
      <formula>0</formula>
    </cfRule>
  </conditionalFormatting>
  <conditionalFormatting sqref="I79">
    <cfRule type="cellIs" dxfId="46" priority="60" operator="lessThan">
      <formula>0</formula>
    </cfRule>
  </conditionalFormatting>
  <conditionalFormatting sqref="I79">
    <cfRule type="cellIs" dxfId="45" priority="59" operator="lessThan">
      <formula>0</formula>
    </cfRule>
  </conditionalFormatting>
  <conditionalFormatting sqref="I79">
    <cfRule type="cellIs" dxfId="44" priority="58" operator="lessThan">
      <formula>0</formula>
    </cfRule>
  </conditionalFormatting>
  <conditionalFormatting sqref="I79">
    <cfRule type="cellIs" dxfId="43" priority="57" operator="lessThan">
      <formula>0</formula>
    </cfRule>
  </conditionalFormatting>
  <conditionalFormatting sqref="I79">
    <cfRule type="cellIs" dxfId="42" priority="56" operator="lessThan">
      <formula>0</formula>
    </cfRule>
  </conditionalFormatting>
  <conditionalFormatting sqref="I76">
    <cfRule type="cellIs" dxfId="41" priority="45" operator="lessThan">
      <formula>0</formula>
    </cfRule>
  </conditionalFormatting>
  <conditionalFormatting sqref="I75">
    <cfRule type="cellIs" dxfId="40" priority="44" operator="lessThan">
      <formula>0</formula>
    </cfRule>
  </conditionalFormatting>
  <conditionalFormatting sqref="I74">
    <cfRule type="cellIs" dxfId="39" priority="43" operator="lessThan">
      <formula>0</formula>
    </cfRule>
  </conditionalFormatting>
  <conditionalFormatting sqref="I73">
    <cfRule type="cellIs" dxfId="38" priority="42" operator="lessThan">
      <formula>0</formula>
    </cfRule>
  </conditionalFormatting>
  <conditionalFormatting sqref="I72">
    <cfRule type="cellIs" dxfId="37" priority="41" operator="lessThan">
      <formula>0</formula>
    </cfRule>
  </conditionalFormatting>
  <conditionalFormatting sqref="I71">
    <cfRule type="cellIs" dxfId="36" priority="40" operator="lessThan">
      <formula>0</formula>
    </cfRule>
  </conditionalFormatting>
  <conditionalFormatting sqref="I70">
    <cfRule type="cellIs" dxfId="35" priority="39" operator="lessThan">
      <formula>0</formula>
    </cfRule>
  </conditionalFormatting>
  <conditionalFormatting sqref="I69">
    <cfRule type="cellIs" dxfId="34" priority="38" operator="lessThan">
      <formula>0</formula>
    </cfRule>
  </conditionalFormatting>
  <conditionalFormatting sqref="I68">
    <cfRule type="cellIs" dxfId="33" priority="37" operator="lessThan">
      <formula>0</formula>
    </cfRule>
  </conditionalFormatting>
  <conditionalFormatting sqref="I67">
    <cfRule type="cellIs" dxfId="32" priority="36" operator="lessThan">
      <formula>0</formula>
    </cfRule>
  </conditionalFormatting>
  <conditionalFormatting sqref="I66">
    <cfRule type="cellIs" dxfId="31" priority="35" operator="lessThan">
      <formula>0</formula>
    </cfRule>
  </conditionalFormatting>
  <conditionalFormatting sqref="I65">
    <cfRule type="cellIs" dxfId="30" priority="34" operator="lessThan">
      <formula>0</formula>
    </cfRule>
  </conditionalFormatting>
  <conditionalFormatting sqref="I64">
    <cfRule type="cellIs" dxfId="29" priority="33" operator="lessThan">
      <formula>0</formula>
    </cfRule>
  </conditionalFormatting>
  <conditionalFormatting sqref="I63">
    <cfRule type="cellIs" dxfId="28" priority="32" operator="lessThan">
      <formula>0</formula>
    </cfRule>
  </conditionalFormatting>
  <conditionalFormatting sqref="I62">
    <cfRule type="cellIs" dxfId="27" priority="31" operator="lessThan">
      <formula>0</formula>
    </cfRule>
  </conditionalFormatting>
  <conditionalFormatting sqref="I61">
    <cfRule type="cellIs" dxfId="26" priority="30" operator="lessThan">
      <formula>0</formula>
    </cfRule>
  </conditionalFormatting>
  <conditionalFormatting sqref="I60">
    <cfRule type="cellIs" dxfId="25" priority="29" operator="lessThan">
      <formula>0</formula>
    </cfRule>
  </conditionalFormatting>
  <conditionalFormatting sqref="I59">
    <cfRule type="cellIs" dxfId="24" priority="28" operator="lessThan">
      <formula>0</formula>
    </cfRule>
  </conditionalFormatting>
  <conditionalFormatting sqref="I58">
    <cfRule type="cellIs" dxfId="23" priority="27" operator="lessThan">
      <formula>0</formula>
    </cfRule>
  </conditionalFormatting>
  <conditionalFormatting sqref="I57">
    <cfRule type="cellIs" dxfId="22" priority="26" operator="lessThan">
      <formula>0</formula>
    </cfRule>
  </conditionalFormatting>
  <conditionalFormatting sqref="I56">
    <cfRule type="cellIs" dxfId="21" priority="25" operator="lessThan">
      <formula>0</formula>
    </cfRule>
  </conditionalFormatting>
  <conditionalFormatting sqref="I55">
    <cfRule type="cellIs" dxfId="20" priority="23" operator="lessThan">
      <formula>0</formula>
    </cfRule>
  </conditionalFormatting>
  <conditionalFormatting sqref="I54">
    <cfRule type="cellIs" dxfId="19" priority="22" operator="lessThan">
      <formula>0</formula>
    </cfRule>
  </conditionalFormatting>
  <conditionalFormatting sqref="I53">
    <cfRule type="cellIs" dxfId="18" priority="21" operator="lessThan">
      <formula>0</formula>
    </cfRule>
  </conditionalFormatting>
  <conditionalFormatting sqref="I52">
    <cfRule type="cellIs" dxfId="17" priority="20" operator="lessThan">
      <formula>0</formula>
    </cfRule>
  </conditionalFormatting>
  <conditionalFormatting sqref="I51">
    <cfRule type="cellIs" dxfId="16" priority="18" operator="lessThan">
      <formula>0</formula>
    </cfRule>
  </conditionalFormatting>
  <conditionalFormatting sqref="I50">
    <cfRule type="cellIs" dxfId="15" priority="17" operator="lessThan">
      <formula>0</formula>
    </cfRule>
  </conditionalFormatting>
  <conditionalFormatting sqref="I49">
    <cfRule type="cellIs" dxfId="14" priority="16" operator="lessThan">
      <formula>0</formula>
    </cfRule>
  </conditionalFormatting>
  <conditionalFormatting sqref="I48">
    <cfRule type="cellIs" dxfId="13" priority="15" operator="lessThan">
      <formula>0</formula>
    </cfRule>
  </conditionalFormatting>
  <conditionalFormatting sqref="I46">
    <cfRule type="cellIs" dxfId="12" priority="14" operator="lessThan">
      <formula>0</formula>
    </cfRule>
  </conditionalFormatting>
  <conditionalFormatting sqref="I45">
    <cfRule type="cellIs" dxfId="11" priority="13" operator="lessThan">
      <formula>0</formula>
    </cfRule>
  </conditionalFormatting>
  <conditionalFormatting sqref="I43:I44">
    <cfRule type="cellIs" dxfId="10" priority="12" operator="lessThan">
      <formula>0</formula>
    </cfRule>
  </conditionalFormatting>
  <conditionalFormatting sqref="I42">
    <cfRule type="cellIs" dxfId="9" priority="11" operator="lessThan">
      <formula>0</formula>
    </cfRule>
  </conditionalFormatting>
  <conditionalFormatting sqref="I41">
    <cfRule type="cellIs" dxfId="8" priority="10" operator="lessThan">
      <formula>0</formula>
    </cfRule>
  </conditionalFormatting>
  <conditionalFormatting sqref="I39">
    <cfRule type="cellIs" dxfId="7" priority="9" operator="lessThan">
      <formula>0</formula>
    </cfRule>
  </conditionalFormatting>
  <conditionalFormatting sqref="I38">
    <cfRule type="cellIs" dxfId="6" priority="8" operator="lessThan">
      <formula>0</formula>
    </cfRule>
  </conditionalFormatting>
  <conditionalFormatting sqref="I37">
    <cfRule type="cellIs" dxfId="5" priority="7" operator="lessThan">
      <formula>0</formula>
    </cfRule>
  </conditionalFormatting>
  <conditionalFormatting sqref="I36">
    <cfRule type="cellIs" dxfId="4" priority="5" operator="lessThan">
      <formula>0</formula>
    </cfRule>
  </conditionalFormatting>
  <conditionalFormatting sqref="I31">
    <cfRule type="cellIs" dxfId="3" priority="4" operator="lessThan">
      <formula>0</formula>
    </cfRule>
  </conditionalFormatting>
  <conditionalFormatting sqref="I27">
    <cfRule type="cellIs" dxfId="2" priority="3" operator="lessThan">
      <formula>0</formula>
    </cfRule>
  </conditionalFormatting>
  <conditionalFormatting sqref="I18">
    <cfRule type="cellIs" dxfId="1" priority="2" operator="lessThan">
      <formula>0</formula>
    </cfRule>
  </conditionalFormatting>
  <conditionalFormatting sqref="I1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54 H153 H155 H51 C42:H42 C31:H31 C27:H27 D18:H1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topLeftCell="A2"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22.5" customHeight="1" x14ac:dyDescent="0.4">
      <c r="A2" s="77" t="s">
        <v>50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43598</v>
      </c>
      <c r="B5" s="28" t="s">
        <v>286</v>
      </c>
      <c r="C5" s="28">
        <v>500</v>
      </c>
      <c r="D5" s="28" t="s">
        <v>10</v>
      </c>
      <c r="E5" s="29">
        <v>1935</v>
      </c>
      <c r="F5" s="29">
        <v>1955</v>
      </c>
      <c r="G5" s="33">
        <v>0</v>
      </c>
      <c r="H5" s="16">
        <f t="shared" ref="H5" si="0">(F5-E5)*C5</f>
        <v>10000</v>
      </c>
      <c r="I5" s="5">
        <v>0</v>
      </c>
      <c r="J5" s="16">
        <f t="shared" ref="J5" si="1">+I5+H5</f>
        <v>10000</v>
      </c>
    </row>
    <row r="6" spans="1:10" x14ac:dyDescent="0.25">
      <c r="A6" s="69">
        <v>43595</v>
      </c>
      <c r="B6" s="28" t="s">
        <v>284</v>
      </c>
      <c r="C6" s="28">
        <v>1300</v>
      </c>
      <c r="D6" s="28" t="s">
        <v>10</v>
      </c>
      <c r="E6" s="29">
        <v>575</v>
      </c>
      <c r="F6" s="29">
        <v>585</v>
      </c>
      <c r="G6" s="33">
        <v>0</v>
      </c>
      <c r="H6" s="16">
        <f t="shared" ref="H6:H7" si="2">(F6-E6)*C6</f>
        <v>13000</v>
      </c>
      <c r="I6" s="5">
        <v>0</v>
      </c>
      <c r="J6" s="16">
        <f t="shared" ref="J6:J7" si="3">+I6+H6</f>
        <v>13000</v>
      </c>
    </row>
    <row r="7" spans="1:10" x14ac:dyDescent="0.25">
      <c r="A7" s="69">
        <v>43595</v>
      </c>
      <c r="B7" s="28" t="s">
        <v>15</v>
      </c>
      <c r="C7" s="28">
        <v>1000</v>
      </c>
      <c r="D7" s="28" t="s">
        <v>10</v>
      </c>
      <c r="E7" s="29">
        <v>550</v>
      </c>
      <c r="F7" s="29">
        <v>545</v>
      </c>
      <c r="G7" s="33">
        <v>0</v>
      </c>
      <c r="H7" s="16">
        <f t="shared" si="2"/>
        <v>-5000</v>
      </c>
      <c r="I7" s="5">
        <v>0</v>
      </c>
      <c r="J7" s="16">
        <f t="shared" si="3"/>
        <v>-5000</v>
      </c>
    </row>
    <row r="8" spans="1:10" x14ac:dyDescent="0.25">
      <c r="A8" s="69">
        <v>43594</v>
      </c>
      <c r="B8" s="28" t="s">
        <v>266</v>
      </c>
      <c r="C8" s="28">
        <v>700</v>
      </c>
      <c r="D8" s="32" t="s">
        <v>11</v>
      </c>
      <c r="E8" s="33">
        <v>1128</v>
      </c>
      <c r="F8" s="33">
        <v>1120</v>
      </c>
      <c r="G8" s="33">
        <v>0</v>
      </c>
      <c r="H8" s="16">
        <f>(E8-F8)*C8</f>
        <v>5600</v>
      </c>
      <c r="I8" s="16">
        <v>0</v>
      </c>
      <c r="J8" s="16">
        <f t="shared" ref="J8" si="4">+I8+H8</f>
        <v>5600</v>
      </c>
    </row>
    <row r="9" spans="1:10" x14ac:dyDescent="0.25">
      <c r="A9" s="69">
        <v>43593</v>
      </c>
      <c r="B9" s="28" t="s">
        <v>278</v>
      </c>
      <c r="C9" s="28">
        <v>1250</v>
      </c>
      <c r="D9" s="28" t="s">
        <v>10</v>
      </c>
      <c r="E9" s="29">
        <v>530</v>
      </c>
      <c r="F9" s="29">
        <v>539</v>
      </c>
      <c r="G9" s="33">
        <v>0</v>
      </c>
      <c r="H9" s="16">
        <f t="shared" ref="H9" si="5">(F9-E9)*C9</f>
        <v>11250</v>
      </c>
      <c r="I9" s="5">
        <v>0</v>
      </c>
      <c r="J9" s="16">
        <f t="shared" ref="J9" si="6">+I9+H9</f>
        <v>11250</v>
      </c>
    </row>
    <row r="10" spans="1:10" x14ac:dyDescent="0.25">
      <c r="A10" s="69">
        <v>43592</v>
      </c>
      <c r="B10" s="28" t="s">
        <v>74</v>
      </c>
      <c r="C10" s="28">
        <v>500</v>
      </c>
      <c r="D10" s="28" t="s">
        <v>10</v>
      </c>
      <c r="E10" s="29">
        <v>1320</v>
      </c>
      <c r="F10" s="29">
        <v>1339</v>
      </c>
      <c r="G10" s="33">
        <v>0</v>
      </c>
      <c r="H10" s="16">
        <f t="shared" ref="H10" si="7">(F10-E10)*C10</f>
        <v>9500</v>
      </c>
      <c r="I10" s="5">
        <v>0</v>
      </c>
      <c r="J10" s="16">
        <f t="shared" ref="J10" si="8">+I10+H10</f>
        <v>9500</v>
      </c>
    </row>
    <row r="11" spans="1:10" x14ac:dyDescent="0.25">
      <c r="A11" s="69">
        <v>43591</v>
      </c>
      <c r="B11" s="28" t="s">
        <v>236</v>
      </c>
      <c r="C11" s="28">
        <v>700</v>
      </c>
      <c r="D11" s="28" t="s">
        <v>10</v>
      </c>
      <c r="E11" s="29">
        <v>1380</v>
      </c>
      <c r="F11" s="29">
        <v>1395</v>
      </c>
      <c r="G11" s="33">
        <v>0</v>
      </c>
      <c r="H11" s="16">
        <f t="shared" ref="H11" si="9">(F11-E11)*C11</f>
        <v>10500</v>
      </c>
      <c r="I11" s="5">
        <v>0</v>
      </c>
      <c r="J11" s="16">
        <f t="shared" ref="J11" si="10">+I11+H11</f>
        <v>10500</v>
      </c>
    </row>
    <row r="12" spans="1:10" x14ac:dyDescent="0.25">
      <c r="A12" s="69">
        <v>43588</v>
      </c>
      <c r="B12" s="28" t="s">
        <v>271</v>
      </c>
      <c r="C12" s="28">
        <v>500</v>
      </c>
      <c r="D12" s="28" t="s">
        <v>10</v>
      </c>
      <c r="E12" s="29">
        <v>1765</v>
      </c>
      <c r="F12" s="29">
        <v>1785</v>
      </c>
      <c r="G12" s="33">
        <v>0</v>
      </c>
      <c r="H12" s="16">
        <f t="shared" ref="H12" si="11">(F12-E12)*C12</f>
        <v>10000</v>
      </c>
      <c r="I12" s="5">
        <v>0</v>
      </c>
      <c r="J12" s="16">
        <f t="shared" ref="J12" si="12">+I12+H12</f>
        <v>10000</v>
      </c>
    </row>
    <row r="13" spans="1:10" x14ac:dyDescent="0.25">
      <c r="A13" s="69">
        <v>43587</v>
      </c>
      <c r="B13" s="28" t="s">
        <v>212</v>
      </c>
      <c r="C13" s="28">
        <v>600</v>
      </c>
      <c r="D13" s="28" t="s">
        <v>10</v>
      </c>
      <c r="E13" s="29">
        <v>1115</v>
      </c>
      <c r="F13" s="29">
        <v>1105</v>
      </c>
      <c r="G13" s="33">
        <v>0</v>
      </c>
      <c r="H13" s="16">
        <f t="shared" ref="H13:H14" si="13">(F13-E13)*C13</f>
        <v>-6000</v>
      </c>
      <c r="I13" s="5">
        <v>0</v>
      </c>
      <c r="J13" s="16">
        <f t="shared" ref="J13:J14" si="14">+I13+H13</f>
        <v>-6000</v>
      </c>
    </row>
    <row r="14" spans="1:10" x14ac:dyDescent="0.25">
      <c r="A14" s="69">
        <v>43587</v>
      </c>
      <c r="B14" s="28" t="s">
        <v>237</v>
      </c>
      <c r="C14" s="28">
        <v>250</v>
      </c>
      <c r="D14" s="28" t="s">
        <v>10</v>
      </c>
      <c r="E14" s="29">
        <v>2610</v>
      </c>
      <c r="F14" s="29">
        <v>2602</v>
      </c>
      <c r="G14" s="33">
        <v>0</v>
      </c>
      <c r="H14" s="16">
        <f t="shared" si="13"/>
        <v>-2000</v>
      </c>
      <c r="I14" s="5">
        <v>0</v>
      </c>
      <c r="J14" s="16">
        <f t="shared" si="14"/>
        <v>-2000</v>
      </c>
    </row>
    <row r="15" spans="1:10" x14ac:dyDescent="0.25">
      <c r="A15" s="64"/>
      <c r="B15" s="65"/>
      <c r="C15" s="65"/>
      <c r="D15" s="65"/>
      <c r="E15" s="66"/>
      <c r="F15" s="66"/>
      <c r="G15" s="66"/>
      <c r="H15" s="67"/>
      <c r="I15" s="67"/>
      <c r="J15" s="68"/>
    </row>
    <row r="16" spans="1:10" x14ac:dyDescent="0.25">
      <c r="A16" s="69">
        <v>43585</v>
      </c>
      <c r="B16" s="28" t="s">
        <v>261</v>
      </c>
      <c r="C16" s="28">
        <v>800</v>
      </c>
      <c r="D16" s="28" t="s">
        <v>10</v>
      </c>
      <c r="E16" s="29">
        <v>830</v>
      </c>
      <c r="F16" s="29">
        <v>825</v>
      </c>
      <c r="G16" s="33">
        <v>0</v>
      </c>
      <c r="H16" s="16">
        <f t="shared" ref="H16" si="15">(F16-E16)*C16</f>
        <v>-4000</v>
      </c>
      <c r="I16" s="5">
        <v>0</v>
      </c>
      <c r="J16" s="11">
        <f t="shared" ref="J16" si="16">+I16+H16</f>
        <v>-4000</v>
      </c>
    </row>
    <row r="17" spans="1:10" x14ac:dyDescent="0.25">
      <c r="A17" s="69">
        <v>43581</v>
      </c>
      <c r="B17" s="28" t="s">
        <v>264</v>
      </c>
      <c r="C17" s="28">
        <v>1000</v>
      </c>
      <c r="D17" s="28" t="s">
        <v>10</v>
      </c>
      <c r="E17" s="29">
        <v>575</v>
      </c>
      <c r="F17" s="29">
        <v>578</v>
      </c>
      <c r="G17" s="33">
        <v>0</v>
      </c>
      <c r="H17" s="16">
        <f t="shared" ref="H17:H18" si="17">(F17-E17)*C17</f>
        <v>3000</v>
      </c>
      <c r="I17" s="5">
        <v>0</v>
      </c>
      <c r="J17" s="16">
        <f t="shared" ref="J17:J18" si="18">+I17+H17</f>
        <v>3000</v>
      </c>
    </row>
    <row r="18" spans="1:10" x14ac:dyDescent="0.25">
      <c r="A18" s="69">
        <v>43581</v>
      </c>
      <c r="B18" s="28" t="s">
        <v>265</v>
      </c>
      <c r="C18" s="28">
        <v>600</v>
      </c>
      <c r="D18" s="28" t="s">
        <v>10</v>
      </c>
      <c r="E18" s="29">
        <v>1500</v>
      </c>
      <c r="F18" s="29">
        <v>1485</v>
      </c>
      <c r="G18" s="33">
        <v>0</v>
      </c>
      <c r="H18" s="16">
        <f t="shared" si="17"/>
        <v>-9000</v>
      </c>
      <c r="I18" s="5">
        <v>0</v>
      </c>
      <c r="J18" s="11">
        <f t="shared" si="18"/>
        <v>-9000</v>
      </c>
    </row>
    <row r="19" spans="1:10" x14ac:dyDescent="0.25">
      <c r="A19" s="69">
        <v>43580</v>
      </c>
      <c r="B19" s="28" t="s">
        <v>266</v>
      </c>
      <c r="C19" s="28">
        <v>700</v>
      </c>
      <c r="D19" s="32" t="s">
        <v>11</v>
      </c>
      <c r="E19" s="33">
        <v>1144</v>
      </c>
      <c r="F19" s="33">
        <v>1129</v>
      </c>
      <c r="G19" s="33">
        <v>0</v>
      </c>
      <c r="H19" s="16">
        <f>(E19-F19)*C19</f>
        <v>10500</v>
      </c>
      <c r="I19" s="16">
        <v>0</v>
      </c>
      <c r="J19" s="16">
        <f t="shared" ref="J19" si="19">+I19+H19</f>
        <v>10500</v>
      </c>
    </row>
    <row r="20" spans="1:10" x14ac:dyDescent="0.25">
      <c r="A20" s="69">
        <v>43579</v>
      </c>
      <c r="B20" s="28" t="s">
        <v>238</v>
      </c>
      <c r="C20" s="28">
        <v>500</v>
      </c>
      <c r="D20" s="28" t="s">
        <v>10</v>
      </c>
      <c r="E20" s="29">
        <v>2475</v>
      </c>
      <c r="F20" s="29">
        <v>2495</v>
      </c>
      <c r="G20" s="33">
        <v>0</v>
      </c>
      <c r="H20" s="16">
        <f t="shared" ref="H20" si="20">(F20-E20)*C20</f>
        <v>10000</v>
      </c>
      <c r="I20" s="5">
        <v>0</v>
      </c>
      <c r="J20" s="16">
        <f t="shared" ref="J20:J21" si="21">+I20+H20</f>
        <v>10000</v>
      </c>
    </row>
    <row r="21" spans="1:10" x14ac:dyDescent="0.25">
      <c r="A21" s="69">
        <v>43579</v>
      </c>
      <c r="B21" s="28" t="s">
        <v>259</v>
      </c>
      <c r="C21" s="28">
        <v>3500</v>
      </c>
      <c r="D21" s="32" t="s">
        <v>11</v>
      </c>
      <c r="E21" s="33">
        <v>198.3</v>
      </c>
      <c r="F21" s="33">
        <v>203</v>
      </c>
      <c r="G21" s="33">
        <v>0</v>
      </c>
      <c r="H21" s="16">
        <f>(E21-F21)*C21</f>
        <v>-16449.99999999996</v>
      </c>
      <c r="I21" s="16">
        <v>0</v>
      </c>
      <c r="J21" s="11">
        <f t="shared" si="21"/>
        <v>-16449.99999999996</v>
      </c>
    </row>
    <row r="22" spans="1:10" x14ac:dyDescent="0.25">
      <c r="A22" s="69">
        <v>43578</v>
      </c>
      <c r="B22" s="28" t="s">
        <v>255</v>
      </c>
      <c r="C22" s="28">
        <v>2200</v>
      </c>
      <c r="D22" s="28" t="s">
        <v>10</v>
      </c>
      <c r="E22" s="29">
        <v>253</v>
      </c>
      <c r="F22" s="29">
        <v>255.5</v>
      </c>
      <c r="G22" s="33">
        <v>0</v>
      </c>
      <c r="H22" s="16">
        <f t="shared" ref="H22" si="22">(F22-E22)*C22</f>
        <v>5500</v>
      </c>
      <c r="I22" s="5">
        <v>0</v>
      </c>
      <c r="J22" s="16">
        <f t="shared" ref="J22" si="23">+I22+H22</f>
        <v>5500</v>
      </c>
    </row>
    <row r="23" spans="1:10" x14ac:dyDescent="0.25">
      <c r="A23" s="69">
        <v>43577</v>
      </c>
      <c r="B23" s="28" t="s">
        <v>112</v>
      </c>
      <c r="C23" s="28">
        <v>1200</v>
      </c>
      <c r="D23" s="28" t="s">
        <v>10</v>
      </c>
      <c r="E23" s="29">
        <v>928</v>
      </c>
      <c r="F23" s="29">
        <v>938</v>
      </c>
      <c r="G23" s="33">
        <v>0</v>
      </c>
      <c r="H23" s="16">
        <f t="shared" ref="H23:H24" si="24">(F23-E23)*C23</f>
        <v>12000</v>
      </c>
      <c r="I23" s="5">
        <v>0</v>
      </c>
      <c r="J23" s="16">
        <f t="shared" ref="J23" si="25">+I23+H23</f>
        <v>12000</v>
      </c>
    </row>
    <row r="24" spans="1:10" x14ac:dyDescent="0.25">
      <c r="A24" s="69">
        <v>43571</v>
      </c>
      <c r="B24" s="28" t="s">
        <v>252</v>
      </c>
      <c r="C24" s="28">
        <v>3000</v>
      </c>
      <c r="D24" s="28" t="s">
        <v>10</v>
      </c>
      <c r="E24" s="29">
        <v>261.5</v>
      </c>
      <c r="F24" s="29">
        <v>263.5</v>
      </c>
      <c r="G24" s="33">
        <v>266</v>
      </c>
      <c r="H24" s="5">
        <f t="shared" si="24"/>
        <v>6000</v>
      </c>
      <c r="I24" s="5">
        <f>(G24-F24)*C24</f>
        <v>7500</v>
      </c>
      <c r="J24" s="16">
        <f t="shared" ref="J24" si="26">I24+H24</f>
        <v>13500</v>
      </c>
    </row>
    <row r="25" spans="1:10" x14ac:dyDescent="0.25">
      <c r="A25" s="69">
        <v>43570</v>
      </c>
      <c r="B25" s="28" t="s">
        <v>161</v>
      </c>
      <c r="C25" s="28">
        <v>1200</v>
      </c>
      <c r="D25" s="28" t="s">
        <v>10</v>
      </c>
      <c r="E25" s="29">
        <v>798</v>
      </c>
      <c r="F25" s="29">
        <v>808</v>
      </c>
      <c r="G25" s="33">
        <v>0</v>
      </c>
      <c r="H25" s="5">
        <f t="shared" ref="H25" si="27">(F25-E25)*C25</f>
        <v>12000</v>
      </c>
      <c r="I25" s="5">
        <v>0</v>
      </c>
      <c r="J25" s="16">
        <f t="shared" ref="J25" si="28">I25+H25</f>
        <v>12000</v>
      </c>
    </row>
    <row r="26" spans="1:10" x14ac:dyDescent="0.25">
      <c r="A26" s="69">
        <v>43567</v>
      </c>
      <c r="B26" s="28" t="s">
        <v>250</v>
      </c>
      <c r="C26" s="28">
        <v>2667</v>
      </c>
      <c r="D26" s="28" t="s">
        <v>10</v>
      </c>
      <c r="E26" s="29">
        <v>351.5</v>
      </c>
      <c r="F26" s="29">
        <v>355.5</v>
      </c>
      <c r="G26" s="33">
        <v>0</v>
      </c>
      <c r="H26" s="16">
        <f t="shared" ref="H26:H27" si="29">(F26-E26)*C26</f>
        <v>10668</v>
      </c>
      <c r="I26" s="5">
        <v>0</v>
      </c>
      <c r="J26" s="16">
        <f t="shared" ref="J26:J27" si="30">+I26+H26</f>
        <v>10668</v>
      </c>
    </row>
    <row r="27" spans="1:10" x14ac:dyDescent="0.25">
      <c r="A27" s="69">
        <v>43567</v>
      </c>
      <c r="B27" s="28" t="s">
        <v>125</v>
      </c>
      <c r="C27" s="28">
        <v>600</v>
      </c>
      <c r="D27" s="28" t="s">
        <v>10</v>
      </c>
      <c r="E27" s="29">
        <v>1720</v>
      </c>
      <c r="F27" s="29">
        <v>1725</v>
      </c>
      <c r="G27" s="33">
        <v>0</v>
      </c>
      <c r="H27" s="16">
        <f t="shared" si="29"/>
        <v>3000</v>
      </c>
      <c r="I27" s="5">
        <v>0</v>
      </c>
      <c r="J27" s="16">
        <f t="shared" si="30"/>
        <v>3000</v>
      </c>
    </row>
    <row r="28" spans="1:10" x14ac:dyDescent="0.25">
      <c r="A28" s="69">
        <v>43566</v>
      </c>
      <c r="B28" s="28" t="s">
        <v>247</v>
      </c>
      <c r="C28" s="28">
        <v>1400</v>
      </c>
      <c r="D28" s="28" t="s">
        <v>10</v>
      </c>
      <c r="E28" s="29">
        <v>597</v>
      </c>
      <c r="F28" s="29">
        <v>599</v>
      </c>
      <c r="G28" s="33">
        <v>0</v>
      </c>
      <c r="H28" s="16">
        <f t="shared" ref="H28" si="31">(F28-E28)*C28</f>
        <v>2800</v>
      </c>
      <c r="I28" s="5">
        <v>0</v>
      </c>
      <c r="J28" s="16">
        <f t="shared" ref="J28" si="32">+I28+H28</f>
        <v>2800</v>
      </c>
    </row>
    <row r="29" spans="1:10" x14ac:dyDescent="0.25">
      <c r="A29" s="69">
        <v>43566</v>
      </c>
      <c r="B29" s="28" t="s">
        <v>236</v>
      </c>
      <c r="C29" s="28">
        <v>700</v>
      </c>
      <c r="D29" s="32" t="s">
        <v>11</v>
      </c>
      <c r="E29" s="33">
        <v>1410</v>
      </c>
      <c r="F29" s="33">
        <v>1425</v>
      </c>
      <c r="G29" s="33">
        <v>0</v>
      </c>
      <c r="H29" s="16">
        <f>(E29-F29)*C29</f>
        <v>-10500</v>
      </c>
      <c r="I29" s="16">
        <v>0</v>
      </c>
      <c r="J29" s="11">
        <f t="shared" ref="J29" si="33">+I29+H29</f>
        <v>-10500</v>
      </c>
    </row>
    <row r="30" spans="1:10" x14ac:dyDescent="0.25">
      <c r="A30" s="69">
        <v>43565</v>
      </c>
      <c r="B30" s="28" t="s">
        <v>237</v>
      </c>
      <c r="C30" s="28">
        <v>500</v>
      </c>
      <c r="D30" s="28" t="s">
        <v>10</v>
      </c>
      <c r="E30" s="29">
        <v>2495</v>
      </c>
      <c r="F30" s="29">
        <v>2475</v>
      </c>
      <c r="G30" s="33">
        <v>0</v>
      </c>
      <c r="H30" s="16">
        <f t="shared" ref="H30:H31" si="34">(F30-E30)*C30</f>
        <v>-10000</v>
      </c>
      <c r="I30" s="5">
        <v>0</v>
      </c>
      <c r="J30" s="11">
        <f t="shared" ref="J30:J31" si="35">+I30+H30</f>
        <v>-10000</v>
      </c>
    </row>
    <row r="31" spans="1:10" x14ac:dyDescent="0.25">
      <c r="A31" s="69">
        <v>43565</v>
      </c>
      <c r="B31" s="28" t="s">
        <v>27</v>
      </c>
      <c r="C31" s="28">
        <v>12000</v>
      </c>
      <c r="D31" s="28" t="s">
        <v>10</v>
      </c>
      <c r="E31" s="29">
        <v>59</v>
      </c>
      <c r="F31" s="29">
        <v>58.5</v>
      </c>
      <c r="G31" s="33">
        <v>0</v>
      </c>
      <c r="H31" s="16">
        <f t="shared" si="34"/>
        <v>-6000</v>
      </c>
      <c r="I31" s="5">
        <v>0</v>
      </c>
      <c r="J31" s="11">
        <f t="shared" si="35"/>
        <v>-6000</v>
      </c>
    </row>
    <row r="32" spans="1:10" x14ac:dyDescent="0.25">
      <c r="A32" s="69">
        <v>43564</v>
      </c>
      <c r="B32" s="28" t="s">
        <v>242</v>
      </c>
      <c r="C32" s="28">
        <v>700</v>
      </c>
      <c r="D32" s="28" t="s">
        <v>10</v>
      </c>
      <c r="E32" s="29">
        <v>965</v>
      </c>
      <c r="F32" s="29">
        <v>979.5</v>
      </c>
      <c r="G32" s="33">
        <v>0</v>
      </c>
      <c r="H32" s="16">
        <f t="shared" ref="H32" si="36">(F32-E32)*C32</f>
        <v>10150</v>
      </c>
      <c r="I32" s="5">
        <v>0</v>
      </c>
      <c r="J32" s="16">
        <f t="shared" ref="J32:J42" si="37">+I32+H32</f>
        <v>10150</v>
      </c>
    </row>
    <row r="33" spans="1:10" x14ac:dyDescent="0.25">
      <c r="A33" s="69">
        <v>43564</v>
      </c>
      <c r="B33" s="28" t="s">
        <v>238</v>
      </c>
      <c r="C33" s="28">
        <v>500</v>
      </c>
      <c r="D33" s="32" t="s">
        <v>11</v>
      </c>
      <c r="E33" s="33">
        <v>2480</v>
      </c>
      <c r="F33" s="33">
        <v>2465</v>
      </c>
      <c r="G33" s="33">
        <v>0</v>
      </c>
      <c r="H33" s="16">
        <f>(E33-F33)*C33</f>
        <v>7500</v>
      </c>
      <c r="I33" s="16">
        <v>0</v>
      </c>
      <c r="J33" s="16">
        <f t="shared" si="37"/>
        <v>7500</v>
      </c>
    </row>
    <row r="34" spans="1:10" x14ac:dyDescent="0.25">
      <c r="A34" s="69">
        <v>43563</v>
      </c>
      <c r="B34" s="28" t="s">
        <v>138</v>
      </c>
      <c r="C34" s="28">
        <v>1000</v>
      </c>
      <c r="D34" s="28" t="s">
        <v>10</v>
      </c>
      <c r="E34" s="29">
        <v>645</v>
      </c>
      <c r="F34" s="29">
        <v>635</v>
      </c>
      <c r="G34" s="33">
        <v>0</v>
      </c>
      <c r="H34" s="16">
        <f t="shared" ref="H34:H37" si="38">(F34-E34)*C34</f>
        <v>-10000</v>
      </c>
      <c r="I34" s="5">
        <v>0</v>
      </c>
      <c r="J34" s="11">
        <f t="shared" si="37"/>
        <v>-10000</v>
      </c>
    </row>
    <row r="35" spans="1:10" x14ac:dyDescent="0.25">
      <c r="A35" s="69">
        <v>43563</v>
      </c>
      <c r="B35" s="28" t="s">
        <v>112</v>
      </c>
      <c r="C35" s="28">
        <v>1200</v>
      </c>
      <c r="D35" s="28" t="s">
        <v>10</v>
      </c>
      <c r="E35" s="29">
        <v>951</v>
      </c>
      <c r="F35" s="29">
        <v>953</v>
      </c>
      <c r="G35" s="33">
        <v>0</v>
      </c>
      <c r="H35" s="16">
        <f t="shared" si="38"/>
        <v>2400</v>
      </c>
      <c r="I35" s="5">
        <v>0</v>
      </c>
      <c r="J35" s="16">
        <f t="shared" si="37"/>
        <v>2400</v>
      </c>
    </row>
    <row r="36" spans="1:10" x14ac:dyDescent="0.25">
      <c r="A36" s="69">
        <v>43563</v>
      </c>
      <c r="B36" s="28" t="s">
        <v>237</v>
      </c>
      <c r="C36" s="28">
        <v>500</v>
      </c>
      <c r="D36" s="28" t="s">
        <v>10</v>
      </c>
      <c r="E36" s="29">
        <v>2500</v>
      </c>
      <c r="F36" s="29">
        <v>2500</v>
      </c>
      <c r="G36" s="33">
        <v>0</v>
      </c>
      <c r="H36" s="16">
        <f t="shared" si="38"/>
        <v>0</v>
      </c>
      <c r="I36" s="5">
        <v>0</v>
      </c>
      <c r="J36" s="16">
        <f t="shared" si="37"/>
        <v>0</v>
      </c>
    </row>
    <row r="37" spans="1:10" x14ac:dyDescent="0.25">
      <c r="A37" s="69">
        <v>43560</v>
      </c>
      <c r="B37" s="28" t="s">
        <v>239</v>
      </c>
      <c r="C37" s="28">
        <v>600</v>
      </c>
      <c r="D37" s="28" t="s">
        <v>10</v>
      </c>
      <c r="E37" s="29">
        <v>1230</v>
      </c>
      <c r="F37" s="29">
        <v>1247</v>
      </c>
      <c r="G37" s="33">
        <v>0</v>
      </c>
      <c r="H37" s="16">
        <f t="shared" si="38"/>
        <v>10200</v>
      </c>
      <c r="I37" s="5">
        <v>0</v>
      </c>
      <c r="J37" s="16">
        <f t="shared" si="37"/>
        <v>10200</v>
      </c>
    </row>
    <row r="38" spans="1:10" x14ac:dyDescent="0.25">
      <c r="A38" s="69">
        <v>43559</v>
      </c>
      <c r="B38" s="28" t="s">
        <v>130</v>
      </c>
      <c r="C38" s="28">
        <v>700</v>
      </c>
      <c r="D38" s="32" t="s">
        <v>11</v>
      </c>
      <c r="E38" s="33">
        <v>1125</v>
      </c>
      <c r="F38" s="33">
        <v>1125</v>
      </c>
      <c r="G38" s="33">
        <v>0</v>
      </c>
      <c r="H38" s="16">
        <f>(E38-F38)*C38</f>
        <v>0</v>
      </c>
      <c r="I38" s="16">
        <v>0</v>
      </c>
      <c r="J38" s="16">
        <f t="shared" si="37"/>
        <v>0</v>
      </c>
    </row>
    <row r="39" spans="1:10" x14ac:dyDescent="0.25">
      <c r="A39" s="69">
        <v>43559</v>
      </c>
      <c r="B39" s="28" t="s">
        <v>237</v>
      </c>
      <c r="C39" s="28">
        <v>500</v>
      </c>
      <c r="D39" s="28" t="s">
        <v>10</v>
      </c>
      <c r="E39" s="29">
        <v>2490</v>
      </c>
      <c r="F39" s="29">
        <v>2509</v>
      </c>
      <c r="G39" s="33">
        <v>0</v>
      </c>
      <c r="H39" s="16">
        <f t="shared" ref="H39:H40" si="39">(F39-E39)*C39</f>
        <v>9500</v>
      </c>
      <c r="I39" s="5">
        <v>0</v>
      </c>
      <c r="J39" s="16">
        <f t="shared" si="37"/>
        <v>9500</v>
      </c>
    </row>
    <row r="40" spans="1:10" x14ac:dyDescent="0.25">
      <c r="A40" s="69">
        <v>43558</v>
      </c>
      <c r="B40" s="28" t="s">
        <v>236</v>
      </c>
      <c r="C40" s="28">
        <v>700</v>
      </c>
      <c r="D40" s="28" t="s">
        <v>10</v>
      </c>
      <c r="E40" s="29">
        <v>1420</v>
      </c>
      <c r="F40" s="29">
        <v>1415</v>
      </c>
      <c r="G40" s="33">
        <v>0</v>
      </c>
      <c r="H40" s="16">
        <f t="shared" si="39"/>
        <v>-3500</v>
      </c>
      <c r="I40" s="5">
        <v>0</v>
      </c>
      <c r="J40" s="11">
        <f t="shared" si="37"/>
        <v>-3500</v>
      </c>
    </row>
    <row r="41" spans="1:10" x14ac:dyDescent="0.25">
      <c r="A41" s="69">
        <v>43557</v>
      </c>
      <c r="B41" s="28" t="s">
        <v>237</v>
      </c>
      <c r="C41" s="28">
        <v>600</v>
      </c>
      <c r="D41" s="32" t="s">
        <v>11</v>
      </c>
      <c r="E41" s="33">
        <v>1025</v>
      </c>
      <c r="F41" s="33">
        <v>1008</v>
      </c>
      <c r="G41" s="33">
        <v>0</v>
      </c>
      <c r="H41" s="16">
        <f>(E41-F41)*C41</f>
        <v>10200</v>
      </c>
      <c r="I41" s="16">
        <v>0</v>
      </c>
      <c r="J41" s="16">
        <f t="shared" si="37"/>
        <v>10200</v>
      </c>
    </row>
    <row r="42" spans="1:10" x14ac:dyDescent="0.25">
      <c r="A42" s="69">
        <v>43556</v>
      </c>
      <c r="B42" s="28" t="s">
        <v>235</v>
      </c>
      <c r="C42" s="28">
        <v>8000</v>
      </c>
      <c r="D42" s="28" t="s">
        <v>10</v>
      </c>
      <c r="E42" s="29">
        <v>40</v>
      </c>
      <c r="F42" s="29">
        <v>41.25</v>
      </c>
      <c r="G42" s="33">
        <v>0</v>
      </c>
      <c r="H42" s="16">
        <f t="shared" ref="H42" si="40">(F42-E42)*C42</f>
        <v>10000</v>
      </c>
      <c r="I42" s="5">
        <v>0</v>
      </c>
      <c r="J42" s="16">
        <f t="shared" si="37"/>
        <v>10000</v>
      </c>
    </row>
    <row r="43" spans="1:10" x14ac:dyDescent="0.25">
      <c r="A43" s="64"/>
      <c r="B43" s="65"/>
      <c r="C43" s="65"/>
      <c r="D43" s="65"/>
      <c r="E43" s="66"/>
      <c r="F43" s="66"/>
      <c r="G43" s="66"/>
      <c r="H43" s="67"/>
      <c r="I43" s="67"/>
      <c r="J43" s="68"/>
    </row>
    <row r="44" spans="1:10" x14ac:dyDescent="0.25">
      <c r="A44" s="18">
        <v>43496</v>
      </c>
      <c r="B44" s="51" t="s">
        <v>196</v>
      </c>
      <c r="C44" s="51">
        <v>1500</v>
      </c>
      <c r="D44" s="39" t="s">
        <v>10</v>
      </c>
      <c r="E44" s="40">
        <v>345</v>
      </c>
      <c r="F44" s="40">
        <v>340</v>
      </c>
      <c r="G44" s="40" t="s">
        <v>44</v>
      </c>
      <c r="H44" s="5">
        <f t="shared" ref="H44" si="41">(F44-E44)*C44</f>
        <v>-7500</v>
      </c>
      <c r="I44" s="16">
        <v>0</v>
      </c>
      <c r="J44" s="16">
        <f t="shared" ref="J44" si="42">I44+H44</f>
        <v>-7500</v>
      </c>
    </row>
    <row r="45" spans="1:10" x14ac:dyDescent="0.25">
      <c r="A45" s="18">
        <v>43495</v>
      </c>
      <c r="B45" s="51" t="s">
        <v>56</v>
      </c>
      <c r="C45" s="51">
        <v>600</v>
      </c>
      <c r="D45" s="39" t="s">
        <v>11</v>
      </c>
      <c r="E45" s="40">
        <v>700</v>
      </c>
      <c r="F45" s="40">
        <v>688</v>
      </c>
      <c r="G45" s="40">
        <v>685</v>
      </c>
      <c r="H45" s="5">
        <f>(E45-F45)*C45</f>
        <v>7200</v>
      </c>
      <c r="I45" s="16">
        <f>(F45-G45)*C45</f>
        <v>1800</v>
      </c>
      <c r="J45" s="16">
        <f t="shared" ref="J45" si="43">I45+H45</f>
        <v>9000</v>
      </c>
    </row>
    <row r="46" spans="1:10" x14ac:dyDescent="0.25">
      <c r="A46" s="18">
        <v>43494</v>
      </c>
      <c r="B46" s="51" t="s">
        <v>132</v>
      </c>
      <c r="C46" s="51">
        <v>700</v>
      </c>
      <c r="D46" s="39" t="s">
        <v>10</v>
      </c>
      <c r="E46" s="40">
        <v>1436</v>
      </c>
      <c r="F46" s="40">
        <v>1443</v>
      </c>
      <c r="G46" s="40">
        <v>1452</v>
      </c>
      <c r="H46" s="5">
        <f t="shared" ref="H46" si="44">(F46-E46)*C46</f>
        <v>4900</v>
      </c>
      <c r="I46" s="5">
        <f>(G46-F46)*C46</f>
        <v>6300</v>
      </c>
      <c r="J46" s="16">
        <f t="shared" ref="J46" si="45">I46+H46</f>
        <v>11200</v>
      </c>
    </row>
    <row r="47" spans="1:10" x14ac:dyDescent="0.25">
      <c r="A47" s="18">
        <v>43489</v>
      </c>
      <c r="B47" s="51" t="s">
        <v>77</v>
      </c>
      <c r="C47" s="51">
        <v>500</v>
      </c>
      <c r="D47" s="39" t="s">
        <v>10</v>
      </c>
      <c r="E47" s="40">
        <v>1340</v>
      </c>
      <c r="F47" s="40">
        <v>1328</v>
      </c>
      <c r="G47" s="40" t="s">
        <v>44</v>
      </c>
      <c r="H47" s="5">
        <f t="shared" ref="H47" si="46">(F47-E47)*C47</f>
        <v>-6000</v>
      </c>
      <c r="I47" s="5">
        <v>0</v>
      </c>
      <c r="J47" s="16">
        <f t="shared" ref="J47" si="47">I47+H47</f>
        <v>-6000</v>
      </c>
    </row>
    <row r="48" spans="1:10" x14ac:dyDescent="0.25">
      <c r="A48" s="18">
        <v>43488</v>
      </c>
      <c r="B48" s="51" t="s">
        <v>163</v>
      </c>
      <c r="C48" s="51">
        <v>200</v>
      </c>
      <c r="D48" s="39" t="s">
        <v>10</v>
      </c>
      <c r="E48" s="40">
        <v>3430</v>
      </c>
      <c r="F48" s="40">
        <v>3400</v>
      </c>
      <c r="G48" s="40" t="s">
        <v>44</v>
      </c>
      <c r="H48" s="5">
        <f t="shared" ref="H48" si="48">(F48-E48)*C48</f>
        <v>-6000</v>
      </c>
      <c r="I48" s="5">
        <v>0</v>
      </c>
      <c r="J48" s="16">
        <f t="shared" ref="J48" si="49">I48+H48</f>
        <v>-6000</v>
      </c>
    </row>
    <row r="49" spans="1:10" x14ac:dyDescent="0.25">
      <c r="A49" s="18">
        <v>43487</v>
      </c>
      <c r="B49" s="51" t="s">
        <v>74</v>
      </c>
      <c r="C49" s="51">
        <v>500</v>
      </c>
      <c r="D49" s="39" t="s">
        <v>11</v>
      </c>
      <c r="E49" s="40">
        <v>1137</v>
      </c>
      <c r="F49" s="40">
        <v>1130</v>
      </c>
      <c r="G49" s="40" t="s">
        <v>44</v>
      </c>
      <c r="H49" s="5">
        <f>(E49-F49)*C49</f>
        <v>3500</v>
      </c>
      <c r="I49" s="5">
        <v>0</v>
      </c>
      <c r="J49" s="16">
        <f t="shared" ref="J49" si="50">I49+H49</f>
        <v>3500</v>
      </c>
    </row>
    <row r="50" spans="1:10" x14ac:dyDescent="0.25">
      <c r="A50" s="18">
        <v>43486</v>
      </c>
      <c r="B50" s="51" t="s">
        <v>226</v>
      </c>
      <c r="C50" s="51">
        <v>1200</v>
      </c>
      <c r="D50" s="39" t="s">
        <v>10</v>
      </c>
      <c r="E50" s="40">
        <v>721</v>
      </c>
      <c r="F50" s="40">
        <v>717</v>
      </c>
      <c r="G50" s="40" t="s">
        <v>44</v>
      </c>
      <c r="H50" s="5">
        <f t="shared" ref="H50:H52" si="51">(F50-E50)*C50</f>
        <v>-4800</v>
      </c>
      <c r="I50" s="5">
        <v>0</v>
      </c>
      <c r="J50" s="16">
        <f t="shared" ref="J50" si="52">I50+H50</f>
        <v>-4800</v>
      </c>
    </row>
    <row r="51" spans="1:10" x14ac:dyDescent="0.25">
      <c r="A51" s="13">
        <v>43480</v>
      </c>
      <c r="B51" s="51" t="s">
        <v>118</v>
      </c>
      <c r="C51" s="51">
        <v>1000</v>
      </c>
      <c r="D51" s="39" t="s">
        <v>11</v>
      </c>
      <c r="E51" s="40">
        <v>529</v>
      </c>
      <c r="F51" s="40">
        <v>535</v>
      </c>
      <c r="G51" s="40" t="s">
        <v>44</v>
      </c>
      <c r="H51" s="5">
        <f>(E51-F51)*C51</f>
        <v>-6000</v>
      </c>
      <c r="I51" s="5">
        <v>0</v>
      </c>
      <c r="J51" s="16">
        <f t="shared" ref="J51" si="53">I51+H51</f>
        <v>-6000</v>
      </c>
    </row>
    <row r="52" spans="1:10" x14ac:dyDescent="0.25">
      <c r="A52" s="13">
        <v>43479</v>
      </c>
      <c r="B52" s="51" t="s">
        <v>162</v>
      </c>
      <c r="C52" s="51">
        <v>3400</v>
      </c>
      <c r="D52" s="39" t="s">
        <v>10</v>
      </c>
      <c r="E52" s="40">
        <v>157.5</v>
      </c>
      <c r="F52" s="40">
        <v>159.5</v>
      </c>
      <c r="G52" s="40">
        <v>160.5</v>
      </c>
      <c r="H52" s="5">
        <f t="shared" si="51"/>
        <v>6800</v>
      </c>
      <c r="I52" s="5">
        <f>(G52-F52)*C52</f>
        <v>3400</v>
      </c>
      <c r="J52" s="16">
        <f t="shared" ref="J52" si="54">I52+H52</f>
        <v>10200</v>
      </c>
    </row>
    <row r="53" spans="1:10" x14ac:dyDescent="0.25">
      <c r="A53" s="13">
        <v>43476</v>
      </c>
      <c r="B53" s="51" t="s">
        <v>223</v>
      </c>
      <c r="C53" s="51">
        <v>4500</v>
      </c>
      <c r="D53" s="39" t="s">
        <v>11</v>
      </c>
      <c r="E53" s="40">
        <v>141.5</v>
      </c>
      <c r="F53" s="40">
        <v>140.19999999999999</v>
      </c>
      <c r="G53" s="40">
        <v>0</v>
      </c>
      <c r="H53" s="5">
        <f>(E53-F53)*C53</f>
        <v>5850.0000000000509</v>
      </c>
      <c r="I53" s="5">
        <v>0</v>
      </c>
      <c r="J53" s="16">
        <f t="shared" ref="J53" si="55">I53+H53</f>
        <v>5850.0000000000509</v>
      </c>
    </row>
    <row r="54" spans="1:10" x14ac:dyDescent="0.25">
      <c r="A54" s="13">
        <v>43474</v>
      </c>
      <c r="B54" s="51" t="s">
        <v>95</v>
      </c>
      <c r="C54" s="51">
        <v>1500</v>
      </c>
      <c r="D54" s="39" t="s">
        <v>10</v>
      </c>
      <c r="E54" s="40">
        <v>335</v>
      </c>
      <c r="F54" s="40">
        <v>339</v>
      </c>
      <c r="G54" s="40">
        <v>0</v>
      </c>
      <c r="H54" s="5">
        <f t="shared" ref="H54" si="56">(F54-E54)*C54</f>
        <v>6000</v>
      </c>
      <c r="I54" s="5">
        <v>0</v>
      </c>
      <c r="J54" s="16">
        <f t="shared" ref="J54" si="57">I54+H54</f>
        <v>6000</v>
      </c>
    </row>
    <row r="55" spans="1:10" x14ac:dyDescent="0.25">
      <c r="A55" s="13">
        <v>43473</v>
      </c>
      <c r="B55" s="51" t="s">
        <v>191</v>
      </c>
      <c r="C55" s="51">
        <v>1100</v>
      </c>
      <c r="D55" s="39" t="s">
        <v>10</v>
      </c>
      <c r="E55" s="40">
        <v>447</v>
      </c>
      <c r="F55" s="40">
        <v>453</v>
      </c>
      <c r="G55" s="40">
        <v>0</v>
      </c>
      <c r="H55" s="5">
        <f t="shared" ref="H55" si="58">(F55-E55)*C55</f>
        <v>6600</v>
      </c>
      <c r="I55" s="5">
        <v>0</v>
      </c>
      <c r="J55" s="16">
        <f t="shared" ref="J55" si="59">I55+H55</f>
        <v>6600</v>
      </c>
    </row>
    <row r="56" spans="1:10" x14ac:dyDescent="0.25">
      <c r="A56" s="13">
        <v>43469</v>
      </c>
      <c r="B56" s="51" t="s">
        <v>221</v>
      </c>
      <c r="C56" s="51">
        <v>4500</v>
      </c>
      <c r="D56" s="39" t="s">
        <v>10</v>
      </c>
      <c r="E56" s="40">
        <v>172</v>
      </c>
      <c r="F56" s="40">
        <v>173.5</v>
      </c>
      <c r="G56" s="40">
        <v>175.6</v>
      </c>
      <c r="H56" s="5">
        <f t="shared" ref="H56" si="60">(F56-E56)*C56</f>
        <v>6750</v>
      </c>
      <c r="I56" s="5">
        <f>(G56-F56)*C56</f>
        <v>9449.9999999999745</v>
      </c>
      <c r="J56" s="16">
        <f t="shared" ref="J56" si="61">I56+H56</f>
        <v>16199.999999999975</v>
      </c>
    </row>
    <row r="57" spans="1:10" x14ac:dyDescent="0.25">
      <c r="A57" s="13">
        <v>43468</v>
      </c>
      <c r="B57" s="51" t="s">
        <v>62</v>
      </c>
      <c r="C57" s="51">
        <v>2250</v>
      </c>
      <c r="D57" s="39" t="s">
        <v>11</v>
      </c>
      <c r="E57" s="40">
        <v>151</v>
      </c>
      <c r="F57" s="40">
        <v>148</v>
      </c>
      <c r="G57" s="40">
        <v>146</v>
      </c>
      <c r="H57" s="5">
        <f>(E57-F57)*C57</f>
        <v>6750</v>
      </c>
      <c r="I57" s="16">
        <f>(F57-G57)*C57</f>
        <v>4500</v>
      </c>
      <c r="J57" s="16">
        <f t="shared" ref="J57" si="62">I57+H57</f>
        <v>11250</v>
      </c>
    </row>
    <row r="58" spans="1:10" x14ac:dyDescent="0.25">
      <c r="A58" s="13">
        <v>43467</v>
      </c>
      <c r="B58" s="51" t="s">
        <v>102</v>
      </c>
      <c r="C58" s="51">
        <v>2600</v>
      </c>
      <c r="D58" s="39" t="s">
        <v>11</v>
      </c>
      <c r="E58" s="40">
        <v>175</v>
      </c>
      <c r="F58" s="40">
        <v>172.7</v>
      </c>
      <c r="G58" s="40" t="s">
        <v>44</v>
      </c>
      <c r="H58" s="5">
        <f>(E58-F58)*C58</f>
        <v>5980.0000000000291</v>
      </c>
      <c r="I58" s="5">
        <v>0</v>
      </c>
      <c r="J58" s="16">
        <f t="shared" ref="J58" si="63">I58+H58</f>
        <v>5980.0000000000291</v>
      </c>
    </row>
    <row r="59" spans="1:10" x14ac:dyDescent="0.25">
      <c r="A59" s="13">
        <v>43465</v>
      </c>
      <c r="B59" s="51" t="s">
        <v>134</v>
      </c>
      <c r="C59" s="51">
        <v>700</v>
      </c>
      <c r="D59" s="39" t="s">
        <v>10</v>
      </c>
      <c r="E59" s="40">
        <v>1338</v>
      </c>
      <c r="F59" s="40">
        <v>1348</v>
      </c>
      <c r="G59" s="40" t="s">
        <v>44</v>
      </c>
      <c r="H59" s="5">
        <f t="shared" ref="H59" si="64">(F59-E59)*C59</f>
        <v>7000</v>
      </c>
      <c r="I59" s="5">
        <v>0</v>
      </c>
      <c r="J59" s="16">
        <f t="shared" ref="J59" si="65">I59+H59</f>
        <v>7000</v>
      </c>
    </row>
    <row r="60" spans="1:10" x14ac:dyDescent="0.25">
      <c r="A60" s="13">
        <v>43462</v>
      </c>
      <c r="B60" s="51" t="s">
        <v>154</v>
      </c>
      <c r="C60" s="51">
        <v>600</v>
      </c>
      <c r="D60" s="39" t="s">
        <v>10</v>
      </c>
      <c r="E60" s="40">
        <v>932</v>
      </c>
      <c r="F60" s="40">
        <v>932</v>
      </c>
      <c r="G60" s="40" t="s">
        <v>44</v>
      </c>
      <c r="H60" s="5">
        <f t="shared" ref="H60" si="66">(F60-E60)*C60</f>
        <v>0</v>
      </c>
      <c r="I60" s="5">
        <v>0</v>
      </c>
      <c r="J60" s="16">
        <f t="shared" ref="J60" si="67">I60+H60</f>
        <v>0</v>
      </c>
    </row>
    <row r="61" spans="1:10" x14ac:dyDescent="0.25">
      <c r="A61" s="13">
        <v>43461</v>
      </c>
      <c r="B61" s="51" t="s">
        <v>81</v>
      </c>
      <c r="C61" s="51">
        <v>700</v>
      </c>
      <c r="D61" s="39" t="s">
        <v>10</v>
      </c>
      <c r="E61" s="40">
        <v>728</v>
      </c>
      <c r="F61" s="40">
        <v>732</v>
      </c>
      <c r="G61" s="40" t="s">
        <v>44</v>
      </c>
      <c r="H61" s="5">
        <f t="shared" ref="H61" si="68">(F61-E61)*C61</f>
        <v>2800</v>
      </c>
      <c r="I61" s="5">
        <v>0</v>
      </c>
      <c r="J61" s="16">
        <f t="shared" ref="J61" si="69">I61+H61</f>
        <v>2800</v>
      </c>
    </row>
    <row r="62" spans="1:10" x14ac:dyDescent="0.25">
      <c r="A62" s="13">
        <v>43460</v>
      </c>
      <c r="B62" s="51" t="s">
        <v>215</v>
      </c>
      <c r="C62" s="51">
        <v>1200</v>
      </c>
      <c r="D62" s="39" t="s">
        <v>10</v>
      </c>
      <c r="E62" s="40">
        <v>260</v>
      </c>
      <c r="F62" s="40">
        <v>265</v>
      </c>
      <c r="G62" s="40">
        <v>270</v>
      </c>
      <c r="H62" s="5">
        <f t="shared" ref="H62" si="70">(F62-E62)*C62</f>
        <v>6000</v>
      </c>
      <c r="I62" s="5">
        <f>(G62-F62)*C62</f>
        <v>6000</v>
      </c>
      <c r="J62" s="16">
        <f t="shared" ref="J62" si="71">I62+H62</f>
        <v>12000</v>
      </c>
    </row>
    <row r="63" spans="1:10" x14ac:dyDescent="0.25">
      <c r="A63" s="13">
        <v>43458</v>
      </c>
      <c r="B63" s="51" t="s">
        <v>142</v>
      </c>
      <c r="C63" s="51">
        <v>700</v>
      </c>
      <c r="D63" s="39" t="s">
        <v>11</v>
      </c>
      <c r="E63" s="40">
        <v>837</v>
      </c>
      <c r="F63" s="40">
        <v>837</v>
      </c>
      <c r="G63" s="40" t="s">
        <v>44</v>
      </c>
      <c r="H63" s="5">
        <f>(E63-F63)*C63</f>
        <v>0</v>
      </c>
      <c r="I63" s="5">
        <v>0</v>
      </c>
      <c r="J63" s="16">
        <f t="shared" ref="J63" si="72">I63+H63</f>
        <v>0</v>
      </c>
    </row>
    <row r="64" spans="1:10" x14ac:dyDescent="0.25">
      <c r="A64" s="13">
        <v>43455</v>
      </c>
      <c r="B64" s="51" t="s">
        <v>65</v>
      </c>
      <c r="C64" s="51">
        <v>2667</v>
      </c>
      <c r="D64" s="39" t="s">
        <v>11</v>
      </c>
      <c r="E64" s="40">
        <v>346.5</v>
      </c>
      <c r="F64" s="40">
        <v>344</v>
      </c>
      <c r="G64" s="40" t="s">
        <v>44</v>
      </c>
      <c r="H64" s="5">
        <f>(E64-F64)*C64</f>
        <v>6667.5</v>
      </c>
      <c r="I64" s="5">
        <v>0</v>
      </c>
      <c r="J64" s="16">
        <f t="shared" ref="J64" si="73">I64+H64</f>
        <v>6667.5</v>
      </c>
    </row>
    <row r="65" spans="1:10" x14ac:dyDescent="0.25">
      <c r="A65" s="13">
        <v>43454</v>
      </c>
      <c r="B65" s="51" t="s">
        <v>168</v>
      </c>
      <c r="C65" s="51">
        <v>550</v>
      </c>
      <c r="D65" s="39" t="s">
        <v>10</v>
      </c>
      <c r="E65" s="40">
        <v>720</v>
      </c>
      <c r="F65" s="40">
        <v>727.8</v>
      </c>
      <c r="G65" s="40" t="s">
        <v>44</v>
      </c>
      <c r="H65" s="5">
        <f t="shared" ref="H65" si="74">(F65-E65)*C65</f>
        <v>4289.9999999999745</v>
      </c>
      <c r="I65" s="5">
        <v>0</v>
      </c>
      <c r="J65" s="16">
        <f t="shared" ref="J65" si="75">I65+H65</f>
        <v>4289.9999999999745</v>
      </c>
    </row>
    <row r="66" spans="1:10" x14ac:dyDescent="0.25">
      <c r="A66" s="13">
        <v>43453</v>
      </c>
      <c r="B66" s="51" t="s">
        <v>210</v>
      </c>
      <c r="C66" s="51">
        <v>500</v>
      </c>
      <c r="D66" s="39" t="s">
        <v>10</v>
      </c>
      <c r="E66" s="40">
        <v>1018</v>
      </c>
      <c r="F66" s="40">
        <v>1030</v>
      </c>
      <c r="G66" s="40">
        <v>1045</v>
      </c>
      <c r="H66" s="5">
        <f t="shared" ref="H66" si="76">(F66-E66)*C66</f>
        <v>6000</v>
      </c>
      <c r="I66" s="5">
        <f>(G66-F66)*C66</f>
        <v>7500</v>
      </c>
      <c r="J66" s="16">
        <f t="shared" ref="J66" si="77">I66+H66</f>
        <v>13500</v>
      </c>
    </row>
    <row r="67" spans="1:10" x14ac:dyDescent="0.25">
      <c r="A67" s="13">
        <v>43452</v>
      </c>
      <c r="B67" s="51" t="s">
        <v>185</v>
      </c>
      <c r="C67" s="51">
        <v>800</v>
      </c>
      <c r="D67" s="39" t="s">
        <v>10</v>
      </c>
      <c r="E67" s="40">
        <v>562</v>
      </c>
      <c r="F67" s="40">
        <v>570</v>
      </c>
      <c r="G67" s="40" t="s">
        <v>44</v>
      </c>
      <c r="H67" s="5">
        <f t="shared" ref="H67" si="78">(F67-E67)*C67</f>
        <v>6400</v>
      </c>
      <c r="I67" s="16">
        <v>0</v>
      </c>
      <c r="J67" s="16">
        <f t="shared" ref="J67" si="79">I67+H67</f>
        <v>6400</v>
      </c>
    </row>
    <row r="68" spans="1:10" x14ac:dyDescent="0.25">
      <c r="A68" s="13">
        <v>43448</v>
      </c>
      <c r="B68" s="51" t="s">
        <v>208</v>
      </c>
      <c r="C68" s="51">
        <v>800</v>
      </c>
      <c r="D68" s="39" t="s">
        <v>10</v>
      </c>
      <c r="E68" s="40">
        <v>728</v>
      </c>
      <c r="F68" s="40">
        <v>730</v>
      </c>
      <c r="G68" s="40" t="s">
        <v>44</v>
      </c>
      <c r="H68" s="5">
        <f t="shared" ref="H68" si="80">(F68-E68)*C68</f>
        <v>1600</v>
      </c>
      <c r="I68" s="16">
        <v>0</v>
      </c>
      <c r="J68" s="16">
        <f t="shared" ref="J68" si="81">I68+H68</f>
        <v>1600</v>
      </c>
    </row>
    <row r="69" spans="1:10" x14ac:dyDescent="0.25">
      <c r="A69" s="13">
        <v>43447</v>
      </c>
      <c r="B69" s="51" t="s">
        <v>92</v>
      </c>
      <c r="C69" s="51">
        <v>500</v>
      </c>
      <c r="D69" s="39" t="s">
        <v>10</v>
      </c>
      <c r="E69" s="40">
        <v>776</v>
      </c>
      <c r="F69" s="40">
        <v>788</v>
      </c>
      <c r="G69" s="40">
        <v>797</v>
      </c>
      <c r="H69" s="5">
        <f t="shared" ref="H69" si="82">(F69-E69)*C69</f>
        <v>6000</v>
      </c>
      <c r="I69" s="16">
        <f>(F69-G69)*C69</f>
        <v>-4500</v>
      </c>
      <c r="J69" s="16">
        <f t="shared" ref="J69:J74" si="83">I69+H69</f>
        <v>1500</v>
      </c>
    </row>
    <row r="70" spans="1:10" x14ac:dyDescent="0.25">
      <c r="A70" s="13">
        <v>43446</v>
      </c>
      <c r="B70" s="51" t="s">
        <v>65</v>
      </c>
      <c r="C70" s="51">
        <v>2667</v>
      </c>
      <c r="D70" s="39" t="s">
        <v>10</v>
      </c>
      <c r="E70" s="40">
        <v>343</v>
      </c>
      <c r="F70" s="40">
        <v>346</v>
      </c>
      <c r="G70" s="40" t="s">
        <v>44</v>
      </c>
      <c r="H70" s="5">
        <f t="shared" ref="H70" si="84">(F70-E70)*C70</f>
        <v>8001</v>
      </c>
      <c r="I70" s="16">
        <v>0</v>
      </c>
      <c r="J70" s="16">
        <f t="shared" si="83"/>
        <v>8001</v>
      </c>
    </row>
    <row r="71" spans="1:10" x14ac:dyDescent="0.25">
      <c r="A71" s="13">
        <v>43445</v>
      </c>
      <c r="B71" s="51" t="s">
        <v>56</v>
      </c>
      <c r="C71" s="51">
        <v>600</v>
      </c>
      <c r="D71" s="39" t="s">
        <v>10</v>
      </c>
      <c r="E71" s="40">
        <v>761</v>
      </c>
      <c r="F71" s="40">
        <v>750</v>
      </c>
      <c r="G71" s="40" t="s">
        <v>44</v>
      </c>
      <c r="H71" s="5">
        <f t="shared" ref="H71" si="85">(F71-E71)*C71</f>
        <v>-6600</v>
      </c>
      <c r="I71" s="16">
        <v>0</v>
      </c>
      <c r="J71" s="16">
        <f t="shared" si="83"/>
        <v>-6600</v>
      </c>
    </row>
    <row r="72" spans="1:10" x14ac:dyDescent="0.25">
      <c r="A72" s="13">
        <v>43444</v>
      </c>
      <c r="B72" s="51" t="s">
        <v>204</v>
      </c>
      <c r="C72" s="51">
        <v>1200</v>
      </c>
      <c r="D72" s="39" t="s">
        <v>11</v>
      </c>
      <c r="E72" s="40">
        <v>410</v>
      </c>
      <c r="F72" s="40">
        <v>405</v>
      </c>
      <c r="G72" s="40" t="s">
        <v>44</v>
      </c>
      <c r="H72" s="5">
        <f>(E72-F72)*C72</f>
        <v>6000</v>
      </c>
      <c r="I72" s="16">
        <v>0</v>
      </c>
      <c r="J72" s="16">
        <f t="shared" si="83"/>
        <v>6000</v>
      </c>
    </row>
    <row r="73" spans="1:10" x14ac:dyDescent="0.25">
      <c r="A73" s="13">
        <v>43439</v>
      </c>
      <c r="B73" s="51" t="s">
        <v>22</v>
      </c>
      <c r="C73" s="51">
        <v>1100</v>
      </c>
      <c r="D73" s="39" t="s">
        <v>11</v>
      </c>
      <c r="E73" s="40">
        <v>672</v>
      </c>
      <c r="F73" s="40">
        <v>665</v>
      </c>
      <c r="G73" s="40">
        <v>656</v>
      </c>
      <c r="H73" s="5">
        <f>(E73-F73)*C73</f>
        <v>7700</v>
      </c>
      <c r="I73" s="16">
        <f>(F73-G73)*C73</f>
        <v>9900</v>
      </c>
      <c r="J73" s="16">
        <f t="shared" si="83"/>
        <v>17600</v>
      </c>
    </row>
    <row r="74" spans="1:10" x14ac:dyDescent="0.25">
      <c r="A74" s="13">
        <v>43437</v>
      </c>
      <c r="B74" s="51" t="s">
        <v>197</v>
      </c>
      <c r="C74" s="51">
        <v>9000</v>
      </c>
      <c r="D74" s="39" t="s">
        <v>10</v>
      </c>
      <c r="E74" s="40">
        <v>82</v>
      </c>
      <c r="F74" s="40">
        <v>82.9</v>
      </c>
      <c r="G74" s="40">
        <v>83.8</v>
      </c>
      <c r="H74" s="5">
        <f t="shared" ref="H74" si="86">(F74-E74)*C74</f>
        <v>8100.0000000000509</v>
      </c>
      <c r="I74" s="5">
        <f>(G74-F74)*C74</f>
        <v>8099.9999999999236</v>
      </c>
      <c r="J74" s="16">
        <f t="shared" si="83"/>
        <v>16199.999999999975</v>
      </c>
    </row>
    <row r="75" spans="1:10" x14ac:dyDescent="0.25">
      <c r="A75" s="13">
        <v>43433</v>
      </c>
      <c r="B75" s="51" t="s">
        <v>180</v>
      </c>
      <c r="C75" s="51">
        <v>1250</v>
      </c>
      <c r="D75" s="39" t="s">
        <v>10</v>
      </c>
      <c r="E75" s="40">
        <v>443</v>
      </c>
      <c r="F75" s="40">
        <v>448</v>
      </c>
      <c r="G75" s="40">
        <v>453</v>
      </c>
      <c r="H75" s="5">
        <f t="shared" ref="H75" si="87">(F75-E75)*C75</f>
        <v>6250</v>
      </c>
      <c r="I75" s="5">
        <f>(G75-F75)*C75</f>
        <v>6250</v>
      </c>
      <c r="J75" s="16">
        <f t="shared" ref="J75" si="88">+I75+H75</f>
        <v>12500</v>
      </c>
    </row>
    <row r="76" spans="1:10" x14ac:dyDescent="0.25">
      <c r="A76" s="13">
        <v>43432</v>
      </c>
      <c r="B76" s="51" t="s">
        <v>107</v>
      </c>
      <c r="C76" s="51">
        <v>400</v>
      </c>
      <c r="D76" s="39" t="s">
        <v>11</v>
      </c>
      <c r="E76" s="40">
        <v>1478</v>
      </c>
      <c r="F76" s="40">
        <v>1468</v>
      </c>
      <c r="G76" s="40" t="s">
        <v>44</v>
      </c>
      <c r="H76" s="5">
        <f>(E76-F76)*C76</f>
        <v>4000</v>
      </c>
      <c r="I76" s="16">
        <v>0</v>
      </c>
      <c r="J76" s="16">
        <f>I76+H76</f>
        <v>4000</v>
      </c>
    </row>
    <row r="77" spans="1:10" x14ac:dyDescent="0.25">
      <c r="A77" s="13">
        <v>43431</v>
      </c>
      <c r="B77" s="51" t="s">
        <v>85</v>
      </c>
      <c r="C77" s="51">
        <v>800</v>
      </c>
      <c r="D77" s="39" t="s">
        <v>10</v>
      </c>
      <c r="E77" s="40">
        <v>984</v>
      </c>
      <c r="F77" s="40">
        <v>991</v>
      </c>
      <c r="G77" s="40" t="s">
        <v>44</v>
      </c>
      <c r="H77" s="5">
        <f t="shared" ref="H77" si="89">(F77-E77)*C77</f>
        <v>5600</v>
      </c>
      <c r="I77" s="5">
        <v>0</v>
      </c>
      <c r="J77" s="16">
        <f t="shared" ref="J77" si="90">+I77+H77</f>
        <v>5600</v>
      </c>
    </row>
    <row r="78" spans="1:10" x14ac:dyDescent="0.25">
      <c r="A78" s="13">
        <v>43430</v>
      </c>
      <c r="B78" s="51" t="s">
        <v>191</v>
      </c>
      <c r="C78" s="51">
        <v>1100</v>
      </c>
      <c r="D78" s="39" t="s">
        <v>11</v>
      </c>
      <c r="E78" s="40">
        <v>513.5</v>
      </c>
      <c r="F78" s="40">
        <v>508.5</v>
      </c>
      <c r="G78" s="40">
        <v>505.5</v>
      </c>
      <c r="H78" s="5">
        <f>(E78-F78)*C78</f>
        <v>5500</v>
      </c>
      <c r="I78" s="16">
        <f>(F78-G78)*C78</f>
        <v>3300</v>
      </c>
      <c r="J78" s="16">
        <f>I78+H78</f>
        <v>8800</v>
      </c>
    </row>
    <row r="79" spans="1:10" x14ac:dyDescent="0.25">
      <c r="A79" s="13">
        <v>43426</v>
      </c>
      <c r="B79" s="51" t="s">
        <v>185</v>
      </c>
      <c r="C79" s="51">
        <v>800</v>
      </c>
      <c r="D79" s="39" t="s">
        <v>10</v>
      </c>
      <c r="E79" s="40">
        <v>537</v>
      </c>
      <c r="F79" s="40">
        <v>544.5</v>
      </c>
      <c r="G79" s="40" t="s">
        <v>44</v>
      </c>
      <c r="H79" s="5">
        <f t="shared" ref="H79:H80" si="91">(F79-E79)*C79</f>
        <v>6000</v>
      </c>
      <c r="I79" s="5">
        <v>0</v>
      </c>
      <c r="J79" s="16">
        <f t="shared" ref="J79:J80" si="92">+I79+H79</f>
        <v>6000</v>
      </c>
    </row>
    <row r="80" spans="1:10" x14ac:dyDescent="0.25">
      <c r="A80" s="13">
        <v>43425</v>
      </c>
      <c r="B80" s="51" t="s">
        <v>186</v>
      </c>
      <c r="C80" s="51">
        <v>2000</v>
      </c>
      <c r="D80" s="39" t="s">
        <v>10</v>
      </c>
      <c r="E80" s="40">
        <v>248.5</v>
      </c>
      <c r="F80" s="40">
        <v>251.5</v>
      </c>
      <c r="G80" s="40" t="s">
        <v>44</v>
      </c>
      <c r="H80" s="5">
        <f t="shared" si="91"/>
        <v>6000</v>
      </c>
      <c r="I80" s="16">
        <v>0</v>
      </c>
      <c r="J80" s="16">
        <f t="shared" si="92"/>
        <v>6000</v>
      </c>
    </row>
    <row r="81" spans="1:10" x14ac:dyDescent="0.25">
      <c r="A81" s="13">
        <v>43424</v>
      </c>
      <c r="B81" s="51" t="s">
        <v>92</v>
      </c>
      <c r="C81" s="51">
        <v>500</v>
      </c>
      <c r="D81" s="39" t="s">
        <v>10</v>
      </c>
      <c r="E81" s="40">
        <v>760</v>
      </c>
      <c r="F81" s="40">
        <v>770</v>
      </c>
      <c r="G81" s="40" t="s">
        <v>44</v>
      </c>
      <c r="H81" s="5">
        <f t="shared" ref="H81" si="93">(F81-E81)*C81</f>
        <v>5000</v>
      </c>
      <c r="I81" s="5">
        <v>0</v>
      </c>
      <c r="J81" s="16">
        <f t="shared" ref="J81:J82" si="94">+I81+H81</f>
        <v>5000</v>
      </c>
    </row>
    <row r="82" spans="1:10" x14ac:dyDescent="0.25">
      <c r="A82" s="13">
        <v>43423</v>
      </c>
      <c r="B82" s="51" t="s">
        <v>65</v>
      </c>
      <c r="C82" s="51">
        <v>2266</v>
      </c>
      <c r="D82" s="39" t="s">
        <v>11</v>
      </c>
      <c r="E82" s="40">
        <v>335</v>
      </c>
      <c r="F82" s="40">
        <v>333</v>
      </c>
      <c r="G82" s="40">
        <v>331.5</v>
      </c>
      <c r="H82" s="5">
        <f>(E82-F82)*C82</f>
        <v>4532</v>
      </c>
      <c r="I82" s="16">
        <f>(F82-G82)*C82</f>
        <v>3399</v>
      </c>
      <c r="J82" s="16">
        <f t="shared" si="94"/>
        <v>7931</v>
      </c>
    </row>
    <row r="83" spans="1:10" x14ac:dyDescent="0.25">
      <c r="A83" s="13">
        <v>43420</v>
      </c>
      <c r="B83" s="51" t="s">
        <v>71</v>
      </c>
      <c r="C83" s="51">
        <v>500</v>
      </c>
      <c r="D83" s="39" t="s">
        <v>10</v>
      </c>
      <c r="E83" s="40">
        <v>1122</v>
      </c>
      <c r="F83" s="40">
        <v>1129.5</v>
      </c>
      <c r="G83" s="40" t="s">
        <v>44</v>
      </c>
      <c r="H83" s="5">
        <f t="shared" ref="H83:H87" si="95">(F83-E83)*C83</f>
        <v>3750</v>
      </c>
      <c r="I83" s="5">
        <v>0</v>
      </c>
      <c r="J83" s="16">
        <f t="shared" ref="J83:J88" si="96">+I83+H83</f>
        <v>3750</v>
      </c>
    </row>
    <row r="84" spans="1:10" x14ac:dyDescent="0.25">
      <c r="A84" s="13">
        <v>43419</v>
      </c>
      <c r="B84" s="51" t="s">
        <v>178</v>
      </c>
      <c r="C84" s="51">
        <v>750</v>
      </c>
      <c r="D84" s="39" t="s">
        <v>10</v>
      </c>
      <c r="E84" s="40">
        <v>916</v>
      </c>
      <c r="F84" s="40">
        <v>924</v>
      </c>
      <c r="G84" s="40" t="s">
        <v>44</v>
      </c>
      <c r="H84" s="5">
        <f t="shared" si="95"/>
        <v>6000</v>
      </c>
      <c r="I84" s="16">
        <v>0</v>
      </c>
      <c r="J84" s="16">
        <f t="shared" si="96"/>
        <v>6000</v>
      </c>
    </row>
    <row r="85" spans="1:10" x14ac:dyDescent="0.25">
      <c r="A85" s="13">
        <v>43418</v>
      </c>
      <c r="B85" s="51" t="s">
        <v>179</v>
      </c>
      <c r="C85" s="51">
        <v>400</v>
      </c>
      <c r="D85" s="39" t="s">
        <v>11</v>
      </c>
      <c r="E85" s="40">
        <v>994</v>
      </c>
      <c r="F85" s="40">
        <v>994</v>
      </c>
      <c r="G85" s="40" t="s">
        <v>44</v>
      </c>
      <c r="H85" s="5">
        <f t="shared" ref="H85" si="97">(F85-E85)*C85</f>
        <v>0</v>
      </c>
      <c r="I85" s="5">
        <v>0</v>
      </c>
      <c r="J85" s="16">
        <f t="shared" si="96"/>
        <v>0</v>
      </c>
    </row>
    <row r="86" spans="1:10" x14ac:dyDescent="0.25">
      <c r="A86" s="13">
        <v>43417</v>
      </c>
      <c r="B86" s="51" t="s">
        <v>132</v>
      </c>
      <c r="C86" s="51">
        <v>700</v>
      </c>
      <c r="D86" s="39" t="s">
        <v>10</v>
      </c>
      <c r="E86" s="40">
        <v>1300</v>
      </c>
      <c r="F86" s="40">
        <v>1310</v>
      </c>
      <c r="G86" s="40" t="s">
        <v>44</v>
      </c>
      <c r="H86" s="5">
        <f t="shared" si="95"/>
        <v>7000</v>
      </c>
      <c r="I86" s="16">
        <v>0</v>
      </c>
      <c r="J86" s="16">
        <f t="shared" si="96"/>
        <v>7000</v>
      </c>
    </row>
    <row r="87" spans="1:10" x14ac:dyDescent="0.25">
      <c r="A87" s="13">
        <v>43416</v>
      </c>
      <c r="B87" s="51" t="s">
        <v>180</v>
      </c>
      <c r="C87" s="51">
        <v>1250</v>
      </c>
      <c r="D87" s="39" t="s">
        <v>10</v>
      </c>
      <c r="E87" s="40">
        <v>441</v>
      </c>
      <c r="F87" s="40">
        <v>445</v>
      </c>
      <c r="G87" s="40" t="s">
        <v>44</v>
      </c>
      <c r="H87" s="5">
        <f t="shared" si="95"/>
        <v>5000</v>
      </c>
      <c r="I87" s="5">
        <v>0</v>
      </c>
      <c r="J87" s="16">
        <f t="shared" si="96"/>
        <v>5000</v>
      </c>
    </row>
    <row r="88" spans="1:10" x14ac:dyDescent="0.25">
      <c r="A88" s="13">
        <v>43406</v>
      </c>
      <c r="B88" s="51" t="s">
        <v>137</v>
      </c>
      <c r="C88" s="51">
        <v>1300</v>
      </c>
      <c r="D88" s="39" t="s">
        <v>10</v>
      </c>
      <c r="E88" s="40">
        <v>379</v>
      </c>
      <c r="F88" s="40">
        <v>382</v>
      </c>
      <c r="G88" s="40" t="s">
        <v>44</v>
      </c>
      <c r="H88" s="5">
        <f t="shared" ref="H88" si="98">(F88-E88)*C88</f>
        <v>3900</v>
      </c>
      <c r="I88" s="16">
        <v>0</v>
      </c>
      <c r="J88" s="16">
        <f t="shared" si="96"/>
        <v>3900</v>
      </c>
    </row>
    <row r="89" spans="1:10" x14ac:dyDescent="0.25">
      <c r="A89" s="13">
        <v>43404</v>
      </c>
      <c r="B89" s="51" t="s">
        <v>169</v>
      </c>
      <c r="C89" s="51">
        <v>3000</v>
      </c>
      <c r="D89" s="39" t="s">
        <v>10</v>
      </c>
      <c r="E89" s="40">
        <v>251.5</v>
      </c>
      <c r="F89" s="40">
        <v>253.5</v>
      </c>
      <c r="G89" s="40">
        <v>256</v>
      </c>
      <c r="H89" s="5">
        <f t="shared" ref="H89" si="99">(F89-E89)*C89</f>
        <v>6000</v>
      </c>
      <c r="I89" s="5">
        <f>(G89-F89)*C89</f>
        <v>7500</v>
      </c>
      <c r="J89" s="16">
        <f t="shared" ref="J89" si="100">+I89+H89</f>
        <v>13500</v>
      </c>
    </row>
    <row r="90" spans="1:10" x14ac:dyDescent="0.25">
      <c r="A90" s="13">
        <v>43403</v>
      </c>
      <c r="B90" s="51" t="s">
        <v>161</v>
      </c>
      <c r="C90" s="51">
        <v>1200</v>
      </c>
      <c r="D90" s="39" t="s">
        <v>10</v>
      </c>
      <c r="E90" s="40">
        <v>688</v>
      </c>
      <c r="F90" s="40">
        <v>693</v>
      </c>
      <c r="G90" s="40" t="s">
        <v>44</v>
      </c>
      <c r="H90" s="5">
        <f t="shared" ref="H90" si="101">(F90-E90)*C90</f>
        <v>6000</v>
      </c>
      <c r="I90" s="5">
        <v>0</v>
      </c>
      <c r="J90" s="16">
        <f t="shared" ref="J90" si="102">+I90+H90</f>
        <v>6000</v>
      </c>
    </row>
    <row r="91" spans="1:10" x14ac:dyDescent="0.25">
      <c r="A91" s="13">
        <v>43402</v>
      </c>
      <c r="B91" s="51" t="s">
        <v>168</v>
      </c>
      <c r="C91" s="51">
        <v>550</v>
      </c>
      <c r="D91" s="39" t="s">
        <v>10</v>
      </c>
      <c r="E91" s="40">
        <v>885</v>
      </c>
      <c r="F91" s="40">
        <v>895</v>
      </c>
      <c r="G91" s="40" t="s">
        <v>44</v>
      </c>
      <c r="H91" s="5">
        <f t="shared" ref="H91:H92" si="103">(F91-E91)*C91</f>
        <v>5500</v>
      </c>
      <c r="I91" s="5">
        <v>0</v>
      </c>
      <c r="J91" s="16">
        <f t="shared" ref="J91:J93" si="104">+I91+H91</f>
        <v>5500</v>
      </c>
    </row>
    <row r="92" spans="1:10" x14ac:dyDescent="0.25">
      <c r="A92" s="13">
        <v>43399</v>
      </c>
      <c r="B92" s="51" t="s">
        <v>25</v>
      </c>
      <c r="C92" s="51">
        <v>1250</v>
      </c>
      <c r="D92" s="39" t="s">
        <v>10</v>
      </c>
      <c r="E92" s="40">
        <v>580</v>
      </c>
      <c r="F92" s="40">
        <v>586</v>
      </c>
      <c r="G92" s="40" t="s">
        <v>44</v>
      </c>
      <c r="H92" s="5">
        <f t="shared" si="103"/>
        <v>7500</v>
      </c>
      <c r="I92" s="5">
        <v>0</v>
      </c>
      <c r="J92" s="16">
        <f t="shared" si="104"/>
        <v>7500</v>
      </c>
    </row>
    <row r="93" spans="1:10" x14ac:dyDescent="0.25">
      <c r="A93" s="13">
        <v>43398</v>
      </c>
      <c r="B93" s="51" t="s">
        <v>92</v>
      </c>
      <c r="C93" s="51">
        <v>500</v>
      </c>
      <c r="D93" s="39" t="s">
        <v>11</v>
      </c>
      <c r="E93" s="40">
        <v>545</v>
      </c>
      <c r="F93" s="40">
        <v>539</v>
      </c>
      <c r="G93" s="40" t="s">
        <v>44</v>
      </c>
      <c r="H93" s="5">
        <f>(E93-F93)*C93</f>
        <v>3000</v>
      </c>
      <c r="I93" s="5">
        <v>0</v>
      </c>
      <c r="J93" s="16">
        <f t="shared" si="104"/>
        <v>3000</v>
      </c>
    </row>
    <row r="94" spans="1:10" x14ac:dyDescent="0.25">
      <c r="A94" s="13">
        <v>43397</v>
      </c>
      <c r="B94" s="51" t="s">
        <v>163</v>
      </c>
      <c r="C94" s="51">
        <v>200</v>
      </c>
      <c r="D94" s="39" t="s">
        <v>11</v>
      </c>
      <c r="E94" s="40">
        <v>5320</v>
      </c>
      <c r="F94" s="40">
        <v>5355</v>
      </c>
      <c r="G94" s="40" t="s">
        <v>44</v>
      </c>
      <c r="H94" s="5">
        <f>(E94-F94)*C94</f>
        <v>-7000</v>
      </c>
      <c r="I94" s="5">
        <v>0</v>
      </c>
      <c r="J94" s="16">
        <f t="shared" ref="J94" si="105">+I94+H94</f>
        <v>-7000</v>
      </c>
    </row>
    <row r="95" spans="1:10" x14ac:dyDescent="0.25">
      <c r="A95" s="13">
        <v>43396</v>
      </c>
      <c r="B95" s="51" t="s">
        <v>162</v>
      </c>
      <c r="C95" s="51">
        <v>2800</v>
      </c>
      <c r="D95" s="39" t="s">
        <v>11</v>
      </c>
      <c r="E95" s="40">
        <v>136.80000000000001</v>
      </c>
      <c r="F95" s="40">
        <v>135.19999999999999</v>
      </c>
      <c r="G95" s="40" t="s">
        <v>44</v>
      </c>
      <c r="H95" s="5">
        <f>(E95-F95)*C95</f>
        <v>4480.0000000000637</v>
      </c>
      <c r="I95" s="5">
        <v>0</v>
      </c>
      <c r="J95" s="16">
        <f t="shared" ref="J95" si="106">+I95+H95</f>
        <v>4480.0000000000637</v>
      </c>
    </row>
    <row r="96" spans="1:10" x14ac:dyDescent="0.25">
      <c r="A96" s="13">
        <v>43395</v>
      </c>
      <c r="B96" s="51" t="s">
        <v>134</v>
      </c>
      <c r="C96" s="51">
        <v>700</v>
      </c>
      <c r="D96" s="39" t="s">
        <v>10</v>
      </c>
      <c r="E96" s="40">
        <v>1125</v>
      </c>
      <c r="F96" s="40">
        <v>1133.9000000000001</v>
      </c>
      <c r="G96" s="40" t="s">
        <v>44</v>
      </c>
      <c r="H96" s="5">
        <f t="shared" ref="H96:H98" si="107">(F96-E96)*C96</f>
        <v>6230.0000000000637</v>
      </c>
      <c r="I96" s="5">
        <v>0</v>
      </c>
      <c r="J96" s="16">
        <f t="shared" ref="J96" si="108">+I96+H96</f>
        <v>6230.0000000000637</v>
      </c>
    </row>
    <row r="97" spans="1:10" x14ac:dyDescent="0.25">
      <c r="A97" s="13">
        <v>43392</v>
      </c>
      <c r="B97" s="51" t="s">
        <v>161</v>
      </c>
      <c r="C97" s="51">
        <v>1200</v>
      </c>
      <c r="D97" s="39" t="s">
        <v>11</v>
      </c>
      <c r="E97" s="40">
        <v>700</v>
      </c>
      <c r="F97" s="40">
        <v>695</v>
      </c>
      <c r="G97" s="40" t="s">
        <v>44</v>
      </c>
      <c r="H97" s="5">
        <f>(E97-F97)*C97</f>
        <v>6000</v>
      </c>
      <c r="I97" s="5">
        <v>0</v>
      </c>
      <c r="J97" s="16">
        <f t="shared" ref="J97" si="109">+I97+H97</f>
        <v>6000</v>
      </c>
    </row>
    <row r="98" spans="1:10" x14ac:dyDescent="0.25">
      <c r="A98" s="13">
        <v>43389</v>
      </c>
      <c r="B98" s="51" t="s">
        <v>22</v>
      </c>
      <c r="C98" s="51">
        <v>1100</v>
      </c>
      <c r="D98" s="39" t="s">
        <v>10</v>
      </c>
      <c r="E98" s="40">
        <v>626</v>
      </c>
      <c r="F98" s="40">
        <v>632</v>
      </c>
      <c r="G98" s="40">
        <v>640</v>
      </c>
      <c r="H98" s="5">
        <f t="shared" si="107"/>
        <v>6600</v>
      </c>
      <c r="I98" s="5">
        <f>(G98-F98)*C98</f>
        <v>8800</v>
      </c>
      <c r="J98" s="16">
        <f t="shared" ref="J98" si="110">+I98+H98</f>
        <v>15400</v>
      </c>
    </row>
    <row r="99" spans="1:10" x14ac:dyDescent="0.25">
      <c r="A99" s="13">
        <v>43388</v>
      </c>
      <c r="B99" s="51" t="s">
        <v>156</v>
      </c>
      <c r="C99" s="51">
        <v>5000</v>
      </c>
      <c r="D99" s="39" t="s">
        <v>10</v>
      </c>
      <c r="E99" s="40">
        <v>98.8</v>
      </c>
      <c r="F99" s="40">
        <v>99.7</v>
      </c>
      <c r="G99" s="40" t="s">
        <v>44</v>
      </c>
      <c r="H99" s="5">
        <f t="shared" ref="H99" si="111">(F99-E99)*C99</f>
        <v>4500.0000000000282</v>
      </c>
      <c r="I99" s="5">
        <v>0</v>
      </c>
      <c r="J99" s="16">
        <f t="shared" ref="J99" si="112">+I99+H99</f>
        <v>4500.0000000000282</v>
      </c>
    </row>
    <row r="100" spans="1:10" x14ac:dyDescent="0.25">
      <c r="A100" s="13">
        <v>43385</v>
      </c>
      <c r="B100" s="51" t="s">
        <v>150</v>
      </c>
      <c r="C100" s="51">
        <v>2500</v>
      </c>
      <c r="D100" s="39" t="s">
        <v>10</v>
      </c>
      <c r="E100" s="40">
        <v>407</v>
      </c>
      <c r="F100" s="40">
        <v>410</v>
      </c>
      <c r="G100" s="40">
        <v>412</v>
      </c>
      <c r="H100" s="5">
        <f t="shared" ref="H100" si="113">(F100-E100)*C100</f>
        <v>7500</v>
      </c>
      <c r="I100" s="5">
        <f>(G100-F100)*C100</f>
        <v>5000</v>
      </c>
      <c r="J100" s="16">
        <f t="shared" ref="J100:J103" si="114">+I100+H100</f>
        <v>12500</v>
      </c>
    </row>
    <row r="101" spans="1:10" x14ac:dyDescent="0.25">
      <c r="A101" s="13">
        <v>43384</v>
      </c>
      <c r="B101" s="51" t="s">
        <v>98</v>
      </c>
      <c r="C101" s="51">
        <v>4000</v>
      </c>
      <c r="D101" s="39" t="s">
        <v>11</v>
      </c>
      <c r="E101" s="40">
        <v>93.5</v>
      </c>
      <c r="F101" s="40">
        <v>93.5</v>
      </c>
      <c r="G101" s="40" t="s">
        <v>44</v>
      </c>
      <c r="H101" s="5">
        <f>(E101-F101)*C101</f>
        <v>0</v>
      </c>
      <c r="I101" s="16">
        <v>0</v>
      </c>
      <c r="J101" s="16">
        <f t="shared" si="114"/>
        <v>0</v>
      </c>
    </row>
    <row r="102" spans="1:10" x14ac:dyDescent="0.25">
      <c r="A102" s="13">
        <v>43383</v>
      </c>
      <c r="B102" s="51" t="s">
        <v>151</v>
      </c>
      <c r="C102" s="51">
        <v>400</v>
      </c>
      <c r="D102" s="39" t="s">
        <v>10</v>
      </c>
      <c r="E102" s="40">
        <v>1275</v>
      </c>
      <c r="F102" s="40">
        <v>1290</v>
      </c>
      <c r="G102" s="40">
        <v>1305</v>
      </c>
      <c r="H102" s="5">
        <f t="shared" ref="H102" si="115">(F102-E102)*C102</f>
        <v>6000</v>
      </c>
      <c r="I102" s="5">
        <f>(G102-F102)*C102</f>
        <v>6000</v>
      </c>
      <c r="J102" s="16">
        <f t="shared" si="114"/>
        <v>12000</v>
      </c>
    </row>
    <row r="103" spans="1:10" x14ac:dyDescent="0.25">
      <c r="A103" s="13">
        <v>43382</v>
      </c>
      <c r="B103" s="51" t="s">
        <v>122</v>
      </c>
      <c r="C103" s="51">
        <v>2500</v>
      </c>
      <c r="D103" s="39" t="s">
        <v>11</v>
      </c>
      <c r="E103" s="40">
        <v>302</v>
      </c>
      <c r="F103" s="40">
        <v>299</v>
      </c>
      <c r="G103" s="40">
        <v>295</v>
      </c>
      <c r="H103" s="5">
        <f>(E103-F103)*C103</f>
        <v>7500</v>
      </c>
      <c r="I103" s="16">
        <f>(F103-G103)*C103</f>
        <v>10000</v>
      </c>
      <c r="J103" s="16">
        <f t="shared" si="114"/>
        <v>17500</v>
      </c>
    </row>
    <row r="104" spans="1:10" x14ac:dyDescent="0.25">
      <c r="A104" s="13">
        <v>43381</v>
      </c>
      <c r="B104" s="51" t="s">
        <v>152</v>
      </c>
      <c r="C104" s="51">
        <v>1000</v>
      </c>
      <c r="D104" s="39" t="s">
        <v>11</v>
      </c>
      <c r="E104" s="40">
        <v>486</v>
      </c>
      <c r="F104" s="40">
        <v>479</v>
      </c>
      <c r="G104" s="40" t="s">
        <v>44</v>
      </c>
      <c r="H104" s="5">
        <f>(E104-F104)*C104</f>
        <v>7000</v>
      </c>
      <c r="I104" s="5">
        <v>0</v>
      </c>
      <c r="J104" s="16">
        <f t="shared" ref="J104:J106" si="116">+I104+H104</f>
        <v>7000</v>
      </c>
    </row>
    <row r="105" spans="1:10" x14ac:dyDescent="0.25">
      <c r="A105" s="13">
        <v>43378</v>
      </c>
      <c r="B105" s="51" t="s">
        <v>96</v>
      </c>
      <c r="C105" s="51">
        <v>1000</v>
      </c>
      <c r="D105" s="39" t="s">
        <v>11</v>
      </c>
      <c r="E105" s="40">
        <v>765</v>
      </c>
      <c r="F105" s="40">
        <v>758</v>
      </c>
      <c r="G105" s="40" t="s">
        <v>44</v>
      </c>
      <c r="H105" s="5">
        <f>(E105-F105)*C105</f>
        <v>7000</v>
      </c>
      <c r="I105" s="16">
        <v>0</v>
      </c>
      <c r="J105" s="16">
        <f t="shared" si="116"/>
        <v>7000</v>
      </c>
    </row>
    <row r="106" spans="1:10" x14ac:dyDescent="0.25">
      <c r="A106" s="13">
        <v>43377</v>
      </c>
      <c r="B106" s="51" t="s">
        <v>143</v>
      </c>
      <c r="C106" s="51">
        <v>1100</v>
      </c>
      <c r="D106" s="39" t="s">
        <v>11</v>
      </c>
      <c r="E106" s="40">
        <v>872</v>
      </c>
      <c r="F106" s="40">
        <v>872</v>
      </c>
      <c r="G106" s="40" t="s">
        <v>44</v>
      </c>
      <c r="H106" s="5">
        <f t="shared" ref="H106" si="117">(F106-E106)*C106</f>
        <v>0</v>
      </c>
      <c r="I106" s="5">
        <v>0</v>
      </c>
      <c r="J106" s="16">
        <f t="shared" si="116"/>
        <v>0</v>
      </c>
    </row>
    <row r="107" spans="1:10" x14ac:dyDescent="0.25">
      <c r="A107" s="13">
        <v>43376</v>
      </c>
      <c r="B107" s="51" t="s">
        <v>92</v>
      </c>
      <c r="C107" s="51">
        <v>500</v>
      </c>
      <c r="D107" s="39" t="s">
        <v>10</v>
      </c>
      <c r="E107" s="40">
        <v>621</v>
      </c>
      <c r="F107" s="40">
        <v>631</v>
      </c>
      <c r="G107" s="40" t="s">
        <v>44</v>
      </c>
      <c r="H107" s="5">
        <f t="shared" ref="H107" si="118">(F107-E107)*C107</f>
        <v>5000</v>
      </c>
      <c r="I107" s="16">
        <v>0</v>
      </c>
      <c r="J107" s="16">
        <f t="shared" ref="J107:J108" si="119">+I107+H107</f>
        <v>5000</v>
      </c>
    </row>
    <row r="108" spans="1:10" x14ac:dyDescent="0.25">
      <c r="A108" s="13">
        <v>43374</v>
      </c>
      <c r="B108" s="51" t="s">
        <v>144</v>
      </c>
      <c r="C108" s="51">
        <v>750</v>
      </c>
      <c r="D108" s="39" t="s">
        <v>11</v>
      </c>
      <c r="E108" s="40">
        <v>992</v>
      </c>
      <c r="F108" s="40">
        <v>992</v>
      </c>
      <c r="G108" s="40" t="s">
        <v>44</v>
      </c>
      <c r="H108" s="5">
        <f>(E108-F108)*C108</f>
        <v>0</v>
      </c>
      <c r="I108" s="16">
        <v>0</v>
      </c>
      <c r="J108" s="16">
        <f t="shared" si="119"/>
        <v>0</v>
      </c>
    </row>
    <row r="109" spans="1:10" x14ac:dyDescent="0.25">
      <c r="A109" s="13">
        <v>43371</v>
      </c>
      <c r="B109" s="51" t="s">
        <v>134</v>
      </c>
      <c r="C109" s="51">
        <v>700</v>
      </c>
      <c r="D109" s="39" t="s">
        <v>11</v>
      </c>
      <c r="E109" s="40">
        <v>1178</v>
      </c>
      <c r="F109" s="40">
        <v>1168</v>
      </c>
      <c r="G109" s="40">
        <v>1160</v>
      </c>
      <c r="H109" s="5">
        <f>(E109-F109)*C109</f>
        <v>7000</v>
      </c>
      <c r="I109" s="16">
        <f>(F109-G109)*C109</f>
        <v>5600</v>
      </c>
      <c r="J109" s="16">
        <f t="shared" ref="J109:J110" si="120">+I109+H109</f>
        <v>12600</v>
      </c>
    </row>
    <row r="110" spans="1:10" x14ac:dyDescent="0.25">
      <c r="A110" s="13">
        <v>43370</v>
      </c>
      <c r="B110" s="51" t="s">
        <v>133</v>
      </c>
      <c r="C110" s="51">
        <v>1200</v>
      </c>
      <c r="D110" s="39" t="s">
        <v>11</v>
      </c>
      <c r="E110" s="40">
        <v>605</v>
      </c>
      <c r="F110" s="40">
        <v>600</v>
      </c>
      <c r="G110" s="40" t="s">
        <v>44</v>
      </c>
      <c r="H110" s="5">
        <f>(E110-F110)*C110</f>
        <v>6000</v>
      </c>
      <c r="I110" s="16">
        <v>0</v>
      </c>
      <c r="J110" s="16">
        <f t="shared" si="120"/>
        <v>6000</v>
      </c>
    </row>
    <row r="111" spans="1:10" x14ac:dyDescent="0.25">
      <c r="A111" s="13">
        <v>43369</v>
      </c>
      <c r="B111" s="51" t="s">
        <v>132</v>
      </c>
      <c r="C111" s="51">
        <v>800</v>
      </c>
      <c r="D111" s="39" t="s">
        <v>10</v>
      </c>
      <c r="E111" s="40">
        <v>1390</v>
      </c>
      <c r="F111" s="40">
        <v>1400</v>
      </c>
      <c r="G111" s="40">
        <v>1420</v>
      </c>
      <c r="H111" s="5">
        <f t="shared" ref="H111" si="121">(F111-E111)*C111</f>
        <v>8000</v>
      </c>
      <c r="I111" s="5">
        <f>(G111-F111)*C111</f>
        <v>16000</v>
      </c>
      <c r="J111" s="16">
        <f t="shared" ref="J111" si="122">+I111+H111</f>
        <v>24000</v>
      </c>
    </row>
    <row r="112" spans="1:10" x14ac:dyDescent="0.25">
      <c r="A112" s="13">
        <v>43368</v>
      </c>
      <c r="B112" s="51" t="s">
        <v>93</v>
      </c>
      <c r="C112" s="51">
        <v>2000</v>
      </c>
      <c r="D112" s="39" t="s">
        <v>11</v>
      </c>
      <c r="E112" s="40">
        <v>346</v>
      </c>
      <c r="F112" s="40">
        <v>342</v>
      </c>
      <c r="G112" s="40">
        <v>338</v>
      </c>
      <c r="H112" s="5">
        <f>(E112-F112)*C112</f>
        <v>8000</v>
      </c>
      <c r="I112" s="16">
        <f>(F112-G112)*C112</f>
        <v>8000</v>
      </c>
      <c r="J112" s="16">
        <f t="shared" ref="J112" si="123">+I112+H112</f>
        <v>16000</v>
      </c>
    </row>
    <row r="113" spans="1:10" x14ac:dyDescent="0.25">
      <c r="A113" s="13">
        <v>43367</v>
      </c>
      <c r="B113" s="51" t="s">
        <v>131</v>
      </c>
      <c r="C113" s="51">
        <v>1600</v>
      </c>
      <c r="D113" s="39" t="s">
        <v>11</v>
      </c>
      <c r="E113" s="40">
        <v>261</v>
      </c>
      <c r="F113" s="40">
        <v>257</v>
      </c>
      <c r="G113" s="40">
        <v>252</v>
      </c>
      <c r="H113" s="5">
        <f>(E113-F113)*C113</f>
        <v>6400</v>
      </c>
      <c r="I113" s="16">
        <f>(F113-G113)*C113</f>
        <v>8000</v>
      </c>
      <c r="J113" s="16">
        <f t="shared" ref="J113" si="124">+I113+H113</f>
        <v>14400</v>
      </c>
    </row>
    <row r="114" spans="1:10" x14ac:dyDescent="0.25">
      <c r="A114" s="13">
        <v>43364</v>
      </c>
      <c r="B114" s="51" t="s">
        <v>123</v>
      </c>
      <c r="C114" s="51">
        <v>1800</v>
      </c>
      <c r="D114" s="39" t="s">
        <v>10</v>
      </c>
      <c r="E114" s="40">
        <v>373</v>
      </c>
      <c r="F114" s="40">
        <v>369</v>
      </c>
      <c r="G114" s="40" t="s">
        <v>44</v>
      </c>
      <c r="H114" s="5">
        <f t="shared" ref="H114" si="125">(F114-E114)*C114</f>
        <v>-7200</v>
      </c>
      <c r="I114" s="5">
        <v>0</v>
      </c>
      <c r="J114" s="16">
        <f t="shared" ref="J114" si="126">+I114+H114</f>
        <v>-7200</v>
      </c>
    </row>
    <row r="115" spans="1:10" x14ac:dyDescent="0.25">
      <c r="A115" s="13">
        <v>43362</v>
      </c>
      <c r="B115" s="51" t="s">
        <v>65</v>
      </c>
      <c r="C115" s="51">
        <v>2666</v>
      </c>
      <c r="D115" s="39" t="s">
        <v>10</v>
      </c>
      <c r="E115" s="40">
        <v>384</v>
      </c>
      <c r="F115" s="40">
        <v>386.5</v>
      </c>
      <c r="G115" s="40">
        <v>388</v>
      </c>
      <c r="H115" s="5">
        <f t="shared" ref="H115" si="127">(F115-E115)*C115</f>
        <v>6665</v>
      </c>
      <c r="I115" s="5">
        <f>(G115-F115)*C115</f>
        <v>3999</v>
      </c>
      <c r="J115" s="16">
        <f t="shared" ref="J115" si="128">+I115+H115</f>
        <v>10664</v>
      </c>
    </row>
    <row r="116" spans="1:10" x14ac:dyDescent="0.25">
      <c r="A116" s="13">
        <v>43361</v>
      </c>
      <c r="B116" s="51" t="s">
        <v>124</v>
      </c>
      <c r="C116" s="51">
        <v>900</v>
      </c>
      <c r="D116" s="39" t="s">
        <v>10</v>
      </c>
      <c r="E116" s="40">
        <v>683</v>
      </c>
      <c r="F116" s="40">
        <v>681</v>
      </c>
      <c r="G116" s="40" t="s">
        <v>44</v>
      </c>
      <c r="H116" s="5">
        <f t="shared" ref="H116" si="129">(F116-E116)*C116</f>
        <v>-1800</v>
      </c>
      <c r="I116" s="16">
        <v>0</v>
      </c>
      <c r="J116" s="16">
        <f t="shared" ref="J116" si="130">+I116+H116</f>
        <v>-1800</v>
      </c>
    </row>
    <row r="117" spans="1:10" x14ac:dyDescent="0.25">
      <c r="A117" s="13">
        <v>43360</v>
      </c>
      <c r="B117" s="51" t="s">
        <v>123</v>
      </c>
      <c r="C117" s="51">
        <v>1800</v>
      </c>
      <c r="D117" s="39" t="s">
        <v>10</v>
      </c>
      <c r="E117" s="40">
        <v>365</v>
      </c>
      <c r="F117" s="40">
        <v>367.5</v>
      </c>
      <c r="G117" s="40" t="s">
        <v>44</v>
      </c>
      <c r="H117" s="5">
        <f t="shared" ref="H117" si="131">(F117-E117)*C117</f>
        <v>4500</v>
      </c>
      <c r="I117" s="16">
        <v>0</v>
      </c>
      <c r="J117" s="16">
        <f t="shared" ref="J117:J120" si="132">+I117+H117</f>
        <v>4500</v>
      </c>
    </row>
    <row r="118" spans="1:10" x14ac:dyDescent="0.25">
      <c r="A118" s="13">
        <v>43357</v>
      </c>
      <c r="B118" s="51" t="s">
        <v>130</v>
      </c>
      <c r="C118" s="51">
        <v>700</v>
      </c>
      <c r="D118" s="39" t="s">
        <v>10</v>
      </c>
      <c r="E118" s="40">
        <v>985</v>
      </c>
      <c r="F118" s="40">
        <v>994</v>
      </c>
      <c r="G118" s="40" t="s">
        <v>44</v>
      </c>
      <c r="H118" s="5">
        <f t="shared" ref="H118" si="133">(F118-E118)*C118</f>
        <v>6300</v>
      </c>
      <c r="I118" s="16">
        <v>0</v>
      </c>
      <c r="J118" s="16">
        <f t="shared" ref="J118" si="134">+I118+H118</f>
        <v>6300</v>
      </c>
    </row>
    <row r="119" spans="1:10" x14ac:dyDescent="0.25">
      <c r="A119" s="13">
        <v>43355</v>
      </c>
      <c r="B119" s="51" t="s">
        <v>129</v>
      </c>
      <c r="C119" s="51">
        <v>1500</v>
      </c>
      <c r="D119" s="39" t="s">
        <v>11</v>
      </c>
      <c r="E119" s="40">
        <v>300</v>
      </c>
      <c r="F119" s="40">
        <v>300</v>
      </c>
      <c r="G119" s="40" t="s">
        <v>44</v>
      </c>
      <c r="H119" s="5">
        <f>(E119-F119)*C119</f>
        <v>0</v>
      </c>
      <c r="I119" s="16">
        <v>0</v>
      </c>
      <c r="J119" s="16">
        <f t="shared" ref="J119" si="135">+I119+H119</f>
        <v>0</v>
      </c>
    </row>
    <row r="120" spans="1:10" x14ac:dyDescent="0.25">
      <c r="A120" s="13">
        <v>43354</v>
      </c>
      <c r="B120" s="51" t="s">
        <v>128</v>
      </c>
      <c r="C120" s="51">
        <v>1500</v>
      </c>
      <c r="D120" s="39" t="s">
        <v>11</v>
      </c>
      <c r="E120" s="40">
        <v>587</v>
      </c>
      <c r="F120" s="40">
        <v>582</v>
      </c>
      <c r="G120" s="40" t="s">
        <v>44</v>
      </c>
      <c r="H120" s="5">
        <f>(E120-F120)*C120</f>
        <v>7500</v>
      </c>
      <c r="I120" s="16">
        <v>0</v>
      </c>
      <c r="J120" s="16">
        <f t="shared" si="132"/>
        <v>7500</v>
      </c>
    </row>
    <row r="121" spans="1:10" x14ac:dyDescent="0.25">
      <c r="A121" s="13">
        <v>43353</v>
      </c>
      <c r="B121" s="51" t="s">
        <v>122</v>
      </c>
      <c r="C121" s="51">
        <v>2600</v>
      </c>
      <c r="D121" s="39" t="s">
        <v>11</v>
      </c>
      <c r="E121" s="40">
        <v>349</v>
      </c>
      <c r="F121" s="40">
        <v>346</v>
      </c>
      <c r="G121" s="40">
        <v>343.8</v>
      </c>
      <c r="H121" s="5">
        <f>(E121-F121)*C121</f>
        <v>7800</v>
      </c>
      <c r="I121" s="16">
        <f>(F121-G121)*C121</f>
        <v>5719.9999999999709</v>
      </c>
      <c r="J121" s="16">
        <f t="shared" ref="J121" si="136">+I121+H121</f>
        <v>13519.999999999971</v>
      </c>
    </row>
    <row r="122" spans="1:10" x14ac:dyDescent="0.25">
      <c r="A122" s="13">
        <v>43350</v>
      </c>
      <c r="B122" s="51" t="s">
        <v>121</v>
      </c>
      <c r="C122" s="51">
        <v>600</v>
      </c>
      <c r="D122" s="39" t="s">
        <v>10</v>
      </c>
      <c r="E122" s="40">
        <v>922</v>
      </c>
      <c r="F122" s="40">
        <v>922</v>
      </c>
      <c r="G122" s="40" t="s">
        <v>44</v>
      </c>
      <c r="H122" s="5">
        <f t="shared" ref="H122" si="137">(F122-E122)*C122</f>
        <v>0</v>
      </c>
      <c r="I122" s="5">
        <v>0</v>
      </c>
      <c r="J122" s="16">
        <f t="shared" ref="J122" si="138">+I122+H122</f>
        <v>0</v>
      </c>
    </row>
    <row r="123" spans="1:10" x14ac:dyDescent="0.25">
      <c r="A123" s="13">
        <v>43349</v>
      </c>
      <c r="B123" s="51" t="s">
        <v>120</v>
      </c>
      <c r="C123" s="51">
        <v>700</v>
      </c>
      <c r="D123" s="39" t="s">
        <v>10</v>
      </c>
      <c r="E123" s="40">
        <v>771</v>
      </c>
      <c r="F123" s="40">
        <v>780</v>
      </c>
      <c r="G123" s="40">
        <v>800</v>
      </c>
      <c r="H123" s="5">
        <f t="shared" ref="H123" si="139">(F123-E123)*C123</f>
        <v>6300</v>
      </c>
      <c r="I123" s="5">
        <f>(G123-F123)*C123</f>
        <v>14000</v>
      </c>
      <c r="J123" s="16">
        <f t="shared" ref="J123" si="140">+I123+H123</f>
        <v>20300</v>
      </c>
    </row>
    <row r="124" spans="1:10" x14ac:dyDescent="0.25">
      <c r="A124" s="13">
        <v>43348</v>
      </c>
      <c r="B124" s="51" t="s">
        <v>118</v>
      </c>
      <c r="C124" s="51">
        <v>1100</v>
      </c>
      <c r="D124" s="39" t="s">
        <v>11</v>
      </c>
      <c r="E124" s="40">
        <v>577</v>
      </c>
      <c r="F124" s="40">
        <v>580</v>
      </c>
      <c r="G124" s="40" t="s">
        <v>44</v>
      </c>
      <c r="H124" s="5">
        <f>(E124-F124)*C124</f>
        <v>-3300</v>
      </c>
      <c r="I124" s="5">
        <v>0</v>
      </c>
      <c r="J124" s="16">
        <f t="shared" ref="J124" si="141">+I124+H124</f>
        <v>-3300</v>
      </c>
    </row>
    <row r="125" spans="1:10" x14ac:dyDescent="0.25">
      <c r="A125" s="13">
        <v>43348</v>
      </c>
      <c r="B125" s="51" t="s">
        <v>117</v>
      </c>
      <c r="C125" s="51">
        <v>1100</v>
      </c>
      <c r="D125" s="39" t="s">
        <v>11</v>
      </c>
      <c r="E125" s="40">
        <v>653</v>
      </c>
      <c r="F125" s="40">
        <v>649</v>
      </c>
      <c r="G125" s="40" t="s">
        <v>44</v>
      </c>
      <c r="H125" s="5">
        <f>(E125-F125)*C125</f>
        <v>4400</v>
      </c>
      <c r="I125" s="5">
        <v>0</v>
      </c>
      <c r="J125" s="16">
        <f t="shared" ref="J125" si="142">+I125+H125</f>
        <v>4400</v>
      </c>
    </row>
    <row r="126" spans="1:10" x14ac:dyDescent="0.25">
      <c r="A126" s="13">
        <v>43347</v>
      </c>
      <c r="B126" s="51" t="s">
        <v>64</v>
      </c>
      <c r="C126" s="51">
        <v>1100</v>
      </c>
      <c r="D126" s="39" t="s">
        <v>11</v>
      </c>
      <c r="E126" s="40">
        <v>509</v>
      </c>
      <c r="F126" s="40">
        <v>503</v>
      </c>
      <c r="G126" s="40" t="s">
        <v>44</v>
      </c>
      <c r="H126" s="5">
        <f>(E126-F126)*C126</f>
        <v>6600</v>
      </c>
      <c r="I126" s="5">
        <v>0</v>
      </c>
      <c r="J126" s="16">
        <f t="shared" ref="J126" si="143">+I126+H126</f>
        <v>6600</v>
      </c>
    </row>
    <row r="127" spans="1:10" x14ac:dyDescent="0.25">
      <c r="A127" s="13">
        <v>43346</v>
      </c>
      <c r="B127" s="51" t="s">
        <v>113</v>
      </c>
      <c r="C127" s="51">
        <v>250</v>
      </c>
      <c r="D127" s="39" t="s">
        <v>10</v>
      </c>
      <c r="E127" s="40">
        <v>2600</v>
      </c>
      <c r="F127" s="40">
        <v>2625</v>
      </c>
      <c r="G127" s="40">
        <v>2640</v>
      </c>
      <c r="H127" s="5">
        <f t="shared" ref="H127:H128" si="144">(F127-E127)*C127</f>
        <v>6250</v>
      </c>
      <c r="I127" s="5">
        <f>(G127-F127)*C127</f>
        <v>3750</v>
      </c>
      <c r="J127" s="16">
        <f t="shared" ref="J127:J128" si="145">+I127+H127</f>
        <v>10000</v>
      </c>
    </row>
    <row r="128" spans="1:10" x14ac:dyDescent="0.25">
      <c r="A128" s="13">
        <v>43343</v>
      </c>
      <c r="B128" s="51" t="s">
        <v>116</v>
      </c>
      <c r="C128" s="51">
        <v>1000</v>
      </c>
      <c r="D128" s="39" t="s">
        <v>10</v>
      </c>
      <c r="E128" s="40">
        <v>712</v>
      </c>
      <c r="F128" s="40">
        <v>719</v>
      </c>
      <c r="G128" s="40">
        <v>725</v>
      </c>
      <c r="H128" s="5">
        <f t="shared" si="144"/>
        <v>7000</v>
      </c>
      <c r="I128" s="5">
        <f>(G128-F128)*C128</f>
        <v>6000</v>
      </c>
      <c r="J128" s="16">
        <f t="shared" si="145"/>
        <v>13000</v>
      </c>
    </row>
    <row r="129" spans="1:10" x14ac:dyDescent="0.25">
      <c r="A129" s="13">
        <v>43341</v>
      </c>
      <c r="B129" s="51" t="s">
        <v>62</v>
      </c>
      <c r="C129" s="51">
        <v>2250</v>
      </c>
      <c r="D129" s="39" t="s">
        <v>10</v>
      </c>
      <c r="E129" s="40">
        <v>219</v>
      </c>
      <c r="F129" s="40">
        <v>222</v>
      </c>
      <c r="G129" s="40" t="s">
        <v>44</v>
      </c>
      <c r="H129" s="5">
        <f t="shared" ref="H129:H130" si="146">(F129-E129)*C129</f>
        <v>6750</v>
      </c>
      <c r="I129" s="5">
        <v>0</v>
      </c>
      <c r="J129" s="16">
        <f t="shared" ref="J129:J130" si="147">+I129+H129</f>
        <v>6750</v>
      </c>
    </row>
    <row r="130" spans="1:10" x14ac:dyDescent="0.25">
      <c r="A130" s="13">
        <v>43340</v>
      </c>
      <c r="B130" s="51" t="s">
        <v>105</v>
      </c>
      <c r="C130" s="51">
        <v>300</v>
      </c>
      <c r="D130" s="39" t="s">
        <v>10</v>
      </c>
      <c r="E130" s="40">
        <v>3095</v>
      </c>
      <c r="F130" s="40">
        <v>3115</v>
      </c>
      <c r="G130" s="40">
        <v>3140</v>
      </c>
      <c r="H130" s="5">
        <f t="shared" si="146"/>
        <v>6000</v>
      </c>
      <c r="I130" s="5">
        <f>(G130-F130)*C130</f>
        <v>7500</v>
      </c>
      <c r="J130" s="16">
        <f t="shared" si="147"/>
        <v>13500</v>
      </c>
    </row>
    <row r="131" spans="1:10" x14ac:dyDescent="0.25">
      <c r="A131" s="13">
        <v>43339</v>
      </c>
      <c r="B131" s="51" t="s">
        <v>105</v>
      </c>
      <c r="C131" s="51">
        <v>300</v>
      </c>
      <c r="D131" s="39" t="s">
        <v>10</v>
      </c>
      <c r="E131" s="40">
        <v>2953</v>
      </c>
      <c r="F131" s="40">
        <v>2974</v>
      </c>
      <c r="G131" s="40">
        <v>3000</v>
      </c>
      <c r="H131" s="5">
        <f t="shared" ref="H131:H132" si="148">(F131-E131)*C131</f>
        <v>6300</v>
      </c>
      <c r="I131" s="5">
        <v>0</v>
      </c>
      <c r="J131" s="16">
        <f t="shared" ref="J131:J132" si="149">+I131+H131</f>
        <v>6300</v>
      </c>
    </row>
    <row r="132" spans="1:10" x14ac:dyDescent="0.25">
      <c r="A132" s="13">
        <v>43336</v>
      </c>
      <c r="B132" s="51" t="s">
        <v>77</v>
      </c>
      <c r="C132" s="51">
        <v>500</v>
      </c>
      <c r="D132" s="39" t="s">
        <v>10</v>
      </c>
      <c r="E132" s="40">
        <v>1998</v>
      </c>
      <c r="F132" s="40">
        <v>2007.8</v>
      </c>
      <c r="G132" s="40" t="s">
        <v>44</v>
      </c>
      <c r="H132" s="5">
        <f t="shared" si="148"/>
        <v>4899.9999999999773</v>
      </c>
      <c r="I132" s="5">
        <v>0</v>
      </c>
      <c r="J132" s="16">
        <f t="shared" si="149"/>
        <v>4899.9999999999773</v>
      </c>
    </row>
    <row r="133" spans="1:10" x14ac:dyDescent="0.25">
      <c r="A133" s="13">
        <v>43335</v>
      </c>
      <c r="B133" s="51" t="s">
        <v>106</v>
      </c>
      <c r="C133" s="51">
        <v>4000</v>
      </c>
      <c r="D133" s="39" t="s">
        <v>10</v>
      </c>
      <c r="E133" s="40">
        <v>164.5</v>
      </c>
      <c r="F133" s="40">
        <v>165</v>
      </c>
      <c r="G133" s="40" t="s">
        <v>44</v>
      </c>
      <c r="H133" s="5">
        <f t="shared" ref="H133" si="150">(F133-E133)*C133</f>
        <v>2000</v>
      </c>
      <c r="I133" s="5">
        <v>0</v>
      </c>
      <c r="J133" s="16">
        <f t="shared" ref="J133" si="151">+I133+H133</f>
        <v>2000</v>
      </c>
    </row>
    <row r="134" spans="1:10" x14ac:dyDescent="0.25">
      <c r="A134" s="13">
        <v>43332</v>
      </c>
      <c r="B134" s="51" t="s">
        <v>107</v>
      </c>
      <c r="C134" s="51">
        <v>800</v>
      </c>
      <c r="D134" s="39" t="s">
        <v>10</v>
      </c>
      <c r="E134" s="40">
        <v>1230</v>
      </c>
      <c r="F134" s="40">
        <v>1238</v>
      </c>
      <c r="G134" s="40">
        <v>1250</v>
      </c>
      <c r="H134" s="5">
        <f t="shared" ref="H134" si="152">(F134-E134)*C134</f>
        <v>6400</v>
      </c>
      <c r="I134" s="5">
        <v>0</v>
      </c>
      <c r="J134" s="16">
        <f t="shared" ref="J134" si="153">+I134+H134</f>
        <v>6400</v>
      </c>
    </row>
    <row r="135" spans="1:10" x14ac:dyDescent="0.25">
      <c r="A135" s="13">
        <v>43329</v>
      </c>
      <c r="B135" s="51" t="s">
        <v>77</v>
      </c>
      <c r="C135" s="51">
        <v>500</v>
      </c>
      <c r="D135" s="39" t="s">
        <v>10</v>
      </c>
      <c r="E135" s="40">
        <v>1201</v>
      </c>
      <c r="F135" s="40">
        <v>1188</v>
      </c>
      <c r="G135" s="40" t="s">
        <v>44</v>
      </c>
      <c r="H135" s="5">
        <f t="shared" ref="H135" si="154">(F135-E135)*C135</f>
        <v>-6500</v>
      </c>
      <c r="I135" s="5">
        <v>0</v>
      </c>
      <c r="J135" s="16">
        <f t="shared" ref="J135" si="155">+I135+H135</f>
        <v>-6500</v>
      </c>
    </row>
    <row r="136" spans="1:10" x14ac:dyDescent="0.25">
      <c r="A136" s="13">
        <v>43328</v>
      </c>
      <c r="B136" s="51" t="s">
        <v>65</v>
      </c>
      <c r="C136" s="51">
        <v>2667</v>
      </c>
      <c r="D136" s="39" t="s">
        <v>10</v>
      </c>
      <c r="E136" s="40">
        <v>397</v>
      </c>
      <c r="F136" s="40">
        <v>393.5</v>
      </c>
      <c r="G136" s="40" t="s">
        <v>44</v>
      </c>
      <c r="H136" s="5">
        <f t="shared" ref="H136" si="156">(F136-E136)*C136</f>
        <v>-9334.5</v>
      </c>
      <c r="I136" s="5">
        <v>0</v>
      </c>
      <c r="J136" s="16">
        <f t="shared" ref="J136" si="157">+I136+H136</f>
        <v>-9334.5</v>
      </c>
    </row>
    <row r="137" spans="1:10" x14ac:dyDescent="0.25">
      <c r="A137" s="13">
        <v>43326</v>
      </c>
      <c r="B137" s="51" t="s">
        <v>101</v>
      </c>
      <c r="C137" s="51">
        <v>1500</v>
      </c>
      <c r="D137" s="39" t="s">
        <v>10</v>
      </c>
      <c r="E137" s="40">
        <v>644</v>
      </c>
      <c r="F137" s="40">
        <v>649</v>
      </c>
      <c r="G137" s="40">
        <v>660</v>
      </c>
      <c r="H137" s="5">
        <f t="shared" ref="H137" si="158">(F137-E137)*C137</f>
        <v>7500</v>
      </c>
      <c r="I137" s="5">
        <f>(G137-F137)*C137</f>
        <v>16500</v>
      </c>
      <c r="J137" s="16">
        <f t="shared" ref="J137" si="159">+I137+H137</f>
        <v>24000</v>
      </c>
    </row>
    <row r="138" spans="1:10" x14ac:dyDescent="0.25">
      <c r="A138" s="13">
        <v>43325</v>
      </c>
      <c r="B138" s="51" t="s">
        <v>77</v>
      </c>
      <c r="C138" s="51">
        <v>500</v>
      </c>
      <c r="D138" s="39" t="s">
        <v>10</v>
      </c>
      <c r="E138" s="40">
        <v>1226</v>
      </c>
      <c r="F138" s="40">
        <v>1238</v>
      </c>
      <c r="G138" s="40">
        <v>1260</v>
      </c>
      <c r="H138" s="5">
        <f t="shared" ref="H138" si="160">(F138-E138)*C138</f>
        <v>6000</v>
      </c>
      <c r="I138" s="5">
        <f>(G138-F138)*C138</f>
        <v>11000</v>
      </c>
      <c r="J138" s="16">
        <f t="shared" ref="J138" si="161">+I138+H138</f>
        <v>17000</v>
      </c>
    </row>
    <row r="139" spans="1:10" x14ac:dyDescent="0.25">
      <c r="A139" s="13">
        <v>43322</v>
      </c>
      <c r="B139" s="51" t="s">
        <v>94</v>
      </c>
      <c r="C139" s="51">
        <v>1750</v>
      </c>
      <c r="D139" s="39" t="s">
        <v>10</v>
      </c>
      <c r="E139" s="40">
        <v>390.5</v>
      </c>
      <c r="F139" s="40">
        <v>387.5</v>
      </c>
      <c r="G139" s="40" t="s">
        <v>44</v>
      </c>
      <c r="H139" s="5">
        <f t="shared" ref="H139" si="162">(F139-E139)*C139</f>
        <v>-5250</v>
      </c>
      <c r="I139" s="5">
        <v>0</v>
      </c>
      <c r="J139" s="16">
        <f t="shared" ref="J139" si="163">+I139+H139</f>
        <v>-5250</v>
      </c>
    </row>
    <row r="140" spans="1:10" x14ac:dyDescent="0.25">
      <c r="A140" s="13">
        <v>43321</v>
      </c>
      <c r="B140" s="51" t="s">
        <v>98</v>
      </c>
      <c r="C140" s="51">
        <v>4000</v>
      </c>
      <c r="D140" s="39" t="s">
        <v>10</v>
      </c>
      <c r="E140" s="40">
        <v>155</v>
      </c>
      <c r="F140" s="40">
        <v>157</v>
      </c>
      <c r="G140" s="40">
        <v>158</v>
      </c>
      <c r="H140" s="5">
        <f t="shared" ref="H140" si="164">(F140-E140)*C140</f>
        <v>8000</v>
      </c>
      <c r="I140" s="5">
        <f>(G140-F140)*C140</f>
        <v>4000</v>
      </c>
      <c r="J140" s="16">
        <f t="shared" ref="J140" si="165">+I140+H140</f>
        <v>12000</v>
      </c>
    </row>
    <row r="141" spans="1:10" x14ac:dyDescent="0.25">
      <c r="A141" s="13">
        <v>43319</v>
      </c>
      <c r="B141" s="51" t="s">
        <v>95</v>
      </c>
      <c r="C141" s="51">
        <v>1300</v>
      </c>
      <c r="D141" s="39" t="s">
        <v>10</v>
      </c>
      <c r="E141" s="40">
        <v>425</v>
      </c>
      <c r="F141" s="40">
        <v>425</v>
      </c>
      <c r="G141" s="40" t="s">
        <v>44</v>
      </c>
      <c r="H141" s="5">
        <f t="shared" ref="H141" si="166">(F141-E141)*C141</f>
        <v>0</v>
      </c>
      <c r="I141" s="5">
        <v>0</v>
      </c>
      <c r="J141" s="16">
        <f t="shared" ref="J141" si="167">+I141+H141</f>
        <v>0</v>
      </c>
    </row>
    <row r="142" spans="1:10" x14ac:dyDescent="0.25">
      <c r="A142" s="13">
        <v>43318</v>
      </c>
      <c r="B142" s="51" t="s">
        <v>93</v>
      </c>
      <c r="C142" s="51">
        <v>2000</v>
      </c>
      <c r="D142" s="39" t="s">
        <v>10</v>
      </c>
      <c r="E142" s="40">
        <v>433</v>
      </c>
      <c r="F142" s="40">
        <v>430</v>
      </c>
      <c r="G142" s="40" t="s">
        <v>44</v>
      </c>
      <c r="H142" s="5">
        <f t="shared" ref="H142:H143" si="168">(F142-E142)*C142</f>
        <v>-6000</v>
      </c>
      <c r="I142" s="5">
        <v>0</v>
      </c>
      <c r="J142" s="16">
        <f t="shared" ref="J142:J143" si="169">+I142+H142</f>
        <v>-6000</v>
      </c>
    </row>
    <row r="143" spans="1:10" x14ac:dyDescent="0.25">
      <c r="A143" s="13">
        <v>43315</v>
      </c>
      <c r="B143" s="51" t="s">
        <v>94</v>
      </c>
      <c r="C143" s="51">
        <v>1750</v>
      </c>
      <c r="D143" s="39" t="s">
        <v>10</v>
      </c>
      <c r="E143" s="40">
        <v>373</v>
      </c>
      <c r="F143" s="40">
        <v>376</v>
      </c>
      <c r="G143" s="40" t="s">
        <v>44</v>
      </c>
      <c r="H143" s="5">
        <f t="shared" si="168"/>
        <v>5250</v>
      </c>
      <c r="I143" s="5">
        <v>0</v>
      </c>
      <c r="J143" s="16">
        <f t="shared" si="169"/>
        <v>5250</v>
      </c>
    </row>
    <row r="144" spans="1:10" x14ac:dyDescent="0.25">
      <c r="A144" s="13">
        <v>43314</v>
      </c>
      <c r="B144" s="51" t="s">
        <v>90</v>
      </c>
      <c r="C144" s="51">
        <v>600</v>
      </c>
      <c r="D144" s="39" t="s">
        <v>10</v>
      </c>
      <c r="E144" s="40">
        <v>982</v>
      </c>
      <c r="F144" s="40">
        <v>991</v>
      </c>
      <c r="G144" s="40" t="s">
        <v>44</v>
      </c>
      <c r="H144" s="5">
        <f t="shared" ref="H144:H146" si="170">(F144-E144)*C144</f>
        <v>5400</v>
      </c>
      <c r="I144" s="5">
        <v>0</v>
      </c>
      <c r="J144" s="16">
        <f t="shared" ref="J144:J146" si="171">+I144+H144</f>
        <v>5400</v>
      </c>
    </row>
    <row r="145" spans="1:10" x14ac:dyDescent="0.25">
      <c r="A145" s="13">
        <v>43313</v>
      </c>
      <c r="B145" s="51" t="s">
        <v>91</v>
      </c>
      <c r="C145" s="51">
        <v>2500</v>
      </c>
      <c r="D145" s="39" t="s">
        <v>10</v>
      </c>
      <c r="E145" s="40">
        <v>234.5</v>
      </c>
      <c r="F145" s="40">
        <v>235.5</v>
      </c>
      <c r="G145" s="40" t="s">
        <v>44</v>
      </c>
      <c r="H145" s="5">
        <f t="shared" si="170"/>
        <v>2500</v>
      </c>
      <c r="I145" s="5">
        <v>0</v>
      </c>
      <c r="J145" s="16">
        <f t="shared" si="171"/>
        <v>2500</v>
      </c>
    </row>
    <row r="146" spans="1:10" x14ac:dyDescent="0.25">
      <c r="A146" s="13">
        <v>43311</v>
      </c>
      <c r="B146" s="51" t="s">
        <v>92</v>
      </c>
      <c r="C146" s="51">
        <v>500</v>
      </c>
      <c r="D146" s="39" t="s">
        <v>10</v>
      </c>
      <c r="E146" s="40">
        <v>886</v>
      </c>
      <c r="F146" s="40">
        <v>898</v>
      </c>
      <c r="G146" s="40">
        <v>904</v>
      </c>
      <c r="H146" s="5">
        <f t="shared" si="170"/>
        <v>6000</v>
      </c>
      <c r="I146" s="5">
        <f>(G146-F146)*C146</f>
        <v>3000</v>
      </c>
      <c r="J146" s="16">
        <f t="shared" si="171"/>
        <v>9000</v>
      </c>
    </row>
    <row r="147" spans="1:10" x14ac:dyDescent="0.25">
      <c r="A147" s="13">
        <v>43308</v>
      </c>
      <c r="B147" s="51" t="s">
        <v>80</v>
      </c>
      <c r="C147" s="51">
        <v>1500</v>
      </c>
      <c r="D147" s="39" t="s">
        <v>10</v>
      </c>
      <c r="E147" s="40">
        <v>269</v>
      </c>
      <c r="F147" s="40">
        <v>269.5</v>
      </c>
      <c r="G147" s="40">
        <v>0</v>
      </c>
      <c r="H147" s="5">
        <f t="shared" ref="H147:H152" si="172">(F147-E147)*C147</f>
        <v>750</v>
      </c>
      <c r="I147" s="5">
        <v>0</v>
      </c>
      <c r="J147" s="16">
        <f t="shared" ref="J147:J150" si="173">+I147+H147</f>
        <v>750</v>
      </c>
    </row>
    <row r="148" spans="1:10" x14ac:dyDescent="0.25">
      <c r="A148" s="13">
        <v>43306</v>
      </c>
      <c r="B148" s="51" t="s">
        <v>81</v>
      </c>
      <c r="C148" s="51">
        <v>700</v>
      </c>
      <c r="D148" s="39" t="s">
        <v>10</v>
      </c>
      <c r="E148" s="40">
        <v>809</v>
      </c>
      <c r="F148" s="40">
        <v>819</v>
      </c>
      <c r="G148" s="40">
        <v>835</v>
      </c>
      <c r="H148" s="5">
        <f t="shared" si="172"/>
        <v>7000</v>
      </c>
      <c r="I148" s="5">
        <f>(G148-F148)*C148</f>
        <v>11200</v>
      </c>
      <c r="J148" s="16">
        <f t="shared" si="173"/>
        <v>18200</v>
      </c>
    </row>
    <row r="149" spans="1:10" x14ac:dyDescent="0.25">
      <c r="A149" s="13">
        <v>43305</v>
      </c>
      <c r="B149" s="51" t="s">
        <v>82</v>
      </c>
      <c r="C149" s="51">
        <v>500</v>
      </c>
      <c r="D149" s="39" t="s">
        <v>10</v>
      </c>
      <c r="E149" s="40">
        <v>1245</v>
      </c>
      <c r="F149" s="40">
        <v>1257</v>
      </c>
      <c r="G149" s="40">
        <v>1275</v>
      </c>
      <c r="H149" s="5">
        <f t="shared" si="172"/>
        <v>6000</v>
      </c>
      <c r="I149" s="5">
        <f>(G149-F149)*C149</f>
        <v>9000</v>
      </c>
      <c r="J149" s="16">
        <f t="shared" si="173"/>
        <v>15000</v>
      </c>
    </row>
    <row r="150" spans="1:10" x14ac:dyDescent="0.25">
      <c r="A150" s="13">
        <v>43304</v>
      </c>
      <c r="B150" s="51" t="s">
        <v>83</v>
      </c>
      <c r="C150" s="51">
        <v>3000</v>
      </c>
      <c r="D150" s="39" t="s">
        <v>10</v>
      </c>
      <c r="E150" s="40">
        <v>202</v>
      </c>
      <c r="F150" s="40">
        <v>204</v>
      </c>
      <c r="G150" s="40">
        <v>205.95</v>
      </c>
      <c r="H150" s="5">
        <f t="shared" si="172"/>
        <v>6000</v>
      </c>
      <c r="I150" s="5">
        <f>(G150-F150)*C150</f>
        <v>5849.9999999999654</v>
      </c>
      <c r="J150" s="16">
        <f t="shared" si="173"/>
        <v>11849.999999999965</v>
      </c>
    </row>
    <row r="151" spans="1:10" x14ac:dyDescent="0.25">
      <c r="A151" s="13">
        <v>43301</v>
      </c>
      <c r="B151" s="51" t="s">
        <v>84</v>
      </c>
      <c r="C151" s="51">
        <v>125</v>
      </c>
      <c r="D151" s="39" t="s">
        <v>10</v>
      </c>
      <c r="E151" s="40">
        <v>6635</v>
      </c>
      <c r="F151" s="40">
        <v>6700</v>
      </c>
      <c r="G151" s="40">
        <v>6780</v>
      </c>
      <c r="H151" s="5">
        <f t="shared" si="172"/>
        <v>8125</v>
      </c>
      <c r="I151" s="5">
        <f>(G151-F151)*C151</f>
        <v>10000</v>
      </c>
      <c r="J151" s="16">
        <f>+I151+H151</f>
        <v>18125</v>
      </c>
    </row>
    <row r="152" spans="1:10" x14ac:dyDescent="0.25">
      <c r="A152" s="2">
        <v>43300</v>
      </c>
      <c r="B152" s="28" t="s">
        <v>85</v>
      </c>
      <c r="C152" s="28">
        <v>800</v>
      </c>
      <c r="D152" s="28" t="s">
        <v>10</v>
      </c>
      <c r="E152" s="29">
        <v>1174</v>
      </c>
      <c r="F152" s="29">
        <v>1166</v>
      </c>
      <c r="G152" s="30">
        <v>0</v>
      </c>
      <c r="H152" s="5">
        <f t="shared" si="172"/>
        <v>-6400</v>
      </c>
      <c r="I152" s="5">
        <v>0</v>
      </c>
      <c r="J152" s="16">
        <f t="shared" ref="J152" si="174">+I152+H152</f>
        <v>-6400</v>
      </c>
    </row>
    <row r="153" spans="1:10" x14ac:dyDescent="0.25">
      <c r="A153" s="2">
        <v>43299</v>
      </c>
      <c r="B153" s="28" t="s">
        <v>76</v>
      </c>
      <c r="C153" s="28">
        <v>3500</v>
      </c>
      <c r="D153" s="28" t="s">
        <v>10</v>
      </c>
      <c r="E153" s="29">
        <v>97.8</v>
      </c>
      <c r="F153" s="29">
        <v>99.6</v>
      </c>
      <c r="G153" s="30">
        <v>0</v>
      </c>
      <c r="H153" s="5">
        <v>6250</v>
      </c>
      <c r="I153" s="5">
        <v>0</v>
      </c>
      <c r="J153" s="16">
        <f t="shared" ref="J153:J155" si="175">+I153+H153</f>
        <v>6250</v>
      </c>
    </row>
    <row r="154" spans="1:10" x14ac:dyDescent="0.25">
      <c r="A154" s="2">
        <v>43298</v>
      </c>
      <c r="B154" s="28" t="s">
        <v>64</v>
      </c>
      <c r="C154" s="28">
        <v>1100</v>
      </c>
      <c r="D154" s="28" t="s">
        <v>10</v>
      </c>
      <c r="E154" s="29">
        <v>514</v>
      </c>
      <c r="F154" s="29">
        <v>519.5</v>
      </c>
      <c r="G154" s="30">
        <v>0</v>
      </c>
      <c r="H154" s="5">
        <v>6250</v>
      </c>
      <c r="I154" s="5">
        <v>0</v>
      </c>
      <c r="J154" s="16">
        <f t="shared" si="175"/>
        <v>6250</v>
      </c>
    </row>
    <row r="155" spans="1:10" x14ac:dyDescent="0.25">
      <c r="A155" s="2">
        <v>43297</v>
      </c>
      <c r="B155" s="28" t="s">
        <v>77</v>
      </c>
      <c r="C155" s="28">
        <v>500</v>
      </c>
      <c r="D155" s="28" t="s">
        <v>11</v>
      </c>
      <c r="E155" s="29">
        <v>944</v>
      </c>
      <c r="F155" s="29">
        <v>939</v>
      </c>
      <c r="G155" s="30">
        <v>0</v>
      </c>
      <c r="H155" s="5">
        <f>(E155-F155)*C155</f>
        <v>2500</v>
      </c>
      <c r="I155" s="5">
        <v>0</v>
      </c>
      <c r="J155" s="16">
        <f t="shared" si="175"/>
        <v>2500</v>
      </c>
    </row>
    <row r="156" spans="1:10" x14ac:dyDescent="0.25">
      <c r="A156" s="2">
        <v>43293</v>
      </c>
      <c r="B156" s="28" t="s">
        <v>74</v>
      </c>
      <c r="C156" s="28">
        <v>500</v>
      </c>
      <c r="D156" s="28" t="s">
        <v>10</v>
      </c>
      <c r="E156" s="29">
        <v>1605</v>
      </c>
      <c r="F156" s="29">
        <v>1592</v>
      </c>
      <c r="G156" s="30">
        <v>0</v>
      </c>
      <c r="H156" s="5">
        <f t="shared" ref="H156" si="176">(F156-E156)*C156</f>
        <v>-6500</v>
      </c>
      <c r="I156" s="5">
        <v>0</v>
      </c>
      <c r="J156" s="16">
        <f t="shared" ref="J156" si="177">+I156+H156</f>
        <v>-6500</v>
      </c>
    </row>
    <row r="157" spans="1:10" x14ac:dyDescent="0.25">
      <c r="A157" s="2">
        <v>43292</v>
      </c>
      <c r="B157" s="28" t="s">
        <v>67</v>
      </c>
      <c r="C157" s="28">
        <v>2750</v>
      </c>
      <c r="D157" s="28" t="s">
        <v>11</v>
      </c>
      <c r="E157" s="29">
        <v>267.5</v>
      </c>
      <c r="F157" s="29">
        <v>267.5</v>
      </c>
      <c r="G157" s="30">
        <v>0</v>
      </c>
      <c r="H157" s="5">
        <f t="shared" ref="H157:H158" si="178">(F157-E157)*C157</f>
        <v>0</v>
      </c>
      <c r="I157" s="5">
        <v>0</v>
      </c>
      <c r="J157" s="16">
        <f t="shared" ref="J157:J158" si="179">+I157+H157</f>
        <v>0</v>
      </c>
    </row>
    <row r="158" spans="1:10" x14ac:dyDescent="0.25">
      <c r="A158" s="2">
        <v>43290</v>
      </c>
      <c r="B158" s="28" t="s">
        <v>68</v>
      </c>
      <c r="C158" s="28">
        <v>1400</v>
      </c>
      <c r="D158" s="28" t="s">
        <v>10</v>
      </c>
      <c r="E158" s="29">
        <v>598</v>
      </c>
      <c r="F158" s="29">
        <v>603</v>
      </c>
      <c r="G158" s="30">
        <v>0</v>
      </c>
      <c r="H158" s="5">
        <f t="shared" si="178"/>
        <v>7000</v>
      </c>
      <c r="I158" s="5">
        <v>0</v>
      </c>
      <c r="J158" s="16">
        <f t="shared" si="179"/>
        <v>7000</v>
      </c>
    </row>
    <row r="159" spans="1:10" x14ac:dyDescent="0.25">
      <c r="A159" s="2">
        <v>43287</v>
      </c>
      <c r="B159" s="28" t="s">
        <v>25</v>
      </c>
      <c r="C159" s="28">
        <v>1250</v>
      </c>
      <c r="D159" s="28" t="s">
        <v>10</v>
      </c>
      <c r="E159" s="29">
        <v>658</v>
      </c>
      <c r="F159" s="29">
        <v>663.5</v>
      </c>
      <c r="G159" s="30">
        <v>0</v>
      </c>
      <c r="H159" s="5">
        <f t="shared" ref="H159:H161" si="180">(F159-E159)*C159</f>
        <v>6875</v>
      </c>
      <c r="I159" s="5">
        <v>0</v>
      </c>
      <c r="J159" s="16">
        <f t="shared" ref="J159:J161" si="181">+I159+H159</f>
        <v>6875</v>
      </c>
    </row>
    <row r="160" spans="1:10" x14ac:dyDescent="0.25">
      <c r="A160" s="2">
        <v>43286</v>
      </c>
      <c r="B160" s="28" t="s">
        <v>52</v>
      </c>
      <c r="C160" s="28">
        <v>600</v>
      </c>
      <c r="D160" s="28" t="s">
        <v>10</v>
      </c>
      <c r="E160" s="29">
        <v>1320</v>
      </c>
      <c r="F160" s="29">
        <v>1330</v>
      </c>
      <c r="G160" s="30">
        <v>0</v>
      </c>
      <c r="H160" s="5">
        <f t="shared" si="180"/>
        <v>6000</v>
      </c>
      <c r="I160" s="5">
        <v>0</v>
      </c>
      <c r="J160" s="16">
        <f t="shared" si="181"/>
        <v>6000</v>
      </c>
    </row>
    <row r="161" spans="1:10" x14ac:dyDescent="0.25">
      <c r="A161" s="2">
        <v>43285</v>
      </c>
      <c r="B161" s="28" t="s">
        <v>53</v>
      </c>
      <c r="C161" s="28">
        <v>12000</v>
      </c>
      <c r="D161" s="28" t="s">
        <v>10</v>
      </c>
      <c r="E161" s="29">
        <v>57.25</v>
      </c>
      <c r="F161" s="29">
        <v>58.25</v>
      </c>
      <c r="G161" s="30">
        <v>0</v>
      </c>
      <c r="H161" s="5">
        <f t="shared" si="180"/>
        <v>12000</v>
      </c>
      <c r="I161" s="5">
        <v>0</v>
      </c>
      <c r="J161" s="16">
        <f t="shared" si="181"/>
        <v>12000</v>
      </c>
    </row>
    <row r="162" spans="1:10" x14ac:dyDescent="0.25">
      <c r="A162" s="2">
        <v>43285</v>
      </c>
      <c r="B162" s="31" t="s">
        <v>54</v>
      </c>
      <c r="C162" s="32">
        <v>250</v>
      </c>
      <c r="D162" s="31" t="s">
        <v>10</v>
      </c>
      <c r="E162" s="33">
        <v>2885</v>
      </c>
      <c r="F162" s="33">
        <v>2910</v>
      </c>
      <c r="G162" s="33">
        <v>2930</v>
      </c>
      <c r="H162" s="5">
        <v>6250</v>
      </c>
      <c r="I162" s="5">
        <v>6000</v>
      </c>
      <c r="J162" s="16">
        <f>+I162+H162</f>
        <v>12250</v>
      </c>
    </row>
    <row r="163" spans="1:10" x14ac:dyDescent="0.25">
      <c r="A163" s="2">
        <v>43285</v>
      </c>
      <c r="B163" s="32" t="s">
        <v>27</v>
      </c>
      <c r="C163" s="32">
        <v>12000</v>
      </c>
      <c r="D163" s="32" t="s">
        <v>11</v>
      </c>
      <c r="E163" s="33">
        <v>80</v>
      </c>
      <c r="F163" s="33">
        <v>78</v>
      </c>
      <c r="G163" s="33">
        <v>0</v>
      </c>
      <c r="H163" s="5">
        <f>(E163-F163)*C163</f>
        <v>24000</v>
      </c>
      <c r="I163" s="5">
        <v>0</v>
      </c>
      <c r="J163" s="16">
        <f t="shared" ref="J163" si="182">+I163+H163</f>
        <v>24000</v>
      </c>
    </row>
    <row r="164" spans="1:10" x14ac:dyDescent="0.25">
      <c r="A164" s="2">
        <v>43284</v>
      </c>
      <c r="B164" s="31" t="s">
        <v>29</v>
      </c>
      <c r="C164" s="32">
        <v>2750</v>
      </c>
      <c r="D164" s="31" t="s">
        <v>10</v>
      </c>
      <c r="E164" s="33">
        <v>260.5</v>
      </c>
      <c r="F164" s="33">
        <v>262.5</v>
      </c>
      <c r="G164" s="33">
        <v>0</v>
      </c>
      <c r="H164" s="5">
        <v>5500</v>
      </c>
      <c r="I164" s="5">
        <v>0</v>
      </c>
      <c r="J164" s="16">
        <v>5500</v>
      </c>
    </row>
    <row r="165" spans="1:10" x14ac:dyDescent="0.25">
      <c r="A165" s="2">
        <v>43284</v>
      </c>
      <c r="B165" s="32" t="s">
        <v>55</v>
      </c>
      <c r="C165" s="32">
        <v>10000</v>
      </c>
      <c r="D165" s="32" t="s">
        <v>11</v>
      </c>
      <c r="E165" s="33">
        <v>53.75</v>
      </c>
      <c r="F165" s="33">
        <v>52.5</v>
      </c>
      <c r="G165" s="33">
        <v>0</v>
      </c>
      <c r="H165" s="5">
        <f>(E165-F165)*C165</f>
        <v>12500</v>
      </c>
      <c r="I165" s="5">
        <v>0</v>
      </c>
      <c r="J165" s="16">
        <f t="shared" ref="J165:J166" si="183">+I165+H165</f>
        <v>12500</v>
      </c>
    </row>
    <row r="166" spans="1:10" x14ac:dyDescent="0.25">
      <c r="A166" s="2">
        <v>43283</v>
      </c>
      <c r="B166" s="28" t="s">
        <v>55</v>
      </c>
      <c r="C166" s="28">
        <v>10000</v>
      </c>
      <c r="D166" s="28" t="s">
        <v>10</v>
      </c>
      <c r="E166" s="29">
        <v>56.25</v>
      </c>
      <c r="F166" s="29">
        <v>57.5</v>
      </c>
      <c r="G166" s="30">
        <v>0</v>
      </c>
      <c r="H166" s="5">
        <f t="shared" ref="H166" si="184">(F166-E166)*C166</f>
        <v>12500</v>
      </c>
      <c r="I166" s="5">
        <v>0</v>
      </c>
      <c r="J166" s="16">
        <f t="shared" si="183"/>
        <v>12500</v>
      </c>
    </row>
    <row r="167" spans="1:10" x14ac:dyDescent="0.25">
      <c r="A167" s="34"/>
      <c r="B167" s="35"/>
      <c r="C167" s="35"/>
      <c r="D167" s="35"/>
      <c r="E167" s="36"/>
      <c r="F167" s="36"/>
      <c r="G167" s="36"/>
      <c r="H167" s="37"/>
      <c r="I167" s="37"/>
      <c r="J167" s="38"/>
    </row>
    <row r="168" spans="1:10" x14ac:dyDescent="0.25">
      <c r="A168" s="2">
        <v>43280</v>
      </c>
      <c r="B168" s="28" t="s">
        <v>21</v>
      </c>
      <c r="C168" s="28">
        <v>1200</v>
      </c>
      <c r="D168" s="28" t="s">
        <v>10</v>
      </c>
      <c r="E168" s="29">
        <v>972</v>
      </c>
      <c r="F168" s="29">
        <v>987</v>
      </c>
      <c r="G168" s="30">
        <v>0</v>
      </c>
      <c r="H168" s="5">
        <f t="shared" ref="H168:H170" si="185">(F168-E168)*C168</f>
        <v>18000</v>
      </c>
      <c r="I168" s="5">
        <v>0</v>
      </c>
      <c r="J168" s="16">
        <f t="shared" ref="J168:J189" si="186">+I168+H168</f>
        <v>18000</v>
      </c>
    </row>
    <row r="169" spans="1:10" x14ac:dyDescent="0.25">
      <c r="A169" s="2">
        <v>43279</v>
      </c>
      <c r="B169" s="28" t="s">
        <v>12</v>
      </c>
      <c r="C169" s="28">
        <v>28000</v>
      </c>
      <c r="D169" s="28" t="s">
        <v>10</v>
      </c>
      <c r="E169" s="29">
        <v>13.75</v>
      </c>
      <c r="F169" s="29">
        <v>14.4</v>
      </c>
      <c r="G169" s="30">
        <v>0</v>
      </c>
      <c r="H169" s="5">
        <f t="shared" si="185"/>
        <v>18200.000000000011</v>
      </c>
      <c r="I169" s="5">
        <v>0</v>
      </c>
      <c r="J169" s="16">
        <f t="shared" si="186"/>
        <v>18200.000000000011</v>
      </c>
    </row>
    <row r="170" spans="1:10" x14ac:dyDescent="0.25">
      <c r="A170" s="2">
        <v>43279</v>
      </c>
      <c r="B170" s="28" t="s">
        <v>56</v>
      </c>
      <c r="C170" s="28">
        <v>800</v>
      </c>
      <c r="D170" s="28" t="s">
        <v>10</v>
      </c>
      <c r="E170" s="29">
        <v>1124</v>
      </c>
      <c r="F170" s="29">
        <v>1132</v>
      </c>
      <c r="G170" s="30">
        <v>0</v>
      </c>
      <c r="H170" s="5">
        <f t="shared" si="185"/>
        <v>6400</v>
      </c>
      <c r="I170" s="5">
        <v>0</v>
      </c>
      <c r="J170" s="16">
        <f t="shared" si="186"/>
        <v>6400</v>
      </c>
    </row>
    <row r="171" spans="1:10" x14ac:dyDescent="0.25">
      <c r="A171" s="13">
        <v>43277</v>
      </c>
      <c r="B171" s="32" t="s">
        <v>27</v>
      </c>
      <c r="C171" s="32">
        <v>12000</v>
      </c>
      <c r="D171" s="32" t="s">
        <v>11</v>
      </c>
      <c r="E171" s="33">
        <v>82.25</v>
      </c>
      <c r="F171" s="33">
        <v>80.5</v>
      </c>
      <c r="G171" s="33">
        <v>0</v>
      </c>
      <c r="H171" s="5">
        <f>(E171-F171)*C171</f>
        <v>21000</v>
      </c>
      <c r="I171" s="5">
        <v>0</v>
      </c>
      <c r="J171" s="16">
        <f t="shared" si="186"/>
        <v>21000</v>
      </c>
    </row>
    <row r="172" spans="1:10" x14ac:dyDescent="0.25">
      <c r="A172" s="13">
        <v>43276</v>
      </c>
      <c r="B172" s="39" t="s">
        <v>18</v>
      </c>
      <c r="C172" s="39">
        <v>500</v>
      </c>
      <c r="D172" s="39" t="s">
        <v>10</v>
      </c>
      <c r="E172" s="40">
        <v>1615</v>
      </c>
      <c r="F172" s="40">
        <v>1637</v>
      </c>
      <c r="G172" s="30">
        <v>0</v>
      </c>
      <c r="H172" s="5">
        <f t="shared" ref="H172" si="187">(F172-E172)*C172</f>
        <v>11000</v>
      </c>
      <c r="I172" s="5">
        <v>0</v>
      </c>
      <c r="J172" s="16">
        <f t="shared" si="186"/>
        <v>11000</v>
      </c>
    </row>
    <row r="173" spans="1:10" x14ac:dyDescent="0.25">
      <c r="A173" s="13">
        <v>43273</v>
      </c>
      <c r="B173" s="32" t="s">
        <v>21</v>
      </c>
      <c r="C173" s="32">
        <v>1200</v>
      </c>
      <c r="D173" s="32" t="s">
        <v>11</v>
      </c>
      <c r="E173" s="33">
        <v>985</v>
      </c>
      <c r="F173" s="33">
        <v>980</v>
      </c>
      <c r="G173" s="33">
        <v>0</v>
      </c>
      <c r="H173" s="5">
        <f>(E173-F173)*C173</f>
        <v>6000</v>
      </c>
      <c r="I173" s="5">
        <v>0</v>
      </c>
      <c r="J173" s="16">
        <f t="shared" si="186"/>
        <v>6000</v>
      </c>
    </row>
    <row r="174" spans="1:10" x14ac:dyDescent="0.25">
      <c r="A174" s="13">
        <v>43272</v>
      </c>
      <c r="B174" s="32" t="s">
        <v>18</v>
      </c>
      <c r="C174" s="32">
        <v>500</v>
      </c>
      <c r="D174" s="32" t="s">
        <v>11</v>
      </c>
      <c r="E174" s="33">
        <v>1640</v>
      </c>
      <c r="F174" s="33">
        <v>1615</v>
      </c>
      <c r="G174" s="33">
        <v>0</v>
      </c>
      <c r="H174" s="5">
        <f>(E174-F174)*C174</f>
        <v>12500</v>
      </c>
      <c r="I174" s="5">
        <v>0</v>
      </c>
      <c r="J174" s="16">
        <f t="shared" si="186"/>
        <v>12500</v>
      </c>
    </row>
    <row r="175" spans="1:10" x14ac:dyDescent="0.25">
      <c r="A175" s="13">
        <v>43271</v>
      </c>
      <c r="B175" s="39" t="s">
        <v>14</v>
      </c>
      <c r="C175" s="39">
        <v>7000</v>
      </c>
      <c r="D175" s="39" t="s">
        <v>10</v>
      </c>
      <c r="E175" s="40">
        <v>137</v>
      </c>
      <c r="F175" s="40">
        <v>138</v>
      </c>
      <c r="G175" s="30">
        <v>0</v>
      </c>
      <c r="H175" s="5">
        <f t="shared" ref="H175:H177" si="188">(F175-E175)*C175</f>
        <v>7000</v>
      </c>
      <c r="I175" s="5">
        <v>0</v>
      </c>
      <c r="J175" s="16">
        <f t="shared" si="186"/>
        <v>7000</v>
      </c>
    </row>
    <row r="176" spans="1:10" x14ac:dyDescent="0.25">
      <c r="A176" s="13">
        <v>43269</v>
      </c>
      <c r="B176" s="39" t="s">
        <v>21</v>
      </c>
      <c r="C176" s="39">
        <v>1200</v>
      </c>
      <c r="D176" s="39" t="s">
        <v>10</v>
      </c>
      <c r="E176" s="40">
        <v>1000</v>
      </c>
      <c r="F176" s="40">
        <v>1012</v>
      </c>
      <c r="G176" s="40">
        <v>0</v>
      </c>
      <c r="H176" s="16">
        <f t="shared" si="188"/>
        <v>14400</v>
      </c>
      <c r="I176" s="16">
        <v>0</v>
      </c>
      <c r="J176" s="16">
        <f t="shared" si="186"/>
        <v>14400</v>
      </c>
    </row>
    <row r="177" spans="1:10" x14ac:dyDescent="0.25">
      <c r="A177" s="13">
        <v>43269</v>
      </c>
      <c r="B177" s="39" t="s">
        <v>14</v>
      </c>
      <c r="C177" s="39">
        <v>7000</v>
      </c>
      <c r="D177" s="39" t="s">
        <v>10</v>
      </c>
      <c r="E177" s="40">
        <v>140</v>
      </c>
      <c r="F177" s="40">
        <v>140.5</v>
      </c>
      <c r="G177" s="40">
        <v>0</v>
      </c>
      <c r="H177" s="16">
        <f t="shared" si="188"/>
        <v>3500</v>
      </c>
      <c r="I177" s="16">
        <v>0</v>
      </c>
      <c r="J177" s="16">
        <f t="shared" si="186"/>
        <v>3500</v>
      </c>
    </row>
    <row r="178" spans="1:10" x14ac:dyDescent="0.25">
      <c r="A178" s="13">
        <v>43266</v>
      </c>
      <c r="B178" s="39" t="s">
        <v>13</v>
      </c>
      <c r="C178" s="39">
        <v>12000</v>
      </c>
      <c r="D178" s="39" t="s">
        <v>11</v>
      </c>
      <c r="E178" s="40">
        <v>87</v>
      </c>
      <c r="F178" s="40">
        <v>85</v>
      </c>
      <c r="G178" s="40">
        <v>84.25</v>
      </c>
      <c r="H178" s="16">
        <f>(E178-F178)*C178</f>
        <v>24000</v>
      </c>
      <c r="I178" s="16">
        <f>(F178-G178)*C178</f>
        <v>9000</v>
      </c>
      <c r="J178" s="16">
        <f t="shared" si="186"/>
        <v>33000</v>
      </c>
    </row>
    <row r="179" spans="1:10" x14ac:dyDescent="0.25">
      <c r="A179" s="13">
        <v>43266</v>
      </c>
      <c r="B179" s="39" t="s">
        <v>34</v>
      </c>
      <c r="C179" s="39">
        <v>1000</v>
      </c>
      <c r="D179" s="39" t="s">
        <v>11</v>
      </c>
      <c r="E179" s="40">
        <v>1087</v>
      </c>
      <c r="F179" s="40">
        <v>1075</v>
      </c>
      <c r="G179" s="40">
        <v>0</v>
      </c>
      <c r="H179" s="16">
        <f t="shared" ref="H179" si="189">(E179-F179)*C179</f>
        <v>12000</v>
      </c>
      <c r="I179" s="16">
        <v>0</v>
      </c>
      <c r="J179" s="16">
        <f t="shared" si="186"/>
        <v>12000</v>
      </c>
    </row>
    <row r="180" spans="1:10" x14ac:dyDescent="0.25">
      <c r="A180" s="13">
        <v>43265</v>
      </c>
      <c r="B180" s="39" t="s">
        <v>12</v>
      </c>
      <c r="C180" s="39">
        <v>28000</v>
      </c>
      <c r="D180" s="39" t="s">
        <v>10</v>
      </c>
      <c r="E180" s="40">
        <v>16</v>
      </c>
      <c r="F180" s="40">
        <v>15.4</v>
      </c>
      <c r="G180" s="40">
        <v>0</v>
      </c>
      <c r="H180" s="16">
        <f t="shared" ref="H180" si="190">(F180-E180)*C180</f>
        <v>-16799.999999999989</v>
      </c>
      <c r="I180" s="16">
        <v>0</v>
      </c>
      <c r="J180" s="11">
        <f t="shared" si="186"/>
        <v>-16799.999999999989</v>
      </c>
    </row>
    <row r="181" spans="1:10" x14ac:dyDescent="0.25">
      <c r="A181" s="13">
        <v>43265</v>
      </c>
      <c r="B181" s="39" t="s">
        <v>14</v>
      </c>
      <c r="C181" s="39">
        <v>7000</v>
      </c>
      <c r="D181" s="39" t="s">
        <v>10</v>
      </c>
      <c r="E181" s="40">
        <v>143.75</v>
      </c>
      <c r="F181" s="40">
        <v>145.75</v>
      </c>
      <c r="G181" s="40">
        <v>146.25</v>
      </c>
      <c r="H181" s="16">
        <f>(F181-E181)*C181</f>
        <v>14000</v>
      </c>
      <c r="I181" s="16">
        <f>(G181-F181)*C181</f>
        <v>3500</v>
      </c>
      <c r="J181" s="16">
        <f t="shared" si="186"/>
        <v>17500</v>
      </c>
    </row>
    <row r="182" spans="1:10" x14ac:dyDescent="0.25">
      <c r="A182" s="41">
        <v>43264</v>
      </c>
      <c r="B182" s="32" t="s">
        <v>21</v>
      </c>
      <c r="C182" s="32">
        <v>1200</v>
      </c>
      <c r="D182" s="32" t="s">
        <v>11</v>
      </c>
      <c r="E182" s="33">
        <v>1045</v>
      </c>
      <c r="F182" s="33">
        <v>1032</v>
      </c>
      <c r="G182" s="33">
        <v>0</v>
      </c>
      <c r="H182" s="5">
        <f t="shared" ref="H182" si="191">(E182-F182)*C182</f>
        <v>15600</v>
      </c>
      <c r="I182" s="5">
        <v>0</v>
      </c>
      <c r="J182" s="16">
        <f t="shared" si="186"/>
        <v>15600</v>
      </c>
    </row>
    <row r="183" spans="1:10" x14ac:dyDescent="0.25">
      <c r="A183" s="13">
        <v>43263</v>
      </c>
      <c r="B183" s="39" t="s">
        <v>20</v>
      </c>
      <c r="C183" s="39">
        <v>1000</v>
      </c>
      <c r="D183" s="39" t="s">
        <v>10</v>
      </c>
      <c r="E183" s="40">
        <v>1061</v>
      </c>
      <c r="F183" s="40">
        <v>1076</v>
      </c>
      <c r="G183" s="40">
        <v>1096</v>
      </c>
      <c r="H183" s="16">
        <f>(F183-E183)*C183</f>
        <v>15000</v>
      </c>
      <c r="I183" s="16">
        <v>0</v>
      </c>
      <c r="J183" s="16">
        <f t="shared" si="186"/>
        <v>15000</v>
      </c>
    </row>
    <row r="184" spans="1:10" x14ac:dyDescent="0.25">
      <c r="A184" s="13">
        <v>43262</v>
      </c>
      <c r="B184" s="39" t="s">
        <v>57</v>
      </c>
      <c r="C184" s="39">
        <v>4500</v>
      </c>
      <c r="D184" s="39" t="s">
        <v>10</v>
      </c>
      <c r="E184" s="40">
        <v>273</v>
      </c>
      <c r="F184" s="40">
        <v>275.75</v>
      </c>
      <c r="G184" s="40">
        <v>0</v>
      </c>
      <c r="H184" s="16">
        <f>(F184-E184)*C184</f>
        <v>12375</v>
      </c>
      <c r="I184" s="16">
        <v>0</v>
      </c>
      <c r="J184" s="16">
        <f t="shared" si="186"/>
        <v>12375</v>
      </c>
    </row>
    <row r="185" spans="1:10" x14ac:dyDescent="0.25">
      <c r="A185" s="13">
        <v>43259</v>
      </c>
      <c r="B185" s="39" t="s">
        <v>21</v>
      </c>
      <c r="C185" s="39">
        <v>1200</v>
      </c>
      <c r="D185" s="39" t="s">
        <v>10</v>
      </c>
      <c r="E185" s="40">
        <v>1021</v>
      </c>
      <c r="F185" s="40">
        <v>1036</v>
      </c>
      <c r="G185" s="40">
        <v>1041</v>
      </c>
      <c r="H185" s="16">
        <f>(F185-E185)*C185</f>
        <v>18000</v>
      </c>
      <c r="I185" s="16">
        <f>(G185-F185)*C185</f>
        <v>6000</v>
      </c>
      <c r="J185" s="16">
        <f t="shared" si="186"/>
        <v>24000</v>
      </c>
    </row>
    <row r="186" spans="1:10" x14ac:dyDescent="0.25">
      <c r="A186" s="13">
        <v>43259</v>
      </c>
      <c r="B186" s="39" t="s">
        <v>58</v>
      </c>
      <c r="C186" s="39">
        <v>4000</v>
      </c>
      <c r="D186" s="39" t="s">
        <v>10</v>
      </c>
      <c r="E186" s="40">
        <v>132.75</v>
      </c>
      <c r="F186" s="40">
        <v>135.75</v>
      </c>
      <c r="G186" s="40">
        <v>0</v>
      </c>
      <c r="H186" s="16">
        <f>(F186-E186)*C186</f>
        <v>12000</v>
      </c>
      <c r="I186" s="16">
        <v>0</v>
      </c>
      <c r="J186" s="16">
        <f t="shared" si="186"/>
        <v>12000</v>
      </c>
    </row>
    <row r="187" spans="1:10" x14ac:dyDescent="0.25">
      <c r="A187" s="13">
        <v>43259</v>
      </c>
      <c r="B187" s="39" t="s">
        <v>36</v>
      </c>
      <c r="C187" s="39">
        <v>1400</v>
      </c>
      <c r="D187" s="39" t="s">
        <v>10</v>
      </c>
      <c r="E187" s="40">
        <v>565</v>
      </c>
      <c r="F187" s="40">
        <v>575</v>
      </c>
      <c r="G187" s="40">
        <v>587</v>
      </c>
      <c r="H187" s="16">
        <f>(F187-E187)*C187</f>
        <v>14000</v>
      </c>
      <c r="I187" s="16">
        <f>(G187-F187)*C187</f>
        <v>16800</v>
      </c>
      <c r="J187" s="16">
        <f t="shared" si="186"/>
        <v>30800</v>
      </c>
    </row>
    <row r="188" spans="1:10" x14ac:dyDescent="0.25">
      <c r="A188" s="13">
        <v>43258</v>
      </c>
      <c r="B188" s="39" t="s">
        <v>14</v>
      </c>
      <c r="C188" s="39">
        <v>7000</v>
      </c>
      <c r="D188" s="39" t="s">
        <v>10</v>
      </c>
      <c r="E188" s="40">
        <v>149</v>
      </c>
      <c r="F188" s="40">
        <v>147</v>
      </c>
      <c r="G188" s="40">
        <v>0</v>
      </c>
      <c r="H188" s="16">
        <f t="shared" ref="H188:H189" si="192">(F188-E188)*C188</f>
        <v>-14000</v>
      </c>
      <c r="I188" s="16">
        <v>0</v>
      </c>
      <c r="J188" s="11">
        <f t="shared" si="186"/>
        <v>-14000</v>
      </c>
    </row>
    <row r="189" spans="1:10" x14ac:dyDescent="0.25">
      <c r="A189" s="13">
        <v>43258</v>
      </c>
      <c r="B189" s="42" t="s">
        <v>28</v>
      </c>
      <c r="C189" s="42">
        <v>28000</v>
      </c>
      <c r="D189" s="42" t="s">
        <v>10</v>
      </c>
      <c r="E189" s="43">
        <v>16</v>
      </c>
      <c r="F189" s="40">
        <v>15.5</v>
      </c>
      <c r="G189" s="43">
        <v>0</v>
      </c>
      <c r="H189" s="16">
        <f t="shared" si="192"/>
        <v>-14000</v>
      </c>
      <c r="I189" s="16">
        <v>0</v>
      </c>
      <c r="J189" s="11">
        <f t="shared" si="186"/>
        <v>-14000</v>
      </c>
    </row>
    <row r="190" spans="1:10" x14ac:dyDescent="0.25">
      <c r="A190" s="13">
        <v>43257</v>
      </c>
      <c r="B190" s="39" t="s">
        <v>22</v>
      </c>
      <c r="C190" s="39">
        <v>1100</v>
      </c>
      <c r="D190" s="39" t="s">
        <v>10</v>
      </c>
      <c r="E190" s="40">
        <v>899</v>
      </c>
      <c r="F190" s="40">
        <v>905</v>
      </c>
      <c r="G190" s="40">
        <v>0</v>
      </c>
      <c r="H190" s="16">
        <f>(F190-E190)*C190</f>
        <v>6600</v>
      </c>
      <c r="I190" s="16">
        <v>0</v>
      </c>
      <c r="J190" s="16">
        <f>+I190+H190</f>
        <v>6600</v>
      </c>
    </row>
    <row r="191" spans="1:10" x14ac:dyDescent="0.25">
      <c r="A191" s="13">
        <v>43256</v>
      </c>
      <c r="B191" s="39" t="s">
        <v>17</v>
      </c>
      <c r="C191" s="39">
        <v>8000</v>
      </c>
      <c r="D191" s="39" t="s">
        <v>10</v>
      </c>
      <c r="E191" s="40">
        <v>109</v>
      </c>
      <c r="F191" s="40">
        <v>110.9</v>
      </c>
      <c r="G191" s="40">
        <v>0</v>
      </c>
      <c r="H191" s="16">
        <f>(F191-E191)*C191</f>
        <v>15200.000000000045</v>
      </c>
      <c r="I191" s="16">
        <v>0</v>
      </c>
      <c r="J191" s="16">
        <f t="shared" ref="J191:J195" si="193">+I191+H191</f>
        <v>15200.000000000045</v>
      </c>
    </row>
    <row r="192" spans="1:10" x14ac:dyDescent="0.25">
      <c r="A192" s="13">
        <v>43255</v>
      </c>
      <c r="B192" s="39" t="s">
        <v>18</v>
      </c>
      <c r="C192" s="39">
        <v>500</v>
      </c>
      <c r="D192" s="39" t="s">
        <v>11</v>
      </c>
      <c r="E192" s="40">
        <v>1590</v>
      </c>
      <c r="F192" s="40">
        <v>1570</v>
      </c>
      <c r="G192" s="40">
        <v>0</v>
      </c>
      <c r="H192" s="16">
        <f>(E192-F192)*C192</f>
        <v>10000</v>
      </c>
      <c r="I192" s="16">
        <v>0</v>
      </c>
      <c r="J192" s="16">
        <f t="shared" si="193"/>
        <v>10000</v>
      </c>
    </row>
    <row r="193" spans="1:10" x14ac:dyDescent="0.25">
      <c r="A193" s="13">
        <v>43255</v>
      </c>
      <c r="B193" s="39" t="s">
        <v>15</v>
      </c>
      <c r="C193" s="39">
        <v>1000</v>
      </c>
      <c r="D193" s="39" t="s">
        <v>10</v>
      </c>
      <c r="E193" s="40">
        <v>923</v>
      </c>
      <c r="F193" s="40">
        <v>928</v>
      </c>
      <c r="G193" s="40">
        <v>0</v>
      </c>
      <c r="H193" s="16">
        <f>(F193-E193)*C193</f>
        <v>5000</v>
      </c>
      <c r="I193" s="16">
        <v>0</v>
      </c>
      <c r="J193" s="16">
        <f t="shared" si="193"/>
        <v>5000</v>
      </c>
    </row>
    <row r="194" spans="1:10" x14ac:dyDescent="0.25">
      <c r="A194" s="13">
        <v>43252</v>
      </c>
      <c r="B194" s="39" t="s">
        <v>17</v>
      </c>
      <c r="C194" s="39">
        <v>8000</v>
      </c>
      <c r="D194" s="39" t="s">
        <v>11</v>
      </c>
      <c r="E194" s="40">
        <v>122.5</v>
      </c>
      <c r="F194" s="40">
        <v>120.5</v>
      </c>
      <c r="G194" s="40">
        <v>0</v>
      </c>
      <c r="H194" s="16">
        <f>(E194-F194)*C194</f>
        <v>16000</v>
      </c>
      <c r="I194" s="16">
        <v>0</v>
      </c>
      <c r="J194" s="16">
        <f t="shared" si="193"/>
        <v>16000</v>
      </c>
    </row>
    <row r="195" spans="1:10" x14ac:dyDescent="0.25">
      <c r="A195" s="13">
        <v>43252</v>
      </c>
      <c r="B195" s="39" t="s">
        <v>31</v>
      </c>
      <c r="C195" s="39">
        <v>500</v>
      </c>
      <c r="D195" s="39" t="s">
        <v>10</v>
      </c>
      <c r="E195" s="40">
        <v>760</v>
      </c>
      <c r="F195" s="40">
        <v>735</v>
      </c>
      <c r="G195" s="40">
        <v>0</v>
      </c>
      <c r="H195" s="16">
        <f>(F195-E195)*C195</f>
        <v>-12500</v>
      </c>
      <c r="I195" s="16">
        <v>0</v>
      </c>
      <c r="J195" s="11">
        <f t="shared" si="193"/>
        <v>-12500</v>
      </c>
    </row>
    <row r="196" spans="1:10" x14ac:dyDescent="0.25">
      <c r="A196" s="34"/>
      <c r="B196" s="35"/>
      <c r="C196" s="35"/>
      <c r="D196" s="35"/>
      <c r="E196" s="36"/>
      <c r="F196" s="36"/>
      <c r="G196" s="36"/>
      <c r="H196" s="37"/>
      <c r="I196" s="37"/>
      <c r="J196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71 H45:H53 H33:H41 H29 H20:H21 H19 H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8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3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43598</v>
      </c>
      <c r="B5" s="14" t="s">
        <v>270</v>
      </c>
      <c r="C5" s="15">
        <v>125</v>
      </c>
      <c r="D5" s="15" t="s">
        <v>63</v>
      </c>
      <c r="E5" s="16">
        <v>4700</v>
      </c>
      <c r="F5" s="16">
        <v>5.5</v>
      </c>
      <c r="G5" s="16">
        <v>4.5</v>
      </c>
      <c r="H5" s="16">
        <v>0</v>
      </c>
      <c r="I5" s="47">
        <f t="shared" ref="I5" si="0">(G5-F5)*E5</f>
        <v>-4700</v>
      </c>
      <c r="J5" s="7">
        <v>0</v>
      </c>
      <c r="K5" s="50">
        <f t="shared" ref="K5" si="1">(I5+J5)</f>
        <v>-4700</v>
      </c>
    </row>
    <row r="6" spans="1:11" x14ac:dyDescent="0.25">
      <c r="A6" s="13">
        <v>43595</v>
      </c>
      <c r="B6" s="14" t="s">
        <v>270</v>
      </c>
      <c r="C6" s="15">
        <v>130</v>
      </c>
      <c r="D6" s="15" t="s">
        <v>63</v>
      </c>
      <c r="E6" s="16">
        <v>4700</v>
      </c>
      <c r="F6" s="16">
        <v>3</v>
      </c>
      <c r="G6" s="16">
        <v>3.5</v>
      </c>
      <c r="H6" s="16">
        <v>0</v>
      </c>
      <c r="I6" s="47">
        <f t="shared" ref="I6:I7" si="2">(G6-F6)*E6</f>
        <v>2350</v>
      </c>
      <c r="J6" s="7">
        <v>0</v>
      </c>
      <c r="K6" s="50">
        <f t="shared" ref="K6:K7" si="3">(I6+J6)</f>
        <v>2350</v>
      </c>
    </row>
    <row r="7" spans="1:11" x14ac:dyDescent="0.25">
      <c r="A7" s="13">
        <v>43595</v>
      </c>
      <c r="B7" s="14" t="s">
        <v>283</v>
      </c>
      <c r="C7" s="15">
        <v>150</v>
      </c>
      <c r="D7" s="15" t="s">
        <v>63</v>
      </c>
      <c r="E7" s="16">
        <v>3500</v>
      </c>
      <c r="F7" s="16">
        <v>5.75</v>
      </c>
      <c r="G7" s="16">
        <v>5.75</v>
      </c>
      <c r="H7" s="16">
        <v>0</v>
      </c>
      <c r="I7" s="47">
        <f t="shared" si="2"/>
        <v>0</v>
      </c>
      <c r="J7" s="7">
        <v>0</v>
      </c>
      <c r="K7" s="50">
        <f t="shared" si="3"/>
        <v>0</v>
      </c>
    </row>
    <row r="8" spans="1:11" x14ac:dyDescent="0.25">
      <c r="A8" s="13">
        <v>43594</v>
      </c>
      <c r="B8" s="14" t="s">
        <v>276</v>
      </c>
      <c r="C8" s="15">
        <v>100</v>
      </c>
      <c r="D8" s="15" t="s">
        <v>70</v>
      </c>
      <c r="E8" s="16">
        <v>4500</v>
      </c>
      <c r="F8" s="16">
        <v>5.9</v>
      </c>
      <c r="G8" s="16">
        <v>6.25</v>
      </c>
      <c r="H8" s="16">
        <v>0</v>
      </c>
      <c r="I8" s="47">
        <f t="shared" ref="I8" si="4">(G8-F8)*E8</f>
        <v>1574.9999999999984</v>
      </c>
      <c r="J8" s="7">
        <v>0</v>
      </c>
      <c r="K8" s="50">
        <f t="shared" ref="K8" si="5">(I8+J8)</f>
        <v>1574.9999999999984</v>
      </c>
    </row>
    <row r="9" spans="1:11" x14ac:dyDescent="0.25">
      <c r="A9" s="13">
        <v>43594</v>
      </c>
      <c r="B9" s="14" t="s">
        <v>73</v>
      </c>
      <c r="C9" s="15">
        <v>140</v>
      </c>
      <c r="D9" s="15" t="s">
        <v>63</v>
      </c>
      <c r="E9" s="16">
        <v>4000</v>
      </c>
      <c r="F9" s="16">
        <v>3.75</v>
      </c>
      <c r="G9" s="16">
        <v>4.75</v>
      </c>
      <c r="H9" s="16">
        <v>0</v>
      </c>
      <c r="I9" s="47">
        <v>0</v>
      </c>
      <c r="J9" s="7">
        <v>0</v>
      </c>
      <c r="K9" s="50" t="s">
        <v>274</v>
      </c>
    </row>
    <row r="10" spans="1:11" x14ac:dyDescent="0.25">
      <c r="A10" s="13">
        <v>43593</v>
      </c>
      <c r="B10" s="14" t="s">
        <v>53</v>
      </c>
      <c r="C10" s="15">
        <v>40</v>
      </c>
      <c r="D10" s="15" t="s">
        <v>63</v>
      </c>
      <c r="E10" s="16">
        <v>12000</v>
      </c>
      <c r="F10" s="16">
        <v>2.5</v>
      </c>
      <c r="G10" s="16">
        <v>3</v>
      </c>
      <c r="H10" s="16">
        <v>0</v>
      </c>
      <c r="I10" s="47">
        <f t="shared" ref="I10" si="6">(G10-F10)*E10</f>
        <v>6000</v>
      </c>
      <c r="J10" s="7">
        <v>0</v>
      </c>
      <c r="K10" s="50">
        <f t="shared" ref="K10" si="7">(I10+J10)</f>
        <v>6000</v>
      </c>
    </row>
    <row r="11" spans="1:11" x14ac:dyDescent="0.25">
      <c r="A11" s="13">
        <v>43592</v>
      </c>
      <c r="B11" s="14" t="s">
        <v>273</v>
      </c>
      <c r="C11" s="15">
        <v>320</v>
      </c>
      <c r="D11" s="15" t="s">
        <v>63</v>
      </c>
      <c r="E11" s="16">
        <v>3000</v>
      </c>
      <c r="F11" s="16">
        <v>10.5</v>
      </c>
      <c r="G11" s="16">
        <v>11.5</v>
      </c>
      <c r="H11" s="16">
        <v>0</v>
      </c>
      <c r="I11" s="47">
        <f t="shared" ref="I11" si="8">(G11-F11)*E11</f>
        <v>3000</v>
      </c>
      <c r="J11" s="7">
        <v>0</v>
      </c>
      <c r="K11" s="50">
        <f t="shared" ref="K11" si="9">(I11+J11)</f>
        <v>3000</v>
      </c>
    </row>
    <row r="12" spans="1:11" x14ac:dyDescent="0.25">
      <c r="A12" s="13">
        <v>43592</v>
      </c>
      <c r="B12" s="14" t="s">
        <v>27</v>
      </c>
      <c r="C12" s="15">
        <v>55</v>
      </c>
      <c r="D12" s="15" t="s">
        <v>63</v>
      </c>
      <c r="E12" s="16">
        <v>12000</v>
      </c>
      <c r="F12" s="16">
        <v>3.6</v>
      </c>
      <c r="G12" s="16">
        <v>4</v>
      </c>
      <c r="H12" s="16">
        <v>0</v>
      </c>
      <c r="I12" s="47">
        <v>0</v>
      </c>
      <c r="J12" s="7">
        <v>0</v>
      </c>
      <c r="K12" s="50" t="s">
        <v>274</v>
      </c>
    </row>
    <row r="13" spans="1:11" x14ac:dyDescent="0.25">
      <c r="A13" s="13">
        <v>43591</v>
      </c>
      <c r="B13" s="14" t="s">
        <v>275</v>
      </c>
      <c r="C13" s="15">
        <v>70</v>
      </c>
      <c r="D13" s="15" t="s">
        <v>63</v>
      </c>
      <c r="E13" s="16">
        <v>7500</v>
      </c>
      <c r="F13" s="16">
        <v>3</v>
      </c>
      <c r="G13" s="16">
        <v>3.5</v>
      </c>
      <c r="H13" s="16">
        <v>0</v>
      </c>
      <c r="I13" s="47">
        <v>0</v>
      </c>
      <c r="J13" s="7">
        <v>0</v>
      </c>
      <c r="K13" s="50" t="s">
        <v>274</v>
      </c>
    </row>
    <row r="14" spans="1:11" x14ac:dyDescent="0.25">
      <c r="A14" s="13">
        <v>43591</v>
      </c>
      <c r="B14" s="14" t="s">
        <v>276</v>
      </c>
      <c r="C14" s="15">
        <v>110</v>
      </c>
      <c r="D14" s="15" t="s">
        <v>63</v>
      </c>
      <c r="E14" s="16">
        <v>4500</v>
      </c>
      <c r="F14" s="16">
        <v>4.25</v>
      </c>
      <c r="G14" s="16">
        <v>5</v>
      </c>
      <c r="H14" s="16">
        <v>0</v>
      </c>
      <c r="I14" s="47">
        <v>0</v>
      </c>
      <c r="J14" s="7">
        <v>0</v>
      </c>
      <c r="K14" s="50" t="s">
        <v>274</v>
      </c>
    </row>
    <row r="15" spans="1:11" x14ac:dyDescent="0.25">
      <c r="A15" s="13">
        <v>43588</v>
      </c>
      <c r="B15" s="14" t="s">
        <v>270</v>
      </c>
      <c r="C15" s="15">
        <v>135</v>
      </c>
      <c r="D15" s="15" t="s">
        <v>63</v>
      </c>
      <c r="E15" s="16">
        <v>4700</v>
      </c>
      <c r="F15" s="16">
        <v>4</v>
      </c>
      <c r="G15" s="16">
        <v>4.5</v>
      </c>
      <c r="H15" s="16">
        <v>0</v>
      </c>
      <c r="I15" s="47">
        <f t="shared" ref="I15:I16" si="10">(G15-F15)*E15</f>
        <v>2350</v>
      </c>
      <c r="J15" s="7">
        <v>0</v>
      </c>
      <c r="K15" s="50">
        <f t="shared" ref="K15:K16" si="11">(I15+J15)</f>
        <v>2350</v>
      </c>
    </row>
    <row r="16" spans="1:11" x14ac:dyDescent="0.25">
      <c r="A16" s="13">
        <v>43588</v>
      </c>
      <c r="B16" s="14" t="s">
        <v>172</v>
      </c>
      <c r="C16" s="15">
        <v>210</v>
      </c>
      <c r="D16" s="15" t="s">
        <v>63</v>
      </c>
      <c r="E16" s="16">
        <v>3000</v>
      </c>
      <c r="F16" s="16">
        <v>6.25</v>
      </c>
      <c r="G16" s="16">
        <v>6.75</v>
      </c>
      <c r="H16" s="16">
        <v>0</v>
      </c>
      <c r="I16" s="47">
        <f t="shared" si="10"/>
        <v>1500</v>
      </c>
      <c r="J16" s="7">
        <v>0</v>
      </c>
      <c r="K16" s="50">
        <f t="shared" si="11"/>
        <v>1500</v>
      </c>
    </row>
    <row r="17" spans="1:11" x14ac:dyDescent="0.25">
      <c r="A17" s="13">
        <v>43587</v>
      </c>
      <c r="B17" s="14" t="s">
        <v>73</v>
      </c>
      <c r="C17" s="15">
        <v>140</v>
      </c>
      <c r="D17" s="15" t="s">
        <v>63</v>
      </c>
      <c r="E17" s="16">
        <v>4000</v>
      </c>
      <c r="F17" s="16">
        <v>4.5999999999999996</v>
      </c>
      <c r="G17" s="16">
        <v>5.6</v>
      </c>
      <c r="H17" s="16">
        <v>0</v>
      </c>
      <c r="I17" s="47">
        <f t="shared" ref="I17" si="12">(G17-F17)*E17</f>
        <v>4000</v>
      </c>
      <c r="J17" s="7">
        <v>0</v>
      </c>
      <c r="K17" s="50">
        <f t="shared" ref="K17" si="13">(I17+J17)</f>
        <v>4000</v>
      </c>
    </row>
    <row r="18" spans="1:11" x14ac:dyDescent="0.25">
      <c r="A18" s="55"/>
      <c r="B18" s="56"/>
      <c r="C18" s="57"/>
      <c r="D18" s="58"/>
      <c r="E18" s="59"/>
      <c r="F18" s="59"/>
      <c r="G18" s="59"/>
      <c r="H18" s="60"/>
      <c r="I18" s="61"/>
      <c r="J18" s="62"/>
      <c r="K18" s="63"/>
    </row>
    <row r="19" spans="1:11" x14ac:dyDescent="0.25">
      <c r="A19" s="13">
        <v>43585</v>
      </c>
      <c r="B19" s="14" t="s">
        <v>260</v>
      </c>
      <c r="C19" s="15">
        <v>310</v>
      </c>
      <c r="D19" s="15" t="s">
        <v>63</v>
      </c>
      <c r="E19" s="16">
        <v>3000</v>
      </c>
      <c r="F19" s="16">
        <v>12</v>
      </c>
      <c r="G19" s="16">
        <v>13</v>
      </c>
      <c r="H19" s="16">
        <v>0</v>
      </c>
      <c r="I19" s="47">
        <f t="shared" ref="I19:I20" si="14">(G19-F19)*E19</f>
        <v>3000</v>
      </c>
      <c r="J19" s="7">
        <v>0</v>
      </c>
      <c r="K19" s="50">
        <f t="shared" ref="K19:K20" si="15">(I19+J19)</f>
        <v>3000</v>
      </c>
    </row>
    <row r="20" spans="1:11" x14ac:dyDescent="0.25">
      <c r="A20" s="13">
        <v>43585</v>
      </c>
      <c r="B20" s="14" t="s">
        <v>76</v>
      </c>
      <c r="C20" s="15">
        <v>115</v>
      </c>
      <c r="D20" s="15" t="s">
        <v>63</v>
      </c>
      <c r="E20" s="16">
        <v>4500</v>
      </c>
      <c r="F20" s="16">
        <v>3.5</v>
      </c>
      <c r="G20" s="16">
        <v>2.5</v>
      </c>
      <c r="H20" s="16">
        <v>0</v>
      </c>
      <c r="I20" s="47">
        <f t="shared" si="14"/>
        <v>-4500</v>
      </c>
      <c r="J20" s="7">
        <v>0</v>
      </c>
      <c r="K20" s="50">
        <f t="shared" si="15"/>
        <v>-4500</v>
      </c>
    </row>
    <row r="21" spans="1:11" x14ac:dyDescent="0.25">
      <c r="A21" s="13">
        <v>43581</v>
      </c>
      <c r="B21" s="14" t="s">
        <v>267</v>
      </c>
      <c r="C21" s="15">
        <v>215</v>
      </c>
      <c r="D21" s="15" t="s">
        <v>63</v>
      </c>
      <c r="E21" s="16">
        <v>2250</v>
      </c>
      <c r="F21" s="16">
        <v>6.75</v>
      </c>
      <c r="G21" s="16">
        <v>8.25</v>
      </c>
      <c r="H21" s="16">
        <v>0</v>
      </c>
      <c r="I21" s="47">
        <f t="shared" ref="I21" si="16">(G21-F21)*E21</f>
        <v>3375</v>
      </c>
      <c r="J21" s="7">
        <v>0</v>
      </c>
      <c r="K21" s="50">
        <f t="shared" ref="K21" si="17">(I21+J21)</f>
        <v>3375</v>
      </c>
    </row>
    <row r="22" spans="1:11" x14ac:dyDescent="0.25">
      <c r="A22" s="13">
        <v>43580</v>
      </c>
      <c r="B22" s="14" t="s">
        <v>268</v>
      </c>
      <c r="C22" s="15">
        <v>90</v>
      </c>
      <c r="D22" s="15" t="s">
        <v>63</v>
      </c>
      <c r="E22" s="16">
        <v>7000</v>
      </c>
      <c r="F22" s="16">
        <v>4.75</v>
      </c>
      <c r="G22" s="16">
        <v>3.75</v>
      </c>
      <c r="H22" s="16">
        <v>0</v>
      </c>
      <c r="I22" s="47">
        <f t="shared" ref="I22" si="18">(G22-F22)*E22</f>
        <v>-7000</v>
      </c>
      <c r="J22" s="7">
        <v>0</v>
      </c>
      <c r="K22" s="50">
        <f t="shared" ref="K22" si="19">(I22+J22)</f>
        <v>-7000</v>
      </c>
    </row>
    <row r="23" spans="1:11" x14ac:dyDescent="0.25">
      <c r="A23" s="13">
        <v>43579</v>
      </c>
      <c r="B23" s="14" t="s">
        <v>258</v>
      </c>
      <c r="C23" s="15">
        <v>780</v>
      </c>
      <c r="D23" s="15" t="s">
        <v>70</v>
      </c>
      <c r="E23" s="16">
        <v>1000</v>
      </c>
      <c r="F23" s="16">
        <v>5.5</v>
      </c>
      <c r="G23" s="16">
        <v>3</v>
      </c>
      <c r="H23" s="16">
        <v>0</v>
      </c>
      <c r="I23" s="47">
        <f t="shared" ref="I23" si="20">(G23-F23)*E23</f>
        <v>-2500</v>
      </c>
      <c r="J23" s="7">
        <v>0</v>
      </c>
      <c r="K23" s="70">
        <f t="shared" ref="K23" si="21">(I23+J23)</f>
        <v>-2500</v>
      </c>
    </row>
    <row r="24" spans="1:11" x14ac:dyDescent="0.25">
      <c r="A24" s="13">
        <v>43579</v>
      </c>
      <c r="B24" s="14" t="s">
        <v>257</v>
      </c>
      <c r="C24" s="15">
        <v>520</v>
      </c>
      <c r="D24" s="15" t="s">
        <v>70</v>
      </c>
      <c r="E24" s="16">
        <v>1061</v>
      </c>
      <c r="F24" s="16">
        <v>7.6</v>
      </c>
      <c r="G24" s="16">
        <v>9.1999999999999993</v>
      </c>
      <c r="H24" s="16">
        <v>0</v>
      </c>
      <c r="I24" s="47">
        <v>0</v>
      </c>
      <c r="J24" s="7">
        <v>0</v>
      </c>
      <c r="K24" s="50" t="s">
        <v>246</v>
      </c>
    </row>
    <row r="25" spans="1:11" x14ac:dyDescent="0.25">
      <c r="A25" s="13">
        <v>43579</v>
      </c>
      <c r="B25" s="14" t="s">
        <v>245</v>
      </c>
      <c r="C25" s="15">
        <v>205</v>
      </c>
      <c r="D25" s="15" t="s">
        <v>63</v>
      </c>
      <c r="E25" s="16">
        <v>4500</v>
      </c>
      <c r="F25" s="16">
        <v>3.25</v>
      </c>
      <c r="G25" s="16">
        <v>4.25</v>
      </c>
      <c r="H25" s="16">
        <v>0</v>
      </c>
      <c r="I25" s="47">
        <f t="shared" ref="I25" si="22">(G25-F25)*E25</f>
        <v>4500</v>
      </c>
      <c r="J25" s="7">
        <v>0</v>
      </c>
      <c r="K25" s="50">
        <f t="shared" ref="K25" si="23">(I25+J25)</f>
        <v>4500</v>
      </c>
    </row>
    <row r="26" spans="1:11" x14ac:dyDescent="0.25">
      <c r="A26" s="13">
        <v>43578</v>
      </c>
      <c r="B26" s="14" t="s">
        <v>254</v>
      </c>
      <c r="C26" s="15">
        <v>200</v>
      </c>
      <c r="D26" s="15" t="s">
        <v>63</v>
      </c>
      <c r="E26" s="16">
        <v>3500</v>
      </c>
      <c r="F26" s="16">
        <v>3.5</v>
      </c>
      <c r="G26" s="16">
        <v>2.5</v>
      </c>
      <c r="H26" s="16">
        <v>0</v>
      </c>
      <c r="I26" s="47">
        <f t="shared" ref="I26" si="24">(G26-F26)*E26</f>
        <v>-3500</v>
      </c>
      <c r="J26" s="7">
        <v>0</v>
      </c>
      <c r="K26" s="70">
        <f t="shared" ref="K26" si="25">(I26+J26)</f>
        <v>-3500</v>
      </c>
    </row>
    <row r="27" spans="1:11" x14ac:dyDescent="0.25">
      <c r="A27" s="13">
        <v>43577</v>
      </c>
      <c r="B27" s="14" t="s">
        <v>79</v>
      </c>
      <c r="C27" s="15">
        <v>72</v>
      </c>
      <c r="D27" s="15" t="s">
        <v>63</v>
      </c>
      <c r="E27" s="16">
        <v>7500</v>
      </c>
      <c r="F27" s="16">
        <v>2.25</v>
      </c>
      <c r="G27" s="16">
        <v>3</v>
      </c>
      <c r="H27" s="16">
        <v>0</v>
      </c>
      <c r="I27" s="47">
        <v>0</v>
      </c>
      <c r="J27" s="7">
        <v>0</v>
      </c>
      <c r="K27" s="50" t="s">
        <v>246</v>
      </c>
    </row>
    <row r="28" spans="1:11" x14ac:dyDescent="0.25">
      <c r="A28" s="13">
        <v>43571</v>
      </c>
      <c r="B28" s="14" t="s">
        <v>249</v>
      </c>
      <c r="C28" s="15">
        <v>390</v>
      </c>
      <c r="D28" s="15" t="s">
        <v>63</v>
      </c>
      <c r="E28" s="16">
        <v>2500</v>
      </c>
      <c r="F28" s="16">
        <v>8.1999999999999993</v>
      </c>
      <c r="G28" s="16">
        <v>8.1999999999999993</v>
      </c>
      <c r="H28" s="16">
        <v>0</v>
      </c>
      <c r="I28" s="47">
        <f t="shared" ref="I28" si="26">(G28-F28)*E28</f>
        <v>0</v>
      </c>
      <c r="J28" s="7">
        <v>0</v>
      </c>
      <c r="K28" s="50">
        <f t="shared" ref="K28" si="27">(I28+J28)</f>
        <v>0</v>
      </c>
    </row>
    <row r="29" spans="1:11" x14ac:dyDescent="0.25">
      <c r="A29" s="13">
        <v>43570</v>
      </c>
      <c r="B29" s="14" t="s">
        <v>232</v>
      </c>
      <c r="C29" s="15">
        <v>150</v>
      </c>
      <c r="D29" s="15" t="s">
        <v>63</v>
      </c>
      <c r="E29" s="16">
        <v>4000</v>
      </c>
      <c r="F29" s="16">
        <v>2.75</v>
      </c>
      <c r="G29" s="16">
        <v>3.75</v>
      </c>
      <c r="H29" s="16">
        <v>0</v>
      </c>
      <c r="I29" s="47">
        <f t="shared" ref="I29" si="28">(G29-F29)*E29</f>
        <v>4000</v>
      </c>
      <c r="J29" s="7">
        <v>0</v>
      </c>
      <c r="K29" s="50">
        <f t="shared" ref="K29" si="29">(I29+J29)</f>
        <v>4000</v>
      </c>
    </row>
    <row r="30" spans="1:11" x14ac:dyDescent="0.25">
      <c r="A30" s="13">
        <v>43567</v>
      </c>
      <c r="B30" s="14" t="s">
        <v>249</v>
      </c>
      <c r="C30" s="15">
        <v>390</v>
      </c>
      <c r="D30" s="15" t="s">
        <v>63</v>
      </c>
      <c r="E30" s="16">
        <v>2500</v>
      </c>
      <c r="F30" s="16">
        <v>7.7</v>
      </c>
      <c r="G30" s="16">
        <v>7.3</v>
      </c>
      <c r="H30" s="16">
        <v>0</v>
      </c>
      <c r="I30" s="47">
        <f t="shared" ref="I30" si="30">(G30-F30)*E30</f>
        <v>-1000.0000000000009</v>
      </c>
      <c r="J30" s="7">
        <v>0</v>
      </c>
      <c r="K30" s="70">
        <f t="shared" ref="K30" si="31">(I30+J30)</f>
        <v>-1000.0000000000009</v>
      </c>
    </row>
    <row r="31" spans="1:11" x14ac:dyDescent="0.25">
      <c r="A31" s="13">
        <v>43567</v>
      </c>
      <c r="B31" s="14" t="s">
        <v>248</v>
      </c>
      <c r="C31" s="15">
        <v>430</v>
      </c>
      <c r="D31" s="15" t="s">
        <v>63</v>
      </c>
      <c r="E31" s="16">
        <v>1300</v>
      </c>
      <c r="F31" s="16">
        <v>10.5</v>
      </c>
      <c r="G31" s="16">
        <v>12.5</v>
      </c>
      <c r="H31" s="16">
        <v>0</v>
      </c>
      <c r="I31" s="47">
        <f t="shared" ref="I31" si="32">(G31-F31)*E31</f>
        <v>2600</v>
      </c>
      <c r="J31" s="7">
        <v>0</v>
      </c>
      <c r="K31" s="50">
        <f t="shared" ref="K31" si="33">(I31+J31)</f>
        <v>2600</v>
      </c>
    </row>
    <row r="32" spans="1:11" x14ac:dyDescent="0.25">
      <c r="A32" s="13">
        <v>43566</v>
      </c>
      <c r="B32" s="14" t="s">
        <v>180</v>
      </c>
      <c r="C32" s="15">
        <v>420</v>
      </c>
      <c r="D32" s="15" t="s">
        <v>63</v>
      </c>
      <c r="E32" s="16">
        <v>1250</v>
      </c>
      <c r="F32" s="16">
        <v>11.5</v>
      </c>
      <c r="G32" s="16">
        <v>13</v>
      </c>
      <c r="H32" s="16">
        <v>0</v>
      </c>
      <c r="I32" s="47">
        <f t="shared" ref="I32" si="34">(G32-F32)*E32</f>
        <v>1875</v>
      </c>
      <c r="J32" s="7">
        <v>0</v>
      </c>
      <c r="K32" s="50">
        <f t="shared" ref="K32" si="35">(I32+J32)</f>
        <v>1875</v>
      </c>
    </row>
    <row r="33" spans="1:11" x14ac:dyDescent="0.25">
      <c r="A33" s="13">
        <v>43565</v>
      </c>
      <c r="B33" s="14" t="s">
        <v>244</v>
      </c>
      <c r="C33" s="15">
        <v>280</v>
      </c>
      <c r="D33" s="15" t="s">
        <v>63</v>
      </c>
      <c r="E33" s="16">
        <v>2000</v>
      </c>
      <c r="F33" s="16">
        <v>8.5</v>
      </c>
      <c r="G33" s="16">
        <v>10</v>
      </c>
      <c r="H33" s="16">
        <v>0</v>
      </c>
      <c r="I33" s="47">
        <f t="shared" ref="I33" si="36">(G33-F33)*E33</f>
        <v>3000</v>
      </c>
      <c r="J33" s="7">
        <v>0</v>
      </c>
      <c r="K33" s="50">
        <f t="shared" ref="K33" si="37">(I33+J33)</f>
        <v>3000</v>
      </c>
    </row>
    <row r="34" spans="1:11" x14ac:dyDescent="0.25">
      <c r="A34" s="13">
        <v>43564</v>
      </c>
      <c r="B34" s="14" t="s">
        <v>245</v>
      </c>
      <c r="C34" s="15">
        <v>200</v>
      </c>
      <c r="D34" s="15" t="s">
        <v>70</v>
      </c>
      <c r="E34" s="16">
        <v>4500</v>
      </c>
      <c r="F34" s="16">
        <v>8.75</v>
      </c>
      <c r="G34" s="16">
        <v>8.75</v>
      </c>
      <c r="H34" s="16">
        <v>0</v>
      </c>
      <c r="I34" s="47">
        <v>0</v>
      </c>
      <c r="J34" s="7">
        <v>0</v>
      </c>
      <c r="K34" s="50" t="s">
        <v>246</v>
      </c>
    </row>
    <row r="35" spans="1:11" x14ac:dyDescent="0.25">
      <c r="A35" s="13">
        <v>43563</v>
      </c>
      <c r="B35" s="14" t="s">
        <v>243</v>
      </c>
      <c r="C35" s="15">
        <v>91.8</v>
      </c>
      <c r="D35" s="15" t="s">
        <v>70</v>
      </c>
      <c r="E35" s="16">
        <v>6000</v>
      </c>
      <c r="F35" s="16">
        <v>2.25</v>
      </c>
      <c r="G35" s="16">
        <v>2.5</v>
      </c>
      <c r="H35" s="16">
        <v>0</v>
      </c>
      <c r="I35" s="47">
        <f t="shared" ref="I35:I40" si="38">(G35-F35)*E35</f>
        <v>1500</v>
      </c>
      <c r="J35" s="7">
        <v>0</v>
      </c>
      <c r="K35" s="50">
        <f t="shared" ref="K35:K40" si="39">(I35+J35)</f>
        <v>1500</v>
      </c>
    </row>
    <row r="36" spans="1:11" x14ac:dyDescent="0.25">
      <c r="A36" s="13">
        <v>43560</v>
      </c>
      <c r="B36" s="14" t="s">
        <v>76</v>
      </c>
      <c r="C36" s="15">
        <v>110</v>
      </c>
      <c r="D36" s="15" t="s">
        <v>63</v>
      </c>
      <c r="E36" s="16">
        <v>4500</v>
      </c>
      <c r="F36" s="16">
        <v>5.5</v>
      </c>
      <c r="G36" s="16">
        <v>6.5</v>
      </c>
      <c r="H36" s="16">
        <v>0</v>
      </c>
      <c r="I36" s="47">
        <f t="shared" si="38"/>
        <v>4500</v>
      </c>
      <c r="J36" s="7">
        <v>0</v>
      </c>
      <c r="K36" s="50">
        <f t="shared" si="39"/>
        <v>4500</v>
      </c>
    </row>
    <row r="37" spans="1:11" x14ac:dyDescent="0.25">
      <c r="A37" s="13">
        <v>43559</v>
      </c>
      <c r="B37" s="14" t="s">
        <v>232</v>
      </c>
      <c r="C37" s="15">
        <v>150</v>
      </c>
      <c r="D37" s="15" t="s">
        <v>63</v>
      </c>
      <c r="E37" s="16">
        <v>4000</v>
      </c>
      <c r="F37" s="16">
        <v>8</v>
      </c>
      <c r="G37" s="16">
        <v>9</v>
      </c>
      <c r="H37" s="16">
        <v>0</v>
      </c>
      <c r="I37" s="47">
        <f t="shared" si="38"/>
        <v>4000</v>
      </c>
      <c r="J37" s="7">
        <v>0</v>
      </c>
      <c r="K37" s="50">
        <f t="shared" si="39"/>
        <v>4000</v>
      </c>
    </row>
    <row r="38" spans="1:11" x14ac:dyDescent="0.25">
      <c r="A38" s="13">
        <v>43558</v>
      </c>
      <c r="B38" s="14" t="s">
        <v>232</v>
      </c>
      <c r="C38" s="15">
        <v>150</v>
      </c>
      <c r="D38" s="15" t="s">
        <v>70</v>
      </c>
      <c r="E38" s="16">
        <v>4000</v>
      </c>
      <c r="F38" s="16">
        <v>8.5</v>
      </c>
      <c r="G38" s="16">
        <v>9.5</v>
      </c>
      <c r="H38" s="16">
        <v>10.75</v>
      </c>
      <c r="I38" s="47">
        <f t="shared" si="38"/>
        <v>4000</v>
      </c>
      <c r="J38" s="7">
        <f t="shared" ref="J38:J40" si="40">(H38-G38)*E38</f>
        <v>5000</v>
      </c>
      <c r="K38" s="50">
        <f t="shared" si="39"/>
        <v>9000</v>
      </c>
    </row>
    <row r="39" spans="1:11" x14ac:dyDescent="0.25">
      <c r="A39" s="13">
        <v>43557</v>
      </c>
      <c r="B39" s="14" t="s">
        <v>243</v>
      </c>
      <c r="C39" s="15">
        <v>100</v>
      </c>
      <c r="D39" s="15" t="s">
        <v>63</v>
      </c>
      <c r="E39" s="16">
        <v>6000</v>
      </c>
      <c r="F39" s="16">
        <v>4.5</v>
      </c>
      <c r="G39" s="16">
        <v>5.5</v>
      </c>
      <c r="H39" s="16">
        <v>6.25</v>
      </c>
      <c r="I39" s="47">
        <f t="shared" si="38"/>
        <v>6000</v>
      </c>
      <c r="J39" s="7">
        <f t="shared" si="40"/>
        <v>4500</v>
      </c>
      <c r="K39" s="50">
        <f t="shared" si="39"/>
        <v>10500</v>
      </c>
    </row>
    <row r="40" spans="1:11" x14ac:dyDescent="0.25">
      <c r="A40" s="13">
        <v>43556</v>
      </c>
      <c r="B40" s="14" t="s">
        <v>232</v>
      </c>
      <c r="C40" s="15">
        <v>155</v>
      </c>
      <c r="D40" s="15" t="s">
        <v>63</v>
      </c>
      <c r="E40" s="16">
        <v>4000</v>
      </c>
      <c r="F40" s="16">
        <v>7.25</v>
      </c>
      <c r="G40" s="16">
        <v>8.25</v>
      </c>
      <c r="H40" s="16">
        <v>9.75</v>
      </c>
      <c r="I40" s="47">
        <f t="shared" si="38"/>
        <v>4000</v>
      </c>
      <c r="J40" s="7">
        <f t="shared" si="40"/>
        <v>6000</v>
      </c>
      <c r="K40" s="50">
        <f t="shared" si="39"/>
        <v>10000</v>
      </c>
    </row>
    <row r="41" spans="1:11" x14ac:dyDescent="0.25">
      <c r="A41" s="55"/>
      <c r="B41" s="56"/>
      <c r="C41" s="57"/>
      <c r="D41" s="58"/>
      <c r="E41" s="59"/>
      <c r="F41" s="59"/>
      <c r="G41" s="59"/>
      <c r="H41" s="60"/>
      <c r="I41" s="61"/>
      <c r="J41" s="62"/>
      <c r="K41" s="63"/>
    </row>
    <row r="42" spans="1:11" x14ac:dyDescent="0.25">
      <c r="A42" s="2">
        <v>43496</v>
      </c>
      <c r="B42" s="3" t="s">
        <v>207</v>
      </c>
      <c r="C42" s="4">
        <v>730</v>
      </c>
      <c r="D42" s="4" t="s">
        <v>153</v>
      </c>
      <c r="E42" s="5">
        <v>1200</v>
      </c>
      <c r="F42" s="5">
        <v>12</v>
      </c>
      <c r="G42" s="5">
        <v>14.5</v>
      </c>
      <c r="H42" s="5">
        <v>18</v>
      </c>
      <c r="I42" s="47">
        <f t="shared" ref="I42" si="41">(G42-F42)*E42</f>
        <v>3000</v>
      </c>
      <c r="J42" s="7">
        <f>(H42-G42)*E42</f>
        <v>4200</v>
      </c>
      <c r="K42" s="50">
        <f t="shared" ref="K42" si="42">(I42+J42)</f>
        <v>7200</v>
      </c>
    </row>
    <row r="43" spans="1:11" x14ac:dyDescent="0.25">
      <c r="A43" s="2">
        <v>43495</v>
      </c>
      <c r="B43" s="3" t="s">
        <v>172</v>
      </c>
      <c r="C43" s="4">
        <v>210</v>
      </c>
      <c r="D43" s="4" t="s">
        <v>100</v>
      </c>
      <c r="E43" s="5">
        <v>3000</v>
      </c>
      <c r="F43" s="5">
        <v>7.4</v>
      </c>
      <c r="G43" s="5">
        <v>8.8000000000000007</v>
      </c>
      <c r="H43" s="5">
        <v>10</v>
      </c>
      <c r="I43" s="47">
        <f t="shared" ref="I43" si="43">(G43-F43)*E43</f>
        <v>4200.0000000000009</v>
      </c>
      <c r="J43" s="7">
        <f>(H43-G43)*E43</f>
        <v>3599.9999999999977</v>
      </c>
      <c r="K43" s="50">
        <f t="shared" ref="K43" si="44">(I43+J43)</f>
        <v>7799.9999999999982</v>
      </c>
    </row>
    <row r="44" spans="1:11" x14ac:dyDescent="0.25">
      <c r="A44" s="2">
        <v>43494</v>
      </c>
      <c r="B44" s="3" t="s">
        <v>101</v>
      </c>
      <c r="C44" s="4">
        <v>170</v>
      </c>
      <c r="D44" s="4" t="s">
        <v>100</v>
      </c>
      <c r="E44" s="5">
        <v>1500</v>
      </c>
      <c r="F44" s="5">
        <v>11.2</v>
      </c>
      <c r="G44" s="5">
        <v>13</v>
      </c>
      <c r="H44" s="5">
        <v>18</v>
      </c>
      <c r="I44" s="47">
        <f t="shared" ref="I44:I45" si="45">(G44-F44)*E44</f>
        <v>2700.0000000000009</v>
      </c>
      <c r="J44" s="7">
        <f>(H44-G44)*E44</f>
        <v>7500</v>
      </c>
      <c r="K44" s="50">
        <f t="shared" ref="K44:K45" si="46">(I44+J44)</f>
        <v>10200</v>
      </c>
    </row>
    <row r="45" spans="1:11" x14ac:dyDescent="0.25">
      <c r="A45" s="2">
        <v>43490</v>
      </c>
      <c r="B45" s="3" t="s">
        <v>102</v>
      </c>
      <c r="C45" s="4">
        <v>175</v>
      </c>
      <c r="D45" s="4" t="s">
        <v>100</v>
      </c>
      <c r="E45" s="5">
        <v>2500</v>
      </c>
      <c r="F45" s="5">
        <v>7</v>
      </c>
      <c r="G45" s="5">
        <v>8.5</v>
      </c>
      <c r="H45" s="5">
        <v>12</v>
      </c>
      <c r="I45" s="47">
        <f t="shared" si="45"/>
        <v>3750</v>
      </c>
      <c r="J45" s="7">
        <f>(H45-G45)*E45</f>
        <v>8750</v>
      </c>
      <c r="K45" s="50">
        <f t="shared" si="46"/>
        <v>12500</v>
      </c>
    </row>
    <row r="46" spans="1:11" x14ac:dyDescent="0.25">
      <c r="A46" s="2">
        <v>43489</v>
      </c>
      <c r="B46" s="3" t="s">
        <v>229</v>
      </c>
      <c r="C46" s="4">
        <v>310</v>
      </c>
      <c r="D46" s="4" t="s">
        <v>100</v>
      </c>
      <c r="E46" s="5">
        <v>1700</v>
      </c>
      <c r="F46" s="5">
        <v>14</v>
      </c>
      <c r="G46" s="5">
        <v>16.2</v>
      </c>
      <c r="H46" s="5" t="s">
        <v>44</v>
      </c>
      <c r="I46" s="47">
        <f t="shared" ref="I46" si="47">(G46-F46)*E46</f>
        <v>3739.9999999999986</v>
      </c>
      <c r="J46" s="7">
        <v>0</v>
      </c>
      <c r="K46" s="50">
        <f t="shared" ref="K46" si="48">(I46+J46)</f>
        <v>3739.9999999999986</v>
      </c>
    </row>
    <row r="47" spans="1:11" x14ac:dyDescent="0.25">
      <c r="A47" s="2">
        <v>43488</v>
      </c>
      <c r="B47" s="3" t="s">
        <v>94</v>
      </c>
      <c r="C47" s="4">
        <v>190</v>
      </c>
      <c r="D47" s="4" t="s">
        <v>153</v>
      </c>
      <c r="E47" s="5">
        <v>1750</v>
      </c>
      <c r="F47" s="5">
        <v>14</v>
      </c>
      <c r="G47" s="5">
        <v>15</v>
      </c>
      <c r="H47" s="5" t="s">
        <v>44</v>
      </c>
      <c r="I47" s="47">
        <f t="shared" ref="I47" si="49">(G47-F47)*E47</f>
        <v>1750</v>
      </c>
      <c r="J47" s="7">
        <v>0</v>
      </c>
      <c r="K47" s="50">
        <f t="shared" ref="K47" si="50">(I47+J47)</f>
        <v>1750</v>
      </c>
    </row>
    <row r="48" spans="1:11" x14ac:dyDescent="0.25">
      <c r="A48" s="2">
        <v>43487</v>
      </c>
      <c r="B48" s="3" t="s">
        <v>35</v>
      </c>
      <c r="C48" s="4">
        <v>1980</v>
      </c>
      <c r="D48" s="4" t="s">
        <v>100</v>
      </c>
      <c r="E48" s="5">
        <v>500</v>
      </c>
      <c r="F48" s="5">
        <v>34</v>
      </c>
      <c r="G48" s="5">
        <v>31</v>
      </c>
      <c r="H48" s="5" t="s">
        <v>44</v>
      </c>
      <c r="I48" s="47">
        <f t="shared" ref="I48" si="51">(G48-F48)*E48</f>
        <v>-1500</v>
      </c>
      <c r="J48" s="7">
        <v>0</v>
      </c>
      <c r="K48" s="50">
        <f t="shared" ref="K48" si="52">(I48+J48)</f>
        <v>-1500</v>
      </c>
    </row>
    <row r="49" spans="1:11" x14ac:dyDescent="0.25">
      <c r="A49" s="2">
        <v>43481</v>
      </c>
      <c r="B49" s="3" t="s">
        <v>121</v>
      </c>
      <c r="C49" s="4">
        <v>1120</v>
      </c>
      <c r="D49" s="4" t="s">
        <v>153</v>
      </c>
      <c r="E49" s="5">
        <v>600</v>
      </c>
      <c r="F49" s="5">
        <v>38</v>
      </c>
      <c r="G49" s="5">
        <v>44</v>
      </c>
      <c r="H49" s="5">
        <v>52</v>
      </c>
      <c r="I49" s="47">
        <f t="shared" ref="I49" si="53">(G49-F49)*E49</f>
        <v>3600</v>
      </c>
      <c r="J49" s="7">
        <f>(H49-G49)*E49</f>
        <v>4800</v>
      </c>
      <c r="K49" s="50">
        <f t="shared" ref="K49" si="54">(I49+J49)</f>
        <v>8400</v>
      </c>
    </row>
    <row r="50" spans="1:11" x14ac:dyDescent="0.25">
      <c r="A50" s="2">
        <v>43480</v>
      </c>
      <c r="B50" s="3" t="s">
        <v>207</v>
      </c>
      <c r="C50" s="4">
        <v>720</v>
      </c>
      <c r="D50" s="4" t="s">
        <v>153</v>
      </c>
      <c r="E50" s="5">
        <v>1200</v>
      </c>
      <c r="F50" s="5">
        <v>17</v>
      </c>
      <c r="G50" s="5">
        <v>19</v>
      </c>
      <c r="H50" s="5" t="s">
        <v>44</v>
      </c>
      <c r="I50" s="47">
        <f t="shared" ref="I50" si="55">(G50-F50)*E50</f>
        <v>2400</v>
      </c>
      <c r="J50" s="7">
        <v>0</v>
      </c>
      <c r="K50" s="50">
        <f t="shared" ref="K50" si="56">(I50+J50)</f>
        <v>2400</v>
      </c>
    </row>
    <row r="51" spans="1:11" x14ac:dyDescent="0.25">
      <c r="A51" s="2">
        <v>43479</v>
      </c>
      <c r="B51" s="3" t="s">
        <v>159</v>
      </c>
      <c r="C51" s="4">
        <v>320</v>
      </c>
      <c r="D51" s="4" t="s">
        <v>100</v>
      </c>
      <c r="E51" s="5">
        <v>2400</v>
      </c>
      <c r="F51" s="5">
        <v>10</v>
      </c>
      <c r="G51" s="5">
        <v>11.5</v>
      </c>
      <c r="H51" s="5">
        <v>14</v>
      </c>
      <c r="I51" s="47">
        <f t="shared" ref="I51" si="57">(G51-F51)*E51</f>
        <v>3600</v>
      </c>
      <c r="J51" s="7">
        <f>(H51-G51)*E51</f>
        <v>6000</v>
      </c>
      <c r="K51" s="50">
        <f t="shared" ref="K51" si="58">(I51+J51)</f>
        <v>9600</v>
      </c>
    </row>
    <row r="52" spans="1:11" x14ac:dyDescent="0.25">
      <c r="A52" s="2">
        <v>43476</v>
      </c>
      <c r="B52" s="3" t="s">
        <v>121</v>
      </c>
      <c r="C52" s="4">
        <v>600</v>
      </c>
      <c r="D52" s="4" t="s">
        <v>100</v>
      </c>
      <c r="E52" s="5">
        <v>600</v>
      </c>
      <c r="F52" s="5">
        <v>37</v>
      </c>
      <c r="G52" s="5">
        <v>43</v>
      </c>
      <c r="H52" s="5">
        <v>46</v>
      </c>
      <c r="I52" s="47">
        <f t="shared" ref="I52" si="59">(G52-F52)*E52</f>
        <v>3600</v>
      </c>
      <c r="J52" s="7">
        <f>(H52-G52)*E52</f>
        <v>1800</v>
      </c>
      <c r="K52" s="50">
        <f t="shared" ref="K52" si="60">(I52+J52)</f>
        <v>5400</v>
      </c>
    </row>
    <row r="53" spans="1:11" x14ac:dyDescent="0.25">
      <c r="A53" s="2">
        <v>43475</v>
      </c>
      <c r="B53" s="3" t="s">
        <v>116</v>
      </c>
      <c r="C53" s="4">
        <v>760</v>
      </c>
      <c r="D53" s="4" t="s">
        <v>153</v>
      </c>
      <c r="E53" s="5">
        <v>1000</v>
      </c>
      <c r="F53" s="5">
        <v>27</v>
      </c>
      <c r="G53" s="5">
        <v>30</v>
      </c>
      <c r="H53" s="5">
        <v>33</v>
      </c>
      <c r="I53" s="47">
        <f t="shared" ref="I53" si="61">(G53-F53)*E53</f>
        <v>3000</v>
      </c>
      <c r="J53" s="7">
        <f>(H53-G53)*E53</f>
        <v>3000</v>
      </c>
      <c r="K53" s="50">
        <f t="shared" ref="K53" si="62">(I53+J53)</f>
        <v>6000</v>
      </c>
    </row>
    <row r="54" spans="1:11" x14ac:dyDescent="0.25">
      <c r="A54" s="2">
        <v>43474</v>
      </c>
      <c r="B54" s="3" t="s">
        <v>172</v>
      </c>
      <c r="C54" s="4">
        <v>225</v>
      </c>
      <c r="D54" s="4" t="s">
        <v>100</v>
      </c>
      <c r="E54" s="5">
        <v>3000</v>
      </c>
      <c r="F54" s="5">
        <v>6.9</v>
      </c>
      <c r="G54" s="5">
        <v>7.8</v>
      </c>
      <c r="H54" s="5" t="s">
        <v>44</v>
      </c>
      <c r="I54" s="47">
        <f t="shared" ref="I54" si="63">(G54-F54)*E54</f>
        <v>2699.9999999999982</v>
      </c>
      <c r="J54" s="7">
        <v>0</v>
      </c>
      <c r="K54" s="50">
        <f t="shared" ref="K54" si="64">(I54+J54)</f>
        <v>2699.9999999999982</v>
      </c>
    </row>
    <row r="55" spans="1:11" x14ac:dyDescent="0.25">
      <c r="A55" s="2">
        <v>43473</v>
      </c>
      <c r="B55" s="3" t="s">
        <v>220</v>
      </c>
      <c r="C55" s="4">
        <v>320</v>
      </c>
      <c r="D55" s="4" t="s">
        <v>153</v>
      </c>
      <c r="E55" s="5">
        <v>1700</v>
      </c>
      <c r="F55" s="5">
        <v>14</v>
      </c>
      <c r="G55" s="5">
        <v>15.7</v>
      </c>
      <c r="H55" s="5" t="s">
        <v>44</v>
      </c>
      <c r="I55" s="47">
        <f t="shared" ref="I55" si="65">(G55-F55)*E55</f>
        <v>2889.9999999999986</v>
      </c>
      <c r="J55" s="7">
        <v>0</v>
      </c>
      <c r="K55" s="50">
        <f t="shared" ref="K55" si="66">(I55+J55)</f>
        <v>2889.9999999999986</v>
      </c>
    </row>
    <row r="56" spans="1:11" x14ac:dyDescent="0.25">
      <c r="A56" s="2">
        <v>43469</v>
      </c>
      <c r="B56" s="3" t="s">
        <v>220</v>
      </c>
      <c r="C56" s="4">
        <v>320</v>
      </c>
      <c r="D56" s="4" t="s">
        <v>153</v>
      </c>
      <c r="E56" s="5">
        <v>1700</v>
      </c>
      <c r="F56" s="5">
        <v>14</v>
      </c>
      <c r="G56" s="5">
        <v>15.7</v>
      </c>
      <c r="H56" s="5" t="s">
        <v>44</v>
      </c>
      <c r="I56" s="47">
        <f t="shared" ref="I56" si="67">(G56-F56)*E56</f>
        <v>2889.9999999999986</v>
      </c>
      <c r="J56" s="7">
        <v>0</v>
      </c>
      <c r="K56" s="50">
        <f t="shared" ref="K56" si="68">(I56+J56)</f>
        <v>2889.9999999999986</v>
      </c>
    </row>
    <row r="57" spans="1:11" x14ac:dyDescent="0.25">
      <c r="A57" s="2">
        <v>43468</v>
      </c>
      <c r="B57" s="3" t="s">
        <v>112</v>
      </c>
      <c r="C57" s="4">
        <v>1200</v>
      </c>
      <c r="D57" s="4" t="s">
        <v>100</v>
      </c>
      <c r="E57" s="5">
        <v>1200</v>
      </c>
      <c r="F57" s="5">
        <v>19.5</v>
      </c>
      <c r="G57" s="5">
        <v>20.5</v>
      </c>
      <c r="H57" s="5" t="s">
        <v>44</v>
      </c>
      <c r="I57" s="47">
        <f t="shared" ref="I57" si="69">(G57-F57)*E57</f>
        <v>1200</v>
      </c>
      <c r="J57" s="7">
        <v>0</v>
      </c>
      <c r="K57" s="50">
        <f t="shared" ref="K57" si="70">(I57+J57)</f>
        <v>1200</v>
      </c>
    </row>
    <row r="58" spans="1:11" x14ac:dyDescent="0.25">
      <c r="A58" s="2">
        <v>43466</v>
      </c>
      <c r="B58" s="3" t="s">
        <v>112</v>
      </c>
      <c r="C58" s="4">
        <v>1200</v>
      </c>
      <c r="D58" s="4" t="s">
        <v>100</v>
      </c>
      <c r="E58" s="5">
        <v>1200</v>
      </c>
      <c r="F58" s="5">
        <v>21</v>
      </c>
      <c r="G58" s="5">
        <v>21.5</v>
      </c>
      <c r="H58" s="5" t="s">
        <v>44</v>
      </c>
      <c r="I58" s="47">
        <f t="shared" ref="I58" si="71">(G58-F58)*E58</f>
        <v>600</v>
      </c>
      <c r="J58" s="7">
        <v>0</v>
      </c>
      <c r="K58" s="50">
        <f t="shared" ref="K58" si="72">(I58+J58)</f>
        <v>600</v>
      </c>
    </row>
    <row r="59" spans="1:11" x14ac:dyDescent="0.25">
      <c r="A59" s="2">
        <v>43465</v>
      </c>
      <c r="B59" s="3" t="s">
        <v>135</v>
      </c>
      <c r="C59" s="4">
        <v>300</v>
      </c>
      <c r="D59" s="4" t="s">
        <v>153</v>
      </c>
      <c r="E59" s="5">
        <v>1500</v>
      </c>
      <c r="F59" s="5">
        <v>16</v>
      </c>
      <c r="G59" s="5">
        <v>16.8</v>
      </c>
      <c r="H59" s="5" t="s">
        <v>44</v>
      </c>
      <c r="I59" s="47">
        <f t="shared" ref="I59" si="73">(G59-F59)*E59</f>
        <v>1200.0000000000011</v>
      </c>
      <c r="J59" s="7">
        <v>0</v>
      </c>
      <c r="K59" s="50">
        <f t="shared" ref="K59" si="74">(I59+J59)</f>
        <v>1200.0000000000011</v>
      </c>
    </row>
    <row r="60" spans="1:11" x14ac:dyDescent="0.25">
      <c r="A60" s="2">
        <v>43462</v>
      </c>
      <c r="B60" s="3" t="s">
        <v>137</v>
      </c>
      <c r="C60" s="4">
        <v>320</v>
      </c>
      <c r="D60" s="4" t="s">
        <v>153</v>
      </c>
      <c r="E60" s="5">
        <v>1300</v>
      </c>
      <c r="F60" s="5">
        <v>16.7</v>
      </c>
      <c r="G60" s="5">
        <v>13.7</v>
      </c>
      <c r="H60" s="5" t="s">
        <v>44</v>
      </c>
      <c r="I60" s="47">
        <f t="shared" ref="I60" si="75">(G60-F60)*E60</f>
        <v>-3900</v>
      </c>
      <c r="J60" s="7">
        <v>0</v>
      </c>
      <c r="K60" s="50">
        <f t="shared" ref="K60" si="76">(I60+J60)</f>
        <v>-3900</v>
      </c>
    </row>
    <row r="61" spans="1:11" x14ac:dyDescent="0.25">
      <c r="A61" s="2">
        <v>43461</v>
      </c>
      <c r="B61" s="3" t="s">
        <v>216</v>
      </c>
      <c r="C61" s="4">
        <v>1200</v>
      </c>
      <c r="D61" s="4" t="s">
        <v>153</v>
      </c>
      <c r="E61" s="5">
        <v>750</v>
      </c>
      <c r="F61" s="5">
        <v>41</v>
      </c>
      <c r="G61" s="5">
        <v>46</v>
      </c>
      <c r="H61" s="5" t="s">
        <v>44</v>
      </c>
      <c r="I61" s="47">
        <f t="shared" ref="I61" si="77">(G61-F61)*E61</f>
        <v>3750</v>
      </c>
      <c r="J61" s="7">
        <v>0</v>
      </c>
      <c r="K61" s="50">
        <f t="shared" ref="K61" si="78">(I61+J61)</f>
        <v>3750</v>
      </c>
    </row>
    <row r="62" spans="1:11" x14ac:dyDescent="0.25">
      <c r="A62" s="2">
        <v>43458</v>
      </c>
      <c r="B62" s="3" t="s">
        <v>213</v>
      </c>
      <c r="C62" s="4">
        <v>125</v>
      </c>
      <c r="D62" s="4" t="s">
        <v>153</v>
      </c>
      <c r="E62" s="5">
        <v>3500</v>
      </c>
      <c r="F62" s="5">
        <v>3.6</v>
      </c>
      <c r="G62" s="5">
        <v>4.5999999999999996</v>
      </c>
      <c r="H62" s="5">
        <v>5</v>
      </c>
      <c r="I62" s="47">
        <f t="shared" ref="I62" si="79">(G62-F62)*E62</f>
        <v>3499.9999999999986</v>
      </c>
      <c r="J62" s="7">
        <f>(H62-G62)*E62</f>
        <v>1400.0000000000011</v>
      </c>
      <c r="K62" s="50">
        <f t="shared" ref="K62" si="80">(I62+J62)</f>
        <v>4900</v>
      </c>
    </row>
    <row r="63" spans="1:11" x14ac:dyDescent="0.25">
      <c r="A63" s="2">
        <v>43455</v>
      </c>
      <c r="B63" s="3" t="s">
        <v>212</v>
      </c>
      <c r="C63" s="4">
        <v>1200</v>
      </c>
      <c r="D63" s="4" t="s">
        <v>100</v>
      </c>
      <c r="E63" s="5">
        <v>600</v>
      </c>
      <c r="F63" s="5">
        <v>24</v>
      </c>
      <c r="G63" s="5">
        <v>29.6</v>
      </c>
      <c r="H63" s="5" t="s">
        <v>44</v>
      </c>
      <c r="I63" s="47">
        <f t="shared" ref="I63" si="81">(G63-F63)*E63</f>
        <v>3360.0000000000009</v>
      </c>
      <c r="J63" s="7">
        <v>0</v>
      </c>
      <c r="K63" s="50">
        <f t="shared" ref="K63" si="82">(I63+J63)</f>
        <v>3360.0000000000009</v>
      </c>
    </row>
    <row r="64" spans="1:11" x14ac:dyDescent="0.25">
      <c r="A64" s="2">
        <v>43454</v>
      </c>
      <c r="B64" s="3" t="s">
        <v>92</v>
      </c>
      <c r="C64" s="4">
        <v>900</v>
      </c>
      <c r="D64" s="4" t="s">
        <v>153</v>
      </c>
      <c r="E64" s="5">
        <v>500</v>
      </c>
      <c r="F64" s="5">
        <v>36</v>
      </c>
      <c r="G64" s="5">
        <v>30</v>
      </c>
      <c r="H64" s="5" t="s">
        <v>44</v>
      </c>
      <c r="I64" s="47">
        <f t="shared" ref="I64" si="83">(G64-F64)*E64</f>
        <v>-3000</v>
      </c>
      <c r="J64" s="7">
        <v>0</v>
      </c>
      <c r="K64" s="50">
        <f t="shared" ref="K64" si="84">(I64+J64)</f>
        <v>-3000</v>
      </c>
    </row>
    <row r="65" spans="1:11" x14ac:dyDescent="0.25">
      <c r="A65" s="2">
        <v>43453</v>
      </c>
      <c r="B65" s="3" t="s">
        <v>102</v>
      </c>
      <c r="C65" s="4">
        <v>185</v>
      </c>
      <c r="D65" s="4" t="s">
        <v>153</v>
      </c>
      <c r="E65" s="5">
        <v>2500</v>
      </c>
      <c r="F65" s="5">
        <v>7</v>
      </c>
      <c r="G65" s="5">
        <v>8.5</v>
      </c>
      <c r="H65" s="5">
        <v>10</v>
      </c>
      <c r="I65" s="47">
        <f t="shared" ref="I65" si="85">(G65-F65)*E65</f>
        <v>3750</v>
      </c>
      <c r="J65" s="7">
        <f>(H65-G65)*E65</f>
        <v>3750</v>
      </c>
      <c r="K65" s="50">
        <f t="shared" ref="K65" si="86">(I65+J65)</f>
        <v>7500</v>
      </c>
    </row>
    <row r="66" spans="1:11" x14ac:dyDescent="0.25">
      <c r="A66" s="2">
        <v>43452</v>
      </c>
      <c r="B66" s="3" t="s">
        <v>112</v>
      </c>
      <c r="C66" s="4">
        <v>740</v>
      </c>
      <c r="D66" s="4" t="s">
        <v>100</v>
      </c>
      <c r="E66" s="5">
        <v>1200</v>
      </c>
      <c r="F66" s="5">
        <v>15</v>
      </c>
      <c r="G66" s="5">
        <v>17.25</v>
      </c>
      <c r="H66" s="5" t="s">
        <v>44</v>
      </c>
      <c r="I66" s="47">
        <f t="shared" ref="I66" si="87">(G66-F66)*E66</f>
        <v>2700</v>
      </c>
      <c r="J66" s="7">
        <v>0</v>
      </c>
      <c r="K66" s="50">
        <f t="shared" ref="K66" si="88">(I66+J66)</f>
        <v>2700</v>
      </c>
    </row>
    <row r="67" spans="1:11" x14ac:dyDescent="0.25">
      <c r="A67" s="2">
        <v>43448</v>
      </c>
      <c r="B67" s="3" t="s">
        <v>35</v>
      </c>
      <c r="C67" s="4">
        <v>1920</v>
      </c>
      <c r="D67" s="4" t="s">
        <v>100</v>
      </c>
      <c r="E67" s="5">
        <v>500</v>
      </c>
      <c r="F67" s="5">
        <v>34</v>
      </c>
      <c r="G67" s="5">
        <v>38</v>
      </c>
      <c r="H67" s="5" t="s">
        <v>44</v>
      </c>
      <c r="I67" s="47">
        <f t="shared" ref="I67" si="89">(G67-F67)*E67</f>
        <v>2000</v>
      </c>
      <c r="J67" s="7">
        <v>0</v>
      </c>
      <c r="K67" s="50">
        <f t="shared" ref="K67" si="90">(I67+J67)</f>
        <v>2000</v>
      </c>
    </row>
    <row r="68" spans="1:11" x14ac:dyDescent="0.25">
      <c r="A68" s="2">
        <v>43447</v>
      </c>
      <c r="B68" s="3" t="s">
        <v>207</v>
      </c>
      <c r="C68" s="4">
        <v>690</v>
      </c>
      <c r="D68" s="4" t="s">
        <v>153</v>
      </c>
      <c r="E68" s="5">
        <v>1200</v>
      </c>
      <c r="F68" s="5">
        <v>14</v>
      </c>
      <c r="G68" s="5">
        <v>16.5</v>
      </c>
      <c r="H68" s="5">
        <v>20</v>
      </c>
      <c r="I68" s="47">
        <f t="shared" ref="I68" si="91">(G68-F68)*E68</f>
        <v>3000</v>
      </c>
      <c r="J68" s="7">
        <f>(H68-G68)*E68</f>
        <v>4200</v>
      </c>
      <c r="K68" s="50">
        <f t="shared" ref="K68" si="92">(I68+J68)</f>
        <v>7200</v>
      </c>
    </row>
    <row r="69" spans="1:11" x14ac:dyDescent="0.25">
      <c r="A69" s="2">
        <v>43446</v>
      </c>
      <c r="B69" s="3" t="s">
        <v>152</v>
      </c>
      <c r="C69" s="4">
        <v>560</v>
      </c>
      <c r="D69" s="4" t="s">
        <v>153</v>
      </c>
      <c r="E69" s="5">
        <v>1000</v>
      </c>
      <c r="F69" s="5">
        <v>23</v>
      </c>
      <c r="G69" s="5">
        <v>25.55</v>
      </c>
      <c r="H69" s="5" t="s">
        <v>44</v>
      </c>
      <c r="I69" s="47">
        <f t="shared" ref="I69" si="93">(G69-F69)*E69</f>
        <v>2550.0000000000009</v>
      </c>
      <c r="J69" s="7">
        <v>0</v>
      </c>
      <c r="K69" s="50">
        <f t="shared" ref="K69" si="94">(I69+J69)</f>
        <v>2550.0000000000009</v>
      </c>
    </row>
    <row r="70" spans="1:11" x14ac:dyDescent="0.25">
      <c r="A70" s="2">
        <v>43445</v>
      </c>
      <c r="B70" s="3" t="s">
        <v>22</v>
      </c>
      <c r="C70" s="4">
        <v>620</v>
      </c>
      <c r="D70" s="4" t="s">
        <v>153</v>
      </c>
      <c r="E70" s="5">
        <v>1100</v>
      </c>
      <c r="F70" s="5">
        <v>20.7</v>
      </c>
      <c r="G70" s="5">
        <v>23.7</v>
      </c>
      <c r="H70" s="5">
        <v>26</v>
      </c>
      <c r="I70" s="47">
        <f t="shared" ref="I70" si="95">(G70-F70)*E70</f>
        <v>3300</v>
      </c>
      <c r="J70" s="7">
        <f>(H70-G70)*E70</f>
        <v>2530.0000000000009</v>
      </c>
      <c r="K70" s="50">
        <f t="shared" ref="K70" si="96">(I70+J70)</f>
        <v>5830.0000000000009</v>
      </c>
    </row>
    <row r="71" spans="1:11" x14ac:dyDescent="0.25">
      <c r="A71" s="2">
        <v>43444</v>
      </c>
      <c r="B71" s="3" t="s">
        <v>205</v>
      </c>
      <c r="C71" s="4">
        <v>1280</v>
      </c>
      <c r="D71" s="4" t="s">
        <v>100</v>
      </c>
      <c r="E71" s="5">
        <v>600</v>
      </c>
      <c r="F71" s="5">
        <v>30</v>
      </c>
      <c r="G71" s="5">
        <v>36</v>
      </c>
      <c r="H71" s="5" t="s">
        <v>44</v>
      </c>
      <c r="I71" s="47">
        <f t="shared" ref="I71" si="97">(G71-F71)*E71</f>
        <v>3600</v>
      </c>
      <c r="J71" s="7">
        <v>0</v>
      </c>
      <c r="K71" s="50">
        <f t="shared" ref="K71" si="98">(I71+J71)</f>
        <v>3600</v>
      </c>
    </row>
    <row r="72" spans="1:11" x14ac:dyDescent="0.25">
      <c r="A72" s="2">
        <v>43437</v>
      </c>
      <c r="B72" s="3" t="s">
        <v>125</v>
      </c>
      <c r="C72" s="4">
        <v>320</v>
      </c>
      <c r="D72" s="4" t="s">
        <v>153</v>
      </c>
      <c r="E72" s="5">
        <v>1500</v>
      </c>
      <c r="F72" s="5">
        <v>21</v>
      </c>
      <c r="G72" s="5">
        <v>23</v>
      </c>
      <c r="H72" s="5" t="s">
        <v>44</v>
      </c>
      <c r="I72" s="47">
        <f t="shared" ref="I72" si="99">(G72-F72)*E72</f>
        <v>3000</v>
      </c>
      <c r="J72" s="7">
        <v>0</v>
      </c>
      <c r="K72" s="50">
        <f t="shared" ref="K72" si="100">(I72+J72)</f>
        <v>3000</v>
      </c>
    </row>
    <row r="73" spans="1:11" x14ac:dyDescent="0.25">
      <c r="A73" s="2">
        <v>43434</v>
      </c>
      <c r="B73" s="3" t="s">
        <v>196</v>
      </c>
      <c r="C73" s="4">
        <v>320</v>
      </c>
      <c r="D73" s="4" t="s">
        <v>153</v>
      </c>
      <c r="E73" s="5">
        <v>1500</v>
      </c>
      <c r="F73" s="5">
        <v>21</v>
      </c>
      <c r="G73" s="5">
        <v>23</v>
      </c>
      <c r="H73" s="5" t="s">
        <v>44</v>
      </c>
      <c r="I73" s="47">
        <f t="shared" ref="I73:I74" si="101">(G73-F73)*E73</f>
        <v>3000</v>
      </c>
      <c r="J73" s="7">
        <v>0</v>
      </c>
      <c r="K73" s="50">
        <f t="shared" ref="K73:K74" si="102">(I73+J73)</f>
        <v>3000</v>
      </c>
    </row>
    <row r="74" spans="1:11" x14ac:dyDescent="0.25">
      <c r="A74" s="2">
        <v>43433</v>
      </c>
      <c r="B74" s="3" t="s">
        <v>96</v>
      </c>
      <c r="C74" s="4">
        <v>780</v>
      </c>
      <c r="D74" s="4" t="s">
        <v>153</v>
      </c>
      <c r="E74" s="5">
        <v>1000</v>
      </c>
      <c r="F74" s="5">
        <v>19.5</v>
      </c>
      <c r="G74" s="5">
        <v>22</v>
      </c>
      <c r="H74" s="5" t="s">
        <v>44</v>
      </c>
      <c r="I74" s="47">
        <f t="shared" si="101"/>
        <v>2500</v>
      </c>
      <c r="J74" s="7">
        <v>0</v>
      </c>
      <c r="K74" s="50">
        <f t="shared" si="102"/>
        <v>2500</v>
      </c>
    </row>
    <row r="75" spans="1:11" x14ac:dyDescent="0.25">
      <c r="A75" s="2">
        <v>43431</v>
      </c>
      <c r="B75" s="3" t="s">
        <v>192</v>
      </c>
      <c r="C75" s="4">
        <v>330</v>
      </c>
      <c r="D75" s="4" t="s">
        <v>100</v>
      </c>
      <c r="E75" s="5">
        <v>1700</v>
      </c>
      <c r="F75" s="5">
        <v>6.7</v>
      </c>
      <c r="G75" s="5">
        <v>8</v>
      </c>
      <c r="H75" s="5" t="s">
        <v>44</v>
      </c>
      <c r="I75" s="47">
        <f t="shared" ref="I75:I76" si="103">(G75-F75)*E75</f>
        <v>2209.9999999999995</v>
      </c>
      <c r="J75" s="7">
        <v>0</v>
      </c>
      <c r="K75" s="50">
        <f t="shared" ref="K75:K80" si="104">(I75+J75)</f>
        <v>2209.9999999999995</v>
      </c>
    </row>
    <row r="76" spans="1:11" x14ac:dyDescent="0.25">
      <c r="A76" s="2">
        <v>43430</v>
      </c>
      <c r="B76" s="3" t="s">
        <v>72</v>
      </c>
      <c r="C76" s="4">
        <v>240</v>
      </c>
      <c r="D76" s="4" t="s">
        <v>100</v>
      </c>
      <c r="E76" s="5">
        <v>1500</v>
      </c>
      <c r="F76" s="5">
        <v>12</v>
      </c>
      <c r="G76" s="5">
        <v>14</v>
      </c>
      <c r="H76" s="5">
        <v>16</v>
      </c>
      <c r="I76" s="47">
        <f t="shared" si="103"/>
        <v>3000</v>
      </c>
      <c r="J76" s="7">
        <f>(H76-G76)*E76</f>
        <v>3000</v>
      </c>
      <c r="K76" s="50">
        <f t="shared" si="104"/>
        <v>6000</v>
      </c>
    </row>
    <row r="77" spans="1:11" x14ac:dyDescent="0.25">
      <c r="A77" s="2">
        <v>43426</v>
      </c>
      <c r="B77" s="3" t="s">
        <v>96</v>
      </c>
      <c r="C77" s="4">
        <v>770</v>
      </c>
      <c r="D77" s="4" t="s">
        <v>100</v>
      </c>
      <c r="E77" s="5">
        <v>1000</v>
      </c>
      <c r="F77" s="5">
        <v>17.100000000000001</v>
      </c>
      <c r="G77" s="5">
        <v>20</v>
      </c>
      <c r="H77" s="5">
        <v>24</v>
      </c>
      <c r="I77" s="47">
        <f t="shared" ref="I77:I78" si="105">(G77-F77)*E77</f>
        <v>2899.9999999999986</v>
      </c>
      <c r="J77" s="7">
        <f>(H77-G77)*E77</f>
        <v>4000</v>
      </c>
      <c r="K77" s="50">
        <f t="shared" si="104"/>
        <v>6899.9999999999982</v>
      </c>
    </row>
    <row r="78" spans="1:11" x14ac:dyDescent="0.25">
      <c r="A78" s="2">
        <v>43425</v>
      </c>
      <c r="B78" s="3" t="s">
        <v>187</v>
      </c>
      <c r="C78" s="4">
        <v>185</v>
      </c>
      <c r="D78" s="4" t="s">
        <v>100</v>
      </c>
      <c r="E78" s="5">
        <v>4000</v>
      </c>
      <c r="F78" s="5">
        <v>3.35</v>
      </c>
      <c r="G78" s="5">
        <v>4.0999999999999996</v>
      </c>
      <c r="H78" s="5">
        <v>4.5</v>
      </c>
      <c r="I78" s="47">
        <f t="shared" si="105"/>
        <v>2999.9999999999982</v>
      </c>
      <c r="J78" s="7">
        <f>(H78-G78)*E78</f>
        <v>1600.0000000000014</v>
      </c>
      <c r="K78" s="50">
        <f t="shared" si="104"/>
        <v>4600</v>
      </c>
    </row>
    <row r="79" spans="1:11" x14ac:dyDescent="0.25">
      <c r="A79" s="2">
        <v>43424</v>
      </c>
      <c r="B79" s="3" t="s">
        <v>155</v>
      </c>
      <c r="C79" s="4">
        <v>580</v>
      </c>
      <c r="D79" s="4" t="s">
        <v>100</v>
      </c>
      <c r="E79" s="5">
        <v>1060</v>
      </c>
      <c r="F79" s="5">
        <v>18</v>
      </c>
      <c r="G79" s="5">
        <v>20.5</v>
      </c>
      <c r="H79" s="5">
        <v>22</v>
      </c>
      <c r="I79" s="47">
        <f t="shared" ref="I79:I80" si="106">(G79-F79)*E79</f>
        <v>2650</v>
      </c>
      <c r="J79" s="7">
        <f>(H79-G79)*E79</f>
        <v>1590</v>
      </c>
      <c r="K79" s="50">
        <f t="shared" si="104"/>
        <v>4240</v>
      </c>
    </row>
    <row r="80" spans="1:11" x14ac:dyDescent="0.25">
      <c r="A80" s="2">
        <v>43423</v>
      </c>
      <c r="B80" s="3" t="s">
        <v>182</v>
      </c>
      <c r="C80" s="4">
        <v>210</v>
      </c>
      <c r="D80" s="4" t="s">
        <v>153</v>
      </c>
      <c r="E80" s="5">
        <v>1750</v>
      </c>
      <c r="F80" s="5">
        <v>7.1</v>
      </c>
      <c r="G80" s="5">
        <v>7.1</v>
      </c>
      <c r="H80" s="5" t="s">
        <v>44</v>
      </c>
      <c r="I80" s="47">
        <f t="shared" si="106"/>
        <v>0</v>
      </c>
      <c r="J80" s="7">
        <v>0</v>
      </c>
      <c r="K80" s="50">
        <f t="shared" si="104"/>
        <v>0</v>
      </c>
    </row>
    <row r="81" spans="1:11" x14ac:dyDescent="0.25">
      <c r="A81" s="2">
        <v>43420</v>
      </c>
      <c r="B81" s="3" t="s">
        <v>94</v>
      </c>
      <c r="C81" s="4">
        <v>190</v>
      </c>
      <c r="D81" s="4" t="s">
        <v>100</v>
      </c>
      <c r="E81" s="5">
        <v>1750</v>
      </c>
      <c r="F81" s="5">
        <v>12</v>
      </c>
      <c r="G81" s="5">
        <v>13.75</v>
      </c>
      <c r="H81" s="5" t="s">
        <v>44</v>
      </c>
      <c r="I81" s="47">
        <f t="shared" ref="I81:I87" si="107">(G81-F81)*E81</f>
        <v>3062.5</v>
      </c>
      <c r="J81" s="7">
        <v>0</v>
      </c>
      <c r="K81" s="50">
        <f t="shared" ref="K81:K87" si="108">(I81+J81)</f>
        <v>3062.5</v>
      </c>
    </row>
    <row r="82" spans="1:11" x14ac:dyDescent="0.25">
      <c r="A82" s="2">
        <v>43419</v>
      </c>
      <c r="B82" s="3" t="s">
        <v>171</v>
      </c>
      <c r="C82" s="4">
        <v>340</v>
      </c>
      <c r="D82" s="4" t="s">
        <v>153</v>
      </c>
      <c r="E82" s="5">
        <v>2500</v>
      </c>
      <c r="F82" s="5">
        <v>10.5</v>
      </c>
      <c r="G82" s="5">
        <v>11.8</v>
      </c>
      <c r="H82" s="5">
        <v>13.5</v>
      </c>
      <c r="I82" s="47">
        <f t="shared" si="107"/>
        <v>3250.0000000000018</v>
      </c>
      <c r="J82" s="7">
        <f t="shared" ref="J82" si="109">(H82-G82)*E82</f>
        <v>4249.9999999999982</v>
      </c>
      <c r="K82" s="50">
        <f t="shared" si="108"/>
        <v>7500</v>
      </c>
    </row>
    <row r="83" spans="1:11" x14ac:dyDescent="0.25">
      <c r="A83" s="2">
        <v>43418</v>
      </c>
      <c r="B83" s="3" t="s">
        <v>98</v>
      </c>
      <c r="C83" s="4">
        <v>110</v>
      </c>
      <c r="D83" s="4" t="s">
        <v>153</v>
      </c>
      <c r="E83" s="5">
        <v>4000</v>
      </c>
      <c r="F83" s="5">
        <v>5.2</v>
      </c>
      <c r="G83" s="5">
        <v>6</v>
      </c>
      <c r="H83" s="5" t="s">
        <v>44</v>
      </c>
      <c r="I83" s="47">
        <f t="shared" si="107"/>
        <v>3199.9999999999991</v>
      </c>
      <c r="J83" s="7">
        <v>0</v>
      </c>
      <c r="K83" s="50">
        <f t="shared" si="108"/>
        <v>3199.9999999999991</v>
      </c>
    </row>
    <row r="84" spans="1:11" x14ac:dyDescent="0.25">
      <c r="A84" s="2">
        <v>43416</v>
      </c>
      <c r="B84" s="3" t="s">
        <v>172</v>
      </c>
      <c r="C84" s="4">
        <v>215</v>
      </c>
      <c r="D84" s="4" t="s">
        <v>100</v>
      </c>
      <c r="E84" s="5">
        <v>3000</v>
      </c>
      <c r="F84" s="5">
        <v>8.1</v>
      </c>
      <c r="G84" s="5">
        <v>9</v>
      </c>
      <c r="H84" s="5" t="s">
        <v>44</v>
      </c>
      <c r="I84" s="47">
        <f t="shared" si="107"/>
        <v>2700.0000000000009</v>
      </c>
      <c r="J84" s="7">
        <v>0</v>
      </c>
      <c r="K84" s="50">
        <f t="shared" si="108"/>
        <v>2700.0000000000009</v>
      </c>
    </row>
    <row r="85" spans="1:11" x14ac:dyDescent="0.25">
      <c r="A85" s="2">
        <v>43409</v>
      </c>
      <c r="B85" s="3" t="s">
        <v>173</v>
      </c>
      <c r="C85" s="4">
        <v>2300</v>
      </c>
      <c r="D85" s="4" t="s">
        <v>100</v>
      </c>
      <c r="E85" s="5">
        <v>250</v>
      </c>
      <c r="F85" s="5">
        <v>72</v>
      </c>
      <c r="G85" s="5">
        <v>75</v>
      </c>
      <c r="H85" s="5" t="s">
        <v>44</v>
      </c>
      <c r="I85" s="47">
        <f t="shared" ref="I85" si="110">(G85-F85)*E85</f>
        <v>750</v>
      </c>
      <c r="J85" s="7">
        <v>0</v>
      </c>
      <c r="K85" s="50">
        <f t="shared" ref="K85" si="111">(I85+J85)</f>
        <v>750</v>
      </c>
    </row>
    <row r="86" spans="1:11" x14ac:dyDescent="0.25">
      <c r="A86" s="2">
        <v>43406</v>
      </c>
      <c r="B86" s="3" t="s">
        <v>91</v>
      </c>
      <c r="C86" s="4">
        <v>200</v>
      </c>
      <c r="D86" s="4" t="s">
        <v>153</v>
      </c>
      <c r="E86" s="5">
        <v>2500</v>
      </c>
      <c r="F86" s="5">
        <v>11</v>
      </c>
      <c r="G86" s="5">
        <v>12.5</v>
      </c>
      <c r="H86" s="5" t="s">
        <v>44</v>
      </c>
      <c r="I86" s="47">
        <f t="shared" si="107"/>
        <v>3750</v>
      </c>
      <c r="J86" s="7">
        <v>0</v>
      </c>
      <c r="K86" s="50">
        <f t="shared" si="108"/>
        <v>3750</v>
      </c>
    </row>
    <row r="87" spans="1:11" x14ac:dyDescent="0.25">
      <c r="A87" s="2">
        <v>43405</v>
      </c>
      <c r="B87" s="3" t="s">
        <v>94</v>
      </c>
      <c r="C87" s="4">
        <v>200</v>
      </c>
      <c r="D87" s="4" t="s">
        <v>153</v>
      </c>
      <c r="E87" s="5">
        <v>1750</v>
      </c>
      <c r="F87" s="5">
        <v>17.5</v>
      </c>
      <c r="G87" s="5">
        <v>19.5</v>
      </c>
      <c r="H87" s="5" t="s">
        <v>44</v>
      </c>
      <c r="I87" s="47">
        <f t="shared" si="107"/>
        <v>3500</v>
      </c>
      <c r="J87" s="7">
        <v>0</v>
      </c>
      <c r="K87" s="50">
        <f t="shared" si="108"/>
        <v>3500</v>
      </c>
    </row>
    <row r="88" spans="1:11" x14ac:dyDescent="0.25">
      <c r="A88" s="2">
        <v>43404</v>
      </c>
      <c r="B88" s="3" t="s">
        <v>161</v>
      </c>
      <c r="C88" s="4">
        <v>760</v>
      </c>
      <c r="D88" s="4" t="s">
        <v>153</v>
      </c>
      <c r="E88" s="5">
        <v>1200</v>
      </c>
      <c r="F88" s="5">
        <v>19</v>
      </c>
      <c r="G88" s="5">
        <v>21.5</v>
      </c>
      <c r="H88" s="5" t="s">
        <v>44</v>
      </c>
      <c r="I88" s="47">
        <f t="shared" ref="I88" si="112">(G88-F88)*E88</f>
        <v>3000</v>
      </c>
      <c r="J88" s="7">
        <v>0</v>
      </c>
      <c r="K88" s="50">
        <f t="shared" ref="K88" si="113">(I88+J88)</f>
        <v>3000</v>
      </c>
    </row>
    <row r="89" spans="1:11" x14ac:dyDescent="0.25">
      <c r="A89" s="2">
        <v>43403</v>
      </c>
      <c r="B89" s="3" t="s">
        <v>78</v>
      </c>
      <c r="C89" s="4">
        <v>80</v>
      </c>
      <c r="D89" s="4" t="s">
        <v>153</v>
      </c>
      <c r="E89" s="5">
        <v>6000</v>
      </c>
      <c r="F89" s="5">
        <v>4.7</v>
      </c>
      <c r="G89" s="5">
        <v>5.3</v>
      </c>
      <c r="H89" s="5">
        <v>6</v>
      </c>
      <c r="I89" s="47">
        <f t="shared" ref="I89" si="114">(G89-F89)*E89</f>
        <v>3599.9999999999977</v>
      </c>
      <c r="J89" s="7">
        <f t="shared" ref="J89" si="115">(H89-G89)*E89</f>
        <v>4200.0000000000009</v>
      </c>
      <c r="K89" s="50">
        <f t="shared" ref="K89" si="116">(I89+J89)</f>
        <v>7799.9999999999982</v>
      </c>
    </row>
    <row r="90" spans="1:11" x14ac:dyDescent="0.25">
      <c r="A90" s="2">
        <v>43402</v>
      </c>
      <c r="B90" s="3" t="s">
        <v>78</v>
      </c>
      <c r="C90" s="4">
        <v>90</v>
      </c>
      <c r="D90" s="4" t="s">
        <v>153</v>
      </c>
      <c r="E90" s="5">
        <v>6000</v>
      </c>
      <c r="F90" s="5">
        <v>4.8</v>
      </c>
      <c r="G90" s="5">
        <v>5.2</v>
      </c>
      <c r="H90" s="5" t="s">
        <v>44</v>
      </c>
      <c r="I90" s="47">
        <f t="shared" ref="I90:I91" si="117">(G90-F90)*E90</f>
        <v>2400.0000000000023</v>
      </c>
      <c r="J90" s="7">
        <v>0</v>
      </c>
      <c r="K90" s="50">
        <f t="shared" ref="K90:K91" si="118">(I90+J90)</f>
        <v>2400.0000000000023</v>
      </c>
    </row>
    <row r="91" spans="1:11" x14ac:dyDescent="0.25">
      <c r="A91" s="2">
        <v>43398</v>
      </c>
      <c r="B91" s="3" t="s">
        <v>131</v>
      </c>
      <c r="C91" s="4">
        <v>230</v>
      </c>
      <c r="D91" s="4" t="s">
        <v>100</v>
      </c>
      <c r="E91" s="5">
        <v>1600</v>
      </c>
      <c r="F91" s="5">
        <v>12.5</v>
      </c>
      <c r="G91" s="5">
        <v>13.7</v>
      </c>
      <c r="H91" s="5" t="s">
        <v>44</v>
      </c>
      <c r="I91" s="47">
        <f t="shared" si="117"/>
        <v>1919.9999999999989</v>
      </c>
      <c r="J91" s="7">
        <v>0</v>
      </c>
      <c r="K91" s="50">
        <f t="shared" si="118"/>
        <v>1919.9999999999989</v>
      </c>
    </row>
    <row r="92" spans="1:11" x14ac:dyDescent="0.25">
      <c r="A92" s="2">
        <v>43397</v>
      </c>
      <c r="B92" s="3" t="s">
        <v>94</v>
      </c>
      <c r="C92" s="4">
        <v>210</v>
      </c>
      <c r="D92" s="4" t="s">
        <v>100</v>
      </c>
      <c r="E92" s="5">
        <v>1750</v>
      </c>
      <c r="F92" s="5">
        <v>8.5</v>
      </c>
      <c r="G92" s="5">
        <v>10.5</v>
      </c>
      <c r="H92" s="5" t="s">
        <v>44</v>
      </c>
      <c r="I92" s="47">
        <f t="shared" ref="I92" si="119">(G92-F92)*E92</f>
        <v>3500</v>
      </c>
      <c r="J92" s="7">
        <v>0</v>
      </c>
      <c r="K92" s="50">
        <f t="shared" ref="K92" si="120">(I92+J92)</f>
        <v>3500</v>
      </c>
    </row>
    <row r="93" spans="1:11" x14ac:dyDescent="0.25">
      <c r="A93" s="2">
        <v>43396</v>
      </c>
      <c r="B93" s="3" t="s">
        <v>142</v>
      </c>
      <c r="C93" s="4">
        <v>860</v>
      </c>
      <c r="D93" s="4" t="s">
        <v>100</v>
      </c>
      <c r="E93" s="5">
        <v>700</v>
      </c>
      <c r="F93" s="5">
        <v>13</v>
      </c>
      <c r="G93" s="5">
        <v>17</v>
      </c>
      <c r="H93" s="5" t="s">
        <v>44</v>
      </c>
      <c r="I93" s="47">
        <f t="shared" ref="I93" si="121">(G93-F93)*E93</f>
        <v>2800</v>
      </c>
      <c r="J93" s="7">
        <v>0</v>
      </c>
      <c r="K93" s="50">
        <f t="shared" ref="K93" si="122">(I93+J93)</f>
        <v>2800</v>
      </c>
    </row>
    <row r="94" spans="1:11" x14ac:dyDescent="0.25">
      <c r="A94" s="2">
        <v>43395</v>
      </c>
      <c r="B94" s="3" t="s">
        <v>67</v>
      </c>
      <c r="C94" s="4">
        <v>325</v>
      </c>
      <c r="D94" s="4" t="s">
        <v>153</v>
      </c>
      <c r="E94" s="5">
        <v>2750</v>
      </c>
      <c r="F94" s="5">
        <v>5.7</v>
      </c>
      <c r="G94" s="5">
        <v>7</v>
      </c>
      <c r="H94" s="5">
        <v>7.8</v>
      </c>
      <c r="I94" s="47">
        <f t="shared" ref="I94" si="123">(G94-F94)*E94</f>
        <v>3574.9999999999995</v>
      </c>
      <c r="J94" s="7">
        <f t="shared" ref="J94" si="124">(H94-G94)*E94</f>
        <v>2199.9999999999995</v>
      </c>
      <c r="K94" s="50">
        <f t="shared" ref="K94" si="125">(I94+J94)</f>
        <v>5774.9999999999991</v>
      </c>
    </row>
    <row r="95" spans="1:11" x14ac:dyDescent="0.25">
      <c r="A95" s="2">
        <v>43392</v>
      </c>
      <c r="B95" s="3" t="s">
        <v>138</v>
      </c>
      <c r="C95" s="4">
        <v>620</v>
      </c>
      <c r="D95" s="4" t="s">
        <v>100</v>
      </c>
      <c r="E95" s="5">
        <v>1000</v>
      </c>
      <c r="F95" s="5">
        <v>11</v>
      </c>
      <c r="G95" s="5">
        <v>8</v>
      </c>
      <c r="H95" s="5" t="s">
        <v>44</v>
      </c>
      <c r="I95" s="47">
        <f t="shared" ref="I95" si="126">(G95-F95)*E95</f>
        <v>-3000</v>
      </c>
      <c r="J95" s="7">
        <v>0</v>
      </c>
      <c r="K95" s="50">
        <f t="shared" ref="K95" si="127">(I95+J95)</f>
        <v>-3000</v>
      </c>
    </row>
    <row r="96" spans="1:11" x14ac:dyDescent="0.25">
      <c r="A96" s="2">
        <v>43390</v>
      </c>
      <c r="B96" s="3" t="s">
        <v>159</v>
      </c>
      <c r="C96" s="4">
        <v>330</v>
      </c>
      <c r="D96" s="4" t="s">
        <v>153</v>
      </c>
      <c r="E96" s="5">
        <v>2400</v>
      </c>
      <c r="F96" s="5">
        <v>8.6999999999999993</v>
      </c>
      <c r="G96" s="5">
        <v>7.2</v>
      </c>
      <c r="H96" s="5" t="s">
        <v>44</v>
      </c>
      <c r="I96" s="47">
        <f t="shared" ref="I96" si="128">(G96-F96)*E96</f>
        <v>-3599.9999999999977</v>
      </c>
      <c r="J96" s="7">
        <v>0</v>
      </c>
      <c r="K96" s="50">
        <f t="shared" ref="K96" si="129">(I96+J96)</f>
        <v>-3599.9999999999977</v>
      </c>
    </row>
    <row r="97" spans="1:11" x14ac:dyDescent="0.25">
      <c r="A97" s="2">
        <v>43389</v>
      </c>
      <c r="B97" s="3" t="s">
        <v>155</v>
      </c>
      <c r="C97" s="4">
        <v>580</v>
      </c>
      <c r="D97" s="4" t="s">
        <v>153</v>
      </c>
      <c r="E97" s="5">
        <v>1000</v>
      </c>
      <c r="F97" s="5">
        <v>14.5</v>
      </c>
      <c r="G97" s="5">
        <v>13.8</v>
      </c>
      <c r="H97" s="5" t="s">
        <v>44</v>
      </c>
      <c r="I97" s="47">
        <f t="shared" ref="I97" si="130">(G97-F97)*E97</f>
        <v>-699.99999999999932</v>
      </c>
      <c r="J97" s="7">
        <v>0</v>
      </c>
      <c r="K97" s="50">
        <f t="shared" ref="K97" si="131">(I97+J97)</f>
        <v>-699.99999999999932</v>
      </c>
    </row>
    <row r="98" spans="1:11" x14ac:dyDescent="0.25">
      <c r="A98" s="2">
        <v>43388</v>
      </c>
      <c r="B98" s="3" t="s">
        <v>154</v>
      </c>
      <c r="C98" s="4">
        <v>820</v>
      </c>
      <c r="D98" s="4" t="s">
        <v>153</v>
      </c>
      <c r="E98" s="5">
        <v>550</v>
      </c>
      <c r="F98" s="5">
        <v>30</v>
      </c>
      <c r="G98" s="5">
        <v>24</v>
      </c>
      <c r="H98" s="5" t="s">
        <v>44</v>
      </c>
      <c r="I98" s="47">
        <f t="shared" ref="I98" si="132">(G98-F98)*E98</f>
        <v>-3300</v>
      </c>
      <c r="J98" s="7">
        <v>0</v>
      </c>
      <c r="K98" s="50">
        <f t="shared" ref="K98" si="133">(I98+J98)</f>
        <v>-3300</v>
      </c>
    </row>
    <row r="99" spans="1:11" x14ac:dyDescent="0.25">
      <c r="A99" s="2">
        <v>43385</v>
      </c>
      <c r="B99" s="3" t="s">
        <v>137</v>
      </c>
      <c r="C99" s="4">
        <v>320</v>
      </c>
      <c r="D99" s="4" t="s">
        <v>153</v>
      </c>
      <c r="E99" s="5">
        <v>1300</v>
      </c>
      <c r="F99" s="5">
        <v>18</v>
      </c>
      <c r="G99" s="5">
        <v>21</v>
      </c>
      <c r="H99" s="5">
        <v>24</v>
      </c>
      <c r="I99" s="47">
        <f t="shared" ref="I99:I100" si="134">(G99-F99)*E99</f>
        <v>3900</v>
      </c>
      <c r="J99" s="7">
        <f t="shared" ref="J99" si="135">(H99-G99)*E99</f>
        <v>3900</v>
      </c>
      <c r="K99" s="50">
        <f t="shared" ref="K99:K100" si="136">(I99+J99)</f>
        <v>7800</v>
      </c>
    </row>
    <row r="100" spans="1:11" x14ac:dyDescent="0.25">
      <c r="A100" s="2">
        <v>43383</v>
      </c>
      <c r="B100" s="3" t="s">
        <v>64</v>
      </c>
      <c r="C100" s="4">
        <v>420</v>
      </c>
      <c r="D100" s="4" t="s">
        <v>153</v>
      </c>
      <c r="E100" s="5">
        <v>1300</v>
      </c>
      <c r="F100" s="5">
        <v>22.5</v>
      </c>
      <c r="G100" s="5">
        <v>26</v>
      </c>
      <c r="H100" s="5" t="s">
        <v>44</v>
      </c>
      <c r="I100" s="47">
        <f t="shared" si="134"/>
        <v>4550</v>
      </c>
      <c r="J100" s="7">
        <v>0</v>
      </c>
      <c r="K100" s="50">
        <f t="shared" si="136"/>
        <v>4550</v>
      </c>
    </row>
    <row r="101" spans="1:11" x14ac:dyDescent="0.25">
      <c r="A101" s="2">
        <v>43382</v>
      </c>
      <c r="B101" s="3" t="s">
        <v>69</v>
      </c>
      <c r="C101" s="4">
        <v>95</v>
      </c>
      <c r="D101" s="4" t="s">
        <v>100</v>
      </c>
      <c r="E101" s="5">
        <v>6000</v>
      </c>
      <c r="F101" s="5">
        <v>3.25</v>
      </c>
      <c r="G101" s="5">
        <v>2.6</v>
      </c>
      <c r="H101" s="5" t="s">
        <v>44</v>
      </c>
      <c r="I101" s="47">
        <f t="shared" ref="I101:I103" si="137">(G101-F101)*E101</f>
        <v>-3899.9999999999995</v>
      </c>
      <c r="J101" s="7">
        <v>0</v>
      </c>
      <c r="K101" s="50">
        <f t="shared" ref="K101:K103" si="138">(I101+J101)</f>
        <v>-3899.9999999999995</v>
      </c>
    </row>
    <row r="102" spans="1:11" x14ac:dyDescent="0.25">
      <c r="A102" s="2">
        <v>43381</v>
      </c>
      <c r="B102" s="3" t="s">
        <v>96</v>
      </c>
      <c r="C102" s="4">
        <v>760</v>
      </c>
      <c r="D102" s="4" t="s">
        <v>100</v>
      </c>
      <c r="E102" s="5">
        <v>1000</v>
      </c>
      <c r="F102" s="5">
        <v>26.5</v>
      </c>
      <c r="G102" s="5">
        <v>30</v>
      </c>
      <c r="H102" s="5" t="s">
        <v>44</v>
      </c>
      <c r="I102" s="47">
        <f t="shared" si="137"/>
        <v>3500</v>
      </c>
      <c r="J102" s="7">
        <v>0</v>
      </c>
      <c r="K102" s="50">
        <f t="shared" si="138"/>
        <v>3500</v>
      </c>
    </row>
    <row r="103" spans="1:11" x14ac:dyDescent="0.25">
      <c r="A103" s="2">
        <v>43378</v>
      </c>
      <c r="B103" s="3" t="s">
        <v>115</v>
      </c>
      <c r="C103" s="4">
        <v>105</v>
      </c>
      <c r="D103" s="4" t="s">
        <v>100</v>
      </c>
      <c r="E103" s="5">
        <v>6000</v>
      </c>
      <c r="F103" s="5">
        <v>3.15</v>
      </c>
      <c r="G103" s="5">
        <v>3.7</v>
      </c>
      <c r="H103" s="5" t="s">
        <v>44</v>
      </c>
      <c r="I103" s="47">
        <f t="shared" si="137"/>
        <v>3300.0000000000018</v>
      </c>
      <c r="J103" s="7">
        <v>0</v>
      </c>
      <c r="K103" s="50">
        <f t="shared" si="138"/>
        <v>3300.0000000000018</v>
      </c>
    </row>
    <row r="104" spans="1:11" x14ac:dyDescent="0.25">
      <c r="A104" s="2">
        <v>43377</v>
      </c>
      <c r="B104" s="3" t="s">
        <v>142</v>
      </c>
      <c r="C104" s="4">
        <v>860</v>
      </c>
      <c r="D104" s="4" t="s">
        <v>100</v>
      </c>
      <c r="E104" s="5">
        <v>700</v>
      </c>
      <c r="F104" s="5">
        <v>30.5</v>
      </c>
      <c r="G104" s="5">
        <v>35</v>
      </c>
      <c r="H104" s="5">
        <v>40</v>
      </c>
      <c r="I104" s="47">
        <f t="shared" ref="I104:I106" si="139">(G104-F104)*E104</f>
        <v>3150</v>
      </c>
      <c r="J104" s="7">
        <f t="shared" ref="J104:J105" si="140">(H104-G104)*E104</f>
        <v>3500</v>
      </c>
      <c r="K104" s="50">
        <f t="shared" ref="K104:K106" si="141">(I104+J104)</f>
        <v>6650</v>
      </c>
    </row>
    <row r="105" spans="1:11" x14ac:dyDescent="0.25">
      <c r="A105" s="2">
        <v>43376</v>
      </c>
      <c r="B105" s="3" t="s">
        <v>143</v>
      </c>
      <c r="C105" s="4">
        <v>900</v>
      </c>
      <c r="D105" s="4" t="s">
        <v>100</v>
      </c>
      <c r="E105" s="5">
        <v>1100</v>
      </c>
      <c r="F105" s="5">
        <v>26</v>
      </c>
      <c r="G105" s="5">
        <v>29</v>
      </c>
      <c r="H105" s="5">
        <v>33</v>
      </c>
      <c r="I105" s="47">
        <f t="shared" si="139"/>
        <v>3300</v>
      </c>
      <c r="J105" s="7">
        <f t="shared" si="140"/>
        <v>4400</v>
      </c>
      <c r="K105" s="50">
        <f t="shared" si="141"/>
        <v>7700</v>
      </c>
    </row>
    <row r="106" spans="1:11" x14ac:dyDescent="0.25">
      <c r="A106" s="2">
        <v>43374</v>
      </c>
      <c r="B106" s="3" t="s">
        <v>91</v>
      </c>
      <c r="C106" s="4">
        <v>215</v>
      </c>
      <c r="D106" s="4" t="s">
        <v>100</v>
      </c>
      <c r="E106" s="5">
        <v>2500</v>
      </c>
      <c r="F106" s="5">
        <v>7.3</v>
      </c>
      <c r="G106" s="5">
        <v>6</v>
      </c>
      <c r="H106" s="5" t="s">
        <v>44</v>
      </c>
      <c r="I106" s="47">
        <f t="shared" si="139"/>
        <v>-3249.9999999999995</v>
      </c>
      <c r="J106" s="7">
        <v>0</v>
      </c>
      <c r="K106" s="50">
        <f t="shared" si="141"/>
        <v>-3249.9999999999995</v>
      </c>
    </row>
    <row r="107" spans="1:11" x14ac:dyDescent="0.25">
      <c r="A107" s="2">
        <v>43371</v>
      </c>
      <c r="B107" s="3" t="s">
        <v>135</v>
      </c>
      <c r="C107" s="4">
        <v>360</v>
      </c>
      <c r="D107" s="4" t="s">
        <v>100</v>
      </c>
      <c r="E107" s="5">
        <v>3000</v>
      </c>
      <c r="F107" s="5">
        <v>8.5500000000000007</v>
      </c>
      <c r="G107" s="5">
        <v>9.5</v>
      </c>
      <c r="H107" s="5">
        <v>11</v>
      </c>
      <c r="I107" s="47">
        <f t="shared" ref="I107:I108" si="142">(G107-F107)*E107</f>
        <v>2849.9999999999977</v>
      </c>
      <c r="J107" s="7">
        <f t="shared" ref="J107:J108" si="143">(H107-G107)*E107</f>
        <v>4500</v>
      </c>
      <c r="K107" s="50">
        <f t="shared" ref="K107:K108" si="144">(I107+J107)</f>
        <v>7349.9999999999982</v>
      </c>
    </row>
    <row r="108" spans="1:11" x14ac:dyDescent="0.25">
      <c r="A108" s="2">
        <v>43370</v>
      </c>
      <c r="B108" s="3" t="s">
        <v>137</v>
      </c>
      <c r="C108" s="4">
        <v>320</v>
      </c>
      <c r="D108" s="4" t="s">
        <v>100</v>
      </c>
      <c r="E108" s="5">
        <v>1300</v>
      </c>
      <c r="F108" s="5">
        <v>10.5</v>
      </c>
      <c r="G108" s="5">
        <v>12.5</v>
      </c>
      <c r="H108" s="5">
        <v>16</v>
      </c>
      <c r="I108" s="47">
        <f t="shared" si="142"/>
        <v>2600</v>
      </c>
      <c r="J108" s="7">
        <f t="shared" si="143"/>
        <v>4550</v>
      </c>
      <c r="K108" s="50">
        <f t="shared" si="144"/>
        <v>7150</v>
      </c>
    </row>
    <row r="109" spans="1:11" x14ac:dyDescent="0.25">
      <c r="A109" s="2">
        <v>43369</v>
      </c>
      <c r="B109" s="3" t="s">
        <v>136</v>
      </c>
      <c r="C109" s="4">
        <v>300</v>
      </c>
      <c r="D109" s="4" t="s">
        <v>100</v>
      </c>
      <c r="E109" s="5">
        <v>2400</v>
      </c>
      <c r="F109" s="5">
        <v>7</v>
      </c>
      <c r="G109" s="5">
        <v>8.5</v>
      </c>
      <c r="H109" s="5">
        <v>9.5</v>
      </c>
      <c r="I109" s="47">
        <f t="shared" ref="I109" si="145">(G109-F109)*E109</f>
        <v>3600</v>
      </c>
      <c r="J109" s="7">
        <f t="shared" ref="J109" si="146">(H109-G109)*E109</f>
        <v>2400</v>
      </c>
      <c r="K109" s="50">
        <f t="shared" ref="K109" si="147">(I109+J109)</f>
        <v>6000</v>
      </c>
    </row>
    <row r="110" spans="1:11" x14ac:dyDescent="0.25">
      <c r="A110" s="2">
        <v>43367</v>
      </c>
      <c r="B110" s="3" t="s">
        <v>139</v>
      </c>
      <c r="C110" s="4">
        <v>1100</v>
      </c>
      <c r="D110" s="4" t="s">
        <v>63</v>
      </c>
      <c r="E110" s="5">
        <v>800</v>
      </c>
      <c r="F110" s="5">
        <v>13.5</v>
      </c>
      <c r="G110" s="5">
        <v>17</v>
      </c>
      <c r="H110" s="5">
        <v>24</v>
      </c>
      <c r="I110" s="47">
        <f t="shared" ref="I110:I111" si="148">(G110-F110)*E110</f>
        <v>2800</v>
      </c>
      <c r="J110" s="7">
        <f t="shared" ref="J110:J111" si="149">(H110-G110)*E110</f>
        <v>5600</v>
      </c>
      <c r="K110" s="50">
        <f t="shared" ref="K110:K111" si="150">(I110+J110)</f>
        <v>8400</v>
      </c>
    </row>
    <row r="111" spans="1:11" x14ac:dyDescent="0.25">
      <c r="A111" s="2">
        <v>43362</v>
      </c>
      <c r="B111" s="3" t="s">
        <v>138</v>
      </c>
      <c r="C111" s="4">
        <v>680</v>
      </c>
      <c r="D111" s="4" t="s">
        <v>100</v>
      </c>
      <c r="E111" s="5">
        <v>680</v>
      </c>
      <c r="F111" s="5">
        <v>25</v>
      </c>
      <c r="G111" s="5">
        <v>28</v>
      </c>
      <c r="H111" s="5">
        <v>32</v>
      </c>
      <c r="I111" s="47">
        <f t="shared" si="148"/>
        <v>2040</v>
      </c>
      <c r="J111" s="7">
        <f t="shared" si="149"/>
        <v>2720</v>
      </c>
      <c r="K111" s="50">
        <f t="shared" si="150"/>
        <v>4760</v>
      </c>
    </row>
    <row r="112" spans="1:11" x14ac:dyDescent="0.25">
      <c r="A112" s="2">
        <v>43361</v>
      </c>
      <c r="B112" s="3" t="s">
        <v>125</v>
      </c>
      <c r="C112" s="4">
        <v>1620</v>
      </c>
      <c r="D112" s="4" t="s">
        <v>63</v>
      </c>
      <c r="E112" s="5">
        <v>600</v>
      </c>
      <c r="F112" s="5">
        <v>36</v>
      </c>
      <c r="G112" s="5">
        <v>41.9</v>
      </c>
      <c r="H112" s="5" t="s">
        <v>44</v>
      </c>
      <c r="I112" s="47">
        <f t="shared" ref="I112:I114" si="151">(G112-F112)*E112</f>
        <v>3539.9999999999991</v>
      </c>
      <c r="J112" s="7">
        <v>0</v>
      </c>
      <c r="K112" s="50">
        <f t="shared" ref="K112:K114" si="152">(I112+J112)</f>
        <v>3539.9999999999991</v>
      </c>
    </row>
    <row r="113" spans="1:11" x14ac:dyDescent="0.25">
      <c r="A113" s="2">
        <v>43355</v>
      </c>
      <c r="B113" s="3" t="s">
        <v>23</v>
      </c>
      <c r="C113" s="4">
        <v>500</v>
      </c>
      <c r="D113" s="4" t="s">
        <v>63</v>
      </c>
      <c r="E113" s="5">
        <v>800</v>
      </c>
      <c r="F113" s="5">
        <v>17</v>
      </c>
      <c r="G113" s="5">
        <v>19</v>
      </c>
      <c r="H113" s="5" t="s">
        <v>44</v>
      </c>
      <c r="I113" s="47">
        <f t="shared" ref="I113" si="153">(G113-F113)*E113</f>
        <v>1600</v>
      </c>
      <c r="J113" s="7">
        <v>0</v>
      </c>
      <c r="K113" s="50">
        <f t="shared" ref="K113" si="154">(I113+J113)</f>
        <v>1600</v>
      </c>
    </row>
    <row r="114" spans="1:11" x14ac:dyDescent="0.25">
      <c r="A114" s="2">
        <v>43354</v>
      </c>
      <c r="B114" s="3" t="s">
        <v>101</v>
      </c>
      <c r="C114" s="4">
        <v>600</v>
      </c>
      <c r="D114" s="4" t="s">
        <v>100</v>
      </c>
      <c r="E114" s="5">
        <v>1500</v>
      </c>
      <c r="F114" s="5">
        <v>10</v>
      </c>
      <c r="G114" s="5">
        <v>10</v>
      </c>
      <c r="H114" s="5" t="s">
        <v>44</v>
      </c>
      <c r="I114" s="47">
        <f t="shared" si="151"/>
        <v>0</v>
      </c>
      <c r="J114" s="7">
        <v>0</v>
      </c>
      <c r="K114" s="50">
        <f t="shared" si="152"/>
        <v>0</v>
      </c>
    </row>
    <row r="115" spans="1:11" x14ac:dyDescent="0.25">
      <c r="A115" s="2">
        <v>43353</v>
      </c>
      <c r="B115" s="3" t="s">
        <v>22</v>
      </c>
      <c r="C115" s="4">
        <v>780</v>
      </c>
      <c r="D115" s="4" t="s">
        <v>100</v>
      </c>
      <c r="E115" s="5">
        <v>1100</v>
      </c>
      <c r="F115" s="5">
        <v>25</v>
      </c>
      <c r="G115" s="5">
        <v>28</v>
      </c>
      <c r="H115" s="5">
        <v>32</v>
      </c>
      <c r="I115" s="47">
        <f t="shared" ref="I115" si="155">(G115-F115)*E115</f>
        <v>3300</v>
      </c>
      <c r="J115" s="7">
        <f t="shared" ref="J115" si="156">(H115-G115)*E115</f>
        <v>4400</v>
      </c>
      <c r="K115" s="50">
        <f t="shared" ref="K115" si="157">(I115+J115)</f>
        <v>7700</v>
      </c>
    </row>
    <row r="116" spans="1:11" x14ac:dyDescent="0.25">
      <c r="A116" s="2">
        <v>43350</v>
      </c>
      <c r="B116" s="3" t="s">
        <v>94</v>
      </c>
      <c r="C116" s="4">
        <v>330</v>
      </c>
      <c r="D116" s="4" t="s">
        <v>100</v>
      </c>
      <c r="E116" s="5">
        <v>1750</v>
      </c>
      <c r="F116" s="5">
        <v>12.25</v>
      </c>
      <c r="G116" s="5">
        <v>14.25</v>
      </c>
      <c r="H116" s="5">
        <v>17.5</v>
      </c>
      <c r="I116" s="47">
        <f t="shared" ref="I116" si="158">(G116-F116)*E116</f>
        <v>3500</v>
      </c>
      <c r="J116" s="7">
        <f t="shared" ref="J116" si="159">(H116-G116)*E116</f>
        <v>5687.5</v>
      </c>
      <c r="K116" s="50">
        <f t="shared" ref="K116" si="160">(I116+J116)</f>
        <v>9187.5</v>
      </c>
    </row>
    <row r="117" spans="1:11" x14ac:dyDescent="0.25">
      <c r="A117" s="2">
        <v>43349</v>
      </c>
      <c r="B117" s="3" t="s">
        <v>22</v>
      </c>
      <c r="C117" s="4">
        <v>780</v>
      </c>
      <c r="D117" s="4" t="s">
        <v>100</v>
      </c>
      <c r="E117" s="5">
        <v>1100</v>
      </c>
      <c r="F117" s="5">
        <v>21</v>
      </c>
      <c r="G117" s="5">
        <v>23</v>
      </c>
      <c r="H117" s="5" t="s">
        <v>44</v>
      </c>
      <c r="I117" s="47">
        <f t="shared" ref="I117" si="161">(G117-F117)*E117</f>
        <v>2200</v>
      </c>
      <c r="J117" s="7">
        <v>0</v>
      </c>
      <c r="K117" s="50">
        <f t="shared" ref="K117" si="162">(I117+J117)</f>
        <v>2200</v>
      </c>
    </row>
    <row r="118" spans="1:11" x14ac:dyDescent="0.25">
      <c r="A118" s="2">
        <v>43346</v>
      </c>
      <c r="B118" s="3" t="s">
        <v>114</v>
      </c>
      <c r="C118" s="4">
        <v>290</v>
      </c>
      <c r="D118" s="4" t="s">
        <v>63</v>
      </c>
      <c r="E118" s="5">
        <v>2000</v>
      </c>
      <c r="F118" s="5">
        <v>16.25</v>
      </c>
      <c r="G118" s="5">
        <v>14.25</v>
      </c>
      <c r="H118" s="5" t="s">
        <v>44</v>
      </c>
      <c r="I118" s="47">
        <f t="shared" ref="I118" si="163">(G118-F118)*E118</f>
        <v>-4000</v>
      </c>
      <c r="J118" s="7">
        <v>0</v>
      </c>
      <c r="K118" s="50">
        <f t="shared" ref="K118" si="164">(I118+J118)</f>
        <v>-4000</v>
      </c>
    </row>
    <row r="119" spans="1:11" x14ac:dyDescent="0.25">
      <c r="A119" s="52">
        <v>43343</v>
      </c>
      <c r="B119" s="3" t="s">
        <v>115</v>
      </c>
      <c r="C119" s="4">
        <v>115</v>
      </c>
      <c r="D119" s="4" t="s">
        <v>63</v>
      </c>
      <c r="E119" s="5">
        <v>6000</v>
      </c>
      <c r="F119" s="5">
        <v>3.8</v>
      </c>
      <c r="G119" s="5">
        <v>3.8</v>
      </c>
      <c r="H119" s="5" t="s">
        <v>44</v>
      </c>
      <c r="I119" s="47">
        <f t="shared" ref="I119" si="165">(G119-F119)*E119</f>
        <v>0</v>
      </c>
      <c r="J119" s="7">
        <v>0</v>
      </c>
      <c r="K119" s="50">
        <f t="shared" ref="K119" si="166">(I119+J119)</f>
        <v>0</v>
      </c>
    </row>
    <row r="120" spans="1:11" x14ac:dyDescent="0.25">
      <c r="A120" s="2">
        <v>43341</v>
      </c>
      <c r="B120" s="3" t="s">
        <v>112</v>
      </c>
      <c r="C120" s="4">
        <v>660</v>
      </c>
      <c r="D120" s="4" t="s">
        <v>63</v>
      </c>
      <c r="E120" s="5">
        <v>1200</v>
      </c>
      <c r="F120" s="5">
        <v>19</v>
      </c>
      <c r="G120" s="5">
        <v>23</v>
      </c>
      <c r="H120" s="5" t="s">
        <v>44</v>
      </c>
      <c r="I120" s="47">
        <f t="shared" ref="I120" si="167">(G120-F120)*E120</f>
        <v>4800</v>
      </c>
      <c r="J120" s="7">
        <v>0</v>
      </c>
      <c r="K120" s="50">
        <f t="shared" ref="K120" si="168">(I120+J120)</f>
        <v>4800</v>
      </c>
    </row>
    <row r="121" spans="1:11" x14ac:dyDescent="0.25">
      <c r="A121" s="2">
        <v>43339</v>
      </c>
      <c r="B121" s="3" t="s">
        <v>104</v>
      </c>
      <c r="C121" s="4">
        <v>190</v>
      </c>
      <c r="D121" s="4" t="s">
        <v>63</v>
      </c>
      <c r="E121" s="5">
        <v>2500</v>
      </c>
      <c r="F121" s="5">
        <v>6.25</v>
      </c>
      <c r="G121" s="5">
        <v>5</v>
      </c>
      <c r="H121" s="5" t="s">
        <v>44</v>
      </c>
      <c r="I121" s="47">
        <f t="shared" ref="I121:I122" si="169">(G121-F121)*E121</f>
        <v>-3125</v>
      </c>
      <c r="J121" s="7">
        <v>0</v>
      </c>
      <c r="K121" s="50">
        <f t="shared" ref="K121:K122" si="170">(I121+J121)</f>
        <v>-3125</v>
      </c>
    </row>
    <row r="122" spans="1:11" x14ac:dyDescent="0.25">
      <c r="A122" s="2">
        <v>43332</v>
      </c>
      <c r="B122" s="3" t="s">
        <v>80</v>
      </c>
      <c r="C122" s="4">
        <v>260</v>
      </c>
      <c r="D122" s="4" t="s">
        <v>63</v>
      </c>
      <c r="E122" s="5">
        <v>1500</v>
      </c>
      <c r="F122" s="5">
        <v>10.1</v>
      </c>
      <c r="G122" s="5">
        <v>12.1</v>
      </c>
      <c r="H122" s="5" t="s">
        <v>44</v>
      </c>
      <c r="I122" s="47">
        <f t="shared" si="169"/>
        <v>3000</v>
      </c>
      <c r="J122" s="7">
        <v>0</v>
      </c>
      <c r="K122" s="50">
        <f t="shared" si="170"/>
        <v>3000</v>
      </c>
    </row>
    <row r="123" spans="1:11" x14ac:dyDescent="0.25">
      <c r="A123" s="2">
        <v>43326</v>
      </c>
      <c r="B123" s="3" t="s">
        <v>102</v>
      </c>
      <c r="C123" s="4">
        <v>190</v>
      </c>
      <c r="D123" s="4" t="s">
        <v>63</v>
      </c>
      <c r="E123" s="5">
        <v>2500</v>
      </c>
      <c r="F123" s="5">
        <v>15</v>
      </c>
      <c r="G123" s="5">
        <v>16</v>
      </c>
      <c r="H123" s="5" t="s">
        <v>44</v>
      </c>
      <c r="I123" s="47">
        <f t="shared" ref="I123" si="171">(G123-F123)*E123</f>
        <v>2500</v>
      </c>
      <c r="J123" s="7">
        <v>0</v>
      </c>
      <c r="K123" s="50">
        <f t="shared" ref="K123" si="172">(I123+J123)</f>
        <v>2500</v>
      </c>
    </row>
    <row r="124" spans="1:11" x14ac:dyDescent="0.25">
      <c r="A124" s="2">
        <v>43322</v>
      </c>
      <c r="B124" s="3" t="s">
        <v>99</v>
      </c>
      <c r="C124" s="4">
        <v>3600</v>
      </c>
      <c r="D124" s="4" t="s">
        <v>100</v>
      </c>
      <c r="E124" s="5">
        <v>1600</v>
      </c>
      <c r="F124" s="5">
        <v>16.399999999999999</v>
      </c>
      <c r="G124" s="5">
        <v>17.2</v>
      </c>
      <c r="H124" s="5" t="s">
        <v>44</v>
      </c>
      <c r="I124" s="47">
        <f t="shared" ref="I124" si="173">(G124-F124)*E124</f>
        <v>1280.0000000000011</v>
      </c>
      <c r="J124" s="7">
        <v>0</v>
      </c>
      <c r="K124" s="50">
        <f t="shared" ref="K124" si="174">(I124+J124)</f>
        <v>1280.0000000000011</v>
      </c>
    </row>
    <row r="125" spans="1:11" x14ac:dyDescent="0.25">
      <c r="A125" s="2">
        <v>43319</v>
      </c>
      <c r="B125" s="3" t="s">
        <v>91</v>
      </c>
      <c r="C125" s="4">
        <v>230</v>
      </c>
      <c r="D125" s="4" t="s">
        <v>63</v>
      </c>
      <c r="E125" s="5">
        <v>2500</v>
      </c>
      <c r="F125" s="5">
        <v>8.8000000000000007</v>
      </c>
      <c r="G125" s="5">
        <v>7.5</v>
      </c>
      <c r="H125" s="5" t="s">
        <v>44</v>
      </c>
      <c r="I125" s="47">
        <f t="shared" ref="I125:I126" si="175">(G125-F125)*E125</f>
        <v>-3250.0000000000018</v>
      </c>
      <c r="J125" s="7">
        <v>0</v>
      </c>
      <c r="K125" s="50">
        <f t="shared" ref="K125:K126" si="176">(I125+J125)</f>
        <v>-3250.0000000000018</v>
      </c>
    </row>
    <row r="126" spans="1:11" x14ac:dyDescent="0.25">
      <c r="A126" s="2">
        <v>43311</v>
      </c>
      <c r="B126" s="3" t="s">
        <v>96</v>
      </c>
      <c r="C126" s="4">
        <v>940</v>
      </c>
      <c r="D126" s="4" t="s">
        <v>63</v>
      </c>
      <c r="E126" s="5">
        <v>1000</v>
      </c>
      <c r="F126" s="5">
        <v>28</v>
      </c>
      <c r="G126" s="5">
        <v>31</v>
      </c>
      <c r="H126" s="5" t="s">
        <v>44</v>
      </c>
      <c r="I126" s="47">
        <f t="shared" si="175"/>
        <v>3000</v>
      </c>
      <c r="J126" s="7">
        <v>0</v>
      </c>
      <c r="K126" s="50">
        <f t="shared" si="176"/>
        <v>3000</v>
      </c>
    </row>
    <row r="127" spans="1:11" x14ac:dyDescent="0.25">
      <c r="A127" s="2">
        <v>43305</v>
      </c>
      <c r="B127" s="3" t="s">
        <v>79</v>
      </c>
      <c r="C127" s="4">
        <v>70</v>
      </c>
      <c r="D127" s="4" t="s">
        <v>63</v>
      </c>
      <c r="E127" s="5">
        <v>7500</v>
      </c>
      <c r="F127" s="5">
        <v>3.5</v>
      </c>
      <c r="G127" s="5">
        <v>4</v>
      </c>
      <c r="H127" s="5">
        <v>4.4000000000000004</v>
      </c>
      <c r="I127" s="47">
        <f t="shared" ref="I127" si="177">(G127-F127)*E127</f>
        <v>3750</v>
      </c>
      <c r="J127" s="7">
        <f t="shared" ref="J127" si="178">(H127-G127)*E127</f>
        <v>3000.0000000000027</v>
      </c>
      <c r="K127" s="50">
        <f t="shared" ref="K127" si="179">(I127+J127)</f>
        <v>6750.0000000000027</v>
      </c>
    </row>
    <row r="128" spans="1:11" x14ac:dyDescent="0.25">
      <c r="A128" s="2">
        <v>43298</v>
      </c>
      <c r="B128" s="3" t="s">
        <v>78</v>
      </c>
      <c r="C128" s="4">
        <v>80</v>
      </c>
      <c r="D128" s="4" t="s">
        <v>63</v>
      </c>
      <c r="E128" s="5">
        <v>6000</v>
      </c>
      <c r="F128" s="5">
        <v>3.4</v>
      </c>
      <c r="G128" s="5">
        <v>3.9</v>
      </c>
      <c r="H128" s="5">
        <v>4.5</v>
      </c>
      <c r="I128" s="47">
        <f t="shared" ref="I128" si="180">(G128-F128)*E128</f>
        <v>3000</v>
      </c>
      <c r="J128" s="7">
        <f t="shared" ref="J128" si="181">(H128-G128)*E128</f>
        <v>3600.0000000000005</v>
      </c>
      <c r="K128" s="7">
        <f t="shared" ref="K128" si="182">(I128+J128)</f>
        <v>6600</v>
      </c>
    </row>
    <row r="129" spans="1:11" x14ac:dyDescent="0.25">
      <c r="A129" s="2">
        <v>43293</v>
      </c>
      <c r="B129" s="3" t="s">
        <v>73</v>
      </c>
      <c r="C129" s="4">
        <v>120</v>
      </c>
      <c r="D129" s="4" t="s">
        <v>63</v>
      </c>
      <c r="E129" s="5">
        <v>4000</v>
      </c>
      <c r="F129" s="5">
        <v>7.25</v>
      </c>
      <c r="G129" s="5">
        <v>8.25</v>
      </c>
      <c r="H129" s="5" t="s">
        <v>44</v>
      </c>
      <c r="I129" s="47">
        <f t="shared" ref="I129:I130" si="183">(G129-F129)*E129</f>
        <v>4000</v>
      </c>
      <c r="J129" s="7">
        <v>0</v>
      </c>
      <c r="K129" s="7">
        <f t="shared" ref="K129:K130" si="184">(I129+J129)</f>
        <v>4000</v>
      </c>
    </row>
    <row r="130" spans="1:11" x14ac:dyDescent="0.25">
      <c r="A130" s="2">
        <v>43292</v>
      </c>
      <c r="B130" s="3" t="s">
        <v>69</v>
      </c>
      <c r="C130" s="4">
        <v>102.5</v>
      </c>
      <c r="D130" s="4" t="s">
        <v>70</v>
      </c>
      <c r="E130" s="5">
        <v>6000</v>
      </c>
      <c r="F130" s="5">
        <v>3.9</v>
      </c>
      <c r="G130" s="5">
        <v>4.1500000000000004</v>
      </c>
      <c r="H130" s="5" t="s">
        <v>44</v>
      </c>
      <c r="I130" s="47">
        <f t="shared" si="183"/>
        <v>1500.0000000000027</v>
      </c>
      <c r="J130" s="7">
        <v>0</v>
      </c>
      <c r="K130" s="7">
        <f t="shared" si="184"/>
        <v>1500.0000000000027</v>
      </c>
    </row>
    <row r="131" spans="1:11" x14ac:dyDescent="0.25">
      <c r="A131" s="2">
        <v>43291</v>
      </c>
      <c r="B131" s="3" t="s">
        <v>71</v>
      </c>
      <c r="C131" s="4">
        <v>1020</v>
      </c>
      <c r="D131" s="4" t="s">
        <v>63</v>
      </c>
      <c r="E131" s="5">
        <v>1000</v>
      </c>
      <c r="F131" s="5">
        <v>22</v>
      </c>
      <c r="G131" s="5">
        <v>25</v>
      </c>
      <c r="H131" s="5">
        <v>26</v>
      </c>
      <c r="I131" s="47">
        <f t="shared" ref="I131:I132" si="185">(G131-F131)*E131</f>
        <v>3000</v>
      </c>
      <c r="J131" s="7">
        <v>0</v>
      </c>
      <c r="K131" s="7">
        <f t="shared" ref="K131:K132" si="186">(I131+J131)</f>
        <v>3000</v>
      </c>
    </row>
    <row r="132" spans="1:11" x14ac:dyDescent="0.25">
      <c r="A132" s="2">
        <v>43290</v>
      </c>
      <c r="B132" s="3" t="s">
        <v>72</v>
      </c>
      <c r="C132" s="4">
        <v>380</v>
      </c>
      <c r="D132" s="4" t="s">
        <v>63</v>
      </c>
      <c r="E132" s="5">
        <v>1500</v>
      </c>
      <c r="F132" s="5">
        <v>18</v>
      </c>
      <c r="G132" s="5">
        <v>18.5</v>
      </c>
      <c r="H132" s="5">
        <v>0</v>
      </c>
      <c r="I132" s="47">
        <f t="shared" si="185"/>
        <v>750</v>
      </c>
      <c r="J132" s="7">
        <v>0</v>
      </c>
      <c r="K132" s="7">
        <f t="shared" si="186"/>
        <v>750</v>
      </c>
    </row>
    <row r="133" spans="1:11" x14ac:dyDescent="0.25">
      <c r="A133" s="2">
        <v>43287</v>
      </c>
      <c r="B133" s="3" t="s">
        <v>62</v>
      </c>
      <c r="C133" s="4">
        <v>220</v>
      </c>
      <c r="D133" s="4" t="s">
        <v>63</v>
      </c>
      <c r="E133" s="5">
        <v>2250</v>
      </c>
      <c r="F133" s="5">
        <v>8.6999999999999993</v>
      </c>
      <c r="G133" s="5">
        <v>9.85</v>
      </c>
      <c r="H133" s="5">
        <v>0</v>
      </c>
      <c r="I133" s="47">
        <f t="shared" ref="I133:I137" si="187">(G133-F133)*E133</f>
        <v>2587.5000000000009</v>
      </c>
      <c r="J133" s="7">
        <v>0</v>
      </c>
      <c r="K133" s="7">
        <f t="shared" ref="K133:K137" si="188">(I133+J133)</f>
        <v>2587.5000000000009</v>
      </c>
    </row>
    <row r="134" spans="1:11" x14ac:dyDescent="0.25">
      <c r="A134" s="2">
        <v>43286</v>
      </c>
      <c r="B134" s="3" t="s">
        <v>64</v>
      </c>
      <c r="C134" s="4">
        <v>470</v>
      </c>
      <c r="D134" s="4" t="s">
        <v>63</v>
      </c>
      <c r="E134" s="5">
        <v>1100</v>
      </c>
      <c r="F134" s="5">
        <v>17</v>
      </c>
      <c r="G134" s="5">
        <v>19</v>
      </c>
      <c r="H134" s="5">
        <v>0</v>
      </c>
      <c r="I134" s="47">
        <f t="shared" si="187"/>
        <v>2200</v>
      </c>
      <c r="J134" s="7">
        <v>0</v>
      </c>
      <c r="K134" s="7">
        <f t="shared" si="188"/>
        <v>2200</v>
      </c>
    </row>
    <row r="135" spans="1:11" x14ac:dyDescent="0.25">
      <c r="A135" s="2">
        <v>43285</v>
      </c>
      <c r="B135" s="3" t="s">
        <v>35</v>
      </c>
      <c r="C135" s="4">
        <v>1900</v>
      </c>
      <c r="D135" s="4" t="s">
        <v>63</v>
      </c>
      <c r="E135" s="5">
        <v>500</v>
      </c>
      <c r="F135" s="5">
        <v>32</v>
      </c>
      <c r="G135" s="5">
        <v>36.5</v>
      </c>
      <c r="H135" s="5">
        <v>0</v>
      </c>
      <c r="I135" s="47">
        <f t="shared" si="187"/>
        <v>2250</v>
      </c>
      <c r="J135" s="7">
        <v>0</v>
      </c>
      <c r="K135" s="7">
        <f t="shared" si="188"/>
        <v>2250</v>
      </c>
    </row>
    <row r="136" spans="1:11" x14ac:dyDescent="0.25">
      <c r="A136" s="2">
        <v>43284</v>
      </c>
      <c r="B136" s="3" t="s">
        <v>26</v>
      </c>
      <c r="C136" s="4">
        <v>630</v>
      </c>
      <c r="D136" s="4" t="s">
        <v>63</v>
      </c>
      <c r="E136" s="5">
        <v>1000</v>
      </c>
      <c r="F136" s="5">
        <v>23</v>
      </c>
      <c r="G136" s="5">
        <v>25.8</v>
      </c>
      <c r="H136" s="5">
        <v>28</v>
      </c>
      <c r="I136" s="47">
        <f t="shared" si="187"/>
        <v>2800.0000000000009</v>
      </c>
      <c r="J136" s="7">
        <f t="shared" ref="J136" si="189">(H136-G136)*E136</f>
        <v>2199.9999999999991</v>
      </c>
      <c r="K136" s="7">
        <f t="shared" si="188"/>
        <v>5000</v>
      </c>
    </row>
    <row r="137" spans="1:11" x14ac:dyDescent="0.25">
      <c r="A137" s="2">
        <v>43283</v>
      </c>
      <c r="B137" s="3" t="s">
        <v>65</v>
      </c>
      <c r="C137" s="4">
        <v>340</v>
      </c>
      <c r="D137" s="4" t="s">
        <v>63</v>
      </c>
      <c r="E137" s="5">
        <v>2266</v>
      </c>
      <c r="F137" s="5">
        <v>11.5</v>
      </c>
      <c r="G137" s="5">
        <v>12.75</v>
      </c>
      <c r="H137" s="5">
        <v>0</v>
      </c>
      <c r="I137" s="47">
        <f t="shared" si="187"/>
        <v>2832.5</v>
      </c>
      <c r="J137" s="7">
        <v>0</v>
      </c>
      <c r="K137" s="7">
        <f t="shared" si="188"/>
        <v>2832.5</v>
      </c>
    </row>
    <row r="138" spans="1:11" x14ac:dyDescent="0.25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2019-05-13T11:13:11Z</dcterms:modified>
</cp:coreProperties>
</file>