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6855"/>
  </bookViews>
  <sheets>
    <sheet name="HNI CASH" sheetId="3" r:id="rId1"/>
    <sheet name="HNI FUTURE" sheetId="5" r:id="rId2"/>
    <sheet name="HNI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K7" i="6" s="1"/>
  <c r="I6" i="6"/>
  <c r="K6" i="6" s="1"/>
  <c r="I5" i="6"/>
  <c r="K5" i="6" s="1"/>
  <c r="H9" i="5"/>
  <c r="J9" i="5" s="1"/>
  <c r="H8" i="5"/>
  <c r="J8" i="5" s="1"/>
  <c r="H7" i="5"/>
  <c r="J7" i="5" s="1"/>
  <c r="H6" i="5"/>
  <c r="J6" i="5" s="1"/>
  <c r="H5" i="5"/>
  <c r="J5" i="5" s="1"/>
  <c r="H10" i="5"/>
  <c r="I10" i="5"/>
  <c r="J10" i="5"/>
  <c r="C7" i="3"/>
  <c r="I7" i="3" s="1"/>
  <c r="C6" i="3"/>
  <c r="H6" i="3" s="1"/>
  <c r="C5" i="3"/>
  <c r="I5" i="3" s="1"/>
  <c r="H7" i="3" l="1"/>
  <c r="J7" i="3" s="1"/>
  <c r="I6" i="3"/>
  <c r="J6" i="3" s="1"/>
  <c r="H5" i="3"/>
  <c r="J5" i="3" s="1"/>
  <c r="J8" i="6" l="1"/>
  <c r="I8" i="6"/>
  <c r="K8" i="6" s="1"/>
  <c r="J9" i="6"/>
  <c r="I9" i="6"/>
  <c r="K9" i="6" s="1"/>
  <c r="H11" i="5"/>
  <c r="I10" i="6"/>
  <c r="K10" i="6" s="1"/>
  <c r="I12" i="5"/>
  <c r="H12" i="5"/>
  <c r="J12" i="5"/>
  <c r="C8" i="3"/>
  <c r="I8" i="3" s="1"/>
  <c r="H13" i="5"/>
  <c r="J13" i="5" s="1"/>
  <c r="H14" i="5"/>
  <c r="J14" i="5" s="1"/>
  <c r="H15" i="5"/>
  <c r="J15" i="5" s="1"/>
  <c r="I18" i="5"/>
  <c r="H18" i="5"/>
  <c r="I13" i="6"/>
  <c r="K13" i="6" s="1"/>
  <c r="I11" i="6"/>
  <c r="K11" i="6" s="1"/>
  <c r="I16" i="5"/>
  <c r="H16" i="5"/>
  <c r="I20" i="5"/>
  <c r="H20" i="5"/>
  <c r="J20" i="5" s="1"/>
  <c r="H19" i="5"/>
  <c r="J19" i="5" s="1"/>
  <c r="I14" i="6"/>
  <c r="K14" i="6" s="1"/>
  <c r="I16" i="6"/>
  <c r="K16" i="6" s="1"/>
  <c r="C13" i="3"/>
  <c r="I13" i="3" s="1"/>
  <c r="C12" i="3"/>
  <c r="I12" i="3" s="1"/>
  <c r="C11" i="3"/>
  <c r="I11" i="3" s="1"/>
  <c r="C10" i="3"/>
  <c r="I10" i="3" s="1"/>
  <c r="J11" i="5" l="1"/>
  <c r="H8" i="3"/>
  <c r="J8" i="3" s="1"/>
  <c r="J18" i="5"/>
  <c r="J16" i="5"/>
  <c r="H10" i="3"/>
  <c r="J10" i="3" s="1"/>
  <c r="H11" i="3"/>
  <c r="J11" i="3" s="1"/>
  <c r="H12" i="3"/>
  <c r="J12" i="3" s="1"/>
  <c r="H13" i="3"/>
  <c r="J13" i="3" s="1"/>
  <c r="H24" i="5" l="1"/>
  <c r="J24" i="5" s="1"/>
  <c r="H23" i="5"/>
  <c r="J23" i="5" s="1"/>
  <c r="H22" i="5"/>
  <c r="J22" i="5" s="1"/>
  <c r="H21" i="5"/>
  <c r="J21" i="5" s="1"/>
  <c r="I15" i="6"/>
  <c r="K15" i="6" s="1"/>
  <c r="H25" i="5"/>
  <c r="H26" i="5"/>
  <c r="J26" i="5" s="1"/>
  <c r="C15" i="3"/>
  <c r="H15" i="3" s="1"/>
  <c r="C14" i="3"/>
  <c r="H14" i="3" s="1"/>
  <c r="I17" i="6"/>
  <c r="K17" i="6" s="1"/>
  <c r="I27" i="5"/>
  <c r="H27" i="5"/>
  <c r="I28" i="5"/>
  <c r="H28" i="5"/>
  <c r="I18" i="6"/>
  <c r="K18" i="6" s="1"/>
  <c r="H29" i="5"/>
  <c r="I30" i="5"/>
  <c r="H30" i="5"/>
  <c r="C16" i="3"/>
  <c r="I16" i="3" s="1"/>
  <c r="I20" i="6"/>
  <c r="K20" i="6" s="1"/>
  <c r="I19" i="6"/>
  <c r="H31" i="5"/>
  <c r="J31" i="5" s="1"/>
  <c r="H33" i="5"/>
  <c r="J33" i="5" s="1"/>
  <c r="H32" i="5"/>
  <c r="J32" i="5" s="1"/>
  <c r="I36" i="5"/>
  <c r="H36" i="5"/>
  <c r="H35" i="5"/>
  <c r="J35" i="5" s="1"/>
  <c r="H34" i="5"/>
  <c r="J34" i="5" s="1"/>
  <c r="C17" i="3"/>
  <c r="H17" i="3" s="1"/>
  <c r="C21" i="3"/>
  <c r="I21" i="3" s="1"/>
  <c r="C20" i="3"/>
  <c r="H20" i="3" s="1"/>
  <c r="C19" i="3"/>
  <c r="I19" i="3" s="1"/>
  <c r="C18" i="3"/>
  <c r="I18" i="3" s="1"/>
  <c r="J25" i="5" l="1"/>
  <c r="I14" i="3"/>
  <c r="J14" i="3" s="1"/>
  <c r="I15" i="3"/>
  <c r="J15" i="3" s="1"/>
  <c r="J27" i="5"/>
  <c r="J28" i="5"/>
  <c r="J29" i="5"/>
  <c r="J30" i="5"/>
  <c r="H16" i="3"/>
  <c r="J16" i="3" s="1"/>
  <c r="K19" i="6"/>
  <c r="J36" i="5"/>
  <c r="I17" i="3"/>
  <c r="J17" i="3" s="1"/>
  <c r="I20" i="3"/>
  <c r="J20" i="3" s="1"/>
  <c r="H18" i="3"/>
  <c r="J18" i="3" s="1"/>
  <c r="H19" i="3"/>
  <c r="J19" i="3" s="1"/>
  <c r="H21" i="3"/>
  <c r="J21" i="3" s="1"/>
  <c r="H42" i="5"/>
  <c r="J42" i="5" s="1"/>
  <c r="I41" i="5"/>
  <c r="H41" i="5"/>
  <c r="I40" i="5"/>
  <c r="H40" i="5"/>
  <c r="I39" i="5"/>
  <c r="H39" i="5"/>
  <c r="I38" i="5"/>
  <c r="H38" i="5"/>
  <c r="H37" i="5"/>
  <c r="J37" i="5" s="1"/>
  <c r="J21" i="6"/>
  <c r="I21" i="6"/>
  <c r="K21" i="6" s="1"/>
  <c r="J38" i="5" l="1"/>
  <c r="J40" i="5"/>
  <c r="J39" i="5"/>
  <c r="J41" i="5"/>
  <c r="J22" i="6" l="1"/>
  <c r="I22" i="6"/>
  <c r="H45" i="5"/>
  <c r="J45" i="5" s="1"/>
  <c r="J44" i="5"/>
  <c r="J43" i="5"/>
  <c r="C22" i="3"/>
  <c r="I22" i="3" s="1"/>
  <c r="K22" i="6" l="1"/>
  <c r="H22" i="3"/>
  <c r="J22" i="3" s="1"/>
  <c r="H46" i="5" l="1"/>
  <c r="J46" i="5" s="1"/>
  <c r="I24" i="6"/>
  <c r="K24" i="6" s="1"/>
  <c r="I23" i="6"/>
  <c r="K23" i="6" s="1"/>
  <c r="I26" i="6" l="1"/>
  <c r="K26" i="6" s="1"/>
  <c r="I25" i="6"/>
  <c r="K25" i="6" s="1"/>
  <c r="H48" i="5"/>
  <c r="J48" i="5" s="1"/>
  <c r="H47" i="5"/>
  <c r="J47" i="5" s="1"/>
  <c r="I31" i="6" l="1"/>
  <c r="K31" i="6" s="1"/>
  <c r="J30" i="6"/>
  <c r="I30" i="6"/>
  <c r="I29" i="6"/>
  <c r="K29" i="6" s="1"/>
  <c r="I28" i="6"/>
  <c r="K28" i="6" s="1"/>
  <c r="I27" i="6"/>
  <c r="K27" i="6" s="1"/>
  <c r="H53" i="5"/>
  <c r="J53" i="5" s="1"/>
  <c r="H85" i="5"/>
  <c r="J85" i="5" s="1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I77" i="5"/>
  <c r="H77" i="5"/>
  <c r="H76" i="5"/>
  <c r="J76" i="5" s="1"/>
  <c r="I75" i="5"/>
  <c r="H75" i="5"/>
  <c r="H74" i="5"/>
  <c r="J74" i="5" s="1"/>
  <c r="H73" i="5"/>
  <c r="J73" i="5" s="1"/>
  <c r="H72" i="5"/>
  <c r="J72" i="5" s="1"/>
  <c r="I71" i="5"/>
  <c r="H71" i="5"/>
  <c r="H70" i="5"/>
  <c r="J70" i="5" s="1"/>
  <c r="H69" i="5"/>
  <c r="J69" i="5" s="1"/>
  <c r="I68" i="5"/>
  <c r="H68" i="5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H61" i="5"/>
  <c r="J61" i="5" s="1"/>
  <c r="H60" i="5"/>
  <c r="J60" i="5" s="1"/>
  <c r="H59" i="5"/>
  <c r="J59" i="5" s="1"/>
  <c r="H58" i="5"/>
  <c r="J58" i="5" s="1"/>
  <c r="H56" i="5"/>
  <c r="J56" i="5" s="1"/>
  <c r="H55" i="5"/>
  <c r="J55" i="5" s="1"/>
  <c r="J52" i="5"/>
  <c r="H51" i="5"/>
  <c r="J51" i="5" s="1"/>
  <c r="H50" i="5"/>
  <c r="J50" i="5" s="1"/>
  <c r="H49" i="5"/>
  <c r="J49" i="5" s="1"/>
  <c r="J68" i="5" l="1"/>
  <c r="J77" i="5"/>
  <c r="J75" i="5"/>
  <c r="J71" i="5"/>
  <c r="K30" i="6"/>
  <c r="C29" i="3"/>
  <c r="I29" i="3" s="1"/>
  <c r="C28" i="3"/>
  <c r="I28" i="3" s="1"/>
  <c r="C27" i="3"/>
  <c r="I27" i="3" s="1"/>
  <c r="C26" i="3"/>
  <c r="I26" i="3" s="1"/>
  <c r="C25" i="3"/>
  <c r="I25" i="3" s="1"/>
  <c r="C24" i="3"/>
  <c r="I24" i="3" s="1"/>
  <c r="H24" i="3" l="1"/>
  <c r="J24" i="3" s="1"/>
  <c r="H25" i="3"/>
  <c r="J25" i="3" s="1"/>
  <c r="H26" i="3"/>
  <c r="J26" i="3" s="1"/>
  <c r="H27" i="3"/>
  <c r="J27" i="3" s="1"/>
  <c r="H28" i="3"/>
  <c r="J28" i="3" s="1"/>
  <c r="H29" i="3"/>
  <c r="J29" i="3" s="1"/>
  <c r="C30" i="3" l="1"/>
  <c r="H30" i="3" s="1"/>
  <c r="J30" i="3" s="1"/>
  <c r="C31" i="3"/>
  <c r="H31" i="3" s="1"/>
  <c r="J31" i="3" s="1"/>
  <c r="C32" i="3"/>
  <c r="H32" i="3" s="1"/>
  <c r="J32" i="3" s="1"/>
  <c r="C33" i="3" l="1"/>
  <c r="C34" i="3" l="1"/>
  <c r="H34" i="3" s="1"/>
  <c r="J34" i="3" s="1"/>
  <c r="C35" i="3"/>
  <c r="H35" i="3" s="1"/>
  <c r="J35" i="3" s="1"/>
  <c r="C36" i="3" l="1"/>
  <c r="H36" i="3" s="1"/>
  <c r="J36" i="3" s="1"/>
  <c r="C41" i="3"/>
  <c r="H41" i="3" s="1"/>
  <c r="J41" i="3" s="1"/>
  <c r="C37" i="3" l="1"/>
  <c r="H37" i="3" s="1"/>
  <c r="J37" i="3" s="1"/>
  <c r="C38" i="3" l="1"/>
  <c r="H38" i="3" s="1"/>
  <c r="J38" i="3" s="1"/>
  <c r="C40" i="3" l="1"/>
  <c r="H40" i="3" s="1"/>
  <c r="J40" i="3" s="1"/>
  <c r="C39" i="3"/>
  <c r="H39" i="3" s="1"/>
  <c r="J39" i="3" s="1"/>
  <c r="C42" i="3" l="1"/>
  <c r="I42" i="3" s="1"/>
  <c r="H42" i="3" l="1"/>
  <c r="J42" i="3" s="1"/>
  <c r="C44" i="3"/>
  <c r="H44" i="3" s="1"/>
  <c r="J44" i="3" s="1"/>
  <c r="C43" i="3"/>
  <c r="H43" i="3" s="1"/>
  <c r="J43" i="3" s="1"/>
  <c r="C46" i="3" l="1"/>
  <c r="H46" i="3" s="1"/>
  <c r="J46" i="3" s="1"/>
  <c r="C45" i="3"/>
  <c r="H45" i="3" s="1"/>
  <c r="J45" i="3" s="1"/>
</calcChain>
</file>

<file path=xl/sharedStrings.xml><?xml version="1.0" encoding="utf-8"?>
<sst xmlns="http://schemas.openxmlformats.org/spreadsheetml/2006/main" count="381" uniqueCount="131">
  <si>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</si>
  <si>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</si>
  <si>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</si>
  <si>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</si>
  <si>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</si>
  <si>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</si>
  <si>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</si>
  <si>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</si>
  <si>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</si>
  <si>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</si>
  <si>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</si>
  <si>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</si>
  <si>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</si>
  <si>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</si>
  <si>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</si>
  <si>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</si>
  <si>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</si>
  <si>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</si>
  <si>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</si>
  <si>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</si>
  <si>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</si>
  <si>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</si>
  <si>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</si>
  <si>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</si>
  <si>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</si>
  <si>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</si>
  <si>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</si>
  <si>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</si>
  <si>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</si>
  <si>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</si>
  <si>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</si>
  <si>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</si>
  <si>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</si>
  <si>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</si>
  <si>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</si>
  <si>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</si>
  <si>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</si>
  <si>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</si>
  <si>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</si>
  <si>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</si>
  <si>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</si>
  <si>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</si>
  <si>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</si>
  <si>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</si>
  <si>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</si>
  <si>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</si>
  <si>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</si>
  <si>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</si>
  <si>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</si>
  <si>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</si>
  <si>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</si>
  <si>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</si>
  <si>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</si>
  <si>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</si>
  <si>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</si>
  <si>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</si>
  <si>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</si>
  <si>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</si>
  <si>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</si>
  <si>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</si>
  <si>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</si>
  <si>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</si>
  <si>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</si>
  <si>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</si>
  <si>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</si>
  <si>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</si>
  <si>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</si>
  <si>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</si>
  <si>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</si>
  <si>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</si>
  <si>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</si>
  <si>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</si>
  <si>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</si>
  <si>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</si>
  <si>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</si>
  <si>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</si>
  <si>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</si>
  <si>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</si>
  <si>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</si>
  <si>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</si>
  <si>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</si>
  <si>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</si>
  <si>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</si>
  <si>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</si>
  <si>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</si>
  <si>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</si>
  <si>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</si>
  <si>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</si>
  <si>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</si>
  <si>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</si>
  <si>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</si>
  <si>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</si>
  <si>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</si>
  <si>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</si>
  <si>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</si>
  <si>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</si>
  <si>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</si>
  <si>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</si>
  <si>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</si>
  <si>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</si>
  <si>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</si>
  <si>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</si>
  <si>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</si>
  <si>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</si>
  <si>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</si>
  <si>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</si>
  <si>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</si>
  <si>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</si>
  <si>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</si>
  <si>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</si>
  <si>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</si>
  <si>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</si>
  <si>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</si>
  <si>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</si>
  <si>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</si>
  <si>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</si>
  <si>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</si>
  <si>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</si>
  <si>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</si>
  <si>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</si>
  <si>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</si>
  <si>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</si>
  <si>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</si>
  <si>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MAHSEAMLESS</t>
  </si>
  <si>
    <t>OBERIOLTY</t>
  </si>
  <si>
    <t>BIOCON</t>
  </si>
  <si>
    <t>BPCL</t>
  </si>
  <si>
    <t>GODFRYPHLP</t>
  </si>
  <si>
    <t>CANFINHOME</t>
  </si>
  <si>
    <t>GODREJIND</t>
  </si>
  <si>
    <t>HINDUNILVR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</si>
</sst>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2" fontId="10" fillId="3" borderId="4" xfId="0" applyNumberFormat="1" applyFont="1" applyFill="1" applyBorder="1" applyAlignment="1">
      <alignment horizontal="center"/>
    </xf>
    <xf numFmtId="2" fontId="10" fillId="3" borderId="4" xfId="1" applyNumberFormat="1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30" customHeight="1" x14ac:dyDescent="0.4">
      <c r="A2" s="72" t="s">
        <v>49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18">
        <v>43361</v>
      </c>
      <c r="B5" s="19" t="s">
        <v>123</v>
      </c>
      <c r="C5" s="20">
        <f t="shared" ref="C5:C7" si="0">300000/E5</f>
        <v>623.70062370062374</v>
      </c>
      <c r="D5" s="49" t="s">
        <v>43</v>
      </c>
      <c r="E5" s="22">
        <v>481</v>
      </c>
      <c r="F5" s="22">
        <v>489</v>
      </c>
      <c r="G5" s="22" t="s">
        <v>44</v>
      </c>
      <c r="H5" s="16">
        <f>(F5-E5)*C5</f>
        <v>4989.6049896049899</v>
      </c>
      <c r="I5" s="22">
        <f t="shared" ref="I5:I7" si="1">IF(D5="SELL",IF(G5="-","0",F5-G5),IF(D5="BUY",IF(G5="-","0",G5-F5)))*C5</f>
        <v>0</v>
      </c>
      <c r="J5" s="16">
        <f t="shared" ref="J5:J7" si="2">+I5+H5</f>
        <v>4989.6049896049899</v>
      </c>
    </row>
    <row r="6" spans="1:10" ht="17.25" customHeight="1" x14ac:dyDescent="0.25">
      <c r="A6" s="18">
        <v>43357</v>
      </c>
      <c r="B6" s="19" t="s">
        <v>124</v>
      </c>
      <c r="C6" s="20">
        <f t="shared" si="0"/>
        <v>646.55172413793105</v>
      </c>
      <c r="D6" s="49" t="s">
        <v>43</v>
      </c>
      <c r="E6" s="22">
        <v>464</v>
      </c>
      <c r="F6" s="22">
        <v>474</v>
      </c>
      <c r="G6" s="22" t="s">
        <v>44</v>
      </c>
      <c r="H6" s="16">
        <f>(F6-E6)*C6</f>
        <v>6465.5172413793107</v>
      </c>
      <c r="I6" s="22">
        <f t="shared" si="1"/>
        <v>0</v>
      </c>
      <c r="J6" s="16">
        <f t="shared" si="2"/>
        <v>6465.5172413793107</v>
      </c>
    </row>
    <row r="7" spans="1:10" ht="17.25" customHeight="1" x14ac:dyDescent="0.25">
      <c r="A7" s="18">
        <v>43356</v>
      </c>
      <c r="B7" s="19" t="s">
        <v>97</v>
      </c>
      <c r="C7" s="20">
        <f t="shared" si="0"/>
        <v>724.63768115942025</v>
      </c>
      <c r="D7" s="49" t="s">
        <v>11</v>
      </c>
      <c r="E7" s="22">
        <v>414</v>
      </c>
      <c r="F7" s="22">
        <v>408</v>
      </c>
      <c r="G7" s="22" t="s">
        <v>44</v>
      </c>
      <c r="H7" s="16">
        <f>(E7-F7)*C7</f>
        <v>4347.826086956522</v>
      </c>
      <c r="I7" s="22">
        <f t="shared" si="1"/>
        <v>0</v>
      </c>
      <c r="J7" s="16">
        <f t="shared" si="2"/>
        <v>4347.826086956522</v>
      </c>
    </row>
    <row r="8" spans="1:10" x14ac:dyDescent="0.25">
      <c r="A8" s="18">
        <v>43348</v>
      </c>
      <c r="B8" s="19" t="s">
        <v>119</v>
      </c>
      <c r="C8" s="20">
        <f>300000/E8</f>
        <v>444.44444444444446</v>
      </c>
      <c r="D8" s="49" t="s">
        <v>11</v>
      </c>
      <c r="E8" s="22">
        <v>675</v>
      </c>
      <c r="F8" s="22">
        <v>687</v>
      </c>
      <c r="G8" s="22" t="s">
        <v>44</v>
      </c>
      <c r="H8" s="16">
        <f>(E8-F8)*C8</f>
        <v>-5333.3333333333339</v>
      </c>
      <c r="I8" s="22">
        <f>IF(D8="SELL",IF(G8="-","0",F8-G8),IF(D8="BUY",IF(G8="-","0",G8-F8)))*C8</f>
        <v>0</v>
      </c>
      <c r="J8" s="16">
        <f>+I8+H8</f>
        <v>-5333.3333333333339</v>
      </c>
    </row>
    <row r="9" spans="1:10" x14ac:dyDescent="0.25">
      <c r="A9" s="65"/>
      <c r="B9" s="66"/>
      <c r="C9" s="67"/>
      <c r="D9" s="68"/>
      <c r="E9" s="69"/>
      <c r="F9" s="69"/>
      <c r="G9" s="69"/>
      <c r="H9" s="64"/>
      <c r="I9" s="69"/>
      <c r="J9" s="64"/>
    </row>
    <row r="10" spans="1:10" x14ac:dyDescent="0.25">
      <c r="A10" s="18">
        <v>43339</v>
      </c>
      <c r="B10" s="19" t="s">
        <v>108</v>
      </c>
      <c r="C10" s="20">
        <f>300000/E10</f>
        <v>394.73684210526318</v>
      </c>
      <c r="D10" s="49" t="s">
        <v>43</v>
      </c>
      <c r="E10" s="22">
        <v>760</v>
      </c>
      <c r="F10" s="22">
        <v>774</v>
      </c>
      <c r="G10" s="22">
        <v>780</v>
      </c>
      <c r="H10" s="16">
        <f>(F10-E10)*C10</f>
        <v>5526.3157894736842</v>
      </c>
      <c r="I10" s="22">
        <f>IF(D10="SELL",IF(G10="-","0",F10-G10),IF(D10="BUY",IF(G10="-","0",G10-F10)))*C10</f>
        <v>2368.4210526315792</v>
      </c>
      <c r="J10" s="16">
        <f>+I10+H10</f>
        <v>7894.7368421052633</v>
      </c>
    </row>
    <row r="11" spans="1:10" x14ac:dyDescent="0.25">
      <c r="A11" s="18">
        <v>43336</v>
      </c>
      <c r="B11" s="19" t="s">
        <v>109</v>
      </c>
      <c r="C11" s="20">
        <f>300000/E11</f>
        <v>643.77682403433471</v>
      </c>
      <c r="D11" s="49" t="s">
        <v>43</v>
      </c>
      <c r="E11" s="22">
        <v>466</v>
      </c>
      <c r="F11" s="22">
        <v>470.5</v>
      </c>
      <c r="G11" s="22" t="s">
        <v>44</v>
      </c>
      <c r="H11" s="16">
        <f>(F11-E11)*C11</f>
        <v>2896.9957081545062</v>
      </c>
      <c r="I11" s="22">
        <f>IF(D11="SELL",IF(G11="-","0",F11-G11),IF(D11="BUY",IF(G11="-","0",G11-F11)))*C11</f>
        <v>0</v>
      </c>
      <c r="J11" s="16">
        <f>+I11+H11</f>
        <v>2896.9957081545062</v>
      </c>
    </row>
    <row r="12" spans="1:10" x14ac:dyDescent="0.25">
      <c r="A12" s="18">
        <v>43335</v>
      </c>
      <c r="B12" s="19" t="s">
        <v>110</v>
      </c>
      <c r="C12" s="20">
        <f>300000/E12</f>
        <v>535.71428571428567</v>
      </c>
      <c r="D12" s="49" t="s">
        <v>43</v>
      </c>
      <c r="E12" s="22">
        <v>560</v>
      </c>
      <c r="F12" s="22">
        <v>563</v>
      </c>
      <c r="G12" s="22" t="s">
        <v>44</v>
      </c>
      <c r="H12" s="16">
        <f>(F12-E12)*C12</f>
        <v>1607.1428571428569</v>
      </c>
      <c r="I12" s="22">
        <f>IF(D12="SELL",IF(G12="-","0",F12-G12),IF(D12="BUY",IF(G12="-","0",G12-F12)))*C12</f>
        <v>0</v>
      </c>
      <c r="J12" s="16">
        <f>+I12+H12</f>
        <v>1607.1428571428569</v>
      </c>
    </row>
    <row r="13" spans="1:10" x14ac:dyDescent="0.25">
      <c r="A13" s="18">
        <v>43332</v>
      </c>
      <c r="B13" s="19" t="s">
        <v>111</v>
      </c>
      <c r="C13" s="20">
        <f>300000/E13</f>
        <v>887.5739644970414</v>
      </c>
      <c r="D13" s="49" t="s">
        <v>43</v>
      </c>
      <c r="E13" s="22">
        <v>338</v>
      </c>
      <c r="F13" s="22">
        <v>344</v>
      </c>
      <c r="G13" s="22" t="s">
        <v>44</v>
      </c>
      <c r="H13" s="16">
        <f>(F13-E13)*C13</f>
        <v>5325.4437869822486</v>
      </c>
      <c r="I13" s="22">
        <f>IF(D13="SELL",IF(G13="-","0",F13-G13),IF(D13="BUY",IF(G13="-","0",G13-F13)))*C13</f>
        <v>0</v>
      </c>
      <c r="J13" s="16">
        <f>+I13+H13</f>
        <v>5325.4437869822486</v>
      </c>
    </row>
    <row r="14" spans="1:10" ht="17.25" customHeight="1" x14ac:dyDescent="0.25">
      <c r="A14" s="18">
        <v>43329</v>
      </c>
      <c r="B14" s="19" t="s">
        <v>103</v>
      </c>
      <c r="C14" s="20">
        <f t="shared" ref="C14:C15" si="3">300000/E14</f>
        <v>974.02597402597405</v>
      </c>
      <c r="D14" s="49" t="s">
        <v>43</v>
      </c>
      <c r="E14" s="22">
        <v>308</v>
      </c>
      <c r="F14" s="22">
        <v>306</v>
      </c>
      <c r="G14" s="22" t="s">
        <v>44</v>
      </c>
      <c r="H14" s="16">
        <f t="shared" ref="H14" si="4">(F14-E14)*C14</f>
        <v>-1948.0519480519481</v>
      </c>
      <c r="I14" s="22">
        <f t="shared" ref="I14:I15" si="5">IF(D14="SELL",IF(G14="-","0",F14-G14),IF(D14="BUY",IF(G14="-","0",G14-F14)))*C14</f>
        <v>0</v>
      </c>
      <c r="J14" s="16">
        <f t="shared" ref="J14:J15" si="6">+I14+H14</f>
        <v>-1948.0519480519481</v>
      </c>
    </row>
    <row r="15" spans="1:10" ht="17.25" customHeight="1" x14ac:dyDescent="0.25">
      <c r="A15" s="18">
        <v>43328</v>
      </c>
      <c r="B15" s="19" t="s">
        <v>97</v>
      </c>
      <c r="C15" s="20">
        <f t="shared" si="3"/>
        <v>634.24947145877377</v>
      </c>
      <c r="D15" s="49" t="s">
        <v>11</v>
      </c>
      <c r="E15" s="22">
        <v>473</v>
      </c>
      <c r="F15" s="22">
        <v>465</v>
      </c>
      <c r="G15" s="22" t="s">
        <v>44</v>
      </c>
      <c r="H15" s="16">
        <f>(E15-F15)*C15</f>
        <v>5073.9957716701902</v>
      </c>
      <c r="I15" s="22">
        <f t="shared" si="5"/>
        <v>0</v>
      </c>
      <c r="J15" s="16">
        <f t="shared" si="6"/>
        <v>5073.9957716701902</v>
      </c>
    </row>
    <row r="16" spans="1:10" ht="17.25" customHeight="1" x14ac:dyDescent="0.25">
      <c r="A16" s="18">
        <v>43321</v>
      </c>
      <c r="B16" s="19" t="s">
        <v>97</v>
      </c>
      <c r="C16" s="20">
        <f t="shared" ref="C16" si="7">300000/E16</f>
        <v>576.92307692307691</v>
      </c>
      <c r="D16" s="49" t="s">
        <v>43</v>
      </c>
      <c r="E16" s="22">
        <v>520</v>
      </c>
      <c r="F16" s="22">
        <v>530</v>
      </c>
      <c r="G16" s="22" t="s">
        <v>44</v>
      </c>
      <c r="H16" s="16">
        <f t="shared" ref="H16:H21" si="8">(F16-E16)*C16</f>
        <v>5769.2307692307695</v>
      </c>
      <c r="I16" s="22">
        <f t="shared" ref="I16" si="9">IF(D16="SELL",IF(G16="-","0",F16-G16),IF(D16="BUY",IF(G16="-","0",G16-F16)))*C16</f>
        <v>0</v>
      </c>
      <c r="J16" s="16">
        <f t="shared" ref="J16" si="10">+I16+H16</f>
        <v>5769.2307692307695</v>
      </c>
    </row>
    <row r="17" spans="1:10" ht="17.25" customHeight="1" x14ac:dyDescent="0.25">
      <c r="A17" s="18">
        <v>43319</v>
      </c>
      <c r="B17" s="19" t="s">
        <v>89</v>
      </c>
      <c r="C17" s="20">
        <f t="shared" ref="C17:C22" si="11">300000/E17</f>
        <v>779.22077922077926</v>
      </c>
      <c r="D17" s="49" t="s">
        <v>43</v>
      </c>
      <c r="E17" s="22">
        <v>385</v>
      </c>
      <c r="F17" s="22">
        <v>385</v>
      </c>
      <c r="G17" s="22" t="s">
        <v>44</v>
      </c>
      <c r="H17" s="16">
        <f t="shared" si="8"/>
        <v>0</v>
      </c>
      <c r="I17" s="22">
        <f t="shared" ref="I17" si="12">IF(D17="SELL",IF(G17="-","0",F17-G17),IF(D17="BUY",IF(G17="-","0",G17-F17)))*C17</f>
        <v>0</v>
      </c>
      <c r="J17" s="16">
        <f t="shared" ref="J17" si="13">+I17+H17</f>
        <v>0</v>
      </c>
    </row>
    <row r="18" spans="1:10" ht="17.25" customHeight="1" x14ac:dyDescent="0.25">
      <c r="A18" s="18">
        <v>43314</v>
      </c>
      <c r="B18" s="19" t="s">
        <v>86</v>
      </c>
      <c r="C18" s="20">
        <f t="shared" si="11"/>
        <v>583.65758754863816</v>
      </c>
      <c r="D18" s="49" t="s">
        <v>43</v>
      </c>
      <c r="E18" s="22">
        <v>514</v>
      </c>
      <c r="F18" s="22">
        <v>524</v>
      </c>
      <c r="G18" s="22" t="s">
        <v>44</v>
      </c>
      <c r="H18" s="16">
        <f t="shared" si="8"/>
        <v>5836.5758754863818</v>
      </c>
      <c r="I18" s="22">
        <f t="shared" ref="I18:I21" si="14">IF(D18="SELL",IF(G18="-","0",F18-G18),IF(D18="BUY",IF(G18="-","0",G18-F18)))*C18</f>
        <v>0</v>
      </c>
      <c r="J18" s="16">
        <f t="shared" ref="J18:J21" si="15">+I18+H18</f>
        <v>5836.5758754863818</v>
      </c>
    </row>
    <row r="19" spans="1:10" ht="17.25" customHeight="1" x14ac:dyDescent="0.25">
      <c r="A19" s="18">
        <v>43313</v>
      </c>
      <c r="B19" s="19" t="s">
        <v>86</v>
      </c>
      <c r="C19" s="20">
        <f t="shared" si="11"/>
        <v>604.83870967741939</v>
      </c>
      <c r="D19" s="49" t="s">
        <v>43</v>
      </c>
      <c r="E19" s="22">
        <v>496</v>
      </c>
      <c r="F19" s="22">
        <v>500</v>
      </c>
      <c r="G19" s="22" t="s">
        <v>44</v>
      </c>
      <c r="H19" s="16">
        <f t="shared" si="8"/>
        <v>2419.3548387096776</v>
      </c>
      <c r="I19" s="22">
        <f t="shared" si="14"/>
        <v>0</v>
      </c>
      <c r="J19" s="16">
        <f t="shared" si="15"/>
        <v>2419.3548387096776</v>
      </c>
    </row>
    <row r="20" spans="1:10" ht="17.25" customHeight="1" x14ac:dyDescent="0.25">
      <c r="A20" s="18">
        <v>43312</v>
      </c>
      <c r="B20" s="19" t="s">
        <v>87</v>
      </c>
      <c r="C20" s="20">
        <f t="shared" si="11"/>
        <v>405.40540540540542</v>
      </c>
      <c r="D20" s="49" t="s">
        <v>43</v>
      </c>
      <c r="E20" s="22">
        <v>740</v>
      </c>
      <c r="F20" s="22">
        <v>754</v>
      </c>
      <c r="G20" s="22">
        <v>762</v>
      </c>
      <c r="H20" s="16">
        <f t="shared" si="8"/>
        <v>5675.6756756756758</v>
      </c>
      <c r="I20" s="22">
        <f t="shared" si="14"/>
        <v>3243.2432432432433</v>
      </c>
      <c r="J20" s="16">
        <f t="shared" si="15"/>
        <v>8918.9189189189201</v>
      </c>
    </row>
    <row r="21" spans="1:10" ht="17.25" customHeight="1" x14ac:dyDescent="0.25">
      <c r="A21" s="18">
        <v>43311</v>
      </c>
      <c r="B21" s="19" t="s">
        <v>88</v>
      </c>
      <c r="C21" s="20">
        <f t="shared" si="11"/>
        <v>1063.8297872340424</v>
      </c>
      <c r="D21" s="49" t="s">
        <v>43</v>
      </c>
      <c r="E21" s="22">
        <v>282</v>
      </c>
      <c r="F21" s="22">
        <v>285</v>
      </c>
      <c r="G21" s="22" t="s">
        <v>44</v>
      </c>
      <c r="H21" s="16">
        <f t="shared" si="8"/>
        <v>3191.4893617021271</v>
      </c>
      <c r="I21" s="22">
        <f t="shared" si="14"/>
        <v>0</v>
      </c>
      <c r="J21" s="16">
        <f t="shared" si="15"/>
        <v>3191.4893617021271</v>
      </c>
    </row>
    <row r="22" spans="1:10" ht="17.25" customHeight="1" x14ac:dyDescent="0.25">
      <c r="A22" s="18">
        <v>43297</v>
      </c>
      <c r="B22" s="19" t="s">
        <v>75</v>
      </c>
      <c r="C22" s="20">
        <f t="shared" si="11"/>
        <v>566.03773584905662</v>
      </c>
      <c r="D22" s="49" t="s">
        <v>11</v>
      </c>
      <c r="E22" s="22">
        <v>530</v>
      </c>
      <c r="F22" s="22">
        <v>526</v>
      </c>
      <c r="G22" s="22" t="s">
        <v>44</v>
      </c>
      <c r="H22" s="16">
        <f>(E22-F22)*C22</f>
        <v>2264.1509433962265</v>
      </c>
      <c r="I22" s="22">
        <f t="shared" ref="I22" si="16">IF(D22="SELL",IF(G22="-","0",F22-G22),IF(D22="BUY",IF(G22="-","0",G22-F22)))*C22</f>
        <v>0</v>
      </c>
      <c r="J22" s="16">
        <f t="shared" ref="J22" si="17">+I22+H22</f>
        <v>2264.1509433962265</v>
      </c>
    </row>
    <row r="23" spans="1:10" ht="17.25" customHeight="1" x14ac:dyDescent="0.25">
      <c r="A23" s="12"/>
      <c r="B23" s="8"/>
      <c r="C23" s="8"/>
      <c r="D23" s="8"/>
      <c r="E23" s="8"/>
      <c r="F23" s="8"/>
      <c r="G23" s="8"/>
      <c r="H23" s="8"/>
      <c r="I23" s="8"/>
      <c r="J23" s="8"/>
    </row>
    <row r="24" spans="1:10" ht="17.25" customHeight="1" x14ac:dyDescent="0.25">
      <c r="A24" s="18">
        <v>43280</v>
      </c>
      <c r="B24" s="19" t="s">
        <v>37</v>
      </c>
      <c r="C24" s="20">
        <f t="shared" ref="C24:C29" si="18">300000/E24</f>
        <v>1204.8192771084337</v>
      </c>
      <c r="D24" s="21" t="s">
        <v>43</v>
      </c>
      <c r="E24" s="22">
        <v>249</v>
      </c>
      <c r="F24" s="22">
        <v>255</v>
      </c>
      <c r="G24" s="22">
        <v>260</v>
      </c>
      <c r="H24" s="22">
        <f t="shared" ref="H24:H29" si="19">IF(D24="SELL", E24-F24, F24-E24)*C24</f>
        <v>7228.9156626506019</v>
      </c>
      <c r="I24" s="22">
        <f t="shared" ref="I24:I29" si="20">IF(D24="SELL",IF(G24="-","0",F24-G24),IF(D24="BUY",IF(G24="-","0",G24-F24)))*C24</f>
        <v>6024.0963855421687</v>
      </c>
      <c r="J24" s="16">
        <f t="shared" ref="J24:J29" si="21">+I24+H24</f>
        <v>13253.01204819277</v>
      </c>
    </row>
    <row r="25" spans="1:10" ht="17.25" customHeight="1" x14ac:dyDescent="0.25">
      <c r="A25" s="18">
        <v>43279</v>
      </c>
      <c r="B25" s="19" t="s">
        <v>48</v>
      </c>
      <c r="C25" s="20">
        <f t="shared" si="18"/>
        <v>923.07692307692309</v>
      </c>
      <c r="D25" s="21" t="s">
        <v>43</v>
      </c>
      <c r="E25" s="22">
        <v>325</v>
      </c>
      <c r="F25" s="22">
        <v>325</v>
      </c>
      <c r="G25" s="22" t="s">
        <v>44</v>
      </c>
      <c r="H25" s="22">
        <f t="shared" si="19"/>
        <v>0</v>
      </c>
      <c r="I25" s="22">
        <f t="shared" si="20"/>
        <v>0</v>
      </c>
      <c r="J25" s="16">
        <f t="shared" si="21"/>
        <v>0</v>
      </c>
    </row>
    <row r="26" spans="1:10" ht="17.25" customHeight="1" x14ac:dyDescent="0.25">
      <c r="A26" s="18">
        <v>43277</v>
      </c>
      <c r="B26" s="19" t="s">
        <v>45</v>
      </c>
      <c r="C26" s="20">
        <f t="shared" si="18"/>
        <v>447.76119402985074</v>
      </c>
      <c r="D26" s="21" t="s">
        <v>43</v>
      </c>
      <c r="E26" s="22">
        <v>670</v>
      </c>
      <c r="F26" s="22">
        <v>675</v>
      </c>
      <c r="G26" s="22" t="s">
        <v>44</v>
      </c>
      <c r="H26" s="22">
        <f t="shared" si="19"/>
        <v>2238.8059701492539</v>
      </c>
      <c r="I26" s="22">
        <f t="shared" si="20"/>
        <v>0</v>
      </c>
      <c r="J26" s="16">
        <f t="shared" si="21"/>
        <v>2238.8059701492539</v>
      </c>
    </row>
    <row r="27" spans="1:10" ht="17.25" customHeight="1" x14ac:dyDescent="0.25">
      <c r="A27" s="18">
        <v>43276</v>
      </c>
      <c r="B27" s="19" t="s">
        <v>46</v>
      </c>
      <c r="C27" s="20">
        <f t="shared" si="18"/>
        <v>854.70085470085473</v>
      </c>
      <c r="D27" s="21" t="s">
        <v>43</v>
      </c>
      <c r="E27" s="22">
        <v>351</v>
      </c>
      <c r="F27" s="22">
        <v>356</v>
      </c>
      <c r="G27" s="22" t="s">
        <v>44</v>
      </c>
      <c r="H27" s="22">
        <f t="shared" si="19"/>
        <v>4273.5042735042734</v>
      </c>
      <c r="I27" s="22">
        <f t="shared" si="20"/>
        <v>0</v>
      </c>
      <c r="J27" s="16">
        <f t="shared" si="21"/>
        <v>4273.5042735042734</v>
      </c>
    </row>
    <row r="28" spans="1:10" ht="17.25" customHeight="1" x14ac:dyDescent="0.25">
      <c r="A28" s="18">
        <v>43276</v>
      </c>
      <c r="B28" s="19" t="s">
        <v>32</v>
      </c>
      <c r="C28" s="20">
        <f t="shared" si="18"/>
        <v>248.75621890547265</v>
      </c>
      <c r="D28" s="21" t="s">
        <v>43</v>
      </c>
      <c r="E28" s="22">
        <v>1206</v>
      </c>
      <c r="F28" s="22">
        <v>1220</v>
      </c>
      <c r="G28" s="22" t="s">
        <v>44</v>
      </c>
      <c r="H28" s="22">
        <f t="shared" si="19"/>
        <v>3482.587064676617</v>
      </c>
      <c r="I28" s="22">
        <f t="shared" si="20"/>
        <v>0</v>
      </c>
      <c r="J28" s="16">
        <f t="shared" si="21"/>
        <v>3482.587064676617</v>
      </c>
    </row>
    <row r="29" spans="1:10" ht="17.25" customHeight="1" x14ac:dyDescent="0.25">
      <c r="A29" s="18">
        <v>43273</v>
      </c>
      <c r="B29" s="19" t="s">
        <v>47</v>
      </c>
      <c r="C29" s="20">
        <f t="shared" si="18"/>
        <v>724.63768115942025</v>
      </c>
      <c r="D29" s="21" t="s">
        <v>43</v>
      </c>
      <c r="E29" s="22">
        <v>414</v>
      </c>
      <c r="F29" s="22">
        <v>409</v>
      </c>
      <c r="G29" s="22" t="s">
        <v>44</v>
      </c>
      <c r="H29" s="22">
        <f t="shared" si="19"/>
        <v>-3623.188405797101</v>
      </c>
      <c r="I29" s="22">
        <f t="shared" si="20"/>
        <v>0</v>
      </c>
      <c r="J29" s="16">
        <f t="shared" si="21"/>
        <v>-3623.188405797101</v>
      </c>
    </row>
    <row r="30" spans="1:10" ht="17.25" customHeight="1" x14ac:dyDescent="0.25">
      <c r="A30" s="13">
        <v>43273</v>
      </c>
      <c r="B30" s="14" t="s">
        <v>41</v>
      </c>
      <c r="C30" s="15">
        <f>MROUND(500000/E30,10)</f>
        <v>450</v>
      </c>
      <c r="D30" s="15" t="s">
        <v>11</v>
      </c>
      <c r="E30" s="16">
        <v>1102</v>
      </c>
      <c r="F30" s="16">
        <v>1095</v>
      </c>
      <c r="G30" s="16">
        <v>0</v>
      </c>
      <c r="H30" s="16">
        <f>(E30-F30)*C30</f>
        <v>3150</v>
      </c>
      <c r="I30" s="16">
        <v>0</v>
      </c>
      <c r="J30" s="16">
        <f>+I30+H30</f>
        <v>3150</v>
      </c>
    </row>
    <row r="31" spans="1:10" ht="17.25" customHeight="1" x14ac:dyDescent="0.25">
      <c r="A31" s="13">
        <v>43272</v>
      </c>
      <c r="B31" s="14" t="s">
        <v>39</v>
      </c>
      <c r="C31" s="15">
        <f>MROUND(500000/E31,10)</f>
        <v>330</v>
      </c>
      <c r="D31" s="15" t="s">
        <v>10</v>
      </c>
      <c r="E31" s="16">
        <v>1500</v>
      </c>
      <c r="F31" s="16">
        <v>1525</v>
      </c>
      <c r="G31" s="16">
        <v>0</v>
      </c>
      <c r="H31" s="16">
        <f>(F31-E31)*C31</f>
        <v>8250</v>
      </c>
      <c r="I31" s="16">
        <v>0</v>
      </c>
      <c r="J31" s="16">
        <f>+I31+H31</f>
        <v>8250</v>
      </c>
    </row>
    <row r="32" spans="1:10" ht="17.25" customHeight="1" x14ac:dyDescent="0.25">
      <c r="A32" s="13">
        <v>43271</v>
      </c>
      <c r="B32" s="14" t="s">
        <v>19</v>
      </c>
      <c r="C32" s="15">
        <f>MROUND(500000/E32,10)</f>
        <v>420</v>
      </c>
      <c r="D32" s="15" t="s">
        <v>10</v>
      </c>
      <c r="E32" s="16">
        <v>1190</v>
      </c>
      <c r="F32" s="16">
        <v>1210</v>
      </c>
      <c r="G32" s="16">
        <v>0</v>
      </c>
      <c r="H32" s="16">
        <f>(F32-E32)*C32</f>
        <v>8400</v>
      </c>
      <c r="I32" s="16">
        <v>0</v>
      </c>
      <c r="J32" s="16">
        <f>+I32+H32</f>
        <v>8400</v>
      </c>
    </row>
    <row r="33" spans="1:10" ht="17.25" customHeight="1" x14ac:dyDescent="0.25">
      <c r="A33" s="2">
        <v>43269</v>
      </c>
      <c r="B33" s="3" t="s">
        <v>23</v>
      </c>
      <c r="C33" s="4">
        <f t="shared" ref="C33" si="22">MROUND(500000/E33,10)</f>
        <v>1230</v>
      </c>
      <c r="D33" s="4" t="s">
        <v>10</v>
      </c>
      <c r="E33" s="5">
        <v>408</v>
      </c>
      <c r="F33" s="5">
        <v>420</v>
      </c>
      <c r="G33" s="17">
        <v>440</v>
      </c>
      <c r="H33" s="5" t="s">
        <v>24</v>
      </c>
      <c r="I33" s="5">
        <v>0</v>
      </c>
      <c r="J33" s="16" t="s">
        <v>24</v>
      </c>
    </row>
    <row r="34" spans="1:10" ht="17.25" customHeight="1" x14ac:dyDescent="0.25">
      <c r="A34" s="2">
        <v>43266</v>
      </c>
      <c r="B34" s="3" t="s">
        <v>33</v>
      </c>
      <c r="C34" s="4">
        <f>MROUND(500000/E34,10)</f>
        <v>930</v>
      </c>
      <c r="D34" s="4" t="s">
        <v>10</v>
      </c>
      <c r="E34" s="5">
        <v>535</v>
      </c>
      <c r="F34" s="5">
        <v>547</v>
      </c>
      <c r="G34" s="17">
        <v>0</v>
      </c>
      <c r="H34" s="5">
        <f>(F34-E34)*C34</f>
        <v>11160</v>
      </c>
      <c r="I34" s="5">
        <v>0</v>
      </c>
      <c r="J34" s="16">
        <f>+I34+H34</f>
        <v>11160</v>
      </c>
    </row>
    <row r="35" spans="1:10" ht="17.25" customHeight="1" x14ac:dyDescent="0.25">
      <c r="A35" s="2">
        <v>43266</v>
      </c>
      <c r="B35" s="3" t="s">
        <v>16</v>
      </c>
      <c r="C35" s="4">
        <f>MROUND(500000/E35,10)</f>
        <v>380</v>
      </c>
      <c r="D35" s="4" t="s">
        <v>10</v>
      </c>
      <c r="E35" s="5">
        <v>1302</v>
      </c>
      <c r="F35" s="5">
        <v>1310</v>
      </c>
      <c r="G35" s="17">
        <v>0</v>
      </c>
      <c r="H35" s="5">
        <f>(F35-E35)*C35</f>
        <v>3040</v>
      </c>
      <c r="I35" s="5">
        <v>0</v>
      </c>
      <c r="J35" s="16">
        <f>+I35+H35</f>
        <v>3040</v>
      </c>
    </row>
    <row r="36" spans="1:10" ht="17.25" customHeight="1" x14ac:dyDescent="0.25">
      <c r="A36" s="13">
        <v>43265</v>
      </c>
      <c r="B36" s="14" t="s">
        <v>39</v>
      </c>
      <c r="C36" s="15">
        <f t="shared" ref="C36" si="23">MROUND(500000/E36,10)</f>
        <v>320</v>
      </c>
      <c r="D36" s="15" t="s">
        <v>10</v>
      </c>
      <c r="E36" s="16">
        <v>1545</v>
      </c>
      <c r="F36" s="16">
        <v>1550</v>
      </c>
      <c r="G36" s="16">
        <v>0</v>
      </c>
      <c r="H36" s="16">
        <f t="shared" ref="H36" si="24">(F36-E36)*C36</f>
        <v>1600</v>
      </c>
      <c r="I36" s="16">
        <v>0</v>
      </c>
      <c r="J36" s="16">
        <f t="shared" ref="J36" si="25">+I36+H36</f>
        <v>1600</v>
      </c>
    </row>
    <row r="37" spans="1:10" ht="17.25" customHeight="1" x14ac:dyDescent="0.25">
      <c r="A37" s="13">
        <v>43264</v>
      </c>
      <c r="B37" s="14" t="s">
        <v>38</v>
      </c>
      <c r="C37" s="15">
        <f t="shared" ref="C37:C43" si="26">MROUND(500000/E37,10)</f>
        <v>320</v>
      </c>
      <c r="D37" s="15" t="s">
        <v>10</v>
      </c>
      <c r="E37" s="16">
        <v>1545</v>
      </c>
      <c r="F37" s="16">
        <v>1555</v>
      </c>
      <c r="G37" s="16">
        <v>0</v>
      </c>
      <c r="H37" s="16">
        <f>(F37-E37)*C37</f>
        <v>3200</v>
      </c>
      <c r="I37" s="16">
        <v>0</v>
      </c>
      <c r="J37" s="16">
        <f>+I37+H37</f>
        <v>3200</v>
      </c>
    </row>
    <row r="38" spans="1:10" ht="17.25" customHeight="1" x14ac:dyDescent="0.25">
      <c r="A38" s="13">
        <v>43263</v>
      </c>
      <c r="B38" s="14" t="s">
        <v>23</v>
      </c>
      <c r="C38" s="15">
        <f t="shared" si="26"/>
        <v>1390</v>
      </c>
      <c r="D38" s="15" t="s">
        <v>10</v>
      </c>
      <c r="E38" s="16">
        <v>359</v>
      </c>
      <c r="F38" s="16">
        <v>368</v>
      </c>
      <c r="G38" s="16">
        <v>0</v>
      </c>
      <c r="H38" s="16">
        <f t="shared" ref="H38" si="27">(F38-E38)*C38</f>
        <v>12510</v>
      </c>
      <c r="I38" s="16">
        <v>0</v>
      </c>
      <c r="J38" s="16">
        <f t="shared" ref="J38" si="28">+I38+H38</f>
        <v>12510</v>
      </c>
    </row>
    <row r="39" spans="1:10" ht="17.25" customHeight="1" x14ac:dyDescent="0.25">
      <c r="A39" s="13">
        <v>43259</v>
      </c>
      <c r="B39" s="14" t="s">
        <v>23</v>
      </c>
      <c r="C39" s="15">
        <f t="shared" si="26"/>
        <v>1350</v>
      </c>
      <c r="D39" s="15" t="s">
        <v>10</v>
      </c>
      <c r="E39" s="16">
        <v>370</v>
      </c>
      <c r="F39" s="16">
        <v>360</v>
      </c>
      <c r="G39" s="16">
        <v>0</v>
      </c>
      <c r="H39" s="16">
        <f t="shared" ref="H39:H41" si="29">(F39-E39)*C39</f>
        <v>-13500</v>
      </c>
      <c r="I39" s="16">
        <v>0</v>
      </c>
      <c r="J39" s="11">
        <f t="shared" ref="J39:J41" si="30">+I39+H39</f>
        <v>-13500</v>
      </c>
    </row>
    <row r="40" spans="1:10" ht="17.25" customHeight="1" x14ac:dyDescent="0.25">
      <c r="A40" s="13">
        <v>43259</v>
      </c>
      <c r="B40" s="14" t="s">
        <v>30</v>
      </c>
      <c r="C40" s="15">
        <f t="shared" si="26"/>
        <v>540</v>
      </c>
      <c r="D40" s="15" t="s">
        <v>10</v>
      </c>
      <c r="E40" s="16">
        <v>919</v>
      </c>
      <c r="F40" s="16">
        <v>922</v>
      </c>
      <c r="G40" s="16">
        <v>0</v>
      </c>
      <c r="H40" s="16">
        <f t="shared" si="29"/>
        <v>1620</v>
      </c>
      <c r="I40" s="16">
        <v>0</v>
      </c>
      <c r="J40" s="16">
        <f t="shared" si="30"/>
        <v>1620</v>
      </c>
    </row>
    <row r="41" spans="1:10" ht="17.25" customHeight="1" x14ac:dyDescent="0.25">
      <c r="A41" s="13">
        <v>43258</v>
      </c>
      <c r="B41" s="14" t="s">
        <v>40</v>
      </c>
      <c r="C41" s="15">
        <f t="shared" si="26"/>
        <v>1210</v>
      </c>
      <c r="D41" s="15" t="s">
        <v>10</v>
      </c>
      <c r="E41" s="16">
        <v>413</v>
      </c>
      <c r="F41" s="16">
        <v>428</v>
      </c>
      <c r="G41" s="16">
        <v>0</v>
      </c>
      <c r="H41" s="16">
        <f t="shared" si="29"/>
        <v>18150</v>
      </c>
      <c r="I41" s="16">
        <v>0</v>
      </c>
      <c r="J41" s="16">
        <f t="shared" si="30"/>
        <v>18150</v>
      </c>
    </row>
    <row r="42" spans="1:10" ht="17.25" customHeight="1" x14ac:dyDescent="0.25">
      <c r="A42" s="13">
        <v>43257</v>
      </c>
      <c r="B42" s="14" t="s">
        <v>12</v>
      </c>
      <c r="C42" s="15">
        <f t="shared" si="26"/>
        <v>34250</v>
      </c>
      <c r="D42" s="15" t="s">
        <v>10</v>
      </c>
      <c r="E42" s="16">
        <v>14.6</v>
      </c>
      <c r="F42" s="16">
        <v>15.85</v>
      </c>
      <c r="G42" s="16">
        <v>16.600000000000001</v>
      </c>
      <c r="H42" s="16">
        <f t="shared" ref="H42" si="31">(F42-E42)*C42</f>
        <v>42812.5</v>
      </c>
      <c r="I42" s="16">
        <f>(G42-F42)*C42</f>
        <v>25687.500000000062</v>
      </c>
      <c r="J42" s="16">
        <f t="shared" ref="J42" si="32">+I42+H42</f>
        <v>68500.000000000058</v>
      </c>
    </row>
    <row r="43" spans="1:10" ht="17.25" customHeight="1" x14ac:dyDescent="0.25">
      <c r="A43" s="13">
        <v>43256</v>
      </c>
      <c r="B43" s="14" t="s">
        <v>12</v>
      </c>
      <c r="C43" s="15">
        <f t="shared" si="26"/>
        <v>32790</v>
      </c>
      <c r="D43" s="15" t="s">
        <v>11</v>
      </c>
      <c r="E43" s="16">
        <v>15.25</v>
      </c>
      <c r="F43" s="16">
        <v>14</v>
      </c>
      <c r="G43" s="16">
        <v>0</v>
      </c>
      <c r="H43" s="16">
        <f>(E43-F43)*C43</f>
        <v>40987.5</v>
      </c>
      <c r="I43" s="16">
        <v>0</v>
      </c>
      <c r="J43" s="16">
        <f>+I43+H43</f>
        <v>40987.5</v>
      </c>
    </row>
    <row r="44" spans="1:10" ht="17.25" customHeight="1" x14ac:dyDescent="0.25">
      <c r="A44" s="13">
        <v>43255</v>
      </c>
      <c r="B44" s="14" t="s">
        <v>40</v>
      </c>
      <c r="C44" s="15">
        <f t="shared" ref="C44" si="33">MROUND(500000/E44,10)</f>
        <v>1100</v>
      </c>
      <c r="D44" s="15" t="s">
        <v>10</v>
      </c>
      <c r="E44" s="16">
        <v>455</v>
      </c>
      <c r="F44" s="16">
        <v>435</v>
      </c>
      <c r="G44" s="16">
        <v>0</v>
      </c>
      <c r="H44" s="16">
        <f>(F44-E44)*C44</f>
        <v>-22000</v>
      </c>
      <c r="I44" s="16">
        <v>0</v>
      </c>
      <c r="J44" s="11">
        <f>+I44+H44</f>
        <v>-22000</v>
      </c>
    </row>
    <row r="45" spans="1:10" ht="17.25" customHeight="1" x14ac:dyDescent="0.25">
      <c r="A45" s="13">
        <v>43252</v>
      </c>
      <c r="B45" s="14" t="s">
        <v>42</v>
      </c>
      <c r="C45" s="15">
        <f>MROUND(500000/E45,10)</f>
        <v>590</v>
      </c>
      <c r="D45" s="15" t="s">
        <v>11</v>
      </c>
      <c r="E45" s="16">
        <v>850</v>
      </c>
      <c r="F45" s="16">
        <v>845</v>
      </c>
      <c r="G45" s="16">
        <v>0</v>
      </c>
      <c r="H45" s="16">
        <f>(E45-F45)*C45</f>
        <v>2950</v>
      </c>
      <c r="I45" s="16">
        <v>0</v>
      </c>
      <c r="J45" s="16">
        <f>+I45+H45</f>
        <v>2950</v>
      </c>
    </row>
    <row r="46" spans="1:10" ht="17.25" customHeight="1" x14ac:dyDescent="0.25">
      <c r="A46" s="13">
        <v>43252</v>
      </c>
      <c r="B46" s="14" t="s">
        <v>38</v>
      </c>
      <c r="C46" s="15">
        <f t="shared" ref="C46" si="34">MROUND(500000/E46,10)</f>
        <v>320</v>
      </c>
      <c r="D46" s="15" t="s">
        <v>10</v>
      </c>
      <c r="E46" s="16">
        <v>1545</v>
      </c>
      <c r="F46" s="16">
        <v>1515</v>
      </c>
      <c r="G46" s="16">
        <v>0</v>
      </c>
      <c r="H46" s="16">
        <f>(F46-E46)*C46</f>
        <v>-9600</v>
      </c>
      <c r="I46" s="16">
        <v>0</v>
      </c>
      <c r="J46" s="11">
        <f>+I46+H46</f>
        <v>-9600</v>
      </c>
    </row>
    <row r="47" spans="1:10" ht="17.25" customHeight="1" x14ac:dyDescent="0.25">
      <c r="A47" s="12"/>
      <c r="B47" s="8"/>
      <c r="C47" s="8"/>
      <c r="D47" s="8"/>
      <c r="E47" s="8"/>
      <c r="F47" s="8"/>
      <c r="G47" s="8"/>
      <c r="H47" s="8"/>
      <c r="I47" s="8"/>
      <c r="J47" s="8"/>
    </row>
  </sheetData>
  <mergeCells count="2">
    <mergeCell ref="A1:J1"/>
    <mergeCell ref="A2:J2"/>
  </mergeCells>
  <conditionalFormatting sqref="H24:I29 I17 I10:I13">
    <cfRule type="cellIs" dxfId="16" priority="28" operator="lessThan">
      <formula>0</formula>
    </cfRule>
  </conditionalFormatting>
  <conditionalFormatting sqref="H24:I29">
    <cfRule type="cellIs" dxfId="15" priority="27" operator="lessThan">
      <formula>0</formula>
    </cfRule>
  </conditionalFormatting>
  <conditionalFormatting sqref="I22">
    <cfRule type="cellIs" dxfId="14" priority="26" operator="lessThan">
      <formula>0</formula>
    </cfRule>
  </conditionalFormatting>
  <conditionalFormatting sqref="I22">
    <cfRule type="cellIs" dxfId="13" priority="25" operator="lessThan">
      <formula>0</formula>
    </cfRule>
  </conditionalFormatting>
  <conditionalFormatting sqref="I21">
    <cfRule type="cellIs" dxfId="12" priority="24" operator="lessThan">
      <formula>0</formula>
    </cfRule>
  </conditionalFormatting>
  <conditionalFormatting sqref="I21">
    <cfRule type="cellIs" dxfId="11" priority="23" operator="lessThan">
      <formula>0</formula>
    </cfRule>
  </conditionalFormatting>
  <conditionalFormatting sqref="I19:I20">
    <cfRule type="cellIs" dxfId="10" priority="22" operator="lessThan">
      <formula>0</formula>
    </cfRule>
  </conditionalFormatting>
  <conditionalFormatting sqref="I19:I20">
    <cfRule type="cellIs" dxfId="9" priority="21" operator="lessThan">
      <formula>0</formula>
    </cfRule>
  </conditionalFormatting>
  <conditionalFormatting sqref="I18">
    <cfRule type="cellIs" dxfId="8" priority="20" operator="lessThan">
      <formula>0</formula>
    </cfRule>
  </conditionalFormatting>
  <conditionalFormatting sqref="I18">
    <cfRule type="cellIs" dxfId="7" priority="19" operator="lessThan">
      <formula>0</formula>
    </cfRule>
  </conditionalFormatting>
  <conditionalFormatting sqref="I16">
    <cfRule type="cellIs" dxfId="6" priority="14" operator="lessThan">
      <formula>0</formula>
    </cfRule>
  </conditionalFormatting>
  <conditionalFormatting sqref="I15">
    <cfRule type="cellIs" dxfId="5" priority="13" operator="lessThan">
      <formula>0</formula>
    </cfRule>
  </conditionalFormatting>
  <conditionalFormatting sqref="I14">
    <cfRule type="cellIs" dxfId="4" priority="12" operator="lessThan">
      <formula>0</formula>
    </cfRule>
  </conditionalFormatting>
  <conditionalFormatting sqref="I8:I9">
    <cfRule type="cellIs" dxfId="3" priority="6" operator="lessThan">
      <formula>0</formula>
    </cfRule>
  </conditionalFormatting>
  <conditionalFormatting sqref="I5:I7">
    <cfRule type="cellIs" dxfId="2" priority="3" operator="lessThan">
      <formula>0</formula>
    </cfRule>
  </conditionalFormatting>
  <conditionalFormatting sqref="I6:I7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44 H43 H4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zoomScale="90" zoomScaleNormal="9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22.5" customHeight="1" x14ac:dyDescent="0.4">
      <c r="A2" s="74" t="s">
        <v>50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43361</v>
      </c>
      <c r="B5" s="51" t="s">
        <v>125</v>
      </c>
      <c r="C5" s="51">
        <v>900</v>
      </c>
      <c r="D5" s="39" t="s">
        <v>10</v>
      </c>
      <c r="E5" s="40">
        <v>683</v>
      </c>
      <c r="F5" s="40">
        <v>681</v>
      </c>
      <c r="G5" s="40" t="s">
        <v>44</v>
      </c>
      <c r="H5" s="5">
        <f t="shared" ref="H5:H7" si="0">(F5-E5)*C5</f>
        <v>-1800</v>
      </c>
      <c r="I5" s="16">
        <v>0</v>
      </c>
      <c r="J5" s="16">
        <f t="shared" ref="J5:J9" si="1">+I5+H5</f>
        <v>-1800</v>
      </c>
    </row>
    <row r="6" spans="1:10" x14ac:dyDescent="0.25">
      <c r="A6" s="13">
        <v>43360</v>
      </c>
      <c r="B6" s="51" t="s">
        <v>126</v>
      </c>
      <c r="C6" s="51">
        <v>1800</v>
      </c>
      <c r="D6" s="39" t="s">
        <v>10</v>
      </c>
      <c r="E6" s="40">
        <v>365</v>
      </c>
      <c r="F6" s="40">
        <v>367.5</v>
      </c>
      <c r="G6" s="40" t="s">
        <v>44</v>
      </c>
      <c r="H6" s="5">
        <f t="shared" si="0"/>
        <v>4500</v>
      </c>
      <c r="I6" s="16">
        <v>0</v>
      </c>
      <c r="J6" s="16">
        <f t="shared" si="1"/>
        <v>4500</v>
      </c>
    </row>
    <row r="7" spans="1:10" x14ac:dyDescent="0.25">
      <c r="A7" s="13">
        <v>43357</v>
      </c>
      <c r="B7" s="51" t="s">
        <v>127</v>
      </c>
      <c r="C7" s="51">
        <v>700</v>
      </c>
      <c r="D7" s="39" t="s">
        <v>10</v>
      </c>
      <c r="E7" s="40">
        <v>985</v>
      </c>
      <c r="F7" s="40">
        <v>994</v>
      </c>
      <c r="G7" s="40" t="s">
        <v>44</v>
      </c>
      <c r="H7" s="5">
        <f t="shared" si="0"/>
        <v>6300</v>
      </c>
      <c r="I7" s="16">
        <v>0</v>
      </c>
      <c r="J7" s="16">
        <f t="shared" si="1"/>
        <v>6300</v>
      </c>
    </row>
    <row r="8" spans="1:10" x14ac:dyDescent="0.25">
      <c r="A8" s="13">
        <v>43355</v>
      </c>
      <c r="B8" s="51" t="s">
        <v>128</v>
      </c>
      <c r="C8" s="51">
        <v>1500</v>
      </c>
      <c r="D8" s="39" t="s">
        <v>11</v>
      </c>
      <c r="E8" s="40">
        <v>300</v>
      </c>
      <c r="F8" s="40">
        <v>300</v>
      </c>
      <c r="G8" s="40" t="s">
        <v>44</v>
      </c>
      <c r="H8" s="5">
        <f>(E8-F8)*C8</f>
        <v>0</v>
      </c>
      <c r="I8" s="16">
        <v>0</v>
      </c>
      <c r="J8" s="16">
        <f t="shared" si="1"/>
        <v>0</v>
      </c>
    </row>
    <row r="9" spans="1:10" x14ac:dyDescent="0.25">
      <c r="A9" s="13">
        <v>43354</v>
      </c>
      <c r="B9" s="51" t="s">
        <v>129</v>
      </c>
      <c r="C9" s="51">
        <v>1500</v>
      </c>
      <c r="D9" s="39" t="s">
        <v>11</v>
      </c>
      <c r="E9" s="40">
        <v>587</v>
      </c>
      <c r="F9" s="40">
        <v>582</v>
      </c>
      <c r="G9" s="40" t="s">
        <v>44</v>
      </c>
      <c r="H9" s="5">
        <f>(E9-F9)*C9</f>
        <v>7500</v>
      </c>
      <c r="I9" s="16">
        <v>0</v>
      </c>
      <c r="J9" s="16">
        <f t="shared" si="1"/>
        <v>7500</v>
      </c>
    </row>
    <row r="10" spans="1:10" x14ac:dyDescent="0.25">
      <c r="A10" s="13">
        <v>43353</v>
      </c>
      <c r="B10" s="51" t="s">
        <v>122</v>
      </c>
      <c r="C10" s="51">
        <v>2600</v>
      </c>
      <c r="D10" s="39" t="s">
        <v>11</v>
      </c>
      <c r="E10" s="40">
        <v>349</v>
      </c>
      <c r="F10" s="40">
        <v>346</v>
      </c>
      <c r="G10" s="40">
        <v>343.8</v>
      </c>
      <c r="H10" s="5">
        <f>(E10-F10)*C10</f>
        <v>7800</v>
      </c>
      <c r="I10" s="16">
        <f>(F10-G10)*C10</f>
        <v>5719.9999999999709</v>
      </c>
      <c r="J10" s="16">
        <f t="shared" ref="J10" si="2">+I10+H10</f>
        <v>13519.999999999971</v>
      </c>
    </row>
    <row r="11" spans="1:10" x14ac:dyDescent="0.25">
      <c r="A11" s="13">
        <v>43350</v>
      </c>
      <c r="B11" s="51" t="s">
        <v>121</v>
      </c>
      <c r="C11" s="51">
        <v>600</v>
      </c>
      <c r="D11" s="39" t="s">
        <v>10</v>
      </c>
      <c r="E11" s="40">
        <v>922</v>
      </c>
      <c r="F11" s="40">
        <v>922</v>
      </c>
      <c r="G11" s="40" t="s">
        <v>44</v>
      </c>
      <c r="H11" s="5">
        <f t="shared" ref="H11" si="3">(F11-E11)*C11</f>
        <v>0</v>
      </c>
      <c r="I11" s="5">
        <v>0</v>
      </c>
      <c r="J11" s="16">
        <f t="shared" ref="J11" si="4">+I11+H11</f>
        <v>0</v>
      </c>
    </row>
    <row r="12" spans="1:10" x14ac:dyDescent="0.25">
      <c r="A12" s="13">
        <v>43349</v>
      </c>
      <c r="B12" s="51" t="s">
        <v>120</v>
      </c>
      <c r="C12" s="51">
        <v>700</v>
      </c>
      <c r="D12" s="39" t="s">
        <v>10</v>
      </c>
      <c r="E12" s="40">
        <v>771</v>
      </c>
      <c r="F12" s="40">
        <v>780</v>
      </c>
      <c r="G12" s="40">
        <v>800</v>
      </c>
      <c r="H12" s="5">
        <f t="shared" ref="H12" si="5">(F12-E12)*C12</f>
        <v>6300</v>
      </c>
      <c r="I12" s="5">
        <f>(G12-F12)*C12</f>
        <v>14000</v>
      </c>
      <c r="J12" s="16">
        <f t="shared" ref="J12" si="6">+I12+H12</f>
        <v>20300</v>
      </c>
    </row>
    <row r="13" spans="1:10" x14ac:dyDescent="0.25">
      <c r="A13" s="13">
        <v>43348</v>
      </c>
      <c r="B13" s="51" t="s">
        <v>118</v>
      </c>
      <c r="C13" s="51">
        <v>1100</v>
      </c>
      <c r="D13" s="39" t="s">
        <v>11</v>
      </c>
      <c r="E13" s="40">
        <v>577</v>
      </c>
      <c r="F13" s="40">
        <v>580</v>
      </c>
      <c r="G13" s="40" t="s">
        <v>44</v>
      </c>
      <c r="H13" s="5">
        <f>(E13-F13)*C13</f>
        <v>-3300</v>
      </c>
      <c r="I13" s="5">
        <v>0</v>
      </c>
      <c r="J13" s="16">
        <f t="shared" ref="J13" si="7">+I13+H13</f>
        <v>-3300</v>
      </c>
    </row>
    <row r="14" spans="1:10" x14ac:dyDescent="0.25">
      <c r="A14" s="13">
        <v>43348</v>
      </c>
      <c r="B14" s="51" t="s">
        <v>117</v>
      </c>
      <c r="C14" s="51">
        <v>1100</v>
      </c>
      <c r="D14" s="39" t="s">
        <v>11</v>
      </c>
      <c r="E14" s="40">
        <v>653</v>
      </c>
      <c r="F14" s="40">
        <v>649</v>
      </c>
      <c r="G14" s="40" t="s">
        <v>44</v>
      </c>
      <c r="H14" s="5">
        <f>(E14-F14)*C14</f>
        <v>4400</v>
      </c>
      <c r="I14" s="5">
        <v>0</v>
      </c>
      <c r="J14" s="16">
        <f t="shared" ref="J14" si="8">+I14+H14</f>
        <v>4400</v>
      </c>
    </row>
    <row r="15" spans="1:10" x14ac:dyDescent="0.25">
      <c r="A15" s="13">
        <v>43347</v>
      </c>
      <c r="B15" s="51" t="s">
        <v>64</v>
      </c>
      <c r="C15" s="51">
        <v>1100</v>
      </c>
      <c r="D15" s="39" t="s">
        <v>11</v>
      </c>
      <c r="E15" s="40">
        <v>509</v>
      </c>
      <c r="F15" s="40">
        <v>503</v>
      </c>
      <c r="G15" s="40" t="s">
        <v>44</v>
      </c>
      <c r="H15" s="5">
        <f>(E15-F15)*C15</f>
        <v>6600</v>
      </c>
      <c r="I15" s="5">
        <v>0</v>
      </c>
      <c r="J15" s="16">
        <f t="shared" ref="J15" si="9">+I15+H15</f>
        <v>6600</v>
      </c>
    </row>
    <row r="16" spans="1:10" x14ac:dyDescent="0.25">
      <c r="A16" s="13">
        <v>43346</v>
      </c>
      <c r="B16" s="51" t="s">
        <v>113</v>
      </c>
      <c r="C16" s="51">
        <v>250</v>
      </c>
      <c r="D16" s="39" t="s">
        <v>10</v>
      </c>
      <c r="E16" s="40">
        <v>2600</v>
      </c>
      <c r="F16" s="40">
        <v>2625</v>
      </c>
      <c r="G16" s="40">
        <v>2640</v>
      </c>
      <c r="H16" s="5">
        <f t="shared" ref="H16:H18" si="10">(F16-E16)*C16</f>
        <v>6250</v>
      </c>
      <c r="I16" s="5">
        <f>(G16-F16)*C16</f>
        <v>3750</v>
      </c>
      <c r="J16" s="16">
        <f t="shared" ref="J16:J18" si="11">+I16+H16</f>
        <v>10000</v>
      </c>
    </row>
    <row r="17" spans="1:10" x14ac:dyDescent="0.25">
      <c r="A17" s="60"/>
      <c r="B17" s="61"/>
      <c r="C17" s="61"/>
      <c r="D17" s="62"/>
      <c r="E17" s="63"/>
      <c r="F17" s="63"/>
      <c r="G17" s="63"/>
      <c r="H17" s="56"/>
      <c r="I17" s="56"/>
      <c r="J17" s="64"/>
    </row>
    <row r="18" spans="1:10" x14ac:dyDescent="0.25">
      <c r="A18" s="13">
        <v>43343</v>
      </c>
      <c r="B18" s="51" t="s">
        <v>116</v>
      </c>
      <c r="C18" s="51">
        <v>1000</v>
      </c>
      <c r="D18" s="39" t="s">
        <v>10</v>
      </c>
      <c r="E18" s="40">
        <v>712</v>
      </c>
      <c r="F18" s="40">
        <v>719</v>
      </c>
      <c r="G18" s="40">
        <v>725</v>
      </c>
      <c r="H18" s="5">
        <f t="shared" si="10"/>
        <v>7000</v>
      </c>
      <c r="I18" s="5">
        <f>(G18-F18)*C18</f>
        <v>6000</v>
      </c>
      <c r="J18" s="16">
        <f t="shared" si="11"/>
        <v>13000</v>
      </c>
    </row>
    <row r="19" spans="1:10" x14ac:dyDescent="0.25">
      <c r="A19" s="13">
        <v>43341</v>
      </c>
      <c r="B19" s="51" t="s">
        <v>62</v>
      </c>
      <c r="C19" s="51">
        <v>2250</v>
      </c>
      <c r="D19" s="39" t="s">
        <v>10</v>
      </c>
      <c r="E19" s="40">
        <v>219</v>
      </c>
      <c r="F19" s="40">
        <v>222</v>
      </c>
      <c r="G19" s="40" t="s">
        <v>44</v>
      </c>
      <c r="H19" s="5">
        <f t="shared" ref="H19:H20" si="12">(F19-E19)*C19</f>
        <v>6750</v>
      </c>
      <c r="I19" s="5">
        <v>0</v>
      </c>
      <c r="J19" s="16">
        <f t="shared" ref="J19:J20" si="13">+I19+H19</f>
        <v>6750</v>
      </c>
    </row>
    <row r="20" spans="1:10" x14ac:dyDescent="0.25">
      <c r="A20" s="13">
        <v>43340</v>
      </c>
      <c r="B20" s="51" t="s">
        <v>105</v>
      </c>
      <c r="C20" s="51">
        <v>300</v>
      </c>
      <c r="D20" s="39" t="s">
        <v>10</v>
      </c>
      <c r="E20" s="40">
        <v>3095</v>
      </c>
      <c r="F20" s="40">
        <v>3115</v>
      </c>
      <c r="G20" s="40">
        <v>3140</v>
      </c>
      <c r="H20" s="5">
        <f t="shared" si="12"/>
        <v>6000</v>
      </c>
      <c r="I20" s="5">
        <f>(G20-F20)*C20</f>
        <v>7500</v>
      </c>
      <c r="J20" s="16">
        <f t="shared" si="13"/>
        <v>13500</v>
      </c>
    </row>
    <row r="21" spans="1:10" x14ac:dyDescent="0.25">
      <c r="A21" s="13">
        <v>43339</v>
      </c>
      <c r="B21" s="51" t="s">
        <v>105</v>
      </c>
      <c r="C21" s="51">
        <v>300</v>
      </c>
      <c r="D21" s="39" t="s">
        <v>10</v>
      </c>
      <c r="E21" s="40">
        <v>2953</v>
      </c>
      <c r="F21" s="40">
        <v>2974</v>
      </c>
      <c r="G21" s="40">
        <v>3000</v>
      </c>
      <c r="H21" s="5">
        <f t="shared" ref="H21:H22" si="14">(F21-E21)*C21</f>
        <v>6300</v>
      </c>
      <c r="I21" s="5">
        <v>0</v>
      </c>
      <c r="J21" s="16">
        <f t="shared" ref="J21:J22" si="15">+I21+H21</f>
        <v>6300</v>
      </c>
    </row>
    <row r="22" spans="1:10" x14ac:dyDescent="0.25">
      <c r="A22" s="13">
        <v>43336</v>
      </c>
      <c r="B22" s="51" t="s">
        <v>77</v>
      </c>
      <c r="C22" s="51">
        <v>500</v>
      </c>
      <c r="D22" s="39" t="s">
        <v>10</v>
      </c>
      <c r="E22" s="40">
        <v>1998</v>
      </c>
      <c r="F22" s="40">
        <v>2007.8</v>
      </c>
      <c r="G22" s="40" t="s">
        <v>44</v>
      </c>
      <c r="H22" s="5">
        <f t="shared" si="14"/>
        <v>4899.9999999999773</v>
      </c>
      <c r="I22" s="5">
        <v>0</v>
      </c>
      <c r="J22" s="16">
        <f t="shared" si="15"/>
        <v>4899.9999999999773</v>
      </c>
    </row>
    <row r="23" spans="1:10" x14ac:dyDescent="0.25">
      <c r="A23" s="13">
        <v>43335</v>
      </c>
      <c r="B23" s="51" t="s">
        <v>106</v>
      </c>
      <c r="C23" s="51">
        <v>4000</v>
      </c>
      <c r="D23" s="39" t="s">
        <v>10</v>
      </c>
      <c r="E23" s="40">
        <v>164.5</v>
      </c>
      <c r="F23" s="40">
        <v>165</v>
      </c>
      <c r="G23" s="40" t="s">
        <v>44</v>
      </c>
      <c r="H23" s="5">
        <f t="shared" ref="H23" si="16">(F23-E23)*C23</f>
        <v>2000</v>
      </c>
      <c r="I23" s="5">
        <v>0</v>
      </c>
      <c r="J23" s="16">
        <f t="shared" ref="J23" si="17">+I23+H23</f>
        <v>2000</v>
      </c>
    </row>
    <row r="24" spans="1:10" x14ac:dyDescent="0.25">
      <c r="A24" s="13">
        <v>43332</v>
      </c>
      <c r="B24" s="51" t="s">
        <v>107</v>
      </c>
      <c r="C24" s="51">
        <v>800</v>
      </c>
      <c r="D24" s="39" t="s">
        <v>10</v>
      </c>
      <c r="E24" s="40">
        <v>1230</v>
      </c>
      <c r="F24" s="40">
        <v>1238</v>
      </c>
      <c r="G24" s="40">
        <v>1250</v>
      </c>
      <c r="H24" s="5">
        <f t="shared" ref="H24" si="18">(F24-E24)*C24</f>
        <v>6400</v>
      </c>
      <c r="I24" s="5">
        <v>0</v>
      </c>
      <c r="J24" s="16">
        <f t="shared" ref="J24" si="19">+I24+H24</f>
        <v>6400</v>
      </c>
    </row>
    <row r="25" spans="1:10" x14ac:dyDescent="0.25">
      <c r="A25" s="13">
        <v>43329</v>
      </c>
      <c r="B25" s="51" t="s">
        <v>77</v>
      </c>
      <c r="C25" s="51">
        <v>500</v>
      </c>
      <c r="D25" s="39" t="s">
        <v>10</v>
      </c>
      <c r="E25" s="40">
        <v>1201</v>
      </c>
      <c r="F25" s="40">
        <v>1188</v>
      </c>
      <c r="G25" s="40" t="s">
        <v>44</v>
      </c>
      <c r="H25" s="5">
        <f t="shared" ref="H25" si="20">(F25-E25)*C25</f>
        <v>-6500</v>
      </c>
      <c r="I25" s="5">
        <v>0</v>
      </c>
      <c r="J25" s="16">
        <f t="shared" ref="J25" si="21">+I25+H25</f>
        <v>-6500</v>
      </c>
    </row>
    <row r="26" spans="1:10" x14ac:dyDescent="0.25">
      <c r="A26" s="13">
        <v>43328</v>
      </c>
      <c r="B26" s="51" t="s">
        <v>65</v>
      </c>
      <c r="C26" s="51">
        <v>2667</v>
      </c>
      <c r="D26" s="39" t="s">
        <v>10</v>
      </c>
      <c r="E26" s="40">
        <v>397</v>
      </c>
      <c r="F26" s="40">
        <v>393.5</v>
      </c>
      <c r="G26" s="40" t="s">
        <v>44</v>
      </c>
      <c r="H26" s="5">
        <f t="shared" ref="H26" si="22">(F26-E26)*C26</f>
        <v>-9334.5</v>
      </c>
      <c r="I26" s="5">
        <v>0</v>
      </c>
      <c r="J26" s="16">
        <f t="shared" ref="J26" si="23">+I26+H26</f>
        <v>-9334.5</v>
      </c>
    </row>
    <row r="27" spans="1:10" x14ac:dyDescent="0.25">
      <c r="A27" s="13">
        <v>43326</v>
      </c>
      <c r="B27" s="51" t="s">
        <v>101</v>
      </c>
      <c r="C27" s="51">
        <v>1500</v>
      </c>
      <c r="D27" s="39" t="s">
        <v>10</v>
      </c>
      <c r="E27" s="40">
        <v>644</v>
      </c>
      <c r="F27" s="40">
        <v>649</v>
      </c>
      <c r="G27" s="40">
        <v>660</v>
      </c>
      <c r="H27" s="5">
        <f t="shared" ref="H27" si="24">(F27-E27)*C27</f>
        <v>7500</v>
      </c>
      <c r="I27" s="5">
        <f>(G27-F27)*C27</f>
        <v>16500</v>
      </c>
      <c r="J27" s="16">
        <f t="shared" ref="J27" si="25">+I27+H27</f>
        <v>24000</v>
      </c>
    </row>
    <row r="28" spans="1:10" x14ac:dyDescent="0.25">
      <c r="A28" s="13">
        <v>43325</v>
      </c>
      <c r="B28" s="51" t="s">
        <v>77</v>
      </c>
      <c r="C28" s="51">
        <v>500</v>
      </c>
      <c r="D28" s="39" t="s">
        <v>10</v>
      </c>
      <c r="E28" s="40">
        <v>1226</v>
      </c>
      <c r="F28" s="40">
        <v>1238</v>
      </c>
      <c r="G28" s="40">
        <v>1260</v>
      </c>
      <c r="H28" s="5">
        <f t="shared" ref="H28" si="26">(F28-E28)*C28</f>
        <v>6000</v>
      </c>
      <c r="I28" s="5">
        <f>(G28-F28)*C28</f>
        <v>11000</v>
      </c>
      <c r="J28" s="16">
        <f t="shared" ref="J28" si="27">+I28+H28</f>
        <v>17000</v>
      </c>
    </row>
    <row r="29" spans="1:10" x14ac:dyDescent="0.25">
      <c r="A29" s="13">
        <v>43322</v>
      </c>
      <c r="B29" s="51" t="s">
        <v>94</v>
      </c>
      <c r="C29" s="51">
        <v>1750</v>
      </c>
      <c r="D29" s="39" t="s">
        <v>10</v>
      </c>
      <c r="E29" s="40">
        <v>390.5</v>
      </c>
      <c r="F29" s="40">
        <v>387.5</v>
      </c>
      <c r="G29" s="40" t="s">
        <v>44</v>
      </c>
      <c r="H29" s="5">
        <f t="shared" ref="H29" si="28">(F29-E29)*C29</f>
        <v>-5250</v>
      </c>
      <c r="I29" s="5">
        <v>0</v>
      </c>
      <c r="J29" s="16">
        <f t="shared" ref="J29" si="29">+I29+H29</f>
        <v>-5250</v>
      </c>
    </row>
    <row r="30" spans="1:10" x14ac:dyDescent="0.25">
      <c r="A30" s="13">
        <v>43321</v>
      </c>
      <c r="B30" s="51" t="s">
        <v>98</v>
      </c>
      <c r="C30" s="51">
        <v>4000</v>
      </c>
      <c r="D30" s="39" t="s">
        <v>10</v>
      </c>
      <c r="E30" s="40">
        <v>155</v>
      </c>
      <c r="F30" s="40">
        <v>157</v>
      </c>
      <c r="G30" s="40">
        <v>158</v>
      </c>
      <c r="H30" s="5">
        <f t="shared" ref="H30" si="30">(F30-E30)*C30</f>
        <v>8000</v>
      </c>
      <c r="I30" s="5">
        <f>(G30-F30)*C30</f>
        <v>4000</v>
      </c>
      <c r="J30" s="16">
        <f t="shared" ref="J30" si="31">+I30+H30</f>
        <v>12000</v>
      </c>
    </row>
    <row r="31" spans="1:10" x14ac:dyDescent="0.25">
      <c r="A31" s="13">
        <v>43319</v>
      </c>
      <c r="B31" s="51" t="s">
        <v>95</v>
      </c>
      <c r="C31" s="51">
        <v>1300</v>
      </c>
      <c r="D31" s="39" t="s">
        <v>10</v>
      </c>
      <c r="E31" s="40">
        <v>425</v>
      </c>
      <c r="F31" s="40">
        <v>425</v>
      </c>
      <c r="G31" s="40" t="s">
        <v>44</v>
      </c>
      <c r="H31" s="5">
        <f t="shared" ref="H31" si="32">(F31-E31)*C31</f>
        <v>0</v>
      </c>
      <c r="I31" s="5">
        <v>0</v>
      </c>
      <c r="J31" s="16">
        <f t="shared" ref="J31" si="33">+I31+H31</f>
        <v>0</v>
      </c>
    </row>
    <row r="32" spans="1:10" x14ac:dyDescent="0.25">
      <c r="A32" s="13">
        <v>43318</v>
      </c>
      <c r="B32" s="51" t="s">
        <v>93</v>
      </c>
      <c r="C32" s="51">
        <v>2000</v>
      </c>
      <c r="D32" s="39" t="s">
        <v>10</v>
      </c>
      <c r="E32" s="40">
        <v>433</v>
      </c>
      <c r="F32" s="40">
        <v>430</v>
      </c>
      <c r="G32" s="40" t="s">
        <v>44</v>
      </c>
      <c r="H32" s="5">
        <f t="shared" ref="H32:H33" si="34">(F32-E32)*C32</f>
        <v>-6000</v>
      </c>
      <c r="I32" s="5">
        <v>0</v>
      </c>
      <c r="J32" s="16">
        <f t="shared" ref="J32:J33" si="35">+I32+H32</f>
        <v>-6000</v>
      </c>
    </row>
    <row r="33" spans="1:10" x14ac:dyDescent="0.25">
      <c r="A33" s="13">
        <v>43315</v>
      </c>
      <c r="B33" s="51" t="s">
        <v>94</v>
      </c>
      <c r="C33" s="51">
        <v>1750</v>
      </c>
      <c r="D33" s="39" t="s">
        <v>10</v>
      </c>
      <c r="E33" s="40">
        <v>373</v>
      </c>
      <c r="F33" s="40">
        <v>376</v>
      </c>
      <c r="G33" s="40" t="s">
        <v>44</v>
      </c>
      <c r="H33" s="5">
        <f t="shared" si="34"/>
        <v>5250</v>
      </c>
      <c r="I33" s="5">
        <v>0</v>
      </c>
      <c r="J33" s="16">
        <f t="shared" si="35"/>
        <v>5250</v>
      </c>
    </row>
    <row r="34" spans="1:10" x14ac:dyDescent="0.25">
      <c r="A34" s="13">
        <v>43314</v>
      </c>
      <c r="B34" s="51" t="s">
        <v>90</v>
      </c>
      <c r="C34" s="51">
        <v>600</v>
      </c>
      <c r="D34" s="39" t="s">
        <v>10</v>
      </c>
      <c r="E34" s="40">
        <v>982</v>
      </c>
      <c r="F34" s="40">
        <v>991</v>
      </c>
      <c r="G34" s="40" t="s">
        <v>44</v>
      </c>
      <c r="H34" s="5">
        <f t="shared" ref="H34:H36" si="36">(F34-E34)*C34</f>
        <v>5400</v>
      </c>
      <c r="I34" s="5">
        <v>0</v>
      </c>
      <c r="J34" s="16">
        <f t="shared" ref="J34:J36" si="37">+I34+H34</f>
        <v>5400</v>
      </c>
    </row>
    <row r="35" spans="1:10" x14ac:dyDescent="0.25">
      <c r="A35" s="13">
        <v>43313</v>
      </c>
      <c r="B35" s="51" t="s">
        <v>91</v>
      </c>
      <c r="C35" s="51">
        <v>2500</v>
      </c>
      <c r="D35" s="39" t="s">
        <v>10</v>
      </c>
      <c r="E35" s="40">
        <v>234.5</v>
      </c>
      <c r="F35" s="40">
        <v>235.5</v>
      </c>
      <c r="G35" s="40" t="s">
        <v>44</v>
      </c>
      <c r="H35" s="5">
        <f t="shared" si="36"/>
        <v>2500</v>
      </c>
      <c r="I35" s="5">
        <v>0</v>
      </c>
      <c r="J35" s="16">
        <f t="shared" si="37"/>
        <v>2500</v>
      </c>
    </row>
    <row r="36" spans="1:10" x14ac:dyDescent="0.25">
      <c r="A36" s="13">
        <v>43311</v>
      </c>
      <c r="B36" s="51" t="s">
        <v>92</v>
      </c>
      <c r="C36" s="51">
        <v>500</v>
      </c>
      <c r="D36" s="39" t="s">
        <v>10</v>
      </c>
      <c r="E36" s="40">
        <v>886</v>
      </c>
      <c r="F36" s="40">
        <v>898</v>
      </c>
      <c r="G36" s="40">
        <v>904</v>
      </c>
      <c r="H36" s="5">
        <f t="shared" si="36"/>
        <v>6000</v>
      </c>
      <c r="I36" s="5">
        <f>(G36-F36)*C36</f>
        <v>3000</v>
      </c>
      <c r="J36" s="16">
        <f t="shared" si="37"/>
        <v>9000</v>
      </c>
    </row>
    <row r="37" spans="1:10" x14ac:dyDescent="0.25">
      <c r="A37" s="13">
        <v>43308</v>
      </c>
      <c r="B37" s="51" t="s">
        <v>80</v>
      </c>
      <c r="C37" s="51">
        <v>1500</v>
      </c>
      <c r="D37" s="39" t="s">
        <v>10</v>
      </c>
      <c r="E37" s="40">
        <v>269</v>
      </c>
      <c r="F37" s="40">
        <v>269.5</v>
      </c>
      <c r="G37" s="40">
        <v>0</v>
      </c>
      <c r="H37" s="5">
        <f t="shared" ref="H37:H42" si="38">(F37-E37)*C37</f>
        <v>750</v>
      </c>
      <c r="I37" s="5">
        <v>0</v>
      </c>
      <c r="J37" s="16">
        <f t="shared" ref="J37:J40" si="39">+I37+H37</f>
        <v>750</v>
      </c>
    </row>
    <row r="38" spans="1:10" x14ac:dyDescent="0.25">
      <c r="A38" s="13">
        <v>43306</v>
      </c>
      <c r="B38" s="51" t="s">
        <v>81</v>
      </c>
      <c r="C38" s="51">
        <v>700</v>
      </c>
      <c r="D38" s="39" t="s">
        <v>10</v>
      </c>
      <c r="E38" s="40">
        <v>809</v>
      </c>
      <c r="F38" s="40">
        <v>819</v>
      </c>
      <c r="G38" s="40">
        <v>835</v>
      </c>
      <c r="H38" s="5">
        <f t="shared" si="38"/>
        <v>7000</v>
      </c>
      <c r="I38" s="5">
        <f>(G38-F38)*C38</f>
        <v>11200</v>
      </c>
      <c r="J38" s="16">
        <f t="shared" si="39"/>
        <v>18200</v>
      </c>
    </row>
    <row r="39" spans="1:10" x14ac:dyDescent="0.25">
      <c r="A39" s="13">
        <v>43305</v>
      </c>
      <c r="B39" s="51" t="s">
        <v>82</v>
      </c>
      <c r="C39" s="51">
        <v>500</v>
      </c>
      <c r="D39" s="39" t="s">
        <v>10</v>
      </c>
      <c r="E39" s="40">
        <v>1245</v>
      </c>
      <c r="F39" s="40">
        <v>1257</v>
      </c>
      <c r="G39" s="40">
        <v>1275</v>
      </c>
      <c r="H39" s="5">
        <f t="shared" si="38"/>
        <v>6000</v>
      </c>
      <c r="I39" s="5">
        <f>(G39-F39)*C39</f>
        <v>9000</v>
      </c>
      <c r="J39" s="16">
        <f t="shared" si="39"/>
        <v>15000</v>
      </c>
    </row>
    <row r="40" spans="1:10" x14ac:dyDescent="0.25">
      <c r="A40" s="13">
        <v>43304</v>
      </c>
      <c r="B40" s="51" t="s">
        <v>83</v>
      </c>
      <c r="C40" s="51">
        <v>3000</v>
      </c>
      <c r="D40" s="39" t="s">
        <v>10</v>
      </c>
      <c r="E40" s="40">
        <v>202</v>
      </c>
      <c r="F40" s="40">
        <v>204</v>
      </c>
      <c r="G40" s="40">
        <v>205.95</v>
      </c>
      <c r="H40" s="5">
        <f t="shared" si="38"/>
        <v>6000</v>
      </c>
      <c r="I40" s="5">
        <f>(G40-F40)*C40</f>
        <v>5849.9999999999654</v>
      </c>
      <c r="J40" s="16">
        <f t="shared" si="39"/>
        <v>11849.999999999965</v>
      </c>
    </row>
    <row r="41" spans="1:10" x14ac:dyDescent="0.25">
      <c r="A41" s="13">
        <v>43301</v>
      </c>
      <c r="B41" s="51" t="s">
        <v>84</v>
      </c>
      <c r="C41" s="51">
        <v>125</v>
      </c>
      <c r="D41" s="39" t="s">
        <v>10</v>
      </c>
      <c r="E41" s="40">
        <v>6635</v>
      </c>
      <c r="F41" s="40">
        <v>6700</v>
      </c>
      <c r="G41" s="40">
        <v>6780</v>
      </c>
      <c r="H41" s="5">
        <f t="shared" si="38"/>
        <v>8125</v>
      </c>
      <c r="I41" s="5">
        <f>(G41-F41)*C41</f>
        <v>10000</v>
      </c>
      <c r="J41" s="16">
        <f>+I41+H41</f>
        <v>18125</v>
      </c>
    </row>
    <row r="42" spans="1:10" x14ac:dyDescent="0.25">
      <c r="A42" s="2">
        <v>43300</v>
      </c>
      <c r="B42" s="28" t="s">
        <v>85</v>
      </c>
      <c r="C42" s="28">
        <v>800</v>
      </c>
      <c r="D42" s="28" t="s">
        <v>10</v>
      </c>
      <c r="E42" s="29">
        <v>1174</v>
      </c>
      <c r="F42" s="29">
        <v>1166</v>
      </c>
      <c r="G42" s="30">
        <v>0</v>
      </c>
      <c r="H42" s="5">
        <f t="shared" si="38"/>
        <v>-6400</v>
      </c>
      <c r="I42" s="5">
        <v>0</v>
      </c>
      <c r="J42" s="16">
        <f t="shared" ref="J42" si="40">+I42+H42</f>
        <v>-6400</v>
      </c>
    </row>
    <row r="43" spans="1:10" x14ac:dyDescent="0.25">
      <c r="A43" s="2">
        <v>43299</v>
      </c>
      <c r="B43" s="28" t="s">
        <v>76</v>
      </c>
      <c r="C43" s="28">
        <v>3500</v>
      </c>
      <c r="D43" s="28" t="s">
        <v>10</v>
      </c>
      <c r="E43" s="29">
        <v>97.8</v>
      </c>
      <c r="F43" s="29">
        <v>99.6</v>
      </c>
      <c r="G43" s="30">
        <v>0</v>
      </c>
      <c r="H43" s="5">
        <v>6250</v>
      </c>
      <c r="I43" s="5">
        <v>0</v>
      </c>
      <c r="J43" s="16">
        <f t="shared" ref="J43:J45" si="41">+I43+H43</f>
        <v>6250</v>
      </c>
    </row>
    <row r="44" spans="1:10" x14ac:dyDescent="0.25">
      <c r="A44" s="2">
        <v>43298</v>
      </c>
      <c r="B44" s="28" t="s">
        <v>64</v>
      </c>
      <c r="C44" s="28">
        <v>1100</v>
      </c>
      <c r="D44" s="28" t="s">
        <v>10</v>
      </c>
      <c r="E44" s="29">
        <v>514</v>
      </c>
      <c r="F44" s="29">
        <v>519.5</v>
      </c>
      <c r="G44" s="30">
        <v>0</v>
      </c>
      <c r="H44" s="5">
        <v>6250</v>
      </c>
      <c r="I44" s="5">
        <v>0</v>
      </c>
      <c r="J44" s="16">
        <f t="shared" si="41"/>
        <v>6250</v>
      </c>
    </row>
    <row r="45" spans="1:10" x14ac:dyDescent="0.25">
      <c r="A45" s="2">
        <v>43297</v>
      </c>
      <c r="B45" s="28" t="s">
        <v>77</v>
      </c>
      <c r="C45" s="28">
        <v>500</v>
      </c>
      <c r="D45" s="28" t="s">
        <v>11</v>
      </c>
      <c r="E45" s="29">
        <v>944</v>
      </c>
      <c r="F45" s="29">
        <v>939</v>
      </c>
      <c r="G45" s="30">
        <v>0</v>
      </c>
      <c r="H45" s="5">
        <f>(E45-F45)*C45</f>
        <v>2500</v>
      </c>
      <c r="I45" s="5">
        <v>0</v>
      </c>
      <c r="J45" s="16">
        <f t="shared" si="41"/>
        <v>2500</v>
      </c>
    </row>
    <row r="46" spans="1:10" x14ac:dyDescent="0.25">
      <c r="A46" s="2">
        <v>43293</v>
      </c>
      <c r="B46" s="28" t="s">
        <v>74</v>
      </c>
      <c r="C46" s="28">
        <v>500</v>
      </c>
      <c r="D46" s="28" t="s">
        <v>10</v>
      </c>
      <c r="E46" s="29">
        <v>1605</v>
      </c>
      <c r="F46" s="29">
        <v>1592</v>
      </c>
      <c r="G46" s="30">
        <v>0</v>
      </c>
      <c r="H46" s="5">
        <f t="shared" ref="H46" si="42">(F46-E46)*C46</f>
        <v>-6500</v>
      </c>
      <c r="I46" s="5">
        <v>0</v>
      </c>
      <c r="J46" s="16">
        <f t="shared" ref="J46" si="43">+I46+H46</f>
        <v>-6500</v>
      </c>
    </row>
    <row r="47" spans="1:10" x14ac:dyDescent="0.25">
      <c r="A47" s="2">
        <v>43292</v>
      </c>
      <c r="B47" s="28" t="s">
        <v>67</v>
      </c>
      <c r="C47" s="28">
        <v>2750</v>
      </c>
      <c r="D47" s="28" t="s">
        <v>11</v>
      </c>
      <c r="E47" s="29">
        <v>267.5</v>
      </c>
      <c r="F47" s="29">
        <v>267.5</v>
      </c>
      <c r="G47" s="30">
        <v>0</v>
      </c>
      <c r="H47" s="5">
        <f t="shared" ref="H47:H48" si="44">(F47-E47)*C47</f>
        <v>0</v>
      </c>
      <c r="I47" s="5">
        <v>0</v>
      </c>
      <c r="J47" s="16">
        <f t="shared" ref="J47:J48" si="45">+I47+H47</f>
        <v>0</v>
      </c>
    </row>
    <row r="48" spans="1:10" x14ac:dyDescent="0.25">
      <c r="A48" s="2">
        <v>43290</v>
      </c>
      <c r="B48" s="28" t="s">
        <v>68</v>
      </c>
      <c r="C48" s="28">
        <v>1400</v>
      </c>
      <c r="D48" s="28" t="s">
        <v>10</v>
      </c>
      <c r="E48" s="29">
        <v>598</v>
      </c>
      <c r="F48" s="29">
        <v>603</v>
      </c>
      <c r="G48" s="30">
        <v>0</v>
      </c>
      <c r="H48" s="5">
        <f t="shared" si="44"/>
        <v>7000</v>
      </c>
      <c r="I48" s="5">
        <v>0</v>
      </c>
      <c r="J48" s="16">
        <f t="shared" si="45"/>
        <v>7000</v>
      </c>
    </row>
    <row r="49" spans="1:10" x14ac:dyDescent="0.25">
      <c r="A49" s="2">
        <v>43287</v>
      </c>
      <c r="B49" s="28" t="s">
        <v>25</v>
      </c>
      <c r="C49" s="28">
        <v>1250</v>
      </c>
      <c r="D49" s="28" t="s">
        <v>10</v>
      </c>
      <c r="E49" s="29">
        <v>658</v>
      </c>
      <c r="F49" s="29">
        <v>663.5</v>
      </c>
      <c r="G49" s="30">
        <v>0</v>
      </c>
      <c r="H49" s="5">
        <f t="shared" ref="H49:H51" si="46">(F49-E49)*C49</f>
        <v>6875</v>
      </c>
      <c r="I49" s="5">
        <v>0</v>
      </c>
      <c r="J49" s="16">
        <f t="shared" ref="J49:J51" si="47">+I49+H49</f>
        <v>6875</v>
      </c>
    </row>
    <row r="50" spans="1:10" x14ac:dyDescent="0.25">
      <c r="A50" s="2">
        <v>43286</v>
      </c>
      <c r="B50" s="28" t="s">
        <v>52</v>
      </c>
      <c r="C50" s="28">
        <v>600</v>
      </c>
      <c r="D50" s="28" t="s">
        <v>10</v>
      </c>
      <c r="E50" s="29">
        <v>1320</v>
      </c>
      <c r="F50" s="29">
        <v>1330</v>
      </c>
      <c r="G50" s="30">
        <v>0</v>
      </c>
      <c r="H50" s="5">
        <f t="shared" si="46"/>
        <v>6000</v>
      </c>
      <c r="I50" s="5">
        <v>0</v>
      </c>
      <c r="J50" s="16">
        <f t="shared" si="47"/>
        <v>6000</v>
      </c>
    </row>
    <row r="51" spans="1:10" x14ac:dyDescent="0.25">
      <c r="A51" s="2">
        <v>43285</v>
      </c>
      <c r="B51" s="28" t="s">
        <v>53</v>
      </c>
      <c r="C51" s="28">
        <v>12000</v>
      </c>
      <c r="D51" s="28" t="s">
        <v>10</v>
      </c>
      <c r="E51" s="29">
        <v>57.25</v>
      </c>
      <c r="F51" s="29">
        <v>58.25</v>
      </c>
      <c r="G51" s="30">
        <v>0</v>
      </c>
      <c r="H51" s="5">
        <f t="shared" si="46"/>
        <v>12000</v>
      </c>
      <c r="I51" s="5">
        <v>0</v>
      </c>
      <c r="J51" s="16">
        <f t="shared" si="47"/>
        <v>12000</v>
      </c>
    </row>
    <row r="52" spans="1:10" x14ac:dyDescent="0.25">
      <c r="A52" s="2">
        <v>43285</v>
      </c>
      <c r="B52" s="31" t="s">
        <v>54</v>
      </c>
      <c r="C52" s="32">
        <v>250</v>
      </c>
      <c r="D52" s="31" t="s">
        <v>10</v>
      </c>
      <c r="E52" s="33">
        <v>2885</v>
      </c>
      <c r="F52" s="33">
        <v>2910</v>
      </c>
      <c r="G52" s="33">
        <v>2930</v>
      </c>
      <c r="H52" s="5">
        <v>6250</v>
      </c>
      <c r="I52" s="5">
        <v>6000</v>
      </c>
      <c r="J52" s="16">
        <f>+I52+H52</f>
        <v>12250</v>
      </c>
    </row>
    <row r="53" spans="1:10" x14ac:dyDescent="0.25">
      <c r="A53" s="2">
        <v>43285</v>
      </c>
      <c r="B53" s="32" t="s">
        <v>27</v>
      </c>
      <c r="C53" s="32">
        <v>12000</v>
      </c>
      <c r="D53" s="32" t="s">
        <v>11</v>
      </c>
      <c r="E53" s="33">
        <v>80</v>
      </c>
      <c r="F53" s="33">
        <v>78</v>
      </c>
      <c r="G53" s="33">
        <v>0</v>
      </c>
      <c r="H53" s="5">
        <f>(E53-F53)*C53</f>
        <v>24000</v>
      </c>
      <c r="I53" s="5">
        <v>0</v>
      </c>
      <c r="J53" s="16">
        <f t="shared" ref="J53" si="48">+I53+H53</f>
        <v>24000</v>
      </c>
    </row>
    <row r="54" spans="1:10" x14ac:dyDescent="0.25">
      <c r="A54" s="2">
        <v>43284</v>
      </c>
      <c r="B54" s="31" t="s">
        <v>29</v>
      </c>
      <c r="C54" s="32">
        <v>2750</v>
      </c>
      <c r="D54" s="31" t="s">
        <v>10</v>
      </c>
      <c r="E54" s="33">
        <v>260.5</v>
      </c>
      <c r="F54" s="33">
        <v>262.5</v>
      </c>
      <c r="G54" s="33">
        <v>0</v>
      </c>
      <c r="H54" s="5">
        <v>5500</v>
      </c>
      <c r="I54" s="5">
        <v>0</v>
      </c>
      <c r="J54" s="16">
        <v>5500</v>
      </c>
    </row>
    <row r="55" spans="1:10" x14ac:dyDescent="0.25">
      <c r="A55" s="2">
        <v>43284</v>
      </c>
      <c r="B55" s="32" t="s">
        <v>55</v>
      </c>
      <c r="C55" s="32">
        <v>10000</v>
      </c>
      <c r="D55" s="32" t="s">
        <v>11</v>
      </c>
      <c r="E55" s="33">
        <v>53.75</v>
      </c>
      <c r="F55" s="33">
        <v>52.5</v>
      </c>
      <c r="G55" s="33">
        <v>0</v>
      </c>
      <c r="H55" s="5">
        <f>(E55-F55)*C55</f>
        <v>12500</v>
      </c>
      <c r="I55" s="5">
        <v>0</v>
      </c>
      <c r="J55" s="16">
        <f t="shared" ref="J55:J56" si="49">+I55+H55</f>
        <v>12500</v>
      </c>
    </row>
    <row r="56" spans="1:10" x14ac:dyDescent="0.25">
      <c r="A56" s="2">
        <v>43283</v>
      </c>
      <c r="B56" s="28" t="s">
        <v>55</v>
      </c>
      <c r="C56" s="28">
        <v>10000</v>
      </c>
      <c r="D56" s="28" t="s">
        <v>10</v>
      </c>
      <c r="E56" s="29">
        <v>56.25</v>
      </c>
      <c r="F56" s="29">
        <v>57.5</v>
      </c>
      <c r="G56" s="30">
        <v>0</v>
      </c>
      <c r="H56" s="5">
        <f t="shared" ref="H56" si="50">(F56-E56)*C56</f>
        <v>12500</v>
      </c>
      <c r="I56" s="5">
        <v>0</v>
      </c>
      <c r="J56" s="16">
        <f t="shared" si="49"/>
        <v>12500</v>
      </c>
    </row>
    <row r="57" spans="1:10" x14ac:dyDescent="0.25">
      <c r="A57" s="34"/>
      <c r="B57" s="35"/>
      <c r="C57" s="35"/>
      <c r="D57" s="35"/>
      <c r="E57" s="36"/>
      <c r="F57" s="36"/>
      <c r="G57" s="36"/>
      <c r="H57" s="37"/>
      <c r="I57" s="37"/>
      <c r="J57" s="38"/>
    </row>
    <row r="58" spans="1:10" x14ac:dyDescent="0.25">
      <c r="A58" s="2">
        <v>43280</v>
      </c>
      <c r="B58" s="28" t="s">
        <v>21</v>
      </c>
      <c r="C58" s="28">
        <v>1200</v>
      </c>
      <c r="D58" s="28" t="s">
        <v>10</v>
      </c>
      <c r="E58" s="29">
        <v>972</v>
      </c>
      <c r="F58" s="29">
        <v>987</v>
      </c>
      <c r="G58" s="30">
        <v>0</v>
      </c>
      <c r="H58" s="5">
        <f t="shared" ref="H58:H60" si="51">(F58-E58)*C58</f>
        <v>18000</v>
      </c>
      <c r="I58" s="5">
        <v>0</v>
      </c>
      <c r="J58" s="16">
        <f t="shared" ref="J58:J79" si="52">+I58+H58</f>
        <v>18000</v>
      </c>
    </row>
    <row r="59" spans="1:10" x14ac:dyDescent="0.25">
      <c r="A59" s="2">
        <v>43279</v>
      </c>
      <c r="B59" s="28" t="s">
        <v>12</v>
      </c>
      <c r="C59" s="28">
        <v>28000</v>
      </c>
      <c r="D59" s="28" t="s">
        <v>10</v>
      </c>
      <c r="E59" s="29">
        <v>13.75</v>
      </c>
      <c r="F59" s="29">
        <v>14.4</v>
      </c>
      <c r="G59" s="30">
        <v>0</v>
      </c>
      <c r="H59" s="5">
        <f t="shared" si="51"/>
        <v>18200.000000000011</v>
      </c>
      <c r="I59" s="5">
        <v>0</v>
      </c>
      <c r="J59" s="16">
        <f t="shared" si="52"/>
        <v>18200.000000000011</v>
      </c>
    </row>
    <row r="60" spans="1:10" x14ac:dyDescent="0.25">
      <c r="A60" s="2">
        <v>43279</v>
      </c>
      <c r="B60" s="28" t="s">
        <v>56</v>
      </c>
      <c r="C60" s="28">
        <v>800</v>
      </c>
      <c r="D60" s="28" t="s">
        <v>10</v>
      </c>
      <c r="E60" s="29">
        <v>1124</v>
      </c>
      <c r="F60" s="29">
        <v>1132</v>
      </c>
      <c r="G60" s="30">
        <v>0</v>
      </c>
      <c r="H60" s="5">
        <f t="shared" si="51"/>
        <v>6400</v>
      </c>
      <c r="I60" s="5">
        <v>0</v>
      </c>
      <c r="J60" s="16">
        <f t="shared" si="52"/>
        <v>6400</v>
      </c>
    </row>
    <row r="61" spans="1:10" x14ac:dyDescent="0.25">
      <c r="A61" s="13">
        <v>43277</v>
      </c>
      <c r="B61" s="32" t="s">
        <v>27</v>
      </c>
      <c r="C61" s="32">
        <v>12000</v>
      </c>
      <c r="D61" s="32" t="s">
        <v>11</v>
      </c>
      <c r="E61" s="33">
        <v>82.25</v>
      </c>
      <c r="F61" s="33">
        <v>80.5</v>
      </c>
      <c r="G61" s="33">
        <v>0</v>
      </c>
      <c r="H61" s="5">
        <f>(E61-F61)*C61</f>
        <v>21000</v>
      </c>
      <c r="I61" s="5">
        <v>0</v>
      </c>
      <c r="J61" s="16">
        <f t="shared" si="52"/>
        <v>21000</v>
      </c>
    </row>
    <row r="62" spans="1:10" x14ac:dyDescent="0.25">
      <c r="A62" s="13">
        <v>43276</v>
      </c>
      <c r="B62" s="39" t="s">
        <v>18</v>
      </c>
      <c r="C62" s="39">
        <v>500</v>
      </c>
      <c r="D62" s="39" t="s">
        <v>10</v>
      </c>
      <c r="E62" s="40">
        <v>1615</v>
      </c>
      <c r="F62" s="40">
        <v>1637</v>
      </c>
      <c r="G62" s="30">
        <v>0</v>
      </c>
      <c r="H62" s="5">
        <f t="shared" ref="H62" si="53">(F62-E62)*C62</f>
        <v>11000</v>
      </c>
      <c r="I62" s="5">
        <v>0</v>
      </c>
      <c r="J62" s="16">
        <f t="shared" si="52"/>
        <v>11000</v>
      </c>
    </row>
    <row r="63" spans="1:10" x14ac:dyDescent="0.25">
      <c r="A63" s="13">
        <v>43273</v>
      </c>
      <c r="B63" s="32" t="s">
        <v>21</v>
      </c>
      <c r="C63" s="32">
        <v>1200</v>
      </c>
      <c r="D63" s="32" t="s">
        <v>11</v>
      </c>
      <c r="E63" s="33">
        <v>985</v>
      </c>
      <c r="F63" s="33">
        <v>980</v>
      </c>
      <c r="G63" s="33">
        <v>0</v>
      </c>
      <c r="H63" s="5">
        <f>(E63-F63)*C63</f>
        <v>6000</v>
      </c>
      <c r="I63" s="5">
        <v>0</v>
      </c>
      <c r="J63" s="16">
        <f t="shared" si="52"/>
        <v>6000</v>
      </c>
    </row>
    <row r="64" spans="1:10" x14ac:dyDescent="0.25">
      <c r="A64" s="13">
        <v>43272</v>
      </c>
      <c r="B64" s="32" t="s">
        <v>18</v>
      </c>
      <c r="C64" s="32">
        <v>500</v>
      </c>
      <c r="D64" s="32" t="s">
        <v>11</v>
      </c>
      <c r="E64" s="33">
        <v>1640</v>
      </c>
      <c r="F64" s="33">
        <v>1615</v>
      </c>
      <c r="G64" s="33">
        <v>0</v>
      </c>
      <c r="H64" s="5">
        <f>(E64-F64)*C64</f>
        <v>12500</v>
      </c>
      <c r="I64" s="5">
        <v>0</v>
      </c>
      <c r="J64" s="16">
        <f t="shared" si="52"/>
        <v>12500</v>
      </c>
    </row>
    <row r="65" spans="1:10" x14ac:dyDescent="0.25">
      <c r="A65" s="13">
        <v>43271</v>
      </c>
      <c r="B65" s="39" t="s">
        <v>14</v>
      </c>
      <c r="C65" s="39">
        <v>7000</v>
      </c>
      <c r="D65" s="39" t="s">
        <v>10</v>
      </c>
      <c r="E65" s="40">
        <v>137</v>
      </c>
      <c r="F65" s="40">
        <v>138</v>
      </c>
      <c r="G65" s="30">
        <v>0</v>
      </c>
      <c r="H65" s="5">
        <f t="shared" ref="H65:H67" si="54">(F65-E65)*C65</f>
        <v>7000</v>
      </c>
      <c r="I65" s="5">
        <v>0</v>
      </c>
      <c r="J65" s="16">
        <f t="shared" si="52"/>
        <v>7000</v>
      </c>
    </row>
    <row r="66" spans="1:10" x14ac:dyDescent="0.25">
      <c r="A66" s="13">
        <v>43269</v>
      </c>
      <c r="B66" s="39" t="s">
        <v>21</v>
      </c>
      <c r="C66" s="39">
        <v>1200</v>
      </c>
      <c r="D66" s="39" t="s">
        <v>10</v>
      </c>
      <c r="E66" s="40">
        <v>1000</v>
      </c>
      <c r="F66" s="40">
        <v>1012</v>
      </c>
      <c r="G66" s="40">
        <v>0</v>
      </c>
      <c r="H66" s="16">
        <f t="shared" si="54"/>
        <v>14400</v>
      </c>
      <c r="I66" s="16">
        <v>0</v>
      </c>
      <c r="J66" s="16">
        <f t="shared" si="52"/>
        <v>14400</v>
      </c>
    </row>
    <row r="67" spans="1:10" x14ac:dyDescent="0.25">
      <c r="A67" s="13">
        <v>43269</v>
      </c>
      <c r="B67" s="39" t="s">
        <v>14</v>
      </c>
      <c r="C67" s="39">
        <v>7000</v>
      </c>
      <c r="D67" s="39" t="s">
        <v>10</v>
      </c>
      <c r="E67" s="40">
        <v>140</v>
      </c>
      <c r="F67" s="40">
        <v>140.5</v>
      </c>
      <c r="G67" s="40">
        <v>0</v>
      </c>
      <c r="H67" s="16">
        <f t="shared" si="54"/>
        <v>3500</v>
      </c>
      <c r="I67" s="16">
        <v>0</v>
      </c>
      <c r="J67" s="16">
        <f t="shared" si="52"/>
        <v>3500</v>
      </c>
    </row>
    <row r="68" spans="1:10" x14ac:dyDescent="0.25">
      <c r="A68" s="13">
        <v>43266</v>
      </c>
      <c r="B68" s="39" t="s">
        <v>13</v>
      </c>
      <c r="C68" s="39">
        <v>12000</v>
      </c>
      <c r="D68" s="39" t="s">
        <v>11</v>
      </c>
      <c r="E68" s="40">
        <v>87</v>
      </c>
      <c r="F68" s="40">
        <v>85</v>
      </c>
      <c r="G68" s="40">
        <v>84.25</v>
      </c>
      <c r="H68" s="16">
        <f>(E68-F68)*C68</f>
        <v>24000</v>
      </c>
      <c r="I68" s="16">
        <f>(F68-G68)*C68</f>
        <v>9000</v>
      </c>
      <c r="J68" s="16">
        <f t="shared" si="52"/>
        <v>33000</v>
      </c>
    </row>
    <row r="69" spans="1:10" x14ac:dyDescent="0.25">
      <c r="A69" s="13">
        <v>43266</v>
      </c>
      <c r="B69" s="39" t="s">
        <v>34</v>
      </c>
      <c r="C69" s="39">
        <v>1000</v>
      </c>
      <c r="D69" s="39" t="s">
        <v>11</v>
      </c>
      <c r="E69" s="40">
        <v>1087</v>
      </c>
      <c r="F69" s="40">
        <v>1075</v>
      </c>
      <c r="G69" s="40">
        <v>0</v>
      </c>
      <c r="H69" s="16">
        <f t="shared" ref="H69" si="55">(E69-F69)*C69</f>
        <v>12000</v>
      </c>
      <c r="I69" s="16">
        <v>0</v>
      </c>
      <c r="J69" s="16">
        <f t="shared" si="52"/>
        <v>12000</v>
      </c>
    </row>
    <row r="70" spans="1:10" x14ac:dyDescent="0.25">
      <c r="A70" s="13">
        <v>43265</v>
      </c>
      <c r="B70" s="39" t="s">
        <v>12</v>
      </c>
      <c r="C70" s="39">
        <v>28000</v>
      </c>
      <c r="D70" s="39" t="s">
        <v>10</v>
      </c>
      <c r="E70" s="40">
        <v>16</v>
      </c>
      <c r="F70" s="40">
        <v>15.4</v>
      </c>
      <c r="G70" s="40">
        <v>0</v>
      </c>
      <c r="H70" s="16">
        <f t="shared" ref="H70" si="56">(F70-E70)*C70</f>
        <v>-16799.999999999989</v>
      </c>
      <c r="I70" s="16">
        <v>0</v>
      </c>
      <c r="J70" s="11">
        <f t="shared" si="52"/>
        <v>-16799.999999999989</v>
      </c>
    </row>
    <row r="71" spans="1:10" x14ac:dyDescent="0.25">
      <c r="A71" s="13">
        <v>43265</v>
      </c>
      <c r="B71" s="39" t="s">
        <v>14</v>
      </c>
      <c r="C71" s="39">
        <v>7000</v>
      </c>
      <c r="D71" s="39" t="s">
        <v>10</v>
      </c>
      <c r="E71" s="40">
        <v>143.75</v>
      </c>
      <c r="F71" s="40">
        <v>145.75</v>
      </c>
      <c r="G71" s="40">
        <v>146.25</v>
      </c>
      <c r="H71" s="16">
        <f>(F71-E71)*C71</f>
        <v>14000</v>
      </c>
      <c r="I71" s="16">
        <f>(G71-F71)*C71</f>
        <v>3500</v>
      </c>
      <c r="J71" s="16">
        <f t="shared" si="52"/>
        <v>17500</v>
      </c>
    </row>
    <row r="72" spans="1:10" x14ac:dyDescent="0.25">
      <c r="A72" s="41">
        <v>43264</v>
      </c>
      <c r="B72" s="32" t="s">
        <v>21</v>
      </c>
      <c r="C72" s="32">
        <v>1200</v>
      </c>
      <c r="D72" s="32" t="s">
        <v>11</v>
      </c>
      <c r="E72" s="33">
        <v>1045</v>
      </c>
      <c r="F72" s="33">
        <v>1032</v>
      </c>
      <c r="G72" s="33">
        <v>0</v>
      </c>
      <c r="H72" s="5">
        <f t="shared" ref="H72" si="57">(E72-F72)*C72</f>
        <v>15600</v>
      </c>
      <c r="I72" s="5">
        <v>0</v>
      </c>
      <c r="J72" s="16">
        <f t="shared" si="52"/>
        <v>15600</v>
      </c>
    </row>
    <row r="73" spans="1:10" x14ac:dyDescent="0.25">
      <c r="A73" s="13">
        <v>43263</v>
      </c>
      <c r="B73" s="39" t="s">
        <v>20</v>
      </c>
      <c r="C73" s="39">
        <v>1000</v>
      </c>
      <c r="D73" s="39" t="s">
        <v>10</v>
      </c>
      <c r="E73" s="40">
        <v>1061</v>
      </c>
      <c r="F73" s="40">
        <v>1076</v>
      </c>
      <c r="G73" s="40">
        <v>1096</v>
      </c>
      <c r="H73" s="16">
        <f>(F73-E73)*C73</f>
        <v>15000</v>
      </c>
      <c r="I73" s="16">
        <v>0</v>
      </c>
      <c r="J73" s="16">
        <f t="shared" si="52"/>
        <v>15000</v>
      </c>
    </row>
    <row r="74" spans="1:10" x14ac:dyDescent="0.25">
      <c r="A74" s="13">
        <v>43262</v>
      </c>
      <c r="B74" s="39" t="s">
        <v>57</v>
      </c>
      <c r="C74" s="39">
        <v>4500</v>
      </c>
      <c r="D74" s="39" t="s">
        <v>10</v>
      </c>
      <c r="E74" s="40">
        <v>273</v>
      </c>
      <c r="F74" s="40">
        <v>275.75</v>
      </c>
      <c r="G74" s="40">
        <v>0</v>
      </c>
      <c r="H74" s="16">
        <f>(F74-E74)*C74</f>
        <v>12375</v>
      </c>
      <c r="I74" s="16">
        <v>0</v>
      </c>
      <c r="J74" s="16">
        <f t="shared" si="52"/>
        <v>12375</v>
      </c>
    </row>
    <row r="75" spans="1:10" x14ac:dyDescent="0.25">
      <c r="A75" s="13">
        <v>43259</v>
      </c>
      <c r="B75" s="39" t="s">
        <v>21</v>
      </c>
      <c r="C75" s="39">
        <v>1200</v>
      </c>
      <c r="D75" s="39" t="s">
        <v>10</v>
      </c>
      <c r="E75" s="40">
        <v>1021</v>
      </c>
      <c r="F75" s="40">
        <v>1036</v>
      </c>
      <c r="G75" s="40">
        <v>1041</v>
      </c>
      <c r="H75" s="16">
        <f>(F75-E75)*C75</f>
        <v>18000</v>
      </c>
      <c r="I75" s="16">
        <f>(G75-F75)*C75</f>
        <v>6000</v>
      </c>
      <c r="J75" s="16">
        <f t="shared" si="52"/>
        <v>24000</v>
      </c>
    </row>
    <row r="76" spans="1:10" x14ac:dyDescent="0.25">
      <c r="A76" s="13">
        <v>43259</v>
      </c>
      <c r="B76" s="39" t="s">
        <v>58</v>
      </c>
      <c r="C76" s="39">
        <v>4000</v>
      </c>
      <c r="D76" s="39" t="s">
        <v>10</v>
      </c>
      <c r="E76" s="40">
        <v>132.75</v>
      </c>
      <c r="F76" s="40">
        <v>135.75</v>
      </c>
      <c r="G76" s="40">
        <v>0</v>
      </c>
      <c r="H76" s="16">
        <f>(F76-E76)*C76</f>
        <v>12000</v>
      </c>
      <c r="I76" s="16">
        <v>0</v>
      </c>
      <c r="J76" s="16">
        <f t="shared" si="52"/>
        <v>12000</v>
      </c>
    </row>
    <row r="77" spans="1:10" x14ac:dyDescent="0.25">
      <c r="A77" s="13">
        <v>43259</v>
      </c>
      <c r="B77" s="39" t="s">
        <v>36</v>
      </c>
      <c r="C77" s="39">
        <v>1400</v>
      </c>
      <c r="D77" s="39" t="s">
        <v>10</v>
      </c>
      <c r="E77" s="40">
        <v>565</v>
      </c>
      <c r="F77" s="40">
        <v>575</v>
      </c>
      <c r="G77" s="40">
        <v>587</v>
      </c>
      <c r="H77" s="16">
        <f>(F77-E77)*C77</f>
        <v>14000</v>
      </c>
      <c r="I77" s="16">
        <f>(G77-F77)*C77</f>
        <v>16800</v>
      </c>
      <c r="J77" s="16">
        <f t="shared" si="52"/>
        <v>30800</v>
      </c>
    </row>
    <row r="78" spans="1:10" x14ac:dyDescent="0.25">
      <c r="A78" s="13">
        <v>43258</v>
      </c>
      <c r="B78" s="39" t="s">
        <v>14</v>
      </c>
      <c r="C78" s="39">
        <v>7000</v>
      </c>
      <c r="D78" s="39" t="s">
        <v>10</v>
      </c>
      <c r="E78" s="40">
        <v>149</v>
      </c>
      <c r="F78" s="40">
        <v>147</v>
      </c>
      <c r="G78" s="40">
        <v>0</v>
      </c>
      <c r="H78" s="16">
        <f t="shared" ref="H78:H79" si="58">(F78-E78)*C78</f>
        <v>-14000</v>
      </c>
      <c r="I78" s="16">
        <v>0</v>
      </c>
      <c r="J78" s="11">
        <f t="shared" si="52"/>
        <v>-14000</v>
      </c>
    </row>
    <row r="79" spans="1:10" x14ac:dyDescent="0.25">
      <c r="A79" s="13">
        <v>43258</v>
      </c>
      <c r="B79" s="42" t="s">
        <v>28</v>
      </c>
      <c r="C79" s="42">
        <v>28000</v>
      </c>
      <c r="D79" s="42" t="s">
        <v>10</v>
      </c>
      <c r="E79" s="43">
        <v>16</v>
      </c>
      <c r="F79" s="40">
        <v>15.5</v>
      </c>
      <c r="G79" s="43">
        <v>0</v>
      </c>
      <c r="H79" s="16">
        <f t="shared" si="58"/>
        <v>-14000</v>
      </c>
      <c r="I79" s="16">
        <v>0</v>
      </c>
      <c r="J79" s="11">
        <f t="shared" si="52"/>
        <v>-14000</v>
      </c>
    </row>
    <row r="80" spans="1:10" x14ac:dyDescent="0.25">
      <c r="A80" s="13">
        <v>43257</v>
      </c>
      <c r="B80" s="39" t="s">
        <v>22</v>
      </c>
      <c r="C80" s="39">
        <v>1100</v>
      </c>
      <c r="D80" s="39" t="s">
        <v>10</v>
      </c>
      <c r="E80" s="40">
        <v>899</v>
      </c>
      <c r="F80" s="40">
        <v>905</v>
      </c>
      <c r="G80" s="40">
        <v>0</v>
      </c>
      <c r="H80" s="16">
        <f>(F80-E80)*C80</f>
        <v>6600</v>
      </c>
      <c r="I80" s="16">
        <v>0</v>
      </c>
      <c r="J80" s="16">
        <f>+I80+H80</f>
        <v>6600</v>
      </c>
    </row>
    <row r="81" spans="1:10" x14ac:dyDescent="0.25">
      <c r="A81" s="13">
        <v>43256</v>
      </c>
      <c r="B81" s="39" t="s">
        <v>17</v>
      </c>
      <c r="C81" s="39">
        <v>8000</v>
      </c>
      <c r="D81" s="39" t="s">
        <v>10</v>
      </c>
      <c r="E81" s="40">
        <v>109</v>
      </c>
      <c r="F81" s="40">
        <v>110.9</v>
      </c>
      <c r="G81" s="40">
        <v>0</v>
      </c>
      <c r="H81" s="16">
        <f>(F81-E81)*C81</f>
        <v>15200.000000000045</v>
      </c>
      <c r="I81" s="16">
        <v>0</v>
      </c>
      <c r="J81" s="16">
        <f t="shared" ref="J81:J85" si="59">+I81+H81</f>
        <v>15200.000000000045</v>
      </c>
    </row>
    <row r="82" spans="1:10" x14ac:dyDescent="0.25">
      <c r="A82" s="13">
        <v>43255</v>
      </c>
      <c r="B82" s="39" t="s">
        <v>18</v>
      </c>
      <c r="C82" s="39">
        <v>500</v>
      </c>
      <c r="D82" s="39" t="s">
        <v>11</v>
      </c>
      <c r="E82" s="40">
        <v>1590</v>
      </c>
      <c r="F82" s="40">
        <v>1570</v>
      </c>
      <c r="G82" s="40">
        <v>0</v>
      </c>
      <c r="H82" s="16">
        <f>(E82-F82)*C82</f>
        <v>10000</v>
      </c>
      <c r="I82" s="16">
        <v>0</v>
      </c>
      <c r="J82" s="16">
        <f t="shared" si="59"/>
        <v>10000</v>
      </c>
    </row>
    <row r="83" spans="1:10" x14ac:dyDescent="0.25">
      <c r="A83" s="13">
        <v>43255</v>
      </c>
      <c r="B83" s="39" t="s">
        <v>15</v>
      </c>
      <c r="C83" s="39">
        <v>1000</v>
      </c>
      <c r="D83" s="39" t="s">
        <v>10</v>
      </c>
      <c r="E83" s="40">
        <v>923</v>
      </c>
      <c r="F83" s="40">
        <v>928</v>
      </c>
      <c r="G83" s="40">
        <v>0</v>
      </c>
      <c r="H83" s="16">
        <f>(F83-E83)*C83</f>
        <v>5000</v>
      </c>
      <c r="I83" s="16">
        <v>0</v>
      </c>
      <c r="J83" s="16">
        <f t="shared" si="59"/>
        <v>5000</v>
      </c>
    </row>
    <row r="84" spans="1:10" x14ac:dyDescent="0.25">
      <c r="A84" s="13">
        <v>43252</v>
      </c>
      <c r="B84" s="39" t="s">
        <v>17</v>
      </c>
      <c r="C84" s="39">
        <v>8000</v>
      </c>
      <c r="D84" s="39" t="s">
        <v>11</v>
      </c>
      <c r="E84" s="40">
        <v>122.5</v>
      </c>
      <c r="F84" s="40">
        <v>120.5</v>
      </c>
      <c r="G84" s="40">
        <v>0</v>
      </c>
      <c r="H84" s="16">
        <f>(E84-F84)*C84</f>
        <v>16000</v>
      </c>
      <c r="I84" s="16">
        <v>0</v>
      </c>
      <c r="J84" s="16">
        <f t="shared" si="59"/>
        <v>16000</v>
      </c>
    </row>
    <row r="85" spans="1:10" x14ac:dyDescent="0.25">
      <c r="A85" s="13">
        <v>43252</v>
      </c>
      <c r="B85" s="39" t="s">
        <v>31</v>
      </c>
      <c r="C85" s="39">
        <v>500</v>
      </c>
      <c r="D85" s="39" t="s">
        <v>10</v>
      </c>
      <c r="E85" s="40">
        <v>760</v>
      </c>
      <c r="F85" s="40">
        <v>735</v>
      </c>
      <c r="G85" s="40">
        <v>0</v>
      </c>
      <c r="H85" s="16">
        <f>(F85-E85)*C85</f>
        <v>-12500</v>
      </c>
      <c r="I85" s="16">
        <v>0</v>
      </c>
      <c r="J85" s="11">
        <f t="shared" si="59"/>
        <v>-12500</v>
      </c>
    </row>
    <row r="86" spans="1:10" x14ac:dyDescent="0.25">
      <c r="A86" s="34"/>
      <c r="B86" s="35"/>
      <c r="C86" s="35"/>
      <c r="D86" s="35"/>
      <c r="E86" s="36"/>
      <c r="F86" s="36"/>
      <c r="G86" s="36"/>
      <c r="H86" s="37"/>
      <c r="I86" s="37"/>
      <c r="J86" s="38"/>
    </row>
  </sheetData>
  <mergeCells count="2">
    <mergeCell ref="A1:J1"/>
    <mergeCell ref="A2:J2"/>
  </mergeCells>
  <pageMargins left="0.7" right="0.7" top="0.75" bottom="0.75" header="0.3" footer="0.3"/>
  <ignoredErrors>
    <ignoredError sqref="H6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23.25" customHeight="1" x14ac:dyDescent="0.4">
      <c r="A2" s="76" t="s">
        <v>66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43361</v>
      </c>
      <c r="B5" s="3" t="s">
        <v>130</v>
      </c>
      <c r="C5" s="4">
        <v>1620</v>
      </c>
      <c r="D5" s="4" t="s">
        <v>63</v>
      </c>
      <c r="E5" s="5">
        <v>600</v>
      </c>
      <c r="F5" s="5">
        <v>36</v>
      </c>
      <c r="G5" s="5">
        <v>41.9</v>
      </c>
      <c r="H5" s="5" t="s">
        <v>44</v>
      </c>
      <c r="I5" s="47">
        <f t="shared" ref="I5:I7" si="0">(G5-F5)*E5</f>
        <v>3539.9999999999991</v>
      </c>
      <c r="J5" s="7">
        <v>0</v>
      </c>
      <c r="K5" s="50">
        <f t="shared" ref="K5:K7" si="1">(I5+J5)</f>
        <v>3539.9999999999991</v>
      </c>
    </row>
    <row r="6" spans="1:11" x14ac:dyDescent="0.25">
      <c r="A6" s="2">
        <v>43355</v>
      </c>
      <c r="B6" s="3" t="s">
        <v>23</v>
      </c>
      <c r="C6" s="4">
        <v>500</v>
      </c>
      <c r="D6" s="4" t="s">
        <v>63</v>
      </c>
      <c r="E6" s="5">
        <v>800</v>
      </c>
      <c r="F6" s="5">
        <v>17</v>
      </c>
      <c r="G6" s="5">
        <v>19</v>
      </c>
      <c r="H6" s="5" t="s">
        <v>44</v>
      </c>
      <c r="I6" s="47">
        <f t="shared" si="0"/>
        <v>1600</v>
      </c>
      <c r="J6" s="7">
        <v>0</v>
      </c>
      <c r="K6" s="50">
        <f t="shared" si="1"/>
        <v>1600</v>
      </c>
    </row>
    <row r="7" spans="1:11" x14ac:dyDescent="0.25">
      <c r="A7" s="2">
        <v>43354</v>
      </c>
      <c r="B7" s="3" t="s">
        <v>101</v>
      </c>
      <c r="C7" s="4">
        <v>600</v>
      </c>
      <c r="D7" s="4" t="s">
        <v>100</v>
      </c>
      <c r="E7" s="5">
        <v>1500</v>
      </c>
      <c r="F7" s="5">
        <v>10</v>
      </c>
      <c r="G7" s="5">
        <v>10</v>
      </c>
      <c r="H7" s="5" t="s">
        <v>44</v>
      </c>
      <c r="I7" s="47">
        <f t="shared" si="0"/>
        <v>0</v>
      </c>
      <c r="J7" s="7">
        <v>0</v>
      </c>
      <c r="K7" s="50">
        <f t="shared" si="1"/>
        <v>0</v>
      </c>
    </row>
    <row r="8" spans="1:11" x14ac:dyDescent="0.25">
      <c r="A8" s="2">
        <v>43353</v>
      </c>
      <c r="B8" s="3" t="s">
        <v>22</v>
      </c>
      <c r="C8" s="4">
        <v>780</v>
      </c>
      <c r="D8" s="4" t="s">
        <v>100</v>
      </c>
      <c r="E8" s="5">
        <v>1100</v>
      </c>
      <c r="F8" s="5">
        <v>25</v>
      </c>
      <c r="G8" s="5">
        <v>28</v>
      </c>
      <c r="H8" s="5">
        <v>32</v>
      </c>
      <c r="I8" s="47">
        <f t="shared" ref="I8" si="2">(G8-F8)*E8</f>
        <v>3300</v>
      </c>
      <c r="J8" s="7">
        <f t="shared" ref="J8" si="3">(H8-G8)*E8</f>
        <v>4400</v>
      </c>
      <c r="K8" s="50">
        <f t="shared" ref="K8" si="4">(I8+J8)</f>
        <v>7700</v>
      </c>
    </row>
    <row r="9" spans="1:11" x14ac:dyDescent="0.25">
      <c r="A9" s="2">
        <v>43350</v>
      </c>
      <c r="B9" s="3" t="s">
        <v>94</v>
      </c>
      <c r="C9" s="4">
        <v>330</v>
      </c>
      <c r="D9" s="4" t="s">
        <v>100</v>
      </c>
      <c r="E9" s="5">
        <v>1750</v>
      </c>
      <c r="F9" s="5">
        <v>12.25</v>
      </c>
      <c r="G9" s="5">
        <v>14.25</v>
      </c>
      <c r="H9" s="5">
        <v>17.5</v>
      </c>
      <c r="I9" s="47">
        <f t="shared" ref="I9" si="5">(G9-F9)*E9</f>
        <v>3500</v>
      </c>
      <c r="J9" s="7">
        <f t="shared" ref="J9" si="6">(H9-G9)*E9</f>
        <v>5687.5</v>
      </c>
      <c r="K9" s="50">
        <f t="shared" ref="K9" si="7">(I9+J9)</f>
        <v>9187.5</v>
      </c>
    </row>
    <row r="10" spans="1:11" x14ac:dyDescent="0.25">
      <c r="A10" s="2">
        <v>43349</v>
      </c>
      <c r="B10" s="3" t="s">
        <v>22</v>
      </c>
      <c r="C10" s="4">
        <v>780</v>
      </c>
      <c r="D10" s="4" t="s">
        <v>100</v>
      </c>
      <c r="E10" s="5">
        <v>1100</v>
      </c>
      <c r="F10" s="5">
        <v>21</v>
      </c>
      <c r="G10" s="5">
        <v>23</v>
      </c>
      <c r="H10" s="5" t="s">
        <v>44</v>
      </c>
      <c r="I10" s="47">
        <f t="shared" ref="I10" si="8">(G10-F10)*E10</f>
        <v>2200</v>
      </c>
      <c r="J10" s="7">
        <v>0</v>
      </c>
      <c r="K10" s="50">
        <f t="shared" ref="K10" si="9">(I10+J10)</f>
        <v>2200</v>
      </c>
    </row>
    <row r="11" spans="1:11" x14ac:dyDescent="0.25">
      <c r="A11" s="2">
        <v>43346</v>
      </c>
      <c r="B11" s="3" t="s">
        <v>114</v>
      </c>
      <c r="C11" s="4">
        <v>290</v>
      </c>
      <c r="D11" s="4" t="s">
        <v>63</v>
      </c>
      <c r="E11" s="5">
        <v>2000</v>
      </c>
      <c r="F11" s="5">
        <v>16.25</v>
      </c>
      <c r="G11" s="5">
        <v>14.25</v>
      </c>
      <c r="H11" s="5" t="s">
        <v>44</v>
      </c>
      <c r="I11" s="47">
        <f t="shared" ref="I11" si="10">(G11-F11)*E11</f>
        <v>-4000</v>
      </c>
      <c r="J11" s="7">
        <v>0</v>
      </c>
      <c r="K11" s="50">
        <f t="shared" ref="K11" si="11">(I11+J11)</f>
        <v>-4000</v>
      </c>
    </row>
    <row r="12" spans="1:11" x14ac:dyDescent="0.25">
      <c r="A12" s="53"/>
      <c r="B12" s="54"/>
      <c r="C12" s="55"/>
      <c r="D12" s="55"/>
      <c r="E12" s="56"/>
      <c r="F12" s="56"/>
      <c r="G12" s="56"/>
      <c r="H12" s="56"/>
      <c r="I12" s="57"/>
      <c r="J12" s="58"/>
      <c r="K12" s="59"/>
    </row>
    <row r="13" spans="1:11" x14ac:dyDescent="0.25">
      <c r="A13" s="52">
        <v>43343</v>
      </c>
      <c r="B13" s="3" t="s">
        <v>115</v>
      </c>
      <c r="C13" s="4">
        <v>115</v>
      </c>
      <c r="D13" s="4" t="s">
        <v>63</v>
      </c>
      <c r="E13" s="5">
        <v>6000</v>
      </c>
      <c r="F13" s="5">
        <v>3.8</v>
      </c>
      <c r="G13" s="5">
        <v>3.8</v>
      </c>
      <c r="H13" s="5" t="s">
        <v>44</v>
      </c>
      <c r="I13" s="47">
        <f t="shared" ref="I13" si="12">(G13-F13)*E13</f>
        <v>0</v>
      </c>
      <c r="J13" s="7">
        <v>0</v>
      </c>
      <c r="K13" s="50">
        <f t="shared" ref="K13" si="13">(I13+J13)</f>
        <v>0</v>
      </c>
    </row>
    <row r="14" spans="1:11" x14ac:dyDescent="0.25">
      <c r="A14" s="2">
        <v>43341</v>
      </c>
      <c r="B14" s="3" t="s">
        <v>112</v>
      </c>
      <c r="C14" s="4">
        <v>660</v>
      </c>
      <c r="D14" s="4" t="s">
        <v>63</v>
      </c>
      <c r="E14" s="5">
        <v>1200</v>
      </c>
      <c r="F14" s="5">
        <v>19</v>
      </c>
      <c r="G14" s="5">
        <v>23</v>
      </c>
      <c r="H14" s="5" t="s">
        <v>44</v>
      </c>
      <c r="I14" s="47">
        <f t="shared" ref="I14" si="14">(G14-F14)*E14</f>
        <v>4800</v>
      </c>
      <c r="J14" s="7">
        <v>0</v>
      </c>
      <c r="K14" s="50">
        <f t="shared" ref="K14" si="15">(I14+J14)</f>
        <v>4800</v>
      </c>
    </row>
    <row r="15" spans="1:11" x14ac:dyDescent="0.25">
      <c r="A15" s="2">
        <v>43339</v>
      </c>
      <c r="B15" s="3" t="s">
        <v>104</v>
      </c>
      <c r="C15" s="4">
        <v>190</v>
      </c>
      <c r="D15" s="4" t="s">
        <v>63</v>
      </c>
      <c r="E15" s="5">
        <v>2500</v>
      </c>
      <c r="F15" s="5">
        <v>6.25</v>
      </c>
      <c r="G15" s="5">
        <v>5</v>
      </c>
      <c r="H15" s="5" t="s">
        <v>44</v>
      </c>
      <c r="I15" s="47">
        <f t="shared" ref="I15:I16" si="16">(G15-F15)*E15</f>
        <v>-3125</v>
      </c>
      <c r="J15" s="7">
        <v>0</v>
      </c>
      <c r="K15" s="50">
        <f t="shared" ref="K15:K16" si="17">(I15+J15)</f>
        <v>-3125</v>
      </c>
    </row>
    <row r="16" spans="1:11" x14ac:dyDescent="0.25">
      <c r="A16" s="2">
        <v>43332</v>
      </c>
      <c r="B16" s="3" t="s">
        <v>80</v>
      </c>
      <c r="C16" s="4">
        <v>260</v>
      </c>
      <c r="D16" s="4" t="s">
        <v>63</v>
      </c>
      <c r="E16" s="5">
        <v>1500</v>
      </c>
      <c r="F16" s="5">
        <v>10.1</v>
      </c>
      <c r="G16" s="5">
        <v>12.1</v>
      </c>
      <c r="H16" s="5" t="s">
        <v>44</v>
      </c>
      <c r="I16" s="47">
        <f t="shared" si="16"/>
        <v>3000</v>
      </c>
      <c r="J16" s="7">
        <v>0</v>
      </c>
      <c r="K16" s="50">
        <f t="shared" si="17"/>
        <v>3000</v>
      </c>
    </row>
    <row r="17" spans="1:11" x14ac:dyDescent="0.25">
      <c r="A17" s="2">
        <v>43326</v>
      </c>
      <c r="B17" s="3" t="s">
        <v>102</v>
      </c>
      <c r="C17" s="4">
        <v>190</v>
      </c>
      <c r="D17" s="4" t="s">
        <v>63</v>
      </c>
      <c r="E17" s="5">
        <v>2500</v>
      </c>
      <c r="F17" s="5">
        <v>15</v>
      </c>
      <c r="G17" s="5">
        <v>16</v>
      </c>
      <c r="H17" s="5" t="s">
        <v>44</v>
      </c>
      <c r="I17" s="47">
        <f t="shared" ref="I17" si="18">(G17-F17)*E17</f>
        <v>2500</v>
      </c>
      <c r="J17" s="7">
        <v>0</v>
      </c>
      <c r="K17" s="50">
        <f t="shared" ref="K17" si="19">(I17+J17)</f>
        <v>2500</v>
      </c>
    </row>
    <row r="18" spans="1:11" x14ac:dyDescent="0.25">
      <c r="A18" s="2">
        <v>43322</v>
      </c>
      <c r="B18" s="3" t="s">
        <v>99</v>
      </c>
      <c r="C18" s="4">
        <v>3600</v>
      </c>
      <c r="D18" s="4" t="s">
        <v>100</v>
      </c>
      <c r="E18" s="5">
        <v>1600</v>
      </c>
      <c r="F18" s="5">
        <v>16.399999999999999</v>
      </c>
      <c r="G18" s="5">
        <v>17.2</v>
      </c>
      <c r="H18" s="5" t="s">
        <v>44</v>
      </c>
      <c r="I18" s="47">
        <f t="shared" ref="I18" si="20">(G18-F18)*E18</f>
        <v>1280.0000000000011</v>
      </c>
      <c r="J18" s="7">
        <v>0</v>
      </c>
      <c r="K18" s="50">
        <f t="shared" ref="K18" si="21">(I18+J18)</f>
        <v>1280.0000000000011</v>
      </c>
    </row>
    <row r="19" spans="1:11" x14ac:dyDescent="0.25">
      <c r="A19" s="2">
        <v>43319</v>
      </c>
      <c r="B19" s="3" t="s">
        <v>91</v>
      </c>
      <c r="C19" s="4">
        <v>230</v>
      </c>
      <c r="D19" s="4" t="s">
        <v>63</v>
      </c>
      <c r="E19" s="5">
        <v>2500</v>
      </c>
      <c r="F19" s="5">
        <v>8.8000000000000007</v>
      </c>
      <c r="G19" s="5">
        <v>7.5</v>
      </c>
      <c r="H19" s="5" t="s">
        <v>44</v>
      </c>
      <c r="I19" s="47">
        <f t="shared" ref="I19:I20" si="22">(G19-F19)*E19</f>
        <v>-3250.0000000000018</v>
      </c>
      <c r="J19" s="7">
        <v>0</v>
      </c>
      <c r="K19" s="50">
        <f t="shared" ref="K19:K20" si="23">(I19+J19)</f>
        <v>-3250.0000000000018</v>
      </c>
    </row>
    <row r="20" spans="1:11" x14ac:dyDescent="0.25">
      <c r="A20" s="2">
        <v>43311</v>
      </c>
      <c r="B20" s="3" t="s">
        <v>96</v>
      </c>
      <c r="C20" s="4">
        <v>940</v>
      </c>
      <c r="D20" s="4" t="s">
        <v>63</v>
      </c>
      <c r="E20" s="5">
        <v>1000</v>
      </c>
      <c r="F20" s="5">
        <v>28</v>
      </c>
      <c r="G20" s="5">
        <v>31</v>
      </c>
      <c r="H20" s="5" t="s">
        <v>44</v>
      </c>
      <c r="I20" s="47">
        <f t="shared" si="22"/>
        <v>3000</v>
      </c>
      <c r="J20" s="7">
        <v>0</v>
      </c>
      <c r="K20" s="50">
        <f t="shared" si="23"/>
        <v>3000</v>
      </c>
    </row>
    <row r="21" spans="1:11" x14ac:dyDescent="0.25">
      <c r="A21" s="2">
        <v>43305</v>
      </c>
      <c r="B21" s="3" t="s">
        <v>79</v>
      </c>
      <c r="C21" s="4">
        <v>70</v>
      </c>
      <c r="D21" s="4" t="s">
        <v>63</v>
      </c>
      <c r="E21" s="5">
        <v>7500</v>
      </c>
      <c r="F21" s="5">
        <v>3.5</v>
      </c>
      <c r="G21" s="5">
        <v>4</v>
      </c>
      <c r="H21" s="5">
        <v>4.4000000000000004</v>
      </c>
      <c r="I21" s="47">
        <f t="shared" ref="I21" si="24">(G21-F21)*E21</f>
        <v>3750</v>
      </c>
      <c r="J21" s="7">
        <f t="shared" ref="J21" si="25">(H21-G21)*E21</f>
        <v>3000.0000000000027</v>
      </c>
      <c r="K21" s="50">
        <f t="shared" ref="K21" si="26">(I21+J21)</f>
        <v>6750.0000000000027</v>
      </c>
    </row>
    <row r="22" spans="1:11" x14ac:dyDescent="0.25">
      <c r="A22" s="2">
        <v>43298</v>
      </c>
      <c r="B22" s="3" t="s">
        <v>78</v>
      </c>
      <c r="C22" s="4">
        <v>80</v>
      </c>
      <c r="D22" s="4" t="s">
        <v>63</v>
      </c>
      <c r="E22" s="5">
        <v>6000</v>
      </c>
      <c r="F22" s="5">
        <v>3.4</v>
      </c>
      <c r="G22" s="5">
        <v>3.9</v>
      </c>
      <c r="H22" s="5">
        <v>4.5</v>
      </c>
      <c r="I22" s="47">
        <f t="shared" ref="I22" si="27">(G22-F22)*E22</f>
        <v>3000</v>
      </c>
      <c r="J22" s="7">
        <f t="shared" ref="J22" si="28">(H22-G22)*E22</f>
        <v>3600.0000000000005</v>
      </c>
      <c r="K22" s="7">
        <f t="shared" ref="K22" si="29">(I22+J22)</f>
        <v>6600</v>
      </c>
    </row>
    <row r="23" spans="1:11" x14ac:dyDescent="0.25">
      <c r="A23" s="2">
        <v>43293</v>
      </c>
      <c r="B23" s="3" t="s">
        <v>73</v>
      </c>
      <c r="C23" s="4">
        <v>120</v>
      </c>
      <c r="D23" s="4" t="s">
        <v>63</v>
      </c>
      <c r="E23" s="5">
        <v>4000</v>
      </c>
      <c r="F23" s="5">
        <v>7.25</v>
      </c>
      <c r="G23" s="5">
        <v>8.25</v>
      </c>
      <c r="H23" s="5" t="s">
        <v>44</v>
      </c>
      <c r="I23" s="47">
        <f t="shared" ref="I23:I24" si="30">(G23-F23)*E23</f>
        <v>4000</v>
      </c>
      <c r="J23" s="7">
        <v>0</v>
      </c>
      <c r="K23" s="7">
        <f t="shared" ref="K23:K24" si="31">(I23+J23)</f>
        <v>4000</v>
      </c>
    </row>
    <row r="24" spans="1:11" x14ac:dyDescent="0.25">
      <c r="A24" s="2">
        <v>43292</v>
      </c>
      <c r="B24" s="3" t="s">
        <v>69</v>
      </c>
      <c r="C24" s="4">
        <v>102.5</v>
      </c>
      <c r="D24" s="4" t="s">
        <v>70</v>
      </c>
      <c r="E24" s="5">
        <v>6000</v>
      </c>
      <c r="F24" s="5">
        <v>3.9</v>
      </c>
      <c r="G24" s="5">
        <v>4.1500000000000004</v>
      </c>
      <c r="H24" s="5" t="s">
        <v>44</v>
      </c>
      <c r="I24" s="47">
        <f t="shared" si="30"/>
        <v>1500.0000000000027</v>
      </c>
      <c r="J24" s="7">
        <v>0</v>
      </c>
      <c r="K24" s="7">
        <f t="shared" si="31"/>
        <v>1500.0000000000027</v>
      </c>
    </row>
    <row r="25" spans="1:11" x14ac:dyDescent="0.25">
      <c r="A25" s="2">
        <v>43291</v>
      </c>
      <c r="B25" s="3" t="s">
        <v>71</v>
      </c>
      <c r="C25" s="4">
        <v>1020</v>
      </c>
      <c r="D25" s="4" t="s">
        <v>63</v>
      </c>
      <c r="E25" s="5">
        <v>1000</v>
      </c>
      <c r="F25" s="5">
        <v>22</v>
      </c>
      <c r="G25" s="5">
        <v>25</v>
      </c>
      <c r="H25" s="5">
        <v>26</v>
      </c>
      <c r="I25" s="47">
        <f t="shared" ref="I25:I26" si="32">(G25-F25)*E25</f>
        <v>3000</v>
      </c>
      <c r="J25" s="7">
        <v>0</v>
      </c>
      <c r="K25" s="7">
        <f t="shared" ref="K25:K26" si="33">(I25+J25)</f>
        <v>3000</v>
      </c>
    </row>
    <row r="26" spans="1:11" x14ac:dyDescent="0.25">
      <c r="A26" s="2">
        <v>43290</v>
      </c>
      <c r="B26" s="3" t="s">
        <v>72</v>
      </c>
      <c r="C26" s="4">
        <v>380</v>
      </c>
      <c r="D26" s="4" t="s">
        <v>63</v>
      </c>
      <c r="E26" s="5">
        <v>1500</v>
      </c>
      <c r="F26" s="5">
        <v>18</v>
      </c>
      <c r="G26" s="5">
        <v>18.5</v>
      </c>
      <c r="H26" s="5">
        <v>0</v>
      </c>
      <c r="I26" s="47">
        <f t="shared" si="32"/>
        <v>750</v>
      </c>
      <c r="J26" s="7">
        <v>0</v>
      </c>
      <c r="K26" s="7">
        <f t="shared" si="33"/>
        <v>750</v>
      </c>
    </row>
    <row r="27" spans="1:11" x14ac:dyDescent="0.25">
      <c r="A27" s="2">
        <v>43287</v>
      </c>
      <c r="B27" s="3" t="s">
        <v>62</v>
      </c>
      <c r="C27" s="4">
        <v>220</v>
      </c>
      <c r="D27" s="4" t="s">
        <v>63</v>
      </c>
      <c r="E27" s="5">
        <v>2250</v>
      </c>
      <c r="F27" s="5">
        <v>8.6999999999999993</v>
      </c>
      <c r="G27" s="5">
        <v>9.85</v>
      </c>
      <c r="H27" s="5">
        <v>0</v>
      </c>
      <c r="I27" s="47">
        <f t="shared" ref="I27:I31" si="34">(G27-F27)*E27</f>
        <v>2587.5000000000009</v>
      </c>
      <c r="J27" s="7">
        <v>0</v>
      </c>
      <c r="K27" s="7">
        <f t="shared" ref="K27:K31" si="35">(I27+J27)</f>
        <v>2587.5000000000009</v>
      </c>
    </row>
    <row r="28" spans="1:11" x14ac:dyDescent="0.25">
      <c r="A28" s="2">
        <v>43286</v>
      </c>
      <c r="B28" s="3" t="s">
        <v>64</v>
      </c>
      <c r="C28" s="4">
        <v>470</v>
      </c>
      <c r="D28" s="4" t="s">
        <v>63</v>
      </c>
      <c r="E28" s="5">
        <v>1100</v>
      </c>
      <c r="F28" s="5">
        <v>17</v>
      </c>
      <c r="G28" s="5">
        <v>19</v>
      </c>
      <c r="H28" s="5">
        <v>0</v>
      </c>
      <c r="I28" s="47">
        <f t="shared" si="34"/>
        <v>2200</v>
      </c>
      <c r="J28" s="7">
        <v>0</v>
      </c>
      <c r="K28" s="7">
        <f t="shared" si="35"/>
        <v>2200</v>
      </c>
    </row>
    <row r="29" spans="1:11" x14ac:dyDescent="0.25">
      <c r="A29" s="2">
        <v>43285</v>
      </c>
      <c r="B29" s="3" t="s">
        <v>35</v>
      </c>
      <c r="C29" s="4">
        <v>1900</v>
      </c>
      <c r="D29" s="4" t="s">
        <v>63</v>
      </c>
      <c r="E29" s="5">
        <v>500</v>
      </c>
      <c r="F29" s="5">
        <v>32</v>
      </c>
      <c r="G29" s="5">
        <v>36.5</v>
      </c>
      <c r="H29" s="5">
        <v>0</v>
      </c>
      <c r="I29" s="47">
        <f t="shared" si="34"/>
        <v>2250</v>
      </c>
      <c r="J29" s="7">
        <v>0</v>
      </c>
      <c r="K29" s="7">
        <f t="shared" si="35"/>
        <v>2250</v>
      </c>
    </row>
    <row r="30" spans="1:11" x14ac:dyDescent="0.25">
      <c r="A30" s="2">
        <v>43284</v>
      </c>
      <c r="B30" s="3" t="s">
        <v>26</v>
      </c>
      <c r="C30" s="4">
        <v>630</v>
      </c>
      <c r="D30" s="4" t="s">
        <v>63</v>
      </c>
      <c r="E30" s="5">
        <v>1000</v>
      </c>
      <c r="F30" s="5">
        <v>23</v>
      </c>
      <c r="G30" s="5">
        <v>25.8</v>
      </c>
      <c r="H30" s="5">
        <v>28</v>
      </c>
      <c r="I30" s="47">
        <f t="shared" si="34"/>
        <v>2800.0000000000009</v>
      </c>
      <c r="J30" s="7">
        <f t="shared" ref="J30" si="36">(H30-G30)*E30</f>
        <v>2199.9999999999991</v>
      </c>
      <c r="K30" s="7">
        <f t="shared" si="35"/>
        <v>5000</v>
      </c>
    </row>
    <row r="31" spans="1:11" x14ac:dyDescent="0.25">
      <c r="A31" s="2">
        <v>43283</v>
      </c>
      <c r="B31" s="3" t="s">
        <v>65</v>
      </c>
      <c r="C31" s="4">
        <v>340</v>
      </c>
      <c r="D31" s="4" t="s">
        <v>63</v>
      </c>
      <c r="E31" s="5">
        <v>2266</v>
      </c>
      <c r="F31" s="5">
        <v>11.5</v>
      </c>
      <c r="G31" s="5">
        <v>12.75</v>
      </c>
      <c r="H31" s="5">
        <v>0</v>
      </c>
      <c r="I31" s="47">
        <f t="shared" si="34"/>
        <v>2832.5</v>
      </c>
      <c r="J31" s="7">
        <v>0</v>
      </c>
      <c r="K31" s="7">
        <f t="shared" si="35"/>
        <v>2832.5</v>
      </c>
    </row>
    <row r="32" spans="1:11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2018-09-21T12:18:51Z</dcterms:modified>
</cp:coreProperties>
</file>