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00" windowHeight="7755"/>
  </bookViews>
  <sheets>
    <sheet name="JOBBERS CASH" sheetId="4" r:id="rId1"/>
    <sheet name="JOBBERS FUTURE" sheetId="6" r:id="rId2"/>
    <sheet name="JOBBERS OPTION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7" l="1"/>
  <c r="J7" i="7"/>
  <c r="J6" i="7"/>
  <c r="J12" i="7"/>
  <c r="I12" i="7"/>
  <c r="J11" i="7"/>
  <c r="I11" i="7"/>
  <c r="J10" i="7"/>
  <c r="I10" i="7"/>
  <c r="I9" i="7"/>
  <c r="K9" i="7" s="1"/>
  <c r="I8" i="7"/>
  <c r="I7" i="7"/>
  <c r="K7" i="7" s="1"/>
  <c r="I6" i="7"/>
  <c r="I5" i="7"/>
  <c r="K5" i="7" s="1"/>
  <c r="I5" i="6"/>
  <c r="H5" i="6"/>
  <c r="J5" i="6" s="1"/>
  <c r="I6" i="6"/>
  <c r="H6" i="6"/>
  <c r="I7" i="6"/>
  <c r="I8" i="6"/>
  <c r="H8" i="6"/>
  <c r="H7" i="6"/>
  <c r="I10" i="6"/>
  <c r="H11" i="6"/>
  <c r="J11" i="6" s="1"/>
  <c r="H12" i="6"/>
  <c r="H10" i="6"/>
  <c r="H9" i="6"/>
  <c r="C5" i="4"/>
  <c r="H5" i="4" s="1"/>
  <c r="C8" i="4"/>
  <c r="I8" i="4" s="1"/>
  <c r="C7" i="4"/>
  <c r="I7" i="4" s="1"/>
  <c r="C6" i="4"/>
  <c r="I6" i="4" s="1"/>
  <c r="C9" i="4"/>
  <c r="H9" i="4" s="1"/>
  <c r="C10" i="4"/>
  <c r="H10" i="4" s="1"/>
  <c r="C11" i="4"/>
  <c r="I11" i="4" s="1"/>
  <c r="I13" i="4"/>
  <c r="C13" i="4"/>
  <c r="C14" i="4"/>
  <c r="I14" i="4" s="1"/>
  <c r="C15" i="4"/>
  <c r="I15" i="4" s="1"/>
  <c r="I16" i="6"/>
  <c r="H16" i="6"/>
  <c r="I17" i="6"/>
  <c r="H17" i="6"/>
  <c r="H15" i="6"/>
  <c r="H14" i="6"/>
  <c r="I14" i="6"/>
  <c r="J14" i="6"/>
  <c r="I15" i="7"/>
  <c r="K15" i="7" s="1"/>
  <c r="J19" i="7"/>
  <c r="J20" i="7"/>
  <c r="I20" i="7"/>
  <c r="I19" i="7"/>
  <c r="K19" i="7" s="1"/>
  <c r="I18" i="7"/>
  <c r="K18" i="7" s="1"/>
  <c r="I17" i="7"/>
  <c r="I16" i="7"/>
  <c r="K16" i="7" s="1"/>
  <c r="I14" i="7"/>
  <c r="J21" i="7"/>
  <c r="I21" i="7"/>
  <c r="H18" i="6"/>
  <c r="J23" i="7"/>
  <c r="I23" i="7"/>
  <c r="I20" i="6"/>
  <c r="H20" i="6"/>
  <c r="J20" i="6" s="1"/>
  <c r="H21" i="6"/>
  <c r="I24" i="7"/>
  <c r="K24" i="7" s="1"/>
  <c r="I25" i="7"/>
  <c r="I22" i="6"/>
  <c r="H22" i="6"/>
  <c r="C18" i="4"/>
  <c r="I18" i="4" s="1"/>
  <c r="C17" i="4"/>
  <c r="I17" i="4" s="1"/>
  <c r="C16" i="4"/>
  <c r="H16" i="4" s="1"/>
  <c r="I19" i="6"/>
  <c r="H19" i="6"/>
  <c r="J22" i="7"/>
  <c r="I22" i="7"/>
  <c r="I23" i="6"/>
  <c r="H23" i="6"/>
  <c r="C19" i="4"/>
  <c r="H19" i="4" s="1"/>
  <c r="C20" i="4"/>
  <c r="H20" i="4" s="1"/>
  <c r="J26" i="7"/>
  <c r="I26" i="7"/>
  <c r="K26" i="7" s="1"/>
  <c r="I27" i="7"/>
  <c r="I24" i="6"/>
  <c r="H24" i="6"/>
  <c r="J28" i="7"/>
  <c r="I29" i="7"/>
  <c r="I28" i="7"/>
  <c r="K28" i="7" s="1"/>
  <c r="I25" i="6"/>
  <c r="H25" i="6"/>
  <c r="H26" i="6"/>
  <c r="H21" i="4"/>
  <c r="C21" i="4"/>
  <c r="I30" i="7"/>
  <c r="H28" i="6"/>
  <c r="I27" i="6"/>
  <c r="H27" i="6"/>
  <c r="C22" i="4"/>
  <c r="H22" i="4" s="1"/>
  <c r="J31" i="7"/>
  <c r="I31" i="7"/>
  <c r="I29" i="6"/>
  <c r="H29" i="6"/>
  <c r="C23" i="4"/>
  <c r="H23" i="4" s="1"/>
  <c r="H30" i="6"/>
  <c r="J30" i="6" s="1"/>
  <c r="J33" i="7"/>
  <c r="I33" i="7"/>
  <c r="K33" i="7" s="1"/>
  <c r="J32" i="7"/>
  <c r="I32" i="7"/>
  <c r="K32" i="7" s="1"/>
  <c r="C25" i="4"/>
  <c r="I25" i="4" s="1"/>
  <c r="C24" i="4"/>
  <c r="I24" i="4" s="1"/>
  <c r="J34" i="7"/>
  <c r="I34" i="7"/>
  <c r="J35" i="7"/>
  <c r="I35" i="7"/>
  <c r="J36" i="7"/>
  <c r="I36" i="7"/>
  <c r="K36" i="7" s="1"/>
  <c r="H17" i="4" l="1"/>
  <c r="H25" i="4"/>
  <c r="I20" i="4"/>
  <c r="J20" i="4" s="1"/>
  <c r="J7" i="6"/>
  <c r="H24" i="4"/>
  <c r="J24" i="6"/>
  <c r="H18" i="4"/>
  <c r="J16" i="6"/>
  <c r="J8" i="6"/>
  <c r="K6" i="7"/>
  <c r="K12" i="7"/>
  <c r="K11" i="7"/>
  <c r="K10" i="7"/>
  <c r="K8" i="7"/>
  <c r="J6" i="6"/>
  <c r="J9" i="6"/>
  <c r="J10" i="6"/>
  <c r="J12" i="6"/>
  <c r="I5" i="4"/>
  <c r="J5" i="4" s="1"/>
  <c r="H6" i="4"/>
  <c r="J6" i="4" s="1"/>
  <c r="H7" i="4"/>
  <c r="J7" i="4" s="1"/>
  <c r="H8" i="4"/>
  <c r="J8" i="4" s="1"/>
  <c r="I9" i="4"/>
  <c r="J9" i="4" s="1"/>
  <c r="I10" i="4"/>
  <c r="J10" i="4" s="1"/>
  <c r="H11" i="4"/>
  <c r="J11" i="4"/>
  <c r="H13" i="4"/>
  <c r="J13" i="4" s="1"/>
  <c r="H14" i="4"/>
  <c r="J14" i="4" s="1"/>
  <c r="H15" i="4"/>
  <c r="J15" i="4" s="1"/>
  <c r="J29" i="6"/>
  <c r="J25" i="6"/>
  <c r="J17" i="6"/>
  <c r="J15" i="6"/>
  <c r="K14" i="7"/>
  <c r="K17" i="7"/>
  <c r="K20" i="7"/>
  <c r="K21" i="7"/>
  <c r="J18" i="6"/>
  <c r="K23" i="7"/>
  <c r="J21" i="6"/>
  <c r="K22" i="7"/>
  <c r="K25" i="7"/>
  <c r="J22" i="6"/>
  <c r="J18" i="4"/>
  <c r="J17" i="4"/>
  <c r="I16" i="4"/>
  <c r="J16" i="4" s="1"/>
  <c r="J19" i="6"/>
  <c r="J23" i="6"/>
  <c r="I19" i="4"/>
  <c r="J19" i="4" s="1"/>
  <c r="K27" i="7"/>
  <c r="K29" i="7"/>
  <c r="J26" i="6"/>
  <c r="I21" i="4"/>
  <c r="J21" i="4" s="1"/>
  <c r="K30" i="7"/>
  <c r="J28" i="6"/>
  <c r="J27" i="6"/>
  <c r="I22" i="4"/>
  <c r="J22" i="4" s="1"/>
  <c r="K31" i="7"/>
  <c r="I23" i="4"/>
  <c r="J23" i="4" s="1"/>
  <c r="K35" i="7"/>
  <c r="J24" i="4"/>
  <c r="J25" i="4"/>
  <c r="K34" i="7"/>
  <c r="C26" i="4" l="1"/>
  <c r="H26" i="4" s="1"/>
  <c r="H31" i="6"/>
  <c r="J31" i="6" s="1"/>
  <c r="I33" i="6"/>
  <c r="H35" i="6"/>
  <c r="I34" i="6"/>
  <c r="H34" i="6"/>
  <c r="H33" i="6"/>
  <c r="H32" i="6"/>
  <c r="C27" i="4"/>
  <c r="H27" i="4" s="1"/>
  <c r="I38" i="7"/>
  <c r="K38" i="7" s="1"/>
  <c r="I37" i="7"/>
  <c r="I36" i="6"/>
  <c r="H36" i="6"/>
  <c r="H37" i="6"/>
  <c r="J37" i="6" s="1"/>
  <c r="C29" i="4"/>
  <c r="H29" i="4" s="1"/>
  <c r="C28" i="4"/>
  <c r="H28" i="4" s="1"/>
  <c r="C30" i="4"/>
  <c r="H30" i="4" s="1"/>
  <c r="I38" i="6"/>
  <c r="H38" i="6"/>
  <c r="J39" i="7"/>
  <c r="I39" i="7"/>
  <c r="J40" i="7"/>
  <c r="I40" i="7"/>
  <c r="C31" i="4"/>
  <c r="H31" i="4" s="1"/>
  <c r="I39" i="6"/>
  <c r="H39" i="6"/>
  <c r="C32" i="4"/>
  <c r="H32" i="4" s="1"/>
  <c r="J41" i="7"/>
  <c r="I41" i="7"/>
  <c r="I43" i="7"/>
  <c r="K43" i="7" s="1"/>
  <c r="I42" i="7"/>
  <c r="K42" i="7" s="1"/>
  <c r="I45" i="7"/>
  <c r="K45" i="7" s="1"/>
  <c r="I44" i="7"/>
  <c r="K44" i="7" s="1"/>
  <c r="I41" i="6"/>
  <c r="H41" i="6"/>
  <c r="H42" i="6"/>
  <c r="J42" i="6" s="1"/>
  <c r="H45" i="6"/>
  <c r="J45" i="6" s="1"/>
  <c r="H44" i="6"/>
  <c r="J44" i="6" s="1"/>
  <c r="H43" i="6"/>
  <c r="J43" i="6" s="1"/>
  <c r="I51" i="6"/>
  <c r="I57" i="6"/>
  <c r="I46" i="6"/>
  <c r="I40" i="6"/>
  <c r="H40" i="6"/>
  <c r="C34" i="4"/>
  <c r="I34" i="4" s="1"/>
  <c r="C36" i="4"/>
  <c r="I36" i="4" s="1"/>
  <c r="C35" i="4"/>
  <c r="I35" i="4" s="1"/>
  <c r="C33" i="4"/>
  <c r="I33" i="4" s="1"/>
  <c r="I27" i="4" l="1"/>
  <c r="J41" i="6"/>
  <c r="K40" i="7"/>
  <c r="J33" i="6"/>
  <c r="J39" i="6"/>
  <c r="I26" i="4"/>
  <c r="J26" i="4" s="1"/>
  <c r="I32" i="4"/>
  <c r="J32" i="4" s="1"/>
  <c r="H34" i="4"/>
  <c r="J34" i="4" s="1"/>
  <c r="J32" i="6"/>
  <c r="J34" i="6"/>
  <c r="J35" i="6"/>
  <c r="J27" i="4"/>
  <c r="K37" i="7"/>
  <c r="J36" i="6"/>
  <c r="I29" i="4"/>
  <c r="J29" i="4" s="1"/>
  <c r="I28" i="4"/>
  <c r="J28" i="4" s="1"/>
  <c r="I30" i="4"/>
  <c r="J30" i="4" s="1"/>
  <c r="J38" i="6"/>
  <c r="K39" i="7"/>
  <c r="I31" i="4"/>
  <c r="J31" i="4" s="1"/>
  <c r="K41" i="7"/>
  <c r="J40" i="6"/>
  <c r="H35" i="4"/>
  <c r="J35" i="4" s="1"/>
  <c r="H36" i="4"/>
  <c r="J36" i="4" s="1"/>
  <c r="H33" i="4"/>
  <c r="J33" i="4" s="1"/>
  <c r="C41" i="4"/>
  <c r="I41" i="4" s="1"/>
  <c r="C40" i="4"/>
  <c r="I40" i="4" s="1"/>
  <c r="C39" i="4"/>
  <c r="I39" i="4" s="1"/>
  <c r="C38" i="4"/>
  <c r="I38" i="4" s="1"/>
  <c r="C37" i="4"/>
  <c r="I37" i="4" s="1"/>
  <c r="H48" i="6"/>
  <c r="J48" i="6" s="1"/>
  <c r="H47" i="6"/>
  <c r="J47" i="6" s="1"/>
  <c r="H46" i="6"/>
  <c r="J46" i="6" s="1"/>
  <c r="J49" i="7"/>
  <c r="I49" i="7"/>
  <c r="K49" i="7" s="1"/>
  <c r="J48" i="7"/>
  <c r="I48" i="7"/>
  <c r="K48" i="7" s="1"/>
  <c r="I47" i="7"/>
  <c r="K47" i="7" s="1"/>
  <c r="I46" i="7"/>
  <c r="K46" i="7" s="1"/>
  <c r="H37" i="4" l="1"/>
  <c r="J37" i="4" s="1"/>
  <c r="H38" i="4"/>
  <c r="J38" i="4" s="1"/>
  <c r="H39" i="4"/>
  <c r="J39" i="4" s="1"/>
  <c r="H40" i="4"/>
  <c r="J40" i="4" s="1"/>
  <c r="H41" i="4"/>
  <c r="J41" i="4" s="1"/>
  <c r="J52" i="7" l="1"/>
  <c r="I52" i="7"/>
  <c r="K52" i="7" s="1"/>
  <c r="I51" i="7"/>
  <c r="K51" i="7" s="1"/>
  <c r="I50" i="7"/>
  <c r="K50" i="7" s="1"/>
  <c r="I50" i="6"/>
  <c r="H50" i="6"/>
  <c r="I49" i="6"/>
  <c r="H49" i="6"/>
  <c r="C44" i="4"/>
  <c r="I44" i="4" s="1"/>
  <c r="C43" i="4"/>
  <c r="I43" i="4" s="1"/>
  <c r="C42" i="4"/>
  <c r="I42" i="4" s="1"/>
  <c r="J49" i="6" l="1"/>
  <c r="J50" i="6"/>
  <c r="H42" i="4"/>
  <c r="J42" i="4" s="1"/>
  <c r="H43" i="4"/>
  <c r="J43" i="4" s="1"/>
  <c r="H44" i="4"/>
  <c r="J44" i="4" s="1"/>
  <c r="I68" i="7" l="1"/>
  <c r="K68" i="7" s="1"/>
  <c r="J67" i="7"/>
  <c r="I67" i="7"/>
  <c r="I66" i="7"/>
  <c r="K66" i="7" s="1"/>
  <c r="J65" i="7"/>
  <c r="I65" i="7"/>
  <c r="I63" i="7"/>
  <c r="K63" i="7" s="1"/>
  <c r="J62" i="7"/>
  <c r="I62" i="7"/>
  <c r="I61" i="7"/>
  <c r="K61" i="7" s="1"/>
  <c r="I60" i="7"/>
  <c r="K60" i="7" s="1"/>
  <c r="I59" i="7"/>
  <c r="K59" i="7" s="1"/>
  <c r="I58" i="7"/>
  <c r="K58" i="7" s="1"/>
  <c r="I57" i="7"/>
  <c r="K57" i="7" s="1"/>
  <c r="I56" i="7"/>
  <c r="K56" i="7" s="1"/>
  <c r="I55" i="7"/>
  <c r="K55" i="7" s="1"/>
  <c r="J54" i="7"/>
  <c r="I54" i="7"/>
  <c r="I53" i="7"/>
  <c r="K53" i="7" s="1"/>
  <c r="H89" i="6"/>
  <c r="J89" i="6" s="1"/>
  <c r="H88" i="6"/>
  <c r="J88" i="6" s="1"/>
  <c r="H87" i="6"/>
  <c r="J87" i="6" s="1"/>
  <c r="H86" i="6"/>
  <c r="J86" i="6" s="1"/>
  <c r="H85" i="6"/>
  <c r="J85" i="6" s="1"/>
  <c r="H84" i="6"/>
  <c r="J84" i="6" s="1"/>
  <c r="H83" i="6"/>
  <c r="J83" i="6" s="1"/>
  <c r="H82" i="6"/>
  <c r="J82" i="6" s="1"/>
  <c r="I81" i="6"/>
  <c r="H81" i="6"/>
  <c r="H80" i="6"/>
  <c r="J80" i="6" s="1"/>
  <c r="I79" i="6"/>
  <c r="H79" i="6"/>
  <c r="H78" i="6"/>
  <c r="J78" i="6" s="1"/>
  <c r="H77" i="6"/>
  <c r="J77" i="6" s="1"/>
  <c r="H76" i="6"/>
  <c r="J76" i="6" s="1"/>
  <c r="I75" i="6"/>
  <c r="H75" i="6"/>
  <c r="H74" i="6"/>
  <c r="J74" i="6" s="1"/>
  <c r="H73" i="6"/>
  <c r="J73" i="6" s="1"/>
  <c r="I72" i="6"/>
  <c r="H72" i="6"/>
  <c r="H71" i="6"/>
  <c r="J71" i="6" s="1"/>
  <c r="H70" i="6"/>
  <c r="J70" i="6" s="1"/>
  <c r="H69" i="6"/>
  <c r="J69" i="6" s="1"/>
  <c r="H68" i="6"/>
  <c r="J68" i="6" s="1"/>
  <c r="H67" i="6"/>
  <c r="J67" i="6" s="1"/>
  <c r="H66" i="6"/>
  <c r="J66" i="6" s="1"/>
  <c r="H65" i="6"/>
  <c r="J65" i="6" s="1"/>
  <c r="H64" i="6"/>
  <c r="J64" i="6" s="1"/>
  <c r="H63" i="6"/>
  <c r="J63" i="6" s="1"/>
  <c r="H62" i="6"/>
  <c r="J62" i="6" s="1"/>
  <c r="H60" i="6"/>
  <c r="J60" i="6" s="1"/>
  <c r="H59" i="6"/>
  <c r="J59" i="6" s="1"/>
  <c r="J57" i="6"/>
  <c r="H56" i="6"/>
  <c r="J56" i="6" s="1"/>
  <c r="H55" i="6"/>
  <c r="J55" i="6" s="1"/>
  <c r="H54" i="6"/>
  <c r="J54" i="6" s="1"/>
  <c r="H53" i="6"/>
  <c r="J53" i="6" s="1"/>
  <c r="H52" i="6"/>
  <c r="J52" i="6" s="1"/>
  <c r="H51" i="6"/>
  <c r="J51" i="6" s="1"/>
  <c r="C45" i="4"/>
  <c r="I45" i="4" s="1"/>
  <c r="J79" i="6" l="1"/>
  <c r="J72" i="6"/>
  <c r="K62" i="7"/>
  <c r="J81" i="6"/>
  <c r="K65" i="7"/>
  <c r="K54" i="7"/>
  <c r="K67" i="7"/>
  <c r="J75" i="6"/>
  <c r="H45" i="4"/>
  <c r="J45" i="4" s="1"/>
  <c r="C68" i="4" l="1"/>
  <c r="H68" i="4" s="1"/>
  <c r="C67" i="4"/>
  <c r="I67" i="4" s="1"/>
  <c r="C66" i="4"/>
  <c r="H66" i="4" s="1"/>
  <c r="C65" i="4"/>
  <c r="I65" i="4" s="1"/>
  <c r="C64" i="4"/>
  <c r="H64" i="4" s="1"/>
  <c r="C63" i="4"/>
  <c r="C62" i="4"/>
  <c r="H62" i="4" s="1"/>
  <c r="C61" i="4"/>
  <c r="I61" i="4" s="1"/>
  <c r="C60" i="4"/>
  <c r="H60" i="4" s="1"/>
  <c r="C59" i="4"/>
  <c r="I59" i="4" s="1"/>
  <c r="C58" i="4"/>
  <c r="H58" i="4" s="1"/>
  <c r="C57" i="4"/>
  <c r="I57" i="4" s="1"/>
  <c r="C56" i="4"/>
  <c r="H56" i="4" s="1"/>
  <c r="C55" i="4"/>
  <c r="C54" i="4"/>
  <c r="H54" i="4" s="1"/>
  <c r="C53" i="4"/>
  <c r="I53" i="4" s="1"/>
  <c r="C52" i="4"/>
  <c r="H52" i="4" s="1"/>
  <c r="C51" i="4"/>
  <c r="I51" i="4" s="1"/>
  <c r="C50" i="4"/>
  <c r="H50" i="4" s="1"/>
  <c r="C49" i="4"/>
  <c r="I49" i="4" s="1"/>
  <c r="C48" i="4"/>
  <c r="H48" i="4" s="1"/>
  <c r="C47" i="4"/>
  <c r="H67" i="4" l="1"/>
  <c r="H59" i="4"/>
  <c r="J67" i="4"/>
  <c r="J59" i="4"/>
  <c r="H51" i="4"/>
  <c r="J51" i="4" s="1"/>
  <c r="I47" i="4"/>
  <c r="H47" i="4"/>
  <c r="I63" i="4"/>
  <c r="H63" i="4"/>
  <c r="H57" i="4"/>
  <c r="J57" i="4" s="1"/>
  <c r="I55" i="4"/>
  <c r="H55" i="4"/>
  <c r="H49" i="4"/>
  <c r="J49" i="4" s="1"/>
  <c r="H65" i="4"/>
  <c r="J65" i="4" s="1"/>
  <c r="H53" i="4"/>
  <c r="J53" i="4" s="1"/>
  <c r="H61" i="4"/>
  <c r="J61" i="4" s="1"/>
  <c r="I48" i="4"/>
  <c r="J48" i="4" s="1"/>
  <c r="I50" i="4"/>
  <c r="J50" i="4" s="1"/>
  <c r="I52" i="4"/>
  <c r="J52" i="4" s="1"/>
  <c r="I54" i="4"/>
  <c r="J54" i="4" s="1"/>
  <c r="I56" i="4"/>
  <c r="J56" i="4" s="1"/>
  <c r="I58" i="4"/>
  <c r="J58" i="4" s="1"/>
  <c r="I60" i="4"/>
  <c r="J60" i="4" s="1"/>
  <c r="I62" i="4"/>
  <c r="J62" i="4" s="1"/>
  <c r="I64" i="4"/>
  <c r="J64" i="4" s="1"/>
  <c r="I66" i="4"/>
  <c r="J66" i="4" s="1"/>
  <c r="I68" i="4"/>
  <c r="J68" i="4" s="1"/>
  <c r="J55" i="4" l="1"/>
  <c r="J47" i="4"/>
  <c r="J63" i="4"/>
</calcChain>
</file>

<file path=xl/sharedStrings.xml><?xml version="1.0" encoding="utf-8"?>
<sst xmlns="http://schemas.openxmlformats.org/spreadsheetml/2006/main" count="537" uniqueCount="160">
  <si>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</si>
  <si>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</si>
  <si>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</si>
  <si>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</si>
  <si>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</si>
  <si>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</si>
  <si>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</si>
  <si>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</si>
  <si>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</si>
  <si>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</si>
  <si>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NAUKRI</t>
  </si>
  <si>
    <t>LIBERTSHOE</t>
  </si>
  <si>
    <t>SPARC</t>
  </si>
  <si>
    <t>KOLTEPATIL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</si>
  <si>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</si>
  <si>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</si>
  <si>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</si>
  <si>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</si>
  <si>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</si>
  <si>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</si>
  <si>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</si>
  <si>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</si>
  <si>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</si>
  <si>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</si>
  <si>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</si>
  <si>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</si>
  <si>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</si>
  <si>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</si>
  <si>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</si>
  <si>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</si>
  <si>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</si>
  <si>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</si>
  <si>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</si>
  <si>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</si>
  <si>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 xml:space="preserve"> JOBBERS CASH</t>
  </si>
  <si>
    <t>LONG</t>
  </si>
  <si>
    <t>SHORT</t>
  </si>
  <si>
    <t>LOT SIZE</t>
  </si>
  <si>
    <t>GNFC</t>
  </si>
  <si>
    <t>BAJFINANCE</t>
  </si>
  <si>
    <t>ICICIBANK</t>
  </si>
  <si>
    <t>JUSTDAIL</t>
  </si>
  <si>
    <t>CONCOR</t>
  </si>
  <si>
    <t>ASIANPAINT</t>
  </si>
  <si>
    <t>CGPOWER</t>
  </si>
  <si>
    <t>BAJAJAUTO</t>
  </si>
  <si>
    <t>SAIL</t>
  </si>
  <si>
    <t>IGL</t>
  </si>
  <si>
    <t xml:space="preserve">IDBI </t>
  </si>
  <si>
    <t>MINDTREE</t>
  </si>
  <si>
    <t xml:space="preserve">RCOM </t>
  </si>
  <si>
    <t>GODREJCP</t>
  </si>
  <si>
    <t xml:space="preserve">CHOLAFIN </t>
  </si>
  <si>
    <t xml:space="preserve">ASHOKLEY </t>
  </si>
  <si>
    <t xml:space="preserve">SAIL </t>
  </si>
  <si>
    <t xml:space="preserve">PIDILITIND </t>
  </si>
  <si>
    <t>PIDILITIND</t>
  </si>
  <si>
    <t xml:space="preserve">KPIT </t>
  </si>
  <si>
    <t>BANK BARODA</t>
  </si>
  <si>
    <t>JUSTDIAL</t>
  </si>
  <si>
    <t>RCOM</t>
  </si>
  <si>
    <t>ESCORTS</t>
  </si>
  <si>
    <t>NCC</t>
  </si>
  <si>
    <t xml:space="preserve">SUNTV </t>
  </si>
  <si>
    <t xml:space="preserve">GODFRYPHLP </t>
  </si>
  <si>
    <t>JOBBERS FUTURE</t>
  </si>
  <si>
    <t>STRIKE PRICE</t>
  </si>
  <si>
    <t>CE/PE</t>
  </si>
  <si>
    <t xml:space="preserve">RATE </t>
  </si>
  <si>
    <t>UPL</t>
  </si>
  <si>
    <t>PUT</t>
  </si>
  <si>
    <t>YESBANK</t>
  </si>
  <si>
    <t>CALL</t>
  </si>
  <si>
    <t>RECLTD</t>
  </si>
  <si>
    <t>RELIANCE</t>
  </si>
  <si>
    <t>RELCAPITAL</t>
  </si>
  <si>
    <t>JINDALSTEL</t>
  </si>
  <si>
    <t>LICHSGFIN</t>
  </si>
  <si>
    <t>HDFC</t>
  </si>
  <si>
    <t>CIPLA</t>
  </si>
  <si>
    <t>GAIL</t>
  </si>
  <si>
    <t>SUNTV</t>
  </si>
  <si>
    <t>INDIACEM</t>
  </si>
  <si>
    <t>JOBBERS OPTION</t>
  </si>
  <si>
    <t>UFLEX</t>
  </si>
  <si>
    <t>CYIENT</t>
  </si>
  <si>
    <t>SRF</t>
  </si>
  <si>
    <t>TATASTEEL</t>
  </si>
  <si>
    <t>HINDPETRO</t>
  </si>
  <si>
    <t>TATAMOTORS</t>
  </si>
  <si>
    <t>ADANIPORTS</t>
  </si>
  <si>
    <t>AUROPHARMA</t>
  </si>
  <si>
    <t>PETRONET</t>
  </si>
  <si>
    <t>M&amp;MFIN</t>
  </si>
  <si>
    <t>MOTILALOFSS</t>
  </si>
  <si>
    <t>EVEREST</t>
  </si>
  <si>
    <t>VIPIND</t>
  </si>
  <si>
    <t>STRTECH</t>
  </si>
  <si>
    <t>SOBHA</t>
  </si>
  <si>
    <t>TNPL</t>
  </si>
  <si>
    <t>RELAXO</t>
  </si>
  <si>
    <t>WOCKPHARMA</t>
  </si>
  <si>
    <t>SUNTECK</t>
  </si>
  <si>
    <t>PEL</t>
  </si>
  <si>
    <t>BIOCON</t>
  </si>
  <si>
    <t>MARICO</t>
  </si>
  <si>
    <t>CUMMINSIND</t>
  </si>
  <si>
    <t>BANKINDIA</t>
  </si>
  <si>
    <t>LUPIN</t>
  </si>
  <si>
    <t>ARVIND</t>
  </si>
  <si>
    <t>COALINDIA</t>
  </si>
  <si>
    <t>ADVENZYMES</t>
  </si>
  <si>
    <t>UBL</t>
  </si>
  <si>
    <t>OBERIOLTY</t>
  </si>
  <si>
    <t>BANKBARODA</t>
  </si>
  <si>
    <t>MCDOWELLN</t>
  </si>
  <si>
    <t>BALKRISHIND</t>
  </si>
  <si>
    <t>APARINDUS</t>
  </si>
  <si>
    <t>JSWSTEEL</t>
  </si>
  <si>
    <t>DLF</t>
  </si>
  <si>
    <t>NIITTECH</t>
  </si>
  <si>
    <t>HAVELLS</t>
  </si>
  <si>
    <t>BANDHANBANK</t>
  </si>
  <si>
    <t>AUBANK</t>
  </si>
  <si>
    <t>CANBK</t>
  </si>
  <si>
    <t>APOLLOHOSP</t>
  </si>
  <si>
    <t>L&amp;TFH</t>
  </si>
  <si>
    <t>TATASPONGE</t>
  </si>
  <si>
    <t>MASTEK</t>
  </si>
  <si>
    <t>ITC</t>
  </si>
  <si>
    <t>BPCL</t>
  </si>
  <si>
    <t>DELTACORP</t>
  </si>
  <si>
    <t>BRITANNIA</t>
  </si>
  <si>
    <t>AMBUJACEM</t>
  </si>
  <si>
    <t>DABUR</t>
  </si>
  <si>
    <t>DIVISLAB</t>
  </si>
  <si>
    <t>JUBLIANT</t>
  </si>
  <si>
    <t>MFSL</t>
  </si>
  <si>
    <t>GICRE</t>
  </si>
  <si>
    <t>CHOLAFIN</t>
  </si>
  <si>
    <t>TECHM</t>
  </si>
  <si>
    <t>TATACHEM</t>
  </si>
  <si>
    <t>PE</t>
  </si>
  <si>
    <t>HINDUNILVR</t>
  </si>
  <si>
    <t xml:space="preserve">JETAIRWAYS </t>
  </si>
  <si>
    <t>MOTHERSUMI</t>
  </si>
  <si>
    <t>IBULHSGFIN</t>
  </si>
  <si>
    <t>LT</t>
  </si>
  <si>
    <t>ICICIPRULI</t>
  </si>
  <si>
    <t>BHARATFIN</t>
  </si>
  <si>
    <t>KRBL</t>
  </si>
  <si>
    <t>LTTS</t>
  </si>
  <si>
    <t>BEML</t>
  </si>
  <si>
    <t>DCMSHRIRAM</t>
  </si>
  <si>
    <t>M&amp;M</t>
  </si>
  <si>
    <t>TCS</t>
  </si>
  <si>
    <t>TVSMOTOR</t>
  </si>
  <si>
    <t>CE</t>
  </si>
  <si>
    <t>RELINFRA</t>
  </si>
  <si>
    <t>TATAGLOBAL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</si>
</sst>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"/>
    <numFmt numFmtId="166" formatCode="[$-409]d\-mmm\-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2" fontId="7" fillId="0" borderId="3" xfId="1" applyNumberFormat="1" applyFont="1" applyBorder="1" applyAlignment="1">
      <alignment horizontal="center" vertical="center"/>
    </xf>
    <xf numFmtId="15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5" fontId="0" fillId="0" borderId="3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5" fontId="4" fillId="0" borderId="3" xfId="0" applyNumberFormat="1" applyFont="1" applyBorder="1" applyAlignment="1">
      <alignment horizontal="center" vertical="center"/>
    </xf>
    <xf numFmtId="15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0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2" fontId="7" fillId="4" borderId="3" xfId="1" applyNumberFormat="1" applyFont="1" applyFill="1" applyBorder="1" applyAlignment="1">
      <alignment horizontal="center" vertical="center"/>
    </xf>
    <xf numFmtId="2" fontId="1" fillId="0" borderId="6" xfId="1" applyNumberFormat="1" applyFont="1" applyBorder="1" applyAlignment="1">
      <alignment horizontal="center" vertical="center"/>
    </xf>
    <xf numFmtId="2" fontId="1" fillId="3" borderId="6" xfId="1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66" fontId="9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2" fontId="0" fillId="0" borderId="6" xfId="1" applyNumberFormat="1" applyFont="1" applyBorder="1" applyAlignment="1">
      <alignment horizontal="center" vertical="center"/>
    </xf>
    <xf numFmtId="166" fontId="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1" fillId="0" borderId="3" xfId="0" applyNumberFormat="1" applyFont="1" applyBorder="1" applyAlignment="1">
      <alignment horizont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166" fontId="9" fillId="3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2" fontId="0" fillId="3" borderId="6" xfId="1" applyNumberFormat="1" applyFont="1" applyFill="1" applyBorder="1" applyAlignment="1">
      <alignment horizontal="center" vertical="center"/>
    </xf>
    <xf numFmtId="166" fontId="7" fillId="0" borderId="3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2" fontId="7" fillId="0" borderId="3" xfId="0" applyNumberFormat="1" applyFont="1" applyBorder="1" applyAlignment="1">
      <alignment horizontal="center"/>
    </xf>
    <xf numFmtId="2" fontId="10" fillId="0" borderId="3" xfId="1" applyNumberFormat="1" applyFont="1" applyBorder="1" applyAlignment="1">
      <alignment horizontal="center" vertical="center"/>
    </xf>
    <xf numFmtId="166" fontId="4" fillId="0" borderId="3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2" fontId="7" fillId="0" borderId="6" xfId="0" applyNumberFormat="1" applyFont="1" applyBorder="1" applyAlignment="1">
      <alignment horizontal="center"/>
    </xf>
    <xf numFmtId="166" fontId="0" fillId="0" borderId="3" xfId="1" applyNumberFormat="1" applyFont="1" applyFill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2" fontId="1" fillId="0" borderId="3" xfId="1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6" fontId="0" fillId="0" borderId="3" xfId="0" applyNumberFormat="1" applyBorder="1" applyAlignment="1">
      <alignment horizontal="center" vertical="center"/>
    </xf>
    <xf numFmtId="0" fontId="0" fillId="4" borderId="0" xfId="0" applyFill="1"/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1" applyNumberFormat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1" fontId="7" fillId="0" borderId="3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5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13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2" fontId="7" fillId="4" borderId="3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2" fontId="7" fillId="4" borderId="3" xfId="0" applyNumberFormat="1" applyFont="1" applyFill="1" applyBorder="1" applyAlignment="1">
      <alignment horizontal="center"/>
    </xf>
    <xf numFmtId="164" fontId="0" fillId="4" borderId="3" xfId="0" applyNumberFormat="1" applyFill="1" applyBorder="1" applyAlignment="1">
      <alignment horizontal="center" vertical="center"/>
    </xf>
    <xf numFmtId="1" fontId="7" fillId="4" borderId="3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81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38101</xdr:rowOff>
    </xdr:from>
    <xdr:to>
      <xdr:col>2</xdr:col>
      <xdr:colOff>885825</xdr:colOff>
      <xdr:row>1</xdr:row>
      <xdr:rowOff>28576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1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28575</xdr:rowOff>
    </xdr:from>
    <xdr:to>
      <xdr:col>2</xdr:col>
      <xdr:colOff>1028700</xdr:colOff>
      <xdr:row>0</xdr:row>
      <xdr:rowOff>1200150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28575"/>
          <a:ext cx="2857500" cy="117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tabSelected="1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0" ht="89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30" customHeight="1" x14ac:dyDescent="0.4">
      <c r="A2" s="65" t="s">
        <v>34</v>
      </c>
      <c r="B2" s="66"/>
      <c r="C2" s="66"/>
      <c r="D2" s="66"/>
      <c r="E2" s="66"/>
      <c r="F2" s="66"/>
      <c r="G2" s="66"/>
      <c r="H2" s="66"/>
      <c r="I2" s="66"/>
      <c r="J2" s="66"/>
    </row>
    <row r="3" spans="1:10" ht="24.7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7.25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</row>
    <row r="5" spans="1:10" ht="17.25" customHeight="1" x14ac:dyDescent="0.25">
      <c r="A5" s="4">
        <v>43385</v>
      </c>
      <c r="B5" s="5" t="s">
        <v>113</v>
      </c>
      <c r="C5" s="6">
        <f t="shared" ref="C5" si="0">500000/E5</f>
        <v>1308.9005235602094</v>
      </c>
      <c r="D5" s="20" t="s">
        <v>15</v>
      </c>
      <c r="E5" s="8">
        <v>382</v>
      </c>
      <c r="F5" s="8">
        <v>389</v>
      </c>
      <c r="G5" s="8" t="s">
        <v>16</v>
      </c>
      <c r="H5" s="8">
        <f t="shared" ref="H5" si="1">IF(D5="SELL", E5-F5, F5-E5)*C5</f>
        <v>9162.3036649214664</v>
      </c>
      <c r="I5" s="8">
        <f t="shared" ref="I5" si="2">IF(D5="SELL",IF(G5="-","0",F5-G5),IF(D5="BUY",IF(G5="-","0",G5-F5)))*C5</f>
        <v>0</v>
      </c>
      <c r="J5" s="62">
        <f t="shared" ref="J5" si="3">SUM(H5:I5)</f>
        <v>9162.3036649214664</v>
      </c>
    </row>
    <row r="6" spans="1:10" ht="17.25" customHeight="1" x14ac:dyDescent="0.25">
      <c r="A6" s="4">
        <v>43384</v>
      </c>
      <c r="B6" s="5" t="s">
        <v>153</v>
      </c>
      <c r="C6" s="6">
        <f t="shared" ref="C6:C8" si="4">500000/E6</f>
        <v>1420.4545454545455</v>
      </c>
      <c r="D6" s="20" t="s">
        <v>15</v>
      </c>
      <c r="E6" s="8">
        <v>352</v>
      </c>
      <c r="F6" s="8">
        <v>358</v>
      </c>
      <c r="G6" s="8">
        <v>365</v>
      </c>
      <c r="H6" s="8">
        <f t="shared" ref="H6:H7" si="5">IF(D6="SELL", E6-F6, F6-E6)*C6</f>
        <v>8522.7272727272721</v>
      </c>
      <c r="I6" s="8">
        <f t="shared" ref="I6:I8" si="6">IF(D6="SELL",IF(G6="-","0",F6-G6),IF(D6="BUY",IF(G6="-","0",G6-F6)))*C6</f>
        <v>9943.181818181818</v>
      </c>
      <c r="J6" s="62">
        <f t="shared" ref="J6:J8" si="7">SUM(H6:I6)</f>
        <v>18465.909090909088</v>
      </c>
    </row>
    <row r="7" spans="1:10" ht="17.25" customHeight="1" x14ac:dyDescent="0.25">
      <c r="A7" s="4">
        <v>43382</v>
      </c>
      <c r="B7" s="5" t="s">
        <v>42</v>
      </c>
      <c r="C7" s="6">
        <f t="shared" si="4"/>
        <v>880.28169014084506</v>
      </c>
      <c r="D7" s="20" t="s">
        <v>28</v>
      </c>
      <c r="E7" s="8">
        <v>568</v>
      </c>
      <c r="F7" s="8">
        <v>576</v>
      </c>
      <c r="G7" s="8" t="s">
        <v>16</v>
      </c>
      <c r="H7" s="8">
        <f t="shared" si="5"/>
        <v>-7042.2535211267605</v>
      </c>
      <c r="I7" s="8">
        <f t="shared" si="6"/>
        <v>0</v>
      </c>
      <c r="J7" s="62">
        <f t="shared" si="7"/>
        <v>-7042.2535211267605</v>
      </c>
    </row>
    <row r="8" spans="1:10" ht="17.25" customHeight="1" x14ac:dyDescent="0.25">
      <c r="A8" s="4">
        <v>43378</v>
      </c>
      <c r="B8" s="5" t="s">
        <v>112</v>
      </c>
      <c r="C8" s="6">
        <f t="shared" si="4"/>
        <v>421.5851602023609</v>
      </c>
      <c r="D8" s="20" t="s">
        <v>28</v>
      </c>
      <c r="E8" s="8">
        <v>1186</v>
      </c>
      <c r="F8" s="8">
        <v>1171</v>
      </c>
      <c r="G8" s="8">
        <v>1140</v>
      </c>
      <c r="H8" s="3">
        <f>(E8-F8)*C8</f>
        <v>6323.777403035413</v>
      </c>
      <c r="I8" s="8">
        <f t="shared" si="6"/>
        <v>13069.139966273187</v>
      </c>
      <c r="J8" s="62">
        <f t="shared" si="7"/>
        <v>19392.917369308601</v>
      </c>
    </row>
    <row r="9" spans="1:10" ht="17.25" customHeight="1" x14ac:dyDescent="0.25">
      <c r="A9" s="4">
        <v>43377</v>
      </c>
      <c r="B9" s="5" t="s">
        <v>152</v>
      </c>
      <c r="C9" s="6">
        <f t="shared" ref="C9" si="8">500000/E9</f>
        <v>811.68831168831173</v>
      </c>
      <c r="D9" s="20" t="s">
        <v>15</v>
      </c>
      <c r="E9" s="8">
        <v>616</v>
      </c>
      <c r="F9" s="8">
        <v>623</v>
      </c>
      <c r="G9" s="8" t="s">
        <v>16</v>
      </c>
      <c r="H9" s="8">
        <f t="shared" ref="H9" si="9">IF(D9="SELL", E9-F9, F9-E9)*C9</f>
        <v>5681.818181818182</v>
      </c>
      <c r="I9" s="8">
        <f t="shared" ref="I9" si="10">IF(D9="SELL",IF(G9="-","0",F9-G9),IF(D9="BUY",IF(G9="-","0",G9-F9)))*C9</f>
        <v>0</v>
      </c>
      <c r="J9" s="62">
        <f t="shared" ref="J9" si="11">SUM(H9:I9)</f>
        <v>5681.818181818182</v>
      </c>
    </row>
    <row r="10" spans="1:10" ht="17.25" customHeight="1" x14ac:dyDescent="0.25">
      <c r="A10" s="4">
        <v>43376</v>
      </c>
      <c r="B10" s="5" t="s">
        <v>151</v>
      </c>
      <c r="C10" s="6">
        <f t="shared" ref="C10" si="12">500000/E10</f>
        <v>283.76844494892168</v>
      </c>
      <c r="D10" s="20" t="s">
        <v>15</v>
      </c>
      <c r="E10" s="8">
        <v>1762</v>
      </c>
      <c r="F10" s="8">
        <v>1740</v>
      </c>
      <c r="G10" s="8" t="s">
        <v>16</v>
      </c>
      <c r="H10" s="8">
        <f t="shared" ref="H10" si="13">IF(D10="SELL", E10-F10, F10-E10)*C10</f>
        <v>-6242.9057888762773</v>
      </c>
      <c r="I10" s="8">
        <f t="shared" ref="I10" si="14">IF(D10="SELL",IF(G10="-","0",F10-G10),IF(D10="BUY",IF(G10="-","0",G10-F10)))*C10</f>
        <v>0</v>
      </c>
      <c r="J10" s="62">
        <f t="shared" ref="J10" si="15">SUM(H10:I10)</f>
        <v>-6242.9057888762773</v>
      </c>
    </row>
    <row r="11" spans="1:10" ht="17.25" customHeight="1" x14ac:dyDescent="0.25">
      <c r="A11" s="4">
        <v>43374</v>
      </c>
      <c r="B11" s="5" t="s">
        <v>150</v>
      </c>
      <c r="C11" s="6">
        <f t="shared" ref="C11" si="16">500000/E11</f>
        <v>1557.632398753894</v>
      </c>
      <c r="D11" s="20" t="s">
        <v>28</v>
      </c>
      <c r="E11" s="8">
        <v>321</v>
      </c>
      <c r="F11" s="8">
        <v>316</v>
      </c>
      <c r="G11" s="8">
        <v>310</v>
      </c>
      <c r="H11" s="3">
        <f>(E11-F11)*C11</f>
        <v>7788.1619937694704</v>
      </c>
      <c r="I11" s="8">
        <f t="shared" ref="I11" si="17">IF(D11="SELL",IF(G11="-","0",F11-G11),IF(D11="BUY",IF(G11="-","0",G11-F11)))*C11</f>
        <v>9345.7943925233631</v>
      </c>
      <c r="J11" s="62">
        <f t="shared" ref="J11" si="18">SUM(H11:I11)</f>
        <v>17133.956386292833</v>
      </c>
    </row>
    <row r="12" spans="1:10" ht="17.25" customHeight="1" x14ac:dyDescent="0.25">
      <c r="A12" s="9"/>
      <c r="B12" s="10"/>
      <c r="C12" s="11"/>
      <c r="D12" s="76"/>
      <c r="E12" s="13"/>
      <c r="F12" s="13"/>
      <c r="G12" s="13"/>
      <c r="H12" s="14"/>
      <c r="I12" s="13"/>
      <c r="J12" s="77"/>
    </row>
    <row r="13" spans="1:10" ht="17.25" customHeight="1" x14ac:dyDescent="0.25">
      <c r="A13" s="4">
        <v>43371</v>
      </c>
      <c r="B13" s="5" t="s">
        <v>146</v>
      </c>
      <c r="C13" s="6">
        <f t="shared" ref="C13" si="19">500000/E13</f>
        <v>505.05050505050502</v>
      </c>
      <c r="D13" s="20" t="s">
        <v>28</v>
      </c>
      <c r="E13" s="8">
        <v>990</v>
      </c>
      <c r="F13" s="8">
        <v>975</v>
      </c>
      <c r="G13" s="8">
        <v>950</v>
      </c>
      <c r="H13" s="3">
        <f>(E13-F13)*C13</f>
        <v>7575.7575757575751</v>
      </c>
      <c r="I13" s="8">
        <f t="shared" ref="I13" si="20">IF(D13="SELL",IF(G13="-","0",F13-G13),IF(D13="BUY",IF(G13="-","0",G13-F13)))*C13</f>
        <v>12626.262626262625</v>
      </c>
      <c r="J13" s="62">
        <f t="shared" ref="J13" si="21">SUM(H13:I13)</f>
        <v>20202.020202020201</v>
      </c>
    </row>
    <row r="14" spans="1:10" ht="17.25" customHeight="1" x14ac:dyDescent="0.25">
      <c r="A14" s="4">
        <v>43365</v>
      </c>
      <c r="B14" s="5" t="s">
        <v>149</v>
      </c>
      <c r="C14" s="6">
        <f t="shared" ref="C14" si="22">500000/E14</f>
        <v>439.36731107205622</v>
      </c>
      <c r="D14" s="20" t="s">
        <v>28</v>
      </c>
      <c r="E14" s="8">
        <v>1138</v>
      </c>
      <c r="F14" s="8">
        <v>1124</v>
      </c>
      <c r="G14" s="8" t="s">
        <v>16</v>
      </c>
      <c r="H14" s="3">
        <f>(E14-F14)*C14</f>
        <v>6151.1423550087875</v>
      </c>
      <c r="I14" s="8">
        <f t="shared" ref="I14" si="23">IF(D14="SELL",IF(G14="-","0",F14-G14),IF(D14="BUY",IF(G14="-","0",G14-F14)))*C14</f>
        <v>0</v>
      </c>
      <c r="J14" s="62">
        <f t="shared" ref="J14" si="24">SUM(H14:I14)</f>
        <v>6151.1423550087875</v>
      </c>
    </row>
    <row r="15" spans="1:10" ht="17.25" customHeight="1" x14ac:dyDescent="0.25">
      <c r="A15" s="4">
        <v>43362</v>
      </c>
      <c r="B15" s="5" t="s">
        <v>148</v>
      </c>
      <c r="C15" s="6">
        <f t="shared" ref="C15" si="25">500000/E15</f>
        <v>1432.6647564469913</v>
      </c>
      <c r="D15" s="20" t="s">
        <v>28</v>
      </c>
      <c r="E15" s="8">
        <v>349</v>
      </c>
      <c r="F15" s="8">
        <v>355</v>
      </c>
      <c r="G15" s="8" t="s">
        <v>16</v>
      </c>
      <c r="H15" s="3">
        <f>(E15-F15)*C15</f>
        <v>-8595.9885386819478</v>
      </c>
      <c r="I15" s="8">
        <f t="shared" ref="I15" si="26">IF(D15="SELL",IF(G15="-","0",F15-G15),IF(D15="BUY",IF(G15="-","0",G15-F15)))*C15</f>
        <v>0</v>
      </c>
      <c r="J15" s="62">
        <f t="shared" ref="J15" si="27">SUM(H15:I15)</f>
        <v>-8595.9885386819478</v>
      </c>
    </row>
    <row r="16" spans="1:10" ht="17.25" customHeight="1" x14ac:dyDescent="0.25">
      <c r="A16" s="4">
        <v>43360</v>
      </c>
      <c r="B16" s="5" t="s">
        <v>131</v>
      </c>
      <c r="C16" s="6">
        <f t="shared" ref="C16:C17" si="28">500000/E16</f>
        <v>1915.7088122605364</v>
      </c>
      <c r="D16" s="20" t="s">
        <v>28</v>
      </c>
      <c r="E16" s="8">
        <v>261</v>
      </c>
      <c r="F16" s="8">
        <v>257.3</v>
      </c>
      <c r="G16" s="8" t="s">
        <v>16</v>
      </c>
      <c r="H16" s="3">
        <f>(E16-F16)*C16</f>
        <v>7088.122605363963</v>
      </c>
      <c r="I16" s="8">
        <f t="shared" ref="I16:I17" si="29">IF(D16="SELL",IF(G16="-","0",F16-G16),IF(D16="BUY",IF(G16="-","0",G16-F16)))*C16</f>
        <v>0</v>
      </c>
      <c r="J16" s="62">
        <f t="shared" ref="J16:J17" si="30">SUM(H16:I16)</f>
        <v>7088.122605363963</v>
      </c>
    </row>
    <row r="17" spans="1:10" ht="17.25" customHeight="1" x14ac:dyDescent="0.25">
      <c r="A17" s="4">
        <v>43357</v>
      </c>
      <c r="B17" s="5" t="s">
        <v>138</v>
      </c>
      <c r="C17" s="6">
        <f t="shared" si="28"/>
        <v>1506.0240963855422</v>
      </c>
      <c r="D17" s="20" t="s">
        <v>15</v>
      </c>
      <c r="E17" s="8">
        <v>332</v>
      </c>
      <c r="F17" s="8">
        <v>338</v>
      </c>
      <c r="G17" s="8" t="s">
        <v>16</v>
      </c>
      <c r="H17" s="8">
        <f t="shared" ref="H17" si="31">IF(D17="SELL", E17-F17, F17-E17)*C17</f>
        <v>9036.1445783132531</v>
      </c>
      <c r="I17" s="8">
        <f t="shared" si="29"/>
        <v>0</v>
      </c>
      <c r="J17" s="62">
        <f t="shared" si="30"/>
        <v>9036.1445783132531</v>
      </c>
    </row>
    <row r="18" spans="1:10" ht="17.25" customHeight="1" x14ac:dyDescent="0.25">
      <c r="A18" s="4">
        <v>43355</v>
      </c>
      <c r="B18" s="5" t="s">
        <v>139</v>
      </c>
      <c r="C18" s="6">
        <f t="shared" ref="C18" si="32">500000/E18</f>
        <v>385.20801232665639</v>
      </c>
      <c r="D18" s="20" t="s">
        <v>28</v>
      </c>
      <c r="E18" s="8">
        <v>1298</v>
      </c>
      <c r="F18" s="8">
        <v>1280</v>
      </c>
      <c r="G18" s="8" t="s">
        <v>16</v>
      </c>
      <c r="H18" s="3">
        <f>(E18-F18)*C18</f>
        <v>6933.7442218798151</v>
      </c>
      <c r="I18" s="8">
        <f t="shared" ref="I18" si="33">IF(D18="SELL",IF(G18="-","0",F18-G18),IF(D18="BUY",IF(G18="-","0",G18-F18)))*C18</f>
        <v>0</v>
      </c>
      <c r="J18" s="62">
        <f t="shared" ref="J18" si="34">SUM(H18:I18)</f>
        <v>6933.7442218798151</v>
      </c>
    </row>
    <row r="19" spans="1:10" ht="17.25" customHeight="1" x14ac:dyDescent="0.25">
      <c r="A19" s="4">
        <v>43353</v>
      </c>
      <c r="B19" s="5" t="s">
        <v>137</v>
      </c>
      <c r="C19" s="6">
        <f t="shared" ref="C19" si="35">500000/E19</f>
        <v>968.99224806201551</v>
      </c>
      <c r="D19" s="20" t="s">
        <v>15</v>
      </c>
      <c r="E19" s="8">
        <v>516</v>
      </c>
      <c r="F19" s="8">
        <v>507</v>
      </c>
      <c r="G19" s="8" t="s">
        <v>16</v>
      </c>
      <c r="H19" s="8">
        <f t="shared" ref="H19" si="36">IF(D19="SELL", E19-F19, F19-E19)*C19</f>
        <v>-8720.9302325581393</v>
      </c>
      <c r="I19" s="8">
        <f t="shared" ref="I19" si="37">IF(D19="SELL",IF(G19="-","0",F19-G19),IF(D19="BUY",IF(G19="-","0",G19-F19)))*C19</f>
        <v>0</v>
      </c>
      <c r="J19" s="62">
        <f t="shared" ref="J19" si="38">SUM(H19:I19)</f>
        <v>-8720.9302325581393</v>
      </c>
    </row>
    <row r="20" spans="1:10" ht="17.25" customHeight="1" x14ac:dyDescent="0.25">
      <c r="A20" s="4">
        <v>43350</v>
      </c>
      <c r="B20" s="5" t="s">
        <v>136</v>
      </c>
      <c r="C20" s="6">
        <f t="shared" ref="C20" si="39">500000/E20</f>
        <v>642.67352185089976</v>
      </c>
      <c r="D20" s="20" t="s">
        <v>15</v>
      </c>
      <c r="E20" s="8">
        <v>778</v>
      </c>
      <c r="F20" s="8">
        <v>788</v>
      </c>
      <c r="G20" s="8">
        <v>810</v>
      </c>
      <c r="H20" s="8">
        <f t="shared" ref="H20" si="40">IF(D20="SELL", E20-F20, F20-E20)*C20</f>
        <v>6426.7352185089976</v>
      </c>
      <c r="I20" s="8">
        <f t="shared" ref="I20" si="41">IF(D20="SELL",IF(G20="-","0",F20-G20),IF(D20="BUY",IF(G20="-","0",G20-F20)))*C20</f>
        <v>14138.817480719794</v>
      </c>
      <c r="J20" s="62">
        <f t="shared" ref="J20" si="42">SUM(H20:I20)</f>
        <v>20565.552699228792</v>
      </c>
    </row>
    <row r="21" spans="1:10" ht="17.25" customHeight="1" x14ac:dyDescent="0.25">
      <c r="A21" s="4">
        <v>43347</v>
      </c>
      <c r="B21" s="5" t="s">
        <v>131</v>
      </c>
      <c r="C21" s="6">
        <f t="shared" ref="C21" si="43">500000/E21</f>
        <v>1930.5019305019305</v>
      </c>
      <c r="D21" s="20" t="s">
        <v>28</v>
      </c>
      <c r="E21" s="8">
        <v>259</v>
      </c>
      <c r="F21" s="8">
        <v>254</v>
      </c>
      <c r="G21" s="8" t="s">
        <v>16</v>
      </c>
      <c r="H21" s="3">
        <f>(E21-F21)*C21</f>
        <v>9652.5096525096524</v>
      </c>
      <c r="I21" s="8">
        <f t="shared" ref="I21" si="44">IF(D21="SELL",IF(G21="-","0",F21-G21),IF(D21="BUY",IF(G21="-","0",G21-F21)))*C21</f>
        <v>0</v>
      </c>
      <c r="J21" s="62">
        <f t="shared" ref="J21" si="45">SUM(H21:I21)</f>
        <v>9652.5096525096524</v>
      </c>
    </row>
    <row r="22" spans="1:10" ht="17.25" customHeight="1" x14ac:dyDescent="0.25">
      <c r="A22" s="4">
        <v>43346</v>
      </c>
      <c r="B22" s="5" t="s">
        <v>128</v>
      </c>
      <c r="C22" s="6">
        <f t="shared" ref="C22" si="46">500000/E22</f>
        <v>912.40875912408762</v>
      </c>
      <c r="D22" s="20" t="s">
        <v>15</v>
      </c>
      <c r="E22" s="8">
        <v>548</v>
      </c>
      <c r="F22" s="8">
        <v>540</v>
      </c>
      <c r="G22" s="8" t="s">
        <v>16</v>
      </c>
      <c r="H22" s="8">
        <f t="shared" ref="H22" si="47">IF(D22="SELL", E22-F22, F22-E22)*C22</f>
        <v>-7299.270072992701</v>
      </c>
      <c r="I22" s="8">
        <f t="shared" ref="I22" si="48">IF(D22="SELL",IF(G22="-","0",F22-G22),IF(D22="BUY",IF(G22="-","0",G22-F22)))*C22</f>
        <v>0</v>
      </c>
      <c r="J22" s="62">
        <f t="shared" ref="J22" si="49">SUM(H22:I22)</f>
        <v>-7299.270072992701</v>
      </c>
    </row>
    <row r="23" spans="1:10" ht="17.25" customHeight="1" x14ac:dyDescent="0.25">
      <c r="A23" s="4">
        <v>43342</v>
      </c>
      <c r="B23" s="5" t="s">
        <v>127</v>
      </c>
      <c r="C23" s="6">
        <f t="shared" ref="C23" si="50">500000/E23</f>
        <v>510.20408163265307</v>
      </c>
      <c r="D23" s="20" t="s">
        <v>15</v>
      </c>
      <c r="E23" s="8">
        <v>980</v>
      </c>
      <c r="F23" s="8">
        <v>989.95</v>
      </c>
      <c r="G23" s="8" t="s">
        <v>16</v>
      </c>
      <c r="H23" s="8">
        <f t="shared" ref="H23" si="51">IF(D23="SELL", E23-F23, F23-E23)*C23</f>
        <v>5076.530612244921</v>
      </c>
      <c r="I23" s="8">
        <f t="shared" ref="I23" si="52">IF(D23="SELL",IF(G23="-","0",F23-G23),IF(D23="BUY",IF(G23="-","0",G23-F23)))*C23</f>
        <v>0</v>
      </c>
      <c r="J23" s="62">
        <f t="shared" ref="J23" si="53">SUM(H23:I23)</f>
        <v>5076.530612244921</v>
      </c>
    </row>
    <row r="24" spans="1:10" ht="17.25" customHeight="1" x14ac:dyDescent="0.25">
      <c r="A24" s="4">
        <v>43341</v>
      </c>
      <c r="B24" s="5" t="s">
        <v>125</v>
      </c>
      <c r="C24" s="6">
        <f t="shared" ref="C24:C25" si="54">500000/E24</f>
        <v>409.8360655737705</v>
      </c>
      <c r="D24" s="20" t="s">
        <v>15</v>
      </c>
      <c r="E24" s="8">
        <v>1220</v>
      </c>
      <c r="F24" s="8">
        <v>1200</v>
      </c>
      <c r="G24" s="8" t="s">
        <v>16</v>
      </c>
      <c r="H24" s="8">
        <f t="shared" ref="H24:H25" si="55">IF(D24="SELL", E24-F24, F24-E24)*C24</f>
        <v>-8196.7213114754104</v>
      </c>
      <c r="I24" s="8">
        <f t="shared" ref="I24:I25" si="56">IF(D24="SELL",IF(G24="-","0",F24-G24),IF(D24="BUY",IF(G24="-","0",G24-F24)))*C24</f>
        <v>0</v>
      </c>
      <c r="J24" s="62">
        <f t="shared" ref="J24:J25" si="57">SUM(H24:I24)</f>
        <v>-8196.7213114754104</v>
      </c>
    </row>
    <row r="25" spans="1:10" ht="17.25" customHeight="1" x14ac:dyDescent="0.25">
      <c r="A25" s="4">
        <v>43340</v>
      </c>
      <c r="B25" s="5" t="s">
        <v>97</v>
      </c>
      <c r="C25" s="6">
        <f t="shared" si="54"/>
        <v>1396.6480446927374</v>
      </c>
      <c r="D25" s="20" t="s">
        <v>15</v>
      </c>
      <c r="E25" s="8">
        <v>358</v>
      </c>
      <c r="F25" s="8">
        <v>363</v>
      </c>
      <c r="G25" s="8">
        <v>369</v>
      </c>
      <c r="H25" s="8">
        <f t="shared" si="55"/>
        <v>6983.2402234636866</v>
      </c>
      <c r="I25" s="8">
        <f t="shared" si="56"/>
        <v>8379.8882681564246</v>
      </c>
      <c r="J25" s="62">
        <f t="shared" si="57"/>
        <v>15363.128491620111</v>
      </c>
    </row>
    <row r="26" spans="1:10" ht="17.25" customHeight="1" x14ac:dyDescent="0.25">
      <c r="A26" s="4">
        <v>43339</v>
      </c>
      <c r="B26" s="5" t="s">
        <v>123</v>
      </c>
      <c r="C26" s="6">
        <f t="shared" ref="C26" si="58">500000/E26</f>
        <v>690.60773480662988</v>
      </c>
      <c r="D26" s="20" t="s">
        <v>15</v>
      </c>
      <c r="E26" s="8">
        <v>724</v>
      </c>
      <c r="F26" s="8">
        <v>724</v>
      </c>
      <c r="G26" s="8" t="s">
        <v>16</v>
      </c>
      <c r="H26" s="3">
        <f>(E26-F26)*C26</f>
        <v>0</v>
      </c>
      <c r="I26" s="8">
        <f t="shared" ref="I26" si="59">IF(D26="SELL",IF(G26="-","0",F26-G26),IF(D26="BUY",IF(G26="-","0",G26-F26)))*C26</f>
        <v>0</v>
      </c>
      <c r="J26" s="62">
        <f t="shared" ref="J26" si="60">SUM(H26:I26)</f>
        <v>0</v>
      </c>
    </row>
    <row r="27" spans="1:10" ht="17.25" customHeight="1" x14ac:dyDescent="0.25">
      <c r="A27" s="4">
        <v>43336</v>
      </c>
      <c r="B27" s="5" t="s">
        <v>122</v>
      </c>
      <c r="C27" s="6">
        <f t="shared" ref="C27" si="61">500000/E27</f>
        <v>784.92935635792776</v>
      </c>
      <c r="D27" s="20" t="s">
        <v>28</v>
      </c>
      <c r="E27" s="8">
        <v>637</v>
      </c>
      <c r="F27" s="8">
        <v>625</v>
      </c>
      <c r="G27" s="8">
        <v>615</v>
      </c>
      <c r="H27" s="3">
        <f>(E27-F27)*C27</f>
        <v>9419.1522762951336</v>
      </c>
      <c r="I27" s="8">
        <f t="shared" ref="I27" si="62">IF(D27="SELL",IF(G27="-","0",F27-G27),IF(D27="BUY",IF(G27="-","0",G27-F27)))*C27</f>
        <v>7849.2935635792774</v>
      </c>
      <c r="J27" s="62">
        <f t="shared" ref="J27" si="63">SUM(H27:I27)</f>
        <v>17268.44583987441</v>
      </c>
    </row>
    <row r="28" spans="1:10" ht="17.25" customHeight="1" x14ac:dyDescent="0.25">
      <c r="A28" s="4">
        <v>43329</v>
      </c>
      <c r="B28" s="5" t="s">
        <v>117</v>
      </c>
      <c r="C28" s="6">
        <f t="shared" ref="C28:C29" si="64">500000/E28</f>
        <v>822.36842105263156</v>
      </c>
      <c r="D28" s="20" t="s">
        <v>15</v>
      </c>
      <c r="E28" s="8">
        <v>608</v>
      </c>
      <c r="F28" s="8">
        <v>612.70000000000005</v>
      </c>
      <c r="G28" s="8" t="s">
        <v>16</v>
      </c>
      <c r="H28" s="8">
        <f t="shared" ref="H28:H29" si="65">IF(D28="SELL", E28-F28, F28-E28)*C28</f>
        <v>3865.1315789474056</v>
      </c>
      <c r="I28" s="8">
        <f t="shared" ref="I28:I29" si="66">IF(D28="SELL",IF(G28="-","0",F28-G28),IF(D28="BUY",IF(G28="-","0",G28-F28)))*C28</f>
        <v>0</v>
      </c>
      <c r="J28" s="62">
        <f t="shared" ref="J28:J29" si="67">SUM(H28:I28)</f>
        <v>3865.1315789474056</v>
      </c>
    </row>
    <row r="29" spans="1:10" ht="17.25" customHeight="1" x14ac:dyDescent="0.25">
      <c r="A29" s="4">
        <v>43328</v>
      </c>
      <c r="B29" s="5" t="s">
        <v>85</v>
      </c>
      <c r="C29" s="6">
        <f t="shared" si="64"/>
        <v>677.50677506775071</v>
      </c>
      <c r="D29" s="20" t="s">
        <v>15</v>
      </c>
      <c r="E29" s="8">
        <v>738</v>
      </c>
      <c r="F29" s="8">
        <v>748</v>
      </c>
      <c r="G29" s="8" t="s">
        <v>16</v>
      </c>
      <c r="H29" s="8">
        <f t="shared" si="65"/>
        <v>6775.0677506775073</v>
      </c>
      <c r="I29" s="8">
        <f t="shared" si="66"/>
        <v>0</v>
      </c>
      <c r="J29" s="62">
        <f t="shared" si="67"/>
        <v>6775.0677506775073</v>
      </c>
    </row>
    <row r="30" spans="1:10" ht="17.25" customHeight="1" x14ac:dyDescent="0.25">
      <c r="A30" s="4">
        <v>43326</v>
      </c>
      <c r="B30" s="5" t="s">
        <v>116</v>
      </c>
      <c r="C30" s="6">
        <f t="shared" ref="C30" si="68">500000/E30</f>
        <v>388.19875776397515</v>
      </c>
      <c r="D30" s="20" t="s">
        <v>15</v>
      </c>
      <c r="E30" s="8">
        <v>1288</v>
      </c>
      <c r="F30" s="8">
        <v>1308</v>
      </c>
      <c r="G30" s="8">
        <v>1340</v>
      </c>
      <c r="H30" s="8">
        <f t="shared" ref="H30" si="69">IF(D30="SELL", E30-F30, F30-E30)*C30</f>
        <v>7763.9751552795033</v>
      </c>
      <c r="I30" s="8">
        <f t="shared" ref="I30" si="70">IF(D30="SELL",IF(G30="-","0",F30-G30),IF(D30="BUY",IF(G30="-","0",G30-F30)))*C30</f>
        <v>12422.360248447205</v>
      </c>
      <c r="J30" s="62">
        <f t="shared" ref="J30" si="71">SUM(H30:I30)</f>
        <v>20186.335403726709</v>
      </c>
    </row>
    <row r="31" spans="1:10" ht="17.25" customHeight="1" x14ac:dyDescent="0.25">
      <c r="A31" s="4">
        <v>43325</v>
      </c>
      <c r="B31" s="5" t="s">
        <v>113</v>
      </c>
      <c r="C31" s="6">
        <f t="shared" ref="C31" si="72">500000/E31</f>
        <v>1022.4948875255624</v>
      </c>
      <c r="D31" s="20" t="s">
        <v>15</v>
      </c>
      <c r="E31" s="8">
        <v>489</v>
      </c>
      <c r="F31" s="8">
        <v>484</v>
      </c>
      <c r="G31" s="8" t="s">
        <v>16</v>
      </c>
      <c r="H31" s="8">
        <f t="shared" ref="H31" si="73">IF(D31="SELL", E31-F31, F31-E31)*C31</f>
        <v>-5112.4744376278122</v>
      </c>
      <c r="I31" s="8">
        <f t="shared" ref="I31" si="74">IF(D31="SELL",IF(G31="-","0",F31-G31),IF(D31="BUY",IF(G31="-","0",G31-F31)))*C31</f>
        <v>0</v>
      </c>
      <c r="J31" s="62">
        <f t="shared" ref="J31" si="75">SUM(H31:I31)</f>
        <v>-5112.4744376278122</v>
      </c>
    </row>
    <row r="32" spans="1:10" ht="17.25" customHeight="1" x14ac:dyDescent="0.25">
      <c r="A32" s="4">
        <v>43322</v>
      </c>
      <c r="B32" s="5" t="s">
        <v>111</v>
      </c>
      <c r="C32" s="6">
        <f t="shared" ref="C32" si="76">500000/E32</f>
        <v>2232.1428571428573</v>
      </c>
      <c r="D32" s="20" t="s">
        <v>15</v>
      </c>
      <c r="E32" s="8">
        <v>224</v>
      </c>
      <c r="F32" s="8">
        <v>220</v>
      </c>
      <c r="G32" s="8" t="s">
        <v>16</v>
      </c>
      <c r="H32" s="8">
        <f t="shared" ref="H32" si="77">IF(D32="SELL", E32-F32, F32-E32)*C32</f>
        <v>-8928.5714285714294</v>
      </c>
      <c r="I32" s="8">
        <f t="shared" ref="I32" si="78">IF(D32="SELL",IF(G32="-","0",F32-G32),IF(D32="BUY",IF(G32="-","0",G32-F32)))*C32</f>
        <v>0</v>
      </c>
      <c r="J32" s="62">
        <f t="shared" ref="J32" si="79">SUM(H32:I32)</f>
        <v>-8928.5714285714294</v>
      </c>
    </row>
    <row r="33" spans="1:10" ht="17.25" customHeight="1" x14ac:dyDescent="0.25">
      <c r="A33" s="4">
        <v>43319</v>
      </c>
      <c r="B33" s="5" t="s">
        <v>99</v>
      </c>
      <c r="C33" s="6">
        <f t="shared" ref="C33:C38" si="80">500000/E33</f>
        <v>1562.5</v>
      </c>
      <c r="D33" s="20" t="s">
        <v>15</v>
      </c>
      <c r="E33" s="8">
        <v>320</v>
      </c>
      <c r="F33" s="8">
        <v>325</v>
      </c>
      <c r="G33" s="8">
        <v>335</v>
      </c>
      <c r="H33" s="8">
        <f t="shared" ref="H33" si="81">IF(D33="SELL", E33-F33, F33-E33)*C33</f>
        <v>7812.5</v>
      </c>
      <c r="I33" s="8">
        <f t="shared" ref="I33:I36" si="82">IF(D33="SELL",IF(G33="-","0",F33-G33),IF(D33="BUY",IF(G33="-","0",G33-F33)))*C33</f>
        <v>15625</v>
      </c>
      <c r="J33" s="62">
        <f t="shared" ref="J33:J36" si="83">SUM(H33:I33)</f>
        <v>23437.5</v>
      </c>
    </row>
    <row r="34" spans="1:10" ht="17.25" customHeight="1" x14ac:dyDescent="0.25">
      <c r="A34" s="4">
        <v>43318</v>
      </c>
      <c r="B34" s="5" t="s">
        <v>102</v>
      </c>
      <c r="C34" s="6">
        <f t="shared" si="80"/>
        <v>1162.7906976744187</v>
      </c>
      <c r="D34" s="20" t="s">
        <v>15</v>
      </c>
      <c r="E34" s="8">
        <v>430</v>
      </c>
      <c r="F34" s="8">
        <v>436</v>
      </c>
      <c r="G34" s="8" t="s">
        <v>16</v>
      </c>
      <c r="H34" s="8">
        <f t="shared" ref="H34" si="84">IF(D34="SELL", E34-F34, F34-E34)*C34</f>
        <v>6976.7441860465115</v>
      </c>
      <c r="I34" s="8">
        <f t="shared" ref="I34" si="85">IF(D34="SELL",IF(G34="-","0",F34-G34),IF(D34="BUY",IF(G34="-","0",G34-F34)))*C34</f>
        <v>0</v>
      </c>
      <c r="J34" s="62">
        <f t="shared" ref="J34" si="86">SUM(H34:I34)</f>
        <v>6976.7441860465115</v>
      </c>
    </row>
    <row r="35" spans="1:10" x14ac:dyDescent="0.25">
      <c r="A35" s="4">
        <v>43314</v>
      </c>
      <c r="B35" s="5" t="s">
        <v>100</v>
      </c>
      <c r="C35" s="6">
        <f t="shared" si="80"/>
        <v>618.81188118811883</v>
      </c>
      <c r="D35" s="20" t="s">
        <v>28</v>
      </c>
      <c r="E35" s="8">
        <v>808</v>
      </c>
      <c r="F35" s="8">
        <v>805</v>
      </c>
      <c r="G35" s="8" t="s">
        <v>16</v>
      </c>
      <c r="H35" s="3">
        <f>(E35-F35)*C35</f>
        <v>1856.4356435643565</v>
      </c>
      <c r="I35" s="8">
        <f t="shared" si="82"/>
        <v>0</v>
      </c>
      <c r="J35" s="62">
        <f t="shared" si="83"/>
        <v>1856.4356435643565</v>
      </c>
    </row>
    <row r="36" spans="1:10" x14ac:dyDescent="0.25">
      <c r="A36" s="4">
        <v>43311</v>
      </c>
      <c r="B36" s="5" t="s">
        <v>101</v>
      </c>
      <c r="C36" s="6">
        <f t="shared" si="80"/>
        <v>844.59459459459458</v>
      </c>
      <c r="D36" s="20" t="s">
        <v>15</v>
      </c>
      <c r="E36" s="8">
        <v>592</v>
      </c>
      <c r="F36" s="8">
        <v>599</v>
      </c>
      <c r="G36" s="8" t="s">
        <v>16</v>
      </c>
      <c r="H36" s="8">
        <f t="shared" ref="H36" si="87">IF(D36="SELL", E36-F36, F36-E36)*C36</f>
        <v>5912.1621621621616</v>
      </c>
      <c r="I36" s="8">
        <f t="shared" si="82"/>
        <v>0</v>
      </c>
      <c r="J36" s="62">
        <f t="shared" si="83"/>
        <v>5912.1621621621616</v>
      </c>
    </row>
    <row r="37" spans="1:10" ht="17.25" customHeight="1" x14ac:dyDescent="0.25">
      <c r="A37" s="4">
        <v>43308</v>
      </c>
      <c r="B37" s="5" t="s">
        <v>94</v>
      </c>
      <c r="C37" s="6">
        <f t="shared" si="80"/>
        <v>564.33408577878106</v>
      </c>
      <c r="D37" s="20" t="s">
        <v>15</v>
      </c>
      <c r="E37" s="8">
        <v>886</v>
      </c>
      <c r="F37" s="8">
        <v>900</v>
      </c>
      <c r="G37" s="8">
        <v>925</v>
      </c>
      <c r="H37" s="8">
        <f t="shared" ref="H37:H41" si="88">IF(D37="SELL", E37-F37, F37-E37)*C37</f>
        <v>7900.6772009029346</v>
      </c>
      <c r="I37" s="8">
        <f t="shared" ref="I37:I41" si="89">IF(D37="SELL",IF(G37="-","0",F37-G37),IF(D37="BUY",IF(G37="-","0",G37-F37)))*C37</f>
        <v>14108.352144469527</v>
      </c>
      <c r="J37" s="62">
        <f t="shared" ref="J37:J38" si="90">SUM(H37:I37)</f>
        <v>22009.029345372463</v>
      </c>
    </row>
    <row r="38" spans="1:10" ht="17.25" customHeight="1" x14ac:dyDescent="0.25">
      <c r="A38" s="4">
        <v>43307</v>
      </c>
      <c r="B38" s="5" t="s">
        <v>95</v>
      </c>
      <c r="C38" s="6">
        <f t="shared" si="80"/>
        <v>1170.9601873536301</v>
      </c>
      <c r="D38" s="20" t="s">
        <v>15</v>
      </c>
      <c r="E38" s="8">
        <v>427</v>
      </c>
      <c r="F38" s="8">
        <v>425</v>
      </c>
      <c r="G38" s="8" t="s">
        <v>16</v>
      </c>
      <c r="H38" s="8">
        <f t="shared" si="88"/>
        <v>-2341.9203747072602</v>
      </c>
      <c r="I38" s="8">
        <f t="shared" si="89"/>
        <v>0</v>
      </c>
      <c r="J38" s="62">
        <f t="shared" si="90"/>
        <v>-2341.9203747072602</v>
      </c>
    </row>
    <row r="39" spans="1:10" ht="17.25" customHeight="1" x14ac:dyDescent="0.25">
      <c r="A39" s="4">
        <v>43305</v>
      </c>
      <c r="B39" s="5" t="s">
        <v>96</v>
      </c>
      <c r="C39" s="6">
        <f t="shared" ref="C39:C41" si="91">500000/E39</f>
        <v>1123.5955056179776</v>
      </c>
      <c r="D39" s="20" t="s">
        <v>15</v>
      </c>
      <c r="E39" s="8">
        <v>445</v>
      </c>
      <c r="F39" s="8">
        <v>454</v>
      </c>
      <c r="G39" s="8">
        <v>465</v>
      </c>
      <c r="H39" s="8">
        <f t="shared" si="88"/>
        <v>10112.359550561798</v>
      </c>
      <c r="I39" s="8">
        <f t="shared" si="89"/>
        <v>12359.550561797752</v>
      </c>
      <c r="J39" s="3">
        <f t="shared" ref="J39:J41" si="92">+I39+H39</f>
        <v>22471.91011235955</v>
      </c>
    </row>
    <row r="40" spans="1:10" ht="17.25" customHeight="1" x14ac:dyDescent="0.25">
      <c r="A40" s="4">
        <v>43301</v>
      </c>
      <c r="B40" s="5" t="s">
        <v>97</v>
      </c>
      <c r="C40" s="6">
        <f t="shared" si="91"/>
        <v>1515.1515151515152</v>
      </c>
      <c r="D40" s="20" t="s">
        <v>15</v>
      </c>
      <c r="E40" s="8">
        <v>330</v>
      </c>
      <c r="F40" s="8">
        <v>333.85</v>
      </c>
      <c r="G40" s="8" t="s">
        <v>16</v>
      </c>
      <c r="H40" s="8">
        <f t="shared" si="88"/>
        <v>5833.3333333333685</v>
      </c>
      <c r="I40" s="8">
        <f t="shared" si="89"/>
        <v>0</v>
      </c>
      <c r="J40" s="3">
        <f t="shared" si="92"/>
        <v>5833.3333333333685</v>
      </c>
    </row>
    <row r="41" spans="1:10" ht="17.25" customHeight="1" x14ac:dyDescent="0.25">
      <c r="A41" s="4">
        <v>43300</v>
      </c>
      <c r="B41" s="5" t="s">
        <v>98</v>
      </c>
      <c r="C41" s="6">
        <f t="shared" si="91"/>
        <v>938.08630393996248</v>
      </c>
      <c r="D41" s="20" t="s">
        <v>15</v>
      </c>
      <c r="E41" s="8">
        <v>533</v>
      </c>
      <c r="F41" s="8">
        <v>525</v>
      </c>
      <c r="G41" s="8" t="s">
        <v>16</v>
      </c>
      <c r="H41" s="8">
        <f t="shared" si="88"/>
        <v>-7504.6904315196998</v>
      </c>
      <c r="I41" s="8">
        <f t="shared" si="89"/>
        <v>0</v>
      </c>
      <c r="J41" s="3">
        <f t="shared" si="92"/>
        <v>-7504.6904315196998</v>
      </c>
    </row>
    <row r="42" spans="1:10" ht="17.25" customHeight="1" x14ac:dyDescent="0.25">
      <c r="A42" s="4">
        <v>43299</v>
      </c>
      <c r="B42" s="5" t="s">
        <v>84</v>
      </c>
      <c r="C42" s="6">
        <f t="shared" ref="C42:C44" si="93">300000/E42</f>
        <v>1145.0381679389313</v>
      </c>
      <c r="D42" s="20" t="s">
        <v>15</v>
      </c>
      <c r="E42" s="8">
        <v>262</v>
      </c>
      <c r="F42" s="8">
        <v>257</v>
      </c>
      <c r="G42" s="8" t="s">
        <v>16</v>
      </c>
      <c r="H42" s="8">
        <f t="shared" ref="H42:H44" si="94">IF(D42="SELL", E42-F42, F42-E42)*C42</f>
        <v>-5725.1908396946565</v>
      </c>
      <c r="I42" s="8">
        <f t="shared" ref="I42:I44" si="95">IF(D42="SELL",IF(G42="-","0",F42-G42),IF(D42="BUY",IF(G42="-","0",G42-F42)))*C42</f>
        <v>0</v>
      </c>
      <c r="J42" s="3">
        <f t="shared" ref="J42:J44" si="96">+I42+H42</f>
        <v>-5725.1908396946565</v>
      </c>
    </row>
    <row r="43" spans="1:10" ht="17.25" customHeight="1" x14ac:dyDescent="0.25">
      <c r="A43" s="4">
        <v>43298</v>
      </c>
      <c r="B43" s="5" t="s">
        <v>85</v>
      </c>
      <c r="C43" s="6">
        <f t="shared" si="93"/>
        <v>444.44444444444446</v>
      </c>
      <c r="D43" s="20" t="s">
        <v>28</v>
      </c>
      <c r="E43" s="8">
        <v>675</v>
      </c>
      <c r="F43" s="8">
        <v>690</v>
      </c>
      <c r="G43" s="8" t="s">
        <v>16</v>
      </c>
      <c r="H43" s="8">
        <f t="shared" si="94"/>
        <v>-6666.666666666667</v>
      </c>
      <c r="I43" s="8">
        <f t="shared" si="95"/>
        <v>0</v>
      </c>
      <c r="J43" s="3">
        <f t="shared" si="96"/>
        <v>-6666.666666666667</v>
      </c>
    </row>
    <row r="44" spans="1:10" ht="17.25" customHeight="1" x14ac:dyDescent="0.25">
      <c r="A44" s="4">
        <v>43297</v>
      </c>
      <c r="B44" s="5" t="s">
        <v>84</v>
      </c>
      <c r="C44" s="6">
        <f t="shared" si="93"/>
        <v>1200</v>
      </c>
      <c r="D44" s="20" t="s">
        <v>28</v>
      </c>
      <c r="E44" s="8">
        <v>250</v>
      </c>
      <c r="F44" s="8">
        <v>247</v>
      </c>
      <c r="G44" s="8" t="s">
        <v>16</v>
      </c>
      <c r="H44" s="8">
        <f t="shared" si="94"/>
        <v>3600</v>
      </c>
      <c r="I44" s="8">
        <f t="shared" si="95"/>
        <v>0</v>
      </c>
      <c r="J44" s="3">
        <f t="shared" si="96"/>
        <v>3600</v>
      </c>
    </row>
    <row r="45" spans="1:10" ht="17.25" customHeight="1" x14ac:dyDescent="0.25">
      <c r="A45" s="4">
        <v>43294</v>
      </c>
      <c r="B45" s="5" t="s">
        <v>38</v>
      </c>
      <c r="C45" s="6">
        <f t="shared" ref="C45" si="97">300000/E45</f>
        <v>710.90047393364932</v>
      </c>
      <c r="D45" s="20" t="s">
        <v>28</v>
      </c>
      <c r="E45" s="8">
        <v>422</v>
      </c>
      <c r="F45" s="8">
        <v>415</v>
      </c>
      <c r="G45" s="8">
        <v>408</v>
      </c>
      <c r="H45" s="8">
        <f t="shared" ref="H45" si="98">IF(D45="SELL", E45-F45, F45-E45)*C45</f>
        <v>4976.3033175355449</v>
      </c>
      <c r="I45" s="8">
        <f t="shared" ref="I45" si="99">IF(D45="SELL",IF(G45="-","0",F45-G45),IF(D45="BUY",IF(G45="-","0",G45-F45)))*C45</f>
        <v>4976.3033175355449</v>
      </c>
      <c r="J45" s="3">
        <f t="shared" ref="J45" si="100">+I45+H45</f>
        <v>9952.6066350710898</v>
      </c>
    </row>
    <row r="46" spans="1:10" ht="17.25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</row>
    <row r="47" spans="1:10" ht="17.25" customHeight="1" x14ac:dyDescent="0.25">
      <c r="A47" s="4">
        <v>43280</v>
      </c>
      <c r="B47" s="5" t="s">
        <v>13</v>
      </c>
      <c r="C47" s="6">
        <f t="shared" ref="C47:C68" si="101">300000/E47</f>
        <v>1204.8192771084337</v>
      </c>
      <c r="D47" s="7" t="s">
        <v>15</v>
      </c>
      <c r="E47" s="8">
        <v>249</v>
      </c>
      <c r="F47" s="8">
        <v>255</v>
      </c>
      <c r="G47" s="8">
        <v>260</v>
      </c>
      <c r="H47" s="8">
        <f t="shared" ref="H47:H68" si="102">IF(D47="SELL", E47-F47, F47-E47)*C47</f>
        <v>7228.9156626506019</v>
      </c>
      <c r="I47" s="8">
        <f t="shared" ref="I47:I68" si="103">IF(D47="SELL",IF(G47="-","0",F47-G47),IF(D47="BUY",IF(G47="-","0",G47-F47)))*C47</f>
        <v>6024.0963855421687</v>
      </c>
      <c r="J47" s="3">
        <f t="shared" ref="J47:J68" si="104">+I47+H47</f>
        <v>13253.01204819277</v>
      </c>
    </row>
    <row r="48" spans="1:10" ht="17.25" customHeight="1" x14ac:dyDescent="0.25">
      <c r="A48" s="4">
        <v>43279</v>
      </c>
      <c r="B48" s="5" t="s">
        <v>29</v>
      </c>
      <c r="C48" s="6">
        <f t="shared" si="101"/>
        <v>923.07692307692309</v>
      </c>
      <c r="D48" s="7" t="s">
        <v>15</v>
      </c>
      <c r="E48" s="8">
        <v>325</v>
      </c>
      <c r="F48" s="8">
        <v>325</v>
      </c>
      <c r="G48" s="8" t="s">
        <v>16</v>
      </c>
      <c r="H48" s="8">
        <f t="shared" si="102"/>
        <v>0</v>
      </c>
      <c r="I48" s="8">
        <f t="shared" si="103"/>
        <v>0</v>
      </c>
      <c r="J48" s="3">
        <f t="shared" si="104"/>
        <v>0</v>
      </c>
    </row>
    <row r="49" spans="1:10" ht="17.25" customHeight="1" x14ac:dyDescent="0.25">
      <c r="A49" s="4">
        <v>43277</v>
      </c>
      <c r="B49" s="5" t="s">
        <v>17</v>
      </c>
      <c r="C49" s="6">
        <f t="shared" si="101"/>
        <v>447.76119402985074</v>
      </c>
      <c r="D49" s="7" t="s">
        <v>15</v>
      </c>
      <c r="E49" s="8">
        <v>670</v>
      </c>
      <c r="F49" s="8">
        <v>675</v>
      </c>
      <c r="G49" s="8" t="s">
        <v>16</v>
      </c>
      <c r="H49" s="8">
        <f t="shared" si="102"/>
        <v>2238.8059701492539</v>
      </c>
      <c r="I49" s="8">
        <f t="shared" si="103"/>
        <v>0</v>
      </c>
      <c r="J49" s="3">
        <f t="shared" si="104"/>
        <v>2238.8059701492539</v>
      </c>
    </row>
    <row r="50" spans="1:10" ht="17.25" customHeight="1" x14ac:dyDescent="0.25">
      <c r="A50" s="4">
        <v>43276</v>
      </c>
      <c r="B50" s="5" t="s">
        <v>18</v>
      </c>
      <c r="C50" s="6">
        <f t="shared" si="101"/>
        <v>854.70085470085473</v>
      </c>
      <c r="D50" s="7" t="s">
        <v>15</v>
      </c>
      <c r="E50" s="8">
        <v>351</v>
      </c>
      <c r="F50" s="8">
        <v>356</v>
      </c>
      <c r="G50" s="8" t="s">
        <v>16</v>
      </c>
      <c r="H50" s="8">
        <f t="shared" si="102"/>
        <v>4273.5042735042734</v>
      </c>
      <c r="I50" s="8">
        <f t="shared" si="103"/>
        <v>0</v>
      </c>
      <c r="J50" s="3">
        <f t="shared" si="104"/>
        <v>4273.5042735042734</v>
      </c>
    </row>
    <row r="51" spans="1:10" ht="17.25" customHeight="1" x14ac:dyDescent="0.25">
      <c r="A51" s="4">
        <v>43276</v>
      </c>
      <c r="B51" s="5" t="s">
        <v>10</v>
      </c>
      <c r="C51" s="6">
        <f t="shared" si="101"/>
        <v>248.75621890547265</v>
      </c>
      <c r="D51" s="7" t="s">
        <v>15</v>
      </c>
      <c r="E51" s="8">
        <v>1206</v>
      </c>
      <c r="F51" s="8">
        <v>1220</v>
      </c>
      <c r="G51" s="8" t="s">
        <v>16</v>
      </c>
      <c r="H51" s="8">
        <f t="shared" si="102"/>
        <v>3482.587064676617</v>
      </c>
      <c r="I51" s="8">
        <f t="shared" si="103"/>
        <v>0</v>
      </c>
      <c r="J51" s="3">
        <f t="shared" si="104"/>
        <v>3482.587064676617</v>
      </c>
    </row>
    <row r="52" spans="1:10" ht="17.25" customHeight="1" x14ac:dyDescent="0.25">
      <c r="A52" s="4">
        <v>43273</v>
      </c>
      <c r="B52" s="5" t="s">
        <v>19</v>
      </c>
      <c r="C52" s="6">
        <f t="shared" si="101"/>
        <v>724.63768115942025</v>
      </c>
      <c r="D52" s="7" t="s">
        <v>15</v>
      </c>
      <c r="E52" s="8">
        <v>414</v>
      </c>
      <c r="F52" s="8">
        <v>409</v>
      </c>
      <c r="G52" s="8" t="s">
        <v>16</v>
      </c>
      <c r="H52" s="8">
        <f t="shared" si="102"/>
        <v>-3623.188405797101</v>
      </c>
      <c r="I52" s="8">
        <f t="shared" si="103"/>
        <v>0</v>
      </c>
      <c r="J52" s="3">
        <f t="shared" si="104"/>
        <v>-3623.188405797101</v>
      </c>
    </row>
    <row r="53" spans="1:10" ht="17.25" customHeight="1" x14ac:dyDescent="0.25">
      <c r="A53" s="4">
        <v>43272</v>
      </c>
      <c r="B53" s="5" t="s">
        <v>20</v>
      </c>
      <c r="C53" s="6">
        <f t="shared" si="101"/>
        <v>1107.0110701107012</v>
      </c>
      <c r="D53" s="7" t="s">
        <v>15</v>
      </c>
      <c r="E53" s="8">
        <v>271</v>
      </c>
      <c r="F53" s="8">
        <v>274.5</v>
      </c>
      <c r="G53" s="8" t="s">
        <v>16</v>
      </c>
      <c r="H53" s="8">
        <f t="shared" si="102"/>
        <v>3874.5387453874541</v>
      </c>
      <c r="I53" s="8">
        <f t="shared" si="103"/>
        <v>0</v>
      </c>
      <c r="J53" s="3">
        <f t="shared" si="104"/>
        <v>3874.5387453874541</v>
      </c>
    </row>
    <row r="54" spans="1:10" ht="17.25" customHeight="1" x14ac:dyDescent="0.25">
      <c r="A54" s="4">
        <v>43271</v>
      </c>
      <c r="B54" s="5" t="s">
        <v>21</v>
      </c>
      <c r="C54" s="6">
        <f t="shared" si="101"/>
        <v>580.27079303675043</v>
      </c>
      <c r="D54" s="7" t="s">
        <v>15</v>
      </c>
      <c r="E54" s="8">
        <v>517</v>
      </c>
      <c r="F54" s="8">
        <v>520</v>
      </c>
      <c r="G54" s="8" t="s">
        <v>16</v>
      </c>
      <c r="H54" s="8">
        <f t="shared" si="102"/>
        <v>1740.8123791102512</v>
      </c>
      <c r="I54" s="8">
        <f t="shared" si="103"/>
        <v>0</v>
      </c>
      <c r="J54" s="3">
        <f t="shared" si="104"/>
        <v>1740.8123791102512</v>
      </c>
    </row>
    <row r="55" spans="1:10" ht="17.25" customHeight="1" x14ac:dyDescent="0.25">
      <c r="A55" s="4">
        <v>43270</v>
      </c>
      <c r="B55" s="5" t="s">
        <v>11</v>
      </c>
      <c r="C55" s="6">
        <f t="shared" si="101"/>
        <v>1369.8630136986301</v>
      </c>
      <c r="D55" s="7" t="s">
        <v>15</v>
      </c>
      <c r="E55" s="8">
        <v>219</v>
      </c>
      <c r="F55" s="8">
        <v>215</v>
      </c>
      <c r="G55" s="8" t="s">
        <v>16</v>
      </c>
      <c r="H55" s="8">
        <f t="shared" si="102"/>
        <v>-5479.4520547945203</v>
      </c>
      <c r="I55" s="8">
        <f t="shared" si="103"/>
        <v>0</v>
      </c>
      <c r="J55" s="3">
        <f t="shared" si="104"/>
        <v>-5479.4520547945203</v>
      </c>
    </row>
    <row r="56" spans="1:10" ht="17.25" customHeight="1" x14ac:dyDescent="0.25">
      <c r="A56" s="4">
        <v>43269</v>
      </c>
      <c r="B56" s="5" t="s">
        <v>22</v>
      </c>
      <c r="C56" s="6">
        <f t="shared" si="101"/>
        <v>495.04950495049508</v>
      </c>
      <c r="D56" s="7" t="s">
        <v>15</v>
      </c>
      <c r="E56" s="8">
        <v>606</v>
      </c>
      <c r="F56" s="8">
        <v>592</v>
      </c>
      <c r="G56" s="8" t="s">
        <v>16</v>
      </c>
      <c r="H56" s="8">
        <f t="shared" si="102"/>
        <v>-6930.6930693069307</v>
      </c>
      <c r="I56" s="8">
        <f t="shared" si="103"/>
        <v>0</v>
      </c>
      <c r="J56" s="3">
        <f t="shared" si="104"/>
        <v>-6930.6930693069307</v>
      </c>
    </row>
    <row r="57" spans="1:10" ht="17.25" customHeight="1" x14ac:dyDescent="0.25">
      <c r="A57" s="4">
        <v>43266</v>
      </c>
      <c r="B57" s="5" t="s">
        <v>23</v>
      </c>
      <c r="C57" s="6">
        <f t="shared" si="101"/>
        <v>232.55813953488371</v>
      </c>
      <c r="D57" s="7" t="s">
        <v>15</v>
      </c>
      <c r="E57" s="8">
        <v>1290</v>
      </c>
      <c r="F57" s="8">
        <v>1298</v>
      </c>
      <c r="G57" s="8" t="s">
        <v>16</v>
      </c>
      <c r="H57" s="8">
        <f t="shared" si="102"/>
        <v>1860.4651162790697</v>
      </c>
      <c r="I57" s="8">
        <f t="shared" si="103"/>
        <v>0</v>
      </c>
      <c r="J57" s="3">
        <f t="shared" si="104"/>
        <v>1860.4651162790697</v>
      </c>
    </row>
    <row r="58" spans="1:10" ht="17.25" customHeight="1" x14ac:dyDescent="0.25">
      <c r="A58" s="4">
        <v>43265</v>
      </c>
      <c r="B58" s="5" t="s">
        <v>14</v>
      </c>
      <c r="C58" s="6">
        <f t="shared" si="101"/>
        <v>1090.909090909091</v>
      </c>
      <c r="D58" s="7" t="s">
        <v>15</v>
      </c>
      <c r="E58" s="8">
        <v>275</v>
      </c>
      <c r="F58" s="8">
        <v>280</v>
      </c>
      <c r="G58" s="8" t="s">
        <v>16</v>
      </c>
      <c r="H58" s="8">
        <f t="shared" si="102"/>
        <v>5454.545454545455</v>
      </c>
      <c r="I58" s="8">
        <f t="shared" si="103"/>
        <v>0</v>
      </c>
      <c r="J58" s="3">
        <f t="shared" si="104"/>
        <v>5454.545454545455</v>
      </c>
    </row>
    <row r="59" spans="1:10" ht="17.25" customHeight="1" x14ac:dyDescent="0.25">
      <c r="A59" s="4">
        <v>43264</v>
      </c>
      <c r="B59" s="5" t="s">
        <v>30</v>
      </c>
      <c r="C59" s="6">
        <f t="shared" si="101"/>
        <v>530.97345132743362</v>
      </c>
      <c r="D59" s="7" t="s">
        <v>15</v>
      </c>
      <c r="E59" s="8">
        <v>565</v>
      </c>
      <c r="F59" s="8">
        <v>565</v>
      </c>
      <c r="G59" s="8" t="s">
        <v>16</v>
      </c>
      <c r="H59" s="8">
        <f t="shared" si="102"/>
        <v>0</v>
      </c>
      <c r="I59" s="8">
        <f t="shared" si="103"/>
        <v>0</v>
      </c>
      <c r="J59" s="3">
        <f t="shared" si="104"/>
        <v>0</v>
      </c>
    </row>
    <row r="60" spans="1:10" ht="17.25" customHeight="1" x14ac:dyDescent="0.25">
      <c r="A60" s="4">
        <v>43263</v>
      </c>
      <c r="B60" s="5" t="s">
        <v>24</v>
      </c>
      <c r="C60" s="6">
        <f t="shared" si="101"/>
        <v>595.23809523809518</v>
      </c>
      <c r="D60" s="7" t="s">
        <v>15</v>
      </c>
      <c r="E60" s="8">
        <v>504</v>
      </c>
      <c r="F60" s="8">
        <v>502</v>
      </c>
      <c r="G60" s="8" t="s">
        <v>16</v>
      </c>
      <c r="H60" s="8">
        <f t="shared" si="102"/>
        <v>-1190.4761904761904</v>
      </c>
      <c r="I60" s="8">
        <f t="shared" si="103"/>
        <v>0</v>
      </c>
      <c r="J60" s="3">
        <f t="shared" si="104"/>
        <v>-1190.4761904761904</v>
      </c>
    </row>
    <row r="61" spans="1:10" ht="17.25" customHeight="1" x14ac:dyDescent="0.25">
      <c r="A61" s="4">
        <v>43262</v>
      </c>
      <c r="B61" s="5" t="s">
        <v>12</v>
      </c>
      <c r="C61" s="6">
        <f t="shared" si="101"/>
        <v>710.90047393364932</v>
      </c>
      <c r="D61" s="7" t="s">
        <v>15</v>
      </c>
      <c r="E61" s="8">
        <v>422</v>
      </c>
      <c r="F61" s="8">
        <v>421</v>
      </c>
      <c r="G61" s="8" t="s">
        <v>16</v>
      </c>
      <c r="H61" s="8">
        <f t="shared" si="102"/>
        <v>-710.90047393364932</v>
      </c>
      <c r="I61" s="8">
        <f t="shared" si="103"/>
        <v>0</v>
      </c>
      <c r="J61" s="3">
        <f t="shared" si="104"/>
        <v>-710.90047393364932</v>
      </c>
    </row>
    <row r="62" spans="1:10" ht="17.25" customHeight="1" x14ac:dyDescent="0.25">
      <c r="A62" s="4">
        <v>43259</v>
      </c>
      <c r="B62" s="5" t="s">
        <v>12</v>
      </c>
      <c r="C62" s="6">
        <f t="shared" si="101"/>
        <v>775.19379844961236</v>
      </c>
      <c r="D62" s="7" t="s">
        <v>15</v>
      </c>
      <c r="E62" s="8">
        <v>387</v>
      </c>
      <c r="F62" s="8">
        <v>393</v>
      </c>
      <c r="G62" s="8">
        <v>405</v>
      </c>
      <c r="H62" s="8">
        <f t="shared" si="102"/>
        <v>4651.1627906976737</v>
      </c>
      <c r="I62" s="8">
        <f t="shared" si="103"/>
        <v>9302.3255813953474</v>
      </c>
      <c r="J62" s="3">
        <f t="shared" si="104"/>
        <v>13953.488372093021</v>
      </c>
    </row>
    <row r="63" spans="1:10" ht="17.25" customHeight="1" x14ac:dyDescent="0.25">
      <c r="A63" s="4">
        <v>43258</v>
      </c>
      <c r="B63" s="5" t="s">
        <v>25</v>
      </c>
      <c r="C63" s="6">
        <f t="shared" si="101"/>
        <v>646.55172413793105</v>
      </c>
      <c r="D63" s="7" t="s">
        <v>15</v>
      </c>
      <c r="E63" s="8">
        <v>464</v>
      </c>
      <c r="F63" s="8">
        <v>469</v>
      </c>
      <c r="G63" s="8" t="s">
        <v>16</v>
      </c>
      <c r="H63" s="8">
        <f t="shared" si="102"/>
        <v>3232.7586206896553</v>
      </c>
      <c r="I63" s="8">
        <f t="shared" si="103"/>
        <v>0</v>
      </c>
      <c r="J63" s="3">
        <f t="shared" si="104"/>
        <v>3232.7586206896553</v>
      </c>
    </row>
    <row r="64" spans="1:10" ht="17.25" customHeight="1" x14ac:dyDescent="0.25">
      <c r="A64" s="4">
        <v>43257</v>
      </c>
      <c r="B64" s="5" t="s">
        <v>26</v>
      </c>
      <c r="C64" s="6">
        <f t="shared" si="101"/>
        <v>845.07042253521126</v>
      </c>
      <c r="D64" s="7" t="s">
        <v>15</v>
      </c>
      <c r="E64" s="8">
        <v>355</v>
      </c>
      <c r="F64" s="8">
        <v>360</v>
      </c>
      <c r="G64" s="8">
        <v>365</v>
      </c>
      <c r="H64" s="8">
        <f t="shared" si="102"/>
        <v>4225.3521126760561</v>
      </c>
      <c r="I64" s="8">
        <f t="shared" si="103"/>
        <v>4225.3521126760561</v>
      </c>
      <c r="J64" s="3">
        <f t="shared" si="104"/>
        <v>8450.7042253521122</v>
      </c>
    </row>
    <row r="65" spans="1:10" ht="17.25" customHeight="1" x14ac:dyDescent="0.25">
      <c r="A65" s="4">
        <v>43257</v>
      </c>
      <c r="B65" s="5" t="s">
        <v>31</v>
      </c>
      <c r="C65" s="6">
        <f t="shared" si="101"/>
        <v>961.53846153846155</v>
      </c>
      <c r="D65" s="7" t="s">
        <v>15</v>
      </c>
      <c r="E65" s="8">
        <v>312</v>
      </c>
      <c r="F65" s="8">
        <v>318</v>
      </c>
      <c r="G65" s="8" t="s">
        <v>16</v>
      </c>
      <c r="H65" s="8">
        <f t="shared" si="102"/>
        <v>5769.2307692307695</v>
      </c>
      <c r="I65" s="8">
        <f t="shared" si="103"/>
        <v>0</v>
      </c>
      <c r="J65" s="3">
        <f t="shared" si="104"/>
        <v>5769.2307692307695</v>
      </c>
    </row>
    <row r="66" spans="1:10" ht="17.25" customHeight="1" x14ac:dyDescent="0.25">
      <c r="A66" s="4">
        <v>43256</v>
      </c>
      <c r="B66" s="5" t="s">
        <v>27</v>
      </c>
      <c r="C66" s="6">
        <f t="shared" si="101"/>
        <v>1612.9032258064517</v>
      </c>
      <c r="D66" s="7" t="s">
        <v>15</v>
      </c>
      <c r="E66" s="8">
        <v>186</v>
      </c>
      <c r="F66" s="8">
        <v>184</v>
      </c>
      <c r="G66" s="8" t="s">
        <v>16</v>
      </c>
      <c r="H66" s="8">
        <f t="shared" si="102"/>
        <v>-3225.8064516129034</v>
      </c>
      <c r="I66" s="8">
        <f t="shared" si="103"/>
        <v>0</v>
      </c>
      <c r="J66" s="3">
        <f t="shared" si="104"/>
        <v>-3225.8064516129034</v>
      </c>
    </row>
    <row r="67" spans="1:10" ht="17.25" customHeight="1" x14ac:dyDescent="0.25">
      <c r="A67" s="4">
        <v>43256</v>
      </c>
      <c r="B67" s="5" t="s">
        <v>32</v>
      </c>
      <c r="C67" s="6">
        <f t="shared" si="101"/>
        <v>1369.8630136986301</v>
      </c>
      <c r="D67" s="7" t="s">
        <v>28</v>
      </c>
      <c r="E67" s="8">
        <v>219</v>
      </c>
      <c r="F67" s="8">
        <v>216</v>
      </c>
      <c r="G67" s="8" t="s">
        <v>16</v>
      </c>
      <c r="H67" s="8">
        <f t="shared" si="102"/>
        <v>4109.58904109589</v>
      </c>
      <c r="I67" s="8">
        <f t="shared" si="103"/>
        <v>0</v>
      </c>
      <c r="J67" s="3">
        <f t="shared" si="104"/>
        <v>4109.58904109589</v>
      </c>
    </row>
    <row r="68" spans="1:10" ht="17.25" customHeight="1" x14ac:dyDescent="0.25">
      <c r="A68" s="4">
        <v>43252</v>
      </c>
      <c r="B68" s="5" t="s">
        <v>33</v>
      </c>
      <c r="C68" s="6">
        <f t="shared" si="101"/>
        <v>348.02784222737819</v>
      </c>
      <c r="D68" s="7" t="s">
        <v>15</v>
      </c>
      <c r="E68" s="8">
        <v>862</v>
      </c>
      <c r="F68" s="8">
        <v>873</v>
      </c>
      <c r="G68" s="8" t="s">
        <v>16</v>
      </c>
      <c r="H68" s="8">
        <f t="shared" si="102"/>
        <v>3828.3062645011601</v>
      </c>
      <c r="I68" s="8">
        <f t="shared" si="103"/>
        <v>0</v>
      </c>
      <c r="J68" s="3">
        <f t="shared" si="104"/>
        <v>3828.3062645011601</v>
      </c>
    </row>
    <row r="69" spans="1:10" ht="17.25" customHeight="1" x14ac:dyDescent="0.25">
      <c r="A69" s="9"/>
      <c r="B69" s="10"/>
      <c r="C69" s="11"/>
      <c r="D69" s="12"/>
      <c r="E69" s="13"/>
      <c r="F69" s="13"/>
      <c r="G69" s="13"/>
      <c r="H69" s="13"/>
      <c r="I69" s="13"/>
      <c r="J69" s="14"/>
    </row>
  </sheetData>
  <mergeCells count="2">
    <mergeCell ref="A1:J1"/>
    <mergeCell ref="A2:J2"/>
  </mergeCells>
  <conditionalFormatting sqref="H47:I69">
    <cfRule type="cellIs" dxfId="809" priority="818" operator="lessThan">
      <formula>0</formula>
    </cfRule>
  </conditionalFormatting>
  <conditionalFormatting sqref="H45:I45">
    <cfRule type="cellIs" dxfId="808" priority="817" operator="lessThan">
      <formula>0</formula>
    </cfRule>
  </conditionalFormatting>
  <conditionalFormatting sqref="H44:I44">
    <cfRule type="cellIs" dxfId="807" priority="816" operator="lessThan">
      <formula>0</formula>
    </cfRule>
  </conditionalFormatting>
  <conditionalFormatting sqref="H43:I43">
    <cfRule type="cellIs" dxfId="806" priority="815" operator="lessThan">
      <formula>0</formula>
    </cfRule>
  </conditionalFormatting>
  <conditionalFormatting sqref="H42:I42">
    <cfRule type="cellIs" dxfId="805" priority="814" operator="lessThan">
      <formula>0</formula>
    </cfRule>
  </conditionalFormatting>
  <conditionalFormatting sqref="H40:I40">
    <cfRule type="cellIs" dxfId="804" priority="808" operator="lessThan">
      <formula>0</formula>
    </cfRule>
  </conditionalFormatting>
  <conditionalFormatting sqref="H39:I39">
    <cfRule type="cellIs" dxfId="803" priority="807" operator="lessThan">
      <formula>0</formula>
    </cfRule>
  </conditionalFormatting>
  <conditionalFormatting sqref="H38:I38">
    <cfRule type="cellIs" dxfId="802" priority="806" operator="lessThan">
      <formula>0</formula>
    </cfRule>
  </conditionalFormatting>
  <conditionalFormatting sqref="H37:I37">
    <cfRule type="cellIs" dxfId="801" priority="805" operator="lessThan">
      <formula>0</formula>
    </cfRule>
  </conditionalFormatting>
  <conditionalFormatting sqref="H41:I41">
    <cfRule type="cellIs" dxfId="800" priority="809" operator="lessThan">
      <formula>0</formula>
    </cfRule>
  </conditionalFormatting>
  <conditionalFormatting sqref="H33:I36">
    <cfRule type="cellIs" dxfId="799" priority="804" operator="lessThan">
      <formula>0</formula>
    </cfRule>
  </conditionalFormatting>
  <conditionalFormatting sqref="H36:I36">
    <cfRule type="cellIs" dxfId="798" priority="803" operator="lessThan">
      <formula>0</formula>
    </cfRule>
  </conditionalFormatting>
  <conditionalFormatting sqref="I35">
    <cfRule type="cellIs" dxfId="797" priority="802" operator="lessThan">
      <formula>0</formula>
    </cfRule>
  </conditionalFormatting>
  <conditionalFormatting sqref="H32:I32">
    <cfRule type="cellIs" dxfId="796" priority="801" operator="lessThan">
      <formula>0</formula>
    </cfRule>
  </conditionalFormatting>
  <conditionalFormatting sqref="H31:I31">
    <cfRule type="cellIs" dxfId="795" priority="800" operator="lessThan">
      <formula>0</formula>
    </cfRule>
  </conditionalFormatting>
  <conditionalFormatting sqref="H30:I30">
    <cfRule type="cellIs" dxfId="794" priority="799" operator="lessThan">
      <formula>0</formula>
    </cfRule>
  </conditionalFormatting>
  <conditionalFormatting sqref="H29:I29">
    <cfRule type="cellIs" dxfId="793" priority="798" operator="lessThan">
      <formula>0</formula>
    </cfRule>
  </conditionalFormatting>
  <conditionalFormatting sqref="H28:I28">
    <cfRule type="cellIs" dxfId="792" priority="797" operator="lessThan">
      <formula>0</formula>
    </cfRule>
  </conditionalFormatting>
  <conditionalFormatting sqref="H27:I27">
    <cfRule type="cellIs" dxfId="791" priority="796" operator="lessThan">
      <formula>0</formula>
    </cfRule>
  </conditionalFormatting>
  <conditionalFormatting sqref="H27">
    <cfRule type="cellIs" dxfId="790" priority="791" operator="lessThan">
      <formula>0</formula>
    </cfRule>
  </conditionalFormatting>
  <conditionalFormatting sqref="I27">
    <cfRule type="cellIs" dxfId="789" priority="790" operator="lessThan">
      <formula>0</formula>
    </cfRule>
  </conditionalFormatting>
  <conditionalFormatting sqref="I27">
    <cfRule type="cellIs" dxfId="788" priority="789" operator="lessThan">
      <formula>0</formula>
    </cfRule>
  </conditionalFormatting>
  <conditionalFormatting sqref="H26:I26">
    <cfRule type="cellIs" dxfId="787" priority="788" operator="lessThan">
      <formula>0</formula>
    </cfRule>
  </conditionalFormatting>
  <conditionalFormatting sqref="H26">
    <cfRule type="cellIs" dxfId="786" priority="787" operator="lessThan">
      <formula>0</formula>
    </cfRule>
  </conditionalFormatting>
  <conditionalFormatting sqref="I26">
    <cfRule type="cellIs" dxfId="785" priority="786" operator="lessThan">
      <formula>0</formula>
    </cfRule>
  </conditionalFormatting>
  <conditionalFormatting sqref="I26">
    <cfRule type="cellIs" dxfId="784" priority="785" operator="lessThan">
      <formula>0</formula>
    </cfRule>
  </conditionalFormatting>
  <conditionalFormatting sqref="H25:I25">
    <cfRule type="cellIs" dxfId="783" priority="784" operator="lessThan">
      <formula>0</formula>
    </cfRule>
  </conditionalFormatting>
  <conditionalFormatting sqref="H25">
    <cfRule type="cellIs" dxfId="782" priority="783" operator="lessThan">
      <formula>0</formula>
    </cfRule>
  </conditionalFormatting>
  <conditionalFormatting sqref="I25">
    <cfRule type="cellIs" dxfId="781" priority="782" operator="lessThan">
      <formula>0</formula>
    </cfRule>
  </conditionalFormatting>
  <conditionalFormatting sqref="I25">
    <cfRule type="cellIs" dxfId="780" priority="781" operator="lessThan">
      <formula>0</formula>
    </cfRule>
  </conditionalFormatting>
  <conditionalFormatting sqref="H24:I24">
    <cfRule type="cellIs" dxfId="779" priority="780" operator="lessThan">
      <formula>0</formula>
    </cfRule>
  </conditionalFormatting>
  <conditionalFormatting sqref="H24">
    <cfRule type="cellIs" dxfId="778" priority="779" operator="lessThan">
      <formula>0</formula>
    </cfRule>
  </conditionalFormatting>
  <conditionalFormatting sqref="I24">
    <cfRule type="cellIs" dxfId="777" priority="778" operator="lessThan">
      <formula>0</formula>
    </cfRule>
  </conditionalFormatting>
  <conditionalFormatting sqref="I24">
    <cfRule type="cellIs" dxfId="776" priority="777" operator="lessThan">
      <formula>0</formula>
    </cfRule>
  </conditionalFormatting>
  <conditionalFormatting sqref="H25">
    <cfRule type="cellIs" dxfId="775" priority="776" operator="lessThan">
      <formula>0</formula>
    </cfRule>
  </conditionalFormatting>
  <conditionalFormatting sqref="H25">
    <cfRule type="cellIs" dxfId="774" priority="775" operator="lessThan">
      <formula>0</formula>
    </cfRule>
  </conditionalFormatting>
  <conditionalFormatting sqref="H25">
    <cfRule type="cellIs" dxfId="773" priority="774" operator="lessThan">
      <formula>0</formula>
    </cfRule>
  </conditionalFormatting>
  <conditionalFormatting sqref="H24">
    <cfRule type="cellIs" dxfId="772" priority="773" operator="lessThan">
      <formula>0</formula>
    </cfRule>
  </conditionalFormatting>
  <conditionalFormatting sqref="H24">
    <cfRule type="cellIs" dxfId="771" priority="772" operator="lessThan">
      <formula>0</formula>
    </cfRule>
  </conditionalFormatting>
  <conditionalFormatting sqref="H24">
    <cfRule type="cellIs" dxfId="770" priority="771" operator="lessThan">
      <formula>0</formula>
    </cfRule>
  </conditionalFormatting>
  <conditionalFormatting sqref="H24">
    <cfRule type="cellIs" dxfId="769" priority="770" operator="lessThan">
      <formula>0</formula>
    </cfRule>
  </conditionalFormatting>
  <conditionalFormatting sqref="H24">
    <cfRule type="cellIs" dxfId="768" priority="769" operator="lessThan">
      <formula>0</formula>
    </cfRule>
  </conditionalFormatting>
  <conditionalFormatting sqref="H24">
    <cfRule type="cellIs" dxfId="767" priority="768" operator="lessThan">
      <formula>0</formula>
    </cfRule>
  </conditionalFormatting>
  <conditionalFormatting sqref="H24">
    <cfRule type="cellIs" dxfId="766" priority="767" operator="lessThan">
      <formula>0</formula>
    </cfRule>
  </conditionalFormatting>
  <conditionalFormatting sqref="H23:I23">
    <cfRule type="cellIs" dxfId="765" priority="766" operator="lessThan">
      <formula>0</formula>
    </cfRule>
  </conditionalFormatting>
  <conditionalFormatting sqref="H23">
    <cfRule type="cellIs" dxfId="764" priority="765" operator="lessThan">
      <formula>0</formula>
    </cfRule>
  </conditionalFormatting>
  <conditionalFormatting sqref="I23">
    <cfRule type="cellIs" dxfId="763" priority="764" operator="lessThan">
      <formula>0</formula>
    </cfRule>
  </conditionalFormatting>
  <conditionalFormatting sqref="I23">
    <cfRule type="cellIs" dxfId="762" priority="763" operator="lessThan">
      <formula>0</formula>
    </cfRule>
  </conditionalFormatting>
  <conditionalFormatting sqref="H23">
    <cfRule type="cellIs" dxfId="761" priority="762" operator="lessThan">
      <formula>0</formula>
    </cfRule>
  </conditionalFormatting>
  <conditionalFormatting sqref="H23">
    <cfRule type="cellIs" dxfId="760" priority="761" operator="lessThan">
      <formula>0</formula>
    </cfRule>
  </conditionalFormatting>
  <conditionalFormatting sqref="H23">
    <cfRule type="cellIs" dxfId="759" priority="760" operator="lessThan">
      <formula>0</formula>
    </cfRule>
  </conditionalFormatting>
  <conditionalFormatting sqref="H23">
    <cfRule type="cellIs" dxfId="758" priority="759" operator="lessThan">
      <formula>0</formula>
    </cfRule>
  </conditionalFormatting>
  <conditionalFormatting sqref="H23">
    <cfRule type="cellIs" dxfId="757" priority="758" operator="lessThan">
      <formula>0</formula>
    </cfRule>
  </conditionalFormatting>
  <conditionalFormatting sqref="H23">
    <cfRule type="cellIs" dxfId="756" priority="757" operator="lessThan">
      <formula>0</formula>
    </cfRule>
  </conditionalFormatting>
  <conditionalFormatting sqref="H23">
    <cfRule type="cellIs" dxfId="755" priority="756" operator="lessThan">
      <formula>0</formula>
    </cfRule>
  </conditionalFormatting>
  <conditionalFormatting sqref="H22:I22">
    <cfRule type="cellIs" dxfId="754" priority="755" operator="lessThan">
      <formula>0</formula>
    </cfRule>
  </conditionalFormatting>
  <conditionalFormatting sqref="H22">
    <cfRule type="cellIs" dxfId="753" priority="754" operator="lessThan">
      <formula>0</formula>
    </cfRule>
  </conditionalFormatting>
  <conditionalFormatting sqref="I22">
    <cfRule type="cellIs" dxfId="752" priority="753" operator="lessThan">
      <formula>0</formula>
    </cfRule>
  </conditionalFormatting>
  <conditionalFormatting sqref="I22">
    <cfRule type="cellIs" dxfId="751" priority="752" operator="lessThan">
      <formula>0</formula>
    </cfRule>
  </conditionalFormatting>
  <conditionalFormatting sqref="H22">
    <cfRule type="cellIs" dxfId="750" priority="751" operator="lessThan">
      <formula>0</formula>
    </cfRule>
  </conditionalFormatting>
  <conditionalFormatting sqref="H22">
    <cfRule type="cellIs" dxfId="749" priority="750" operator="lessThan">
      <formula>0</formula>
    </cfRule>
  </conditionalFormatting>
  <conditionalFormatting sqref="H22">
    <cfRule type="cellIs" dxfId="748" priority="749" operator="lessThan">
      <formula>0</formula>
    </cfRule>
  </conditionalFormatting>
  <conditionalFormatting sqref="H22">
    <cfRule type="cellIs" dxfId="747" priority="748" operator="lessThan">
      <formula>0</formula>
    </cfRule>
  </conditionalFormatting>
  <conditionalFormatting sqref="H22">
    <cfRule type="cellIs" dxfId="746" priority="747" operator="lessThan">
      <formula>0</formula>
    </cfRule>
  </conditionalFormatting>
  <conditionalFormatting sqref="H22">
    <cfRule type="cellIs" dxfId="745" priority="746" operator="lessThan">
      <formula>0</formula>
    </cfRule>
  </conditionalFormatting>
  <conditionalFormatting sqref="H22">
    <cfRule type="cellIs" dxfId="744" priority="745" operator="lessThan">
      <formula>0</formula>
    </cfRule>
  </conditionalFormatting>
  <conditionalFormatting sqref="H21:I21">
    <cfRule type="cellIs" dxfId="743" priority="744" operator="lessThan">
      <formula>0</formula>
    </cfRule>
  </conditionalFormatting>
  <conditionalFormatting sqref="H21">
    <cfRule type="cellIs" dxfId="742" priority="743" operator="lessThan">
      <formula>0</formula>
    </cfRule>
  </conditionalFormatting>
  <conditionalFormatting sqref="I21">
    <cfRule type="cellIs" dxfId="741" priority="742" operator="lessThan">
      <formula>0</formula>
    </cfRule>
  </conditionalFormatting>
  <conditionalFormatting sqref="I21">
    <cfRule type="cellIs" dxfId="740" priority="741" operator="lessThan">
      <formula>0</formula>
    </cfRule>
  </conditionalFormatting>
  <conditionalFormatting sqref="H21">
    <cfRule type="cellIs" dxfId="739" priority="740" operator="lessThan">
      <formula>0</formula>
    </cfRule>
  </conditionalFormatting>
  <conditionalFormatting sqref="H21">
    <cfRule type="cellIs" dxfId="738" priority="739" operator="lessThan">
      <formula>0</formula>
    </cfRule>
  </conditionalFormatting>
  <conditionalFormatting sqref="H21">
    <cfRule type="cellIs" dxfId="737" priority="738" operator="lessThan">
      <formula>0</formula>
    </cfRule>
  </conditionalFormatting>
  <conditionalFormatting sqref="H21">
    <cfRule type="cellIs" dxfId="736" priority="737" operator="lessThan">
      <formula>0</formula>
    </cfRule>
  </conditionalFormatting>
  <conditionalFormatting sqref="H21">
    <cfRule type="cellIs" dxfId="735" priority="736" operator="lessThan">
      <formula>0</formula>
    </cfRule>
  </conditionalFormatting>
  <conditionalFormatting sqref="H21">
    <cfRule type="cellIs" dxfId="734" priority="735" operator="lessThan">
      <formula>0</formula>
    </cfRule>
  </conditionalFormatting>
  <conditionalFormatting sqref="H21">
    <cfRule type="cellIs" dxfId="733" priority="734" operator="lessThan">
      <formula>0</formula>
    </cfRule>
  </conditionalFormatting>
  <conditionalFormatting sqref="H21">
    <cfRule type="cellIs" dxfId="732" priority="733" operator="lessThan">
      <formula>0</formula>
    </cfRule>
  </conditionalFormatting>
  <conditionalFormatting sqref="H21">
    <cfRule type="cellIs" dxfId="731" priority="732" operator="lessThan">
      <formula>0</formula>
    </cfRule>
  </conditionalFormatting>
  <conditionalFormatting sqref="H20:I20">
    <cfRule type="cellIs" dxfId="730" priority="731" operator="lessThan">
      <formula>0</formula>
    </cfRule>
  </conditionalFormatting>
  <conditionalFormatting sqref="H20">
    <cfRule type="cellIs" dxfId="729" priority="730" operator="lessThan">
      <formula>0</formula>
    </cfRule>
  </conditionalFormatting>
  <conditionalFormatting sqref="I20">
    <cfRule type="cellIs" dxfId="728" priority="729" operator="lessThan">
      <formula>0</formula>
    </cfRule>
  </conditionalFormatting>
  <conditionalFormatting sqref="I20">
    <cfRule type="cellIs" dxfId="727" priority="728" operator="lessThan">
      <formula>0</formula>
    </cfRule>
  </conditionalFormatting>
  <conditionalFormatting sqref="H20">
    <cfRule type="cellIs" dxfId="726" priority="727" operator="lessThan">
      <formula>0</formula>
    </cfRule>
  </conditionalFormatting>
  <conditionalFormatting sqref="H20">
    <cfRule type="cellIs" dxfId="725" priority="726" operator="lessThan">
      <formula>0</formula>
    </cfRule>
  </conditionalFormatting>
  <conditionalFormatting sqref="H20">
    <cfRule type="cellIs" dxfId="724" priority="725" operator="lessThan">
      <formula>0</formula>
    </cfRule>
  </conditionalFormatting>
  <conditionalFormatting sqref="H20">
    <cfRule type="cellIs" dxfId="723" priority="724" operator="lessThan">
      <formula>0</formula>
    </cfRule>
  </conditionalFormatting>
  <conditionalFormatting sqref="H20">
    <cfRule type="cellIs" dxfId="722" priority="723" operator="lessThan">
      <formula>0</formula>
    </cfRule>
  </conditionalFormatting>
  <conditionalFormatting sqref="H20">
    <cfRule type="cellIs" dxfId="721" priority="722" operator="lessThan">
      <formula>0</formula>
    </cfRule>
  </conditionalFormatting>
  <conditionalFormatting sqref="H20">
    <cfRule type="cellIs" dxfId="720" priority="721" operator="lessThan">
      <formula>0</formula>
    </cfRule>
  </conditionalFormatting>
  <conditionalFormatting sqref="H20">
    <cfRule type="cellIs" dxfId="719" priority="720" operator="lessThan">
      <formula>0</formula>
    </cfRule>
  </conditionalFormatting>
  <conditionalFormatting sqref="H20">
    <cfRule type="cellIs" dxfId="718" priority="719" operator="lessThan">
      <formula>0</formula>
    </cfRule>
  </conditionalFormatting>
  <conditionalFormatting sqref="H20:I20">
    <cfRule type="cellIs" dxfId="717" priority="718" operator="lessThan">
      <formula>0</formula>
    </cfRule>
  </conditionalFormatting>
  <conditionalFormatting sqref="H20">
    <cfRule type="cellIs" dxfId="716" priority="717" operator="lessThan">
      <formula>0</formula>
    </cfRule>
  </conditionalFormatting>
  <conditionalFormatting sqref="I20">
    <cfRule type="cellIs" dxfId="715" priority="716" operator="lessThan">
      <formula>0</formula>
    </cfRule>
  </conditionalFormatting>
  <conditionalFormatting sqref="I20">
    <cfRule type="cellIs" dxfId="714" priority="715" operator="lessThan">
      <formula>0</formula>
    </cfRule>
  </conditionalFormatting>
  <conditionalFormatting sqref="H20">
    <cfRule type="cellIs" dxfId="713" priority="714" operator="lessThan">
      <formula>0</formula>
    </cfRule>
  </conditionalFormatting>
  <conditionalFormatting sqref="H20">
    <cfRule type="cellIs" dxfId="712" priority="713" operator="lessThan">
      <formula>0</formula>
    </cfRule>
  </conditionalFormatting>
  <conditionalFormatting sqref="H20">
    <cfRule type="cellIs" dxfId="711" priority="712" operator="lessThan">
      <formula>0</formula>
    </cfRule>
  </conditionalFormatting>
  <conditionalFormatting sqref="H19:I19">
    <cfRule type="cellIs" dxfId="710" priority="711" operator="lessThan">
      <formula>0</formula>
    </cfRule>
  </conditionalFormatting>
  <conditionalFormatting sqref="H19">
    <cfRule type="cellIs" dxfId="709" priority="710" operator="lessThan">
      <formula>0</formula>
    </cfRule>
  </conditionalFormatting>
  <conditionalFormatting sqref="I19">
    <cfRule type="cellIs" dxfId="708" priority="709" operator="lessThan">
      <formula>0</formula>
    </cfRule>
  </conditionalFormatting>
  <conditionalFormatting sqref="I19">
    <cfRule type="cellIs" dxfId="707" priority="708" operator="lessThan">
      <formula>0</formula>
    </cfRule>
  </conditionalFormatting>
  <conditionalFormatting sqref="H19">
    <cfRule type="cellIs" dxfId="706" priority="707" operator="lessThan">
      <formula>0</formula>
    </cfRule>
  </conditionalFormatting>
  <conditionalFormatting sqref="H19">
    <cfRule type="cellIs" dxfId="705" priority="706" operator="lessThan">
      <formula>0</formula>
    </cfRule>
  </conditionalFormatting>
  <conditionalFormatting sqref="H19">
    <cfRule type="cellIs" dxfId="704" priority="705" operator="lessThan">
      <formula>0</formula>
    </cfRule>
  </conditionalFormatting>
  <conditionalFormatting sqref="H19">
    <cfRule type="cellIs" dxfId="703" priority="704" operator="lessThan">
      <formula>0</formula>
    </cfRule>
  </conditionalFormatting>
  <conditionalFormatting sqref="H19">
    <cfRule type="cellIs" dxfId="702" priority="703" operator="lessThan">
      <formula>0</formula>
    </cfRule>
  </conditionalFormatting>
  <conditionalFormatting sqref="H19">
    <cfRule type="cellIs" dxfId="701" priority="702" operator="lessThan">
      <formula>0</formula>
    </cfRule>
  </conditionalFormatting>
  <conditionalFormatting sqref="H19">
    <cfRule type="cellIs" dxfId="700" priority="701" operator="lessThan">
      <formula>0</formula>
    </cfRule>
  </conditionalFormatting>
  <conditionalFormatting sqref="H19">
    <cfRule type="cellIs" dxfId="699" priority="700" operator="lessThan">
      <formula>0</formula>
    </cfRule>
  </conditionalFormatting>
  <conditionalFormatting sqref="H19">
    <cfRule type="cellIs" dxfId="698" priority="699" operator="lessThan">
      <formula>0</formula>
    </cfRule>
  </conditionalFormatting>
  <conditionalFormatting sqref="H19:I19">
    <cfRule type="cellIs" dxfId="697" priority="698" operator="lessThan">
      <formula>0</formula>
    </cfRule>
  </conditionalFormatting>
  <conditionalFormatting sqref="H19">
    <cfRule type="cellIs" dxfId="696" priority="697" operator="lessThan">
      <formula>0</formula>
    </cfRule>
  </conditionalFormatting>
  <conditionalFormatting sqref="I19">
    <cfRule type="cellIs" dxfId="695" priority="696" operator="lessThan">
      <formula>0</formula>
    </cfRule>
  </conditionalFormatting>
  <conditionalFormatting sqref="I19">
    <cfRule type="cellIs" dxfId="694" priority="695" operator="lessThan">
      <formula>0</formula>
    </cfRule>
  </conditionalFormatting>
  <conditionalFormatting sqref="H19">
    <cfRule type="cellIs" dxfId="693" priority="694" operator="lessThan">
      <formula>0</formula>
    </cfRule>
  </conditionalFormatting>
  <conditionalFormatting sqref="H19">
    <cfRule type="cellIs" dxfId="692" priority="693" operator="lessThan">
      <formula>0</formula>
    </cfRule>
  </conditionalFormatting>
  <conditionalFormatting sqref="H19">
    <cfRule type="cellIs" dxfId="691" priority="692" operator="lessThan">
      <formula>0</formula>
    </cfRule>
  </conditionalFormatting>
  <conditionalFormatting sqref="H16:I18">
    <cfRule type="cellIs" dxfId="690" priority="691" operator="lessThan">
      <formula>0</formula>
    </cfRule>
  </conditionalFormatting>
  <conditionalFormatting sqref="H16:H18">
    <cfRule type="cellIs" dxfId="689" priority="690" operator="lessThan">
      <formula>0</formula>
    </cfRule>
  </conditionalFormatting>
  <conditionalFormatting sqref="I16:I18">
    <cfRule type="cellIs" dxfId="688" priority="689" operator="lessThan">
      <formula>0</formula>
    </cfRule>
  </conditionalFormatting>
  <conditionalFormatting sqref="I16:I18">
    <cfRule type="cellIs" dxfId="687" priority="688" operator="lessThan">
      <formula>0</formula>
    </cfRule>
  </conditionalFormatting>
  <conditionalFormatting sqref="H16:H18">
    <cfRule type="cellIs" dxfId="686" priority="687" operator="lessThan">
      <formula>0</formula>
    </cfRule>
  </conditionalFormatting>
  <conditionalFormatting sqref="H16:H18">
    <cfRule type="cellIs" dxfId="685" priority="686" operator="lessThan">
      <formula>0</formula>
    </cfRule>
  </conditionalFormatting>
  <conditionalFormatting sqref="H16:H18">
    <cfRule type="cellIs" dxfId="684" priority="685" operator="lessThan">
      <formula>0</formula>
    </cfRule>
  </conditionalFormatting>
  <conditionalFormatting sqref="H16:H18">
    <cfRule type="cellIs" dxfId="683" priority="684" operator="lessThan">
      <formula>0</formula>
    </cfRule>
  </conditionalFormatting>
  <conditionalFormatting sqref="H16:H18">
    <cfRule type="cellIs" dxfId="682" priority="683" operator="lessThan">
      <formula>0</formula>
    </cfRule>
  </conditionalFormatting>
  <conditionalFormatting sqref="H16:H18">
    <cfRule type="cellIs" dxfId="681" priority="682" operator="lessThan">
      <formula>0</formula>
    </cfRule>
  </conditionalFormatting>
  <conditionalFormatting sqref="H16:H18">
    <cfRule type="cellIs" dxfId="680" priority="681" operator="lessThan">
      <formula>0</formula>
    </cfRule>
  </conditionalFormatting>
  <conditionalFormatting sqref="H16:H18">
    <cfRule type="cellIs" dxfId="679" priority="680" operator="lessThan">
      <formula>0</formula>
    </cfRule>
  </conditionalFormatting>
  <conditionalFormatting sqref="H16:H18">
    <cfRule type="cellIs" dxfId="678" priority="679" operator="lessThan">
      <formula>0</formula>
    </cfRule>
  </conditionalFormatting>
  <conditionalFormatting sqref="H16:I18">
    <cfRule type="cellIs" dxfId="677" priority="678" operator="lessThan">
      <formula>0</formula>
    </cfRule>
  </conditionalFormatting>
  <conditionalFormatting sqref="H16:H18">
    <cfRule type="cellIs" dxfId="676" priority="677" operator="lessThan">
      <formula>0</formula>
    </cfRule>
  </conditionalFormatting>
  <conditionalFormatting sqref="I16:I18">
    <cfRule type="cellIs" dxfId="675" priority="676" operator="lessThan">
      <formula>0</formula>
    </cfRule>
  </conditionalFormatting>
  <conditionalFormatting sqref="I16:I18">
    <cfRule type="cellIs" dxfId="674" priority="675" operator="lessThan">
      <formula>0</formula>
    </cfRule>
  </conditionalFormatting>
  <conditionalFormatting sqref="H16:H18">
    <cfRule type="cellIs" dxfId="673" priority="674" operator="lessThan">
      <formula>0</formula>
    </cfRule>
  </conditionalFormatting>
  <conditionalFormatting sqref="H16:H18">
    <cfRule type="cellIs" dxfId="672" priority="673" operator="lessThan">
      <formula>0</formula>
    </cfRule>
  </conditionalFormatting>
  <conditionalFormatting sqref="H16:H18">
    <cfRule type="cellIs" dxfId="671" priority="672" operator="lessThan">
      <formula>0</formula>
    </cfRule>
  </conditionalFormatting>
  <conditionalFormatting sqref="H16:H18">
    <cfRule type="cellIs" dxfId="670" priority="671" operator="lessThan">
      <formula>0</formula>
    </cfRule>
  </conditionalFormatting>
  <conditionalFormatting sqref="H16:H18">
    <cfRule type="cellIs" dxfId="669" priority="670" operator="lessThan">
      <formula>0</formula>
    </cfRule>
  </conditionalFormatting>
  <conditionalFormatting sqref="H16:H18">
    <cfRule type="cellIs" dxfId="668" priority="669" operator="lessThan">
      <formula>0</formula>
    </cfRule>
  </conditionalFormatting>
  <conditionalFormatting sqref="H16:H18">
    <cfRule type="cellIs" dxfId="667" priority="668" operator="lessThan">
      <formula>0</formula>
    </cfRule>
  </conditionalFormatting>
  <conditionalFormatting sqref="H16:H18">
    <cfRule type="cellIs" dxfId="666" priority="667" operator="lessThan">
      <formula>0</formula>
    </cfRule>
  </conditionalFormatting>
  <conditionalFormatting sqref="H16:H18">
    <cfRule type="cellIs" dxfId="665" priority="666" operator="lessThan">
      <formula>0</formula>
    </cfRule>
  </conditionalFormatting>
  <conditionalFormatting sqref="H16:H18">
    <cfRule type="cellIs" dxfId="664" priority="665" operator="lessThan">
      <formula>0</formula>
    </cfRule>
  </conditionalFormatting>
  <conditionalFormatting sqref="H16:H18">
    <cfRule type="cellIs" dxfId="663" priority="664" operator="lessThan">
      <formula>0</formula>
    </cfRule>
  </conditionalFormatting>
  <conditionalFormatting sqref="H16:H18">
    <cfRule type="cellIs" dxfId="662" priority="663" operator="lessThan">
      <formula>0</formula>
    </cfRule>
  </conditionalFormatting>
  <conditionalFormatting sqref="H16:H18">
    <cfRule type="cellIs" dxfId="661" priority="662" operator="lessThan">
      <formula>0</formula>
    </cfRule>
  </conditionalFormatting>
  <conditionalFormatting sqref="H16:H18">
    <cfRule type="cellIs" dxfId="660" priority="661" operator="lessThan">
      <formula>0</formula>
    </cfRule>
  </conditionalFormatting>
  <conditionalFormatting sqref="H17:I18">
    <cfRule type="cellIs" dxfId="659" priority="660" operator="lessThan">
      <formula>0</formula>
    </cfRule>
  </conditionalFormatting>
  <conditionalFormatting sqref="H17:H18">
    <cfRule type="cellIs" dxfId="658" priority="659" operator="lessThan">
      <formula>0</formula>
    </cfRule>
  </conditionalFormatting>
  <conditionalFormatting sqref="I17:I18">
    <cfRule type="cellIs" dxfId="657" priority="658" operator="lessThan">
      <formula>0</formula>
    </cfRule>
  </conditionalFormatting>
  <conditionalFormatting sqref="I17:I18">
    <cfRule type="cellIs" dxfId="656" priority="657" operator="lessThan">
      <formula>0</formula>
    </cfRule>
  </conditionalFormatting>
  <conditionalFormatting sqref="H17:H18">
    <cfRule type="cellIs" dxfId="655" priority="656" operator="lessThan">
      <formula>0</formula>
    </cfRule>
  </conditionalFormatting>
  <conditionalFormatting sqref="H17:H18">
    <cfRule type="cellIs" dxfId="654" priority="655" operator="lessThan">
      <formula>0</formula>
    </cfRule>
  </conditionalFormatting>
  <conditionalFormatting sqref="H17:H18">
    <cfRule type="cellIs" dxfId="653" priority="654" operator="lessThan">
      <formula>0</formula>
    </cfRule>
  </conditionalFormatting>
  <conditionalFormatting sqref="H17:H18">
    <cfRule type="cellIs" dxfId="652" priority="653" operator="lessThan">
      <formula>0</formula>
    </cfRule>
  </conditionalFormatting>
  <conditionalFormatting sqref="H17:H18">
    <cfRule type="cellIs" dxfId="651" priority="652" operator="lessThan">
      <formula>0</formula>
    </cfRule>
  </conditionalFormatting>
  <conditionalFormatting sqref="H17:H18">
    <cfRule type="cellIs" dxfId="650" priority="651" operator="lessThan">
      <formula>0</formula>
    </cfRule>
  </conditionalFormatting>
  <conditionalFormatting sqref="H17:H18">
    <cfRule type="cellIs" dxfId="649" priority="650" operator="lessThan">
      <formula>0</formula>
    </cfRule>
  </conditionalFormatting>
  <conditionalFormatting sqref="H17:H18">
    <cfRule type="cellIs" dxfId="648" priority="649" operator="lessThan">
      <formula>0</formula>
    </cfRule>
  </conditionalFormatting>
  <conditionalFormatting sqref="H17:H18">
    <cfRule type="cellIs" dxfId="647" priority="648" operator="lessThan">
      <formula>0</formula>
    </cfRule>
  </conditionalFormatting>
  <conditionalFormatting sqref="H17:I18">
    <cfRule type="cellIs" dxfId="646" priority="647" operator="lessThan">
      <formula>0</formula>
    </cfRule>
  </conditionalFormatting>
  <conditionalFormatting sqref="H17:H18">
    <cfRule type="cellIs" dxfId="645" priority="646" operator="lessThan">
      <formula>0</formula>
    </cfRule>
  </conditionalFormatting>
  <conditionalFormatting sqref="I17:I18">
    <cfRule type="cellIs" dxfId="644" priority="645" operator="lessThan">
      <formula>0</formula>
    </cfRule>
  </conditionalFormatting>
  <conditionalFormatting sqref="I17:I18">
    <cfRule type="cellIs" dxfId="643" priority="644" operator="lessThan">
      <formula>0</formula>
    </cfRule>
  </conditionalFormatting>
  <conditionalFormatting sqref="H17:H18">
    <cfRule type="cellIs" dxfId="642" priority="643" operator="lessThan">
      <formula>0</formula>
    </cfRule>
  </conditionalFormatting>
  <conditionalFormatting sqref="H17:H18">
    <cfRule type="cellIs" dxfId="641" priority="642" operator="lessThan">
      <formula>0</formula>
    </cfRule>
  </conditionalFormatting>
  <conditionalFormatting sqref="H17:H18">
    <cfRule type="cellIs" dxfId="640" priority="641" operator="lessThan">
      <formula>0</formula>
    </cfRule>
  </conditionalFormatting>
  <conditionalFormatting sqref="H18">
    <cfRule type="cellIs" dxfId="639" priority="640" operator="lessThan">
      <formula>0</formula>
    </cfRule>
  </conditionalFormatting>
  <conditionalFormatting sqref="H18">
    <cfRule type="cellIs" dxfId="638" priority="639" operator="lessThan">
      <formula>0</formula>
    </cfRule>
  </conditionalFormatting>
  <conditionalFormatting sqref="H18">
    <cfRule type="cellIs" dxfId="637" priority="638" operator="lessThan">
      <formula>0</formula>
    </cfRule>
  </conditionalFormatting>
  <conditionalFormatting sqref="H18">
    <cfRule type="cellIs" dxfId="636" priority="637" operator="lessThan">
      <formula>0</formula>
    </cfRule>
  </conditionalFormatting>
  <conditionalFormatting sqref="H18">
    <cfRule type="cellIs" dxfId="635" priority="636" operator="lessThan">
      <formula>0</formula>
    </cfRule>
  </conditionalFormatting>
  <conditionalFormatting sqref="H18">
    <cfRule type="cellIs" dxfId="634" priority="635" operator="lessThan">
      <formula>0</formula>
    </cfRule>
  </conditionalFormatting>
  <conditionalFormatting sqref="H18">
    <cfRule type="cellIs" dxfId="633" priority="634" operator="lessThan">
      <formula>0</formula>
    </cfRule>
  </conditionalFormatting>
  <conditionalFormatting sqref="H18">
    <cfRule type="cellIs" dxfId="632" priority="633" operator="lessThan">
      <formula>0</formula>
    </cfRule>
  </conditionalFormatting>
  <conditionalFormatting sqref="H18">
    <cfRule type="cellIs" dxfId="631" priority="632" operator="lessThan">
      <formula>0</formula>
    </cfRule>
  </conditionalFormatting>
  <conditionalFormatting sqref="H18">
    <cfRule type="cellIs" dxfId="630" priority="631" operator="lessThan">
      <formula>0</formula>
    </cfRule>
  </conditionalFormatting>
  <conditionalFormatting sqref="H18">
    <cfRule type="cellIs" dxfId="629" priority="630" operator="lessThan">
      <formula>0</formula>
    </cfRule>
  </conditionalFormatting>
  <conditionalFormatting sqref="H15:I15">
    <cfRule type="cellIs" dxfId="628" priority="629" operator="lessThan">
      <formula>0</formula>
    </cfRule>
  </conditionalFormatting>
  <conditionalFormatting sqref="H15">
    <cfRule type="cellIs" dxfId="627" priority="628" operator="lessThan">
      <formula>0</formula>
    </cfRule>
  </conditionalFormatting>
  <conditionalFormatting sqref="I15">
    <cfRule type="cellIs" dxfId="626" priority="627" operator="lessThan">
      <formula>0</formula>
    </cfRule>
  </conditionalFormatting>
  <conditionalFormatting sqref="I15">
    <cfRule type="cellIs" dxfId="625" priority="626" operator="lessThan">
      <formula>0</formula>
    </cfRule>
  </conditionalFormatting>
  <conditionalFormatting sqref="H15">
    <cfRule type="cellIs" dxfId="624" priority="625" operator="lessThan">
      <formula>0</formula>
    </cfRule>
  </conditionalFormatting>
  <conditionalFormatting sqref="H15">
    <cfRule type="cellIs" dxfId="623" priority="624" operator="lessThan">
      <formula>0</formula>
    </cfRule>
  </conditionalFormatting>
  <conditionalFormatting sqref="H15">
    <cfRule type="cellIs" dxfId="622" priority="623" operator="lessThan">
      <formula>0</formula>
    </cfRule>
  </conditionalFormatting>
  <conditionalFormatting sqref="H15">
    <cfRule type="cellIs" dxfId="621" priority="622" operator="lessThan">
      <formula>0</formula>
    </cfRule>
  </conditionalFormatting>
  <conditionalFormatting sqref="H15">
    <cfRule type="cellIs" dxfId="620" priority="621" operator="lessThan">
      <formula>0</formula>
    </cfRule>
  </conditionalFormatting>
  <conditionalFormatting sqref="H15">
    <cfRule type="cellIs" dxfId="619" priority="620" operator="lessThan">
      <formula>0</formula>
    </cfRule>
  </conditionalFormatting>
  <conditionalFormatting sqref="H15">
    <cfRule type="cellIs" dxfId="618" priority="619" operator="lessThan">
      <formula>0</formula>
    </cfRule>
  </conditionalFormatting>
  <conditionalFormatting sqref="H15">
    <cfRule type="cellIs" dxfId="617" priority="618" operator="lessThan">
      <formula>0</formula>
    </cfRule>
  </conditionalFormatting>
  <conditionalFormatting sqref="H15">
    <cfRule type="cellIs" dxfId="616" priority="617" operator="lessThan">
      <formula>0</formula>
    </cfRule>
  </conditionalFormatting>
  <conditionalFormatting sqref="H15:I15">
    <cfRule type="cellIs" dxfId="615" priority="616" operator="lessThan">
      <formula>0</formula>
    </cfRule>
  </conditionalFormatting>
  <conditionalFormatting sqref="H15">
    <cfRule type="cellIs" dxfId="614" priority="615" operator="lessThan">
      <formula>0</formula>
    </cfRule>
  </conditionalFormatting>
  <conditionalFormatting sqref="I15">
    <cfRule type="cellIs" dxfId="613" priority="614" operator="lessThan">
      <formula>0</formula>
    </cfRule>
  </conditionalFormatting>
  <conditionalFormatting sqref="I15">
    <cfRule type="cellIs" dxfId="612" priority="613" operator="lessThan">
      <formula>0</formula>
    </cfRule>
  </conditionalFormatting>
  <conditionalFormatting sqref="H15">
    <cfRule type="cellIs" dxfId="611" priority="612" operator="lessThan">
      <formula>0</formula>
    </cfRule>
  </conditionalFormatting>
  <conditionalFormatting sqref="H15">
    <cfRule type="cellIs" dxfId="610" priority="611" operator="lessThan">
      <formula>0</formula>
    </cfRule>
  </conditionalFormatting>
  <conditionalFormatting sqref="H15">
    <cfRule type="cellIs" dxfId="609" priority="610" operator="lessThan">
      <formula>0</formula>
    </cfRule>
  </conditionalFormatting>
  <conditionalFormatting sqref="H15">
    <cfRule type="cellIs" dxfId="608" priority="609" operator="lessThan">
      <formula>0</formula>
    </cfRule>
  </conditionalFormatting>
  <conditionalFormatting sqref="H15">
    <cfRule type="cellIs" dxfId="607" priority="608" operator="lessThan">
      <formula>0</formula>
    </cfRule>
  </conditionalFormatting>
  <conditionalFormatting sqref="H15">
    <cfRule type="cellIs" dxfId="606" priority="607" operator="lessThan">
      <formula>0</formula>
    </cfRule>
  </conditionalFormatting>
  <conditionalFormatting sqref="H15">
    <cfRule type="cellIs" dxfId="605" priority="606" operator="lessThan">
      <formula>0</formula>
    </cfRule>
  </conditionalFormatting>
  <conditionalFormatting sqref="H15">
    <cfRule type="cellIs" dxfId="604" priority="605" operator="lessThan">
      <formula>0</formula>
    </cfRule>
  </conditionalFormatting>
  <conditionalFormatting sqref="H15">
    <cfRule type="cellIs" dxfId="603" priority="604" operator="lessThan">
      <formula>0</formula>
    </cfRule>
  </conditionalFormatting>
  <conditionalFormatting sqref="H15">
    <cfRule type="cellIs" dxfId="602" priority="603" operator="lessThan">
      <formula>0</formula>
    </cfRule>
  </conditionalFormatting>
  <conditionalFormatting sqref="H15">
    <cfRule type="cellIs" dxfId="601" priority="602" operator="lessThan">
      <formula>0</formula>
    </cfRule>
  </conditionalFormatting>
  <conditionalFormatting sqref="H15">
    <cfRule type="cellIs" dxfId="600" priority="601" operator="lessThan">
      <formula>0</formula>
    </cfRule>
  </conditionalFormatting>
  <conditionalFormatting sqref="H15">
    <cfRule type="cellIs" dxfId="599" priority="600" operator="lessThan">
      <formula>0</formula>
    </cfRule>
  </conditionalFormatting>
  <conditionalFormatting sqref="H15">
    <cfRule type="cellIs" dxfId="598" priority="599" operator="lessThan">
      <formula>0</formula>
    </cfRule>
  </conditionalFormatting>
  <conditionalFormatting sqref="H14:I14">
    <cfRule type="cellIs" dxfId="597" priority="598" operator="lessThan">
      <formula>0</formula>
    </cfRule>
  </conditionalFormatting>
  <conditionalFormatting sqref="H14">
    <cfRule type="cellIs" dxfId="596" priority="597" operator="lessThan">
      <formula>0</formula>
    </cfRule>
  </conditionalFormatting>
  <conditionalFormatting sqref="I14">
    <cfRule type="cellIs" dxfId="595" priority="596" operator="lessThan">
      <formula>0</formula>
    </cfRule>
  </conditionalFormatting>
  <conditionalFormatting sqref="I14">
    <cfRule type="cellIs" dxfId="594" priority="595" operator="lessThan">
      <formula>0</formula>
    </cfRule>
  </conditionalFormatting>
  <conditionalFormatting sqref="H14">
    <cfRule type="cellIs" dxfId="593" priority="594" operator="lessThan">
      <formula>0</formula>
    </cfRule>
  </conditionalFormatting>
  <conditionalFormatting sqref="H14">
    <cfRule type="cellIs" dxfId="592" priority="593" operator="lessThan">
      <formula>0</formula>
    </cfRule>
  </conditionalFormatting>
  <conditionalFormatting sqref="H14">
    <cfRule type="cellIs" dxfId="591" priority="592" operator="lessThan">
      <formula>0</formula>
    </cfRule>
  </conditionalFormatting>
  <conditionalFormatting sqref="H14">
    <cfRule type="cellIs" dxfId="590" priority="591" operator="lessThan">
      <formula>0</formula>
    </cfRule>
  </conditionalFormatting>
  <conditionalFormatting sqref="H14">
    <cfRule type="cellIs" dxfId="589" priority="590" operator="lessThan">
      <formula>0</formula>
    </cfRule>
  </conditionalFormatting>
  <conditionalFormatting sqref="H14">
    <cfRule type="cellIs" dxfId="588" priority="589" operator="lessThan">
      <formula>0</formula>
    </cfRule>
  </conditionalFormatting>
  <conditionalFormatting sqref="H14">
    <cfRule type="cellIs" dxfId="587" priority="588" operator="lessThan">
      <formula>0</formula>
    </cfRule>
  </conditionalFormatting>
  <conditionalFormatting sqref="H14">
    <cfRule type="cellIs" dxfId="586" priority="587" operator="lessThan">
      <formula>0</formula>
    </cfRule>
  </conditionalFormatting>
  <conditionalFormatting sqref="H14">
    <cfRule type="cellIs" dxfId="585" priority="586" operator="lessThan">
      <formula>0</formula>
    </cfRule>
  </conditionalFormatting>
  <conditionalFormatting sqref="H14:I14">
    <cfRule type="cellIs" dxfId="584" priority="585" operator="lessThan">
      <formula>0</formula>
    </cfRule>
  </conditionalFormatting>
  <conditionalFormatting sqref="H14">
    <cfRule type="cellIs" dxfId="583" priority="584" operator="lessThan">
      <formula>0</formula>
    </cfRule>
  </conditionalFormatting>
  <conditionalFormatting sqref="I14">
    <cfRule type="cellIs" dxfId="582" priority="583" operator="lessThan">
      <formula>0</formula>
    </cfRule>
  </conditionalFormatting>
  <conditionalFormatting sqref="I14">
    <cfRule type="cellIs" dxfId="581" priority="582" operator="lessThan">
      <formula>0</formula>
    </cfRule>
  </conditionalFormatting>
  <conditionalFormatting sqref="H14">
    <cfRule type="cellIs" dxfId="580" priority="581" operator="lessThan">
      <formula>0</formula>
    </cfRule>
  </conditionalFormatting>
  <conditionalFormatting sqref="H14">
    <cfRule type="cellIs" dxfId="579" priority="580" operator="lessThan">
      <formula>0</formula>
    </cfRule>
  </conditionalFormatting>
  <conditionalFormatting sqref="H14">
    <cfRule type="cellIs" dxfId="578" priority="579" operator="lessThan">
      <formula>0</formula>
    </cfRule>
  </conditionalFormatting>
  <conditionalFormatting sqref="H14">
    <cfRule type="cellIs" dxfId="577" priority="578" operator="lessThan">
      <formula>0</formula>
    </cfRule>
  </conditionalFormatting>
  <conditionalFormatting sqref="H14">
    <cfRule type="cellIs" dxfId="576" priority="577" operator="lessThan">
      <formula>0</formula>
    </cfRule>
  </conditionalFormatting>
  <conditionalFormatting sqref="H14">
    <cfRule type="cellIs" dxfId="575" priority="576" operator="lessThan">
      <formula>0</formula>
    </cfRule>
  </conditionalFormatting>
  <conditionalFormatting sqref="H14">
    <cfRule type="cellIs" dxfId="574" priority="575" operator="lessThan">
      <formula>0</formula>
    </cfRule>
  </conditionalFormatting>
  <conditionalFormatting sqref="H14">
    <cfRule type="cellIs" dxfId="573" priority="574" operator="lessThan">
      <formula>0</formula>
    </cfRule>
  </conditionalFormatting>
  <conditionalFormatting sqref="H14">
    <cfRule type="cellIs" dxfId="572" priority="573" operator="lessThan">
      <formula>0</formula>
    </cfRule>
  </conditionalFormatting>
  <conditionalFormatting sqref="H14">
    <cfRule type="cellIs" dxfId="571" priority="572" operator="lessThan">
      <formula>0</formula>
    </cfRule>
  </conditionalFormatting>
  <conditionalFormatting sqref="H14">
    <cfRule type="cellIs" dxfId="570" priority="571" operator="lessThan">
      <formula>0</formula>
    </cfRule>
  </conditionalFormatting>
  <conditionalFormatting sqref="H14">
    <cfRule type="cellIs" dxfId="569" priority="570" operator="lessThan">
      <formula>0</formula>
    </cfRule>
  </conditionalFormatting>
  <conditionalFormatting sqref="H14">
    <cfRule type="cellIs" dxfId="568" priority="569" operator="lessThan">
      <formula>0</formula>
    </cfRule>
  </conditionalFormatting>
  <conditionalFormatting sqref="H14">
    <cfRule type="cellIs" dxfId="567" priority="568" operator="lessThan">
      <formula>0</formula>
    </cfRule>
  </conditionalFormatting>
  <conditionalFormatting sqref="H13:I13">
    <cfRule type="cellIs" dxfId="566" priority="567" operator="lessThan">
      <formula>0</formula>
    </cfRule>
  </conditionalFormatting>
  <conditionalFormatting sqref="H13">
    <cfRule type="cellIs" dxfId="565" priority="566" operator="lessThan">
      <formula>0</formula>
    </cfRule>
  </conditionalFormatting>
  <conditionalFormatting sqref="I13">
    <cfRule type="cellIs" dxfId="564" priority="565" operator="lessThan">
      <formula>0</formula>
    </cfRule>
  </conditionalFormatting>
  <conditionalFormatting sqref="I13">
    <cfRule type="cellIs" dxfId="563" priority="564" operator="lessThan">
      <formula>0</formula>
    </cfRule>
  </conditionalFormatting>
  <conditionalFormatting sqref="H13">
    <cfRule type="cellIs" dxfId="562" priority="563" operator="lessThan">
      <formula>0</formula>
    </cfRule>
  </conditionalFormatting>
  <conditionalFormatting sqref="H13">
    <cfRule type="cellIs" dxfId="561" priority="562" operator="lessThan">
      <formula>0</formula>
    </cfRule>
  </conditionalFormatting>
  <conditionalFormatting sqref="H13">
    <cfRule type="cellIs" dxfId="560" priority="561" operator="lessThan">
      <formula>0</formula>
    </cfRule>
  </conditionalFormatting>
  <conditionalFormatting sqref="H13">
    <cfRule type="cellIs" dxfId="559" priority="560" operator="lessThan">
      <formula>0</formula>
    </cfRule>
  </conditionalFormatting>
  <conditionalFormatting sqref="H13">
    <cfRule type="cellIs" dxfId="558" priority="559" operator="lessThan">
      <formula>0</formula>
    </cfRule>
  </conditionalFormatting>
  <conditionalFormatting sqref="H13">
    <cfRule type="cellIs" dxfId="557" priority="558" operator="lessThan">
      <formula>0</formula>
    </cfRule>
  </conditionalFormatting>
  <conditionalFormatting sqref="H13">
    <cfRule type="cellIs" dxfId="556" priority="557" operator="lessThan">
      <formula>0</formula>
    </cfRule>
  </conditionalFormatting>
  <conditionalFormatting sqref="H13">
    <cfRule type="cellIs" dxfId="555" priority="556" operator="lessThan">
      <formula>0</formula>
    </cfRule>
  </conditionalFormatting>
  <conditionalFormatting sqref="H13">
    <cfRule type="cellIs" dxfId="554" priority="555" operator="lessThan">
      <formula>0</formula>
    </cfRule>
  </conditionalFormatting>
  <conditionalFormatting sqref="H13:I13">
    <cfRule type="cellIs" dxfId="553" priority="554" operator="lessThan">
      <formula>0</formula>
    </cfRule>
  </conditionalFormatting>
  <conditionalFormatting sqref="H13">
    <cfRule type="cellIs" dxfId="552" priority="553" operator="lessThan">
      <formula>0</formula>
    </cfRule>
  </conditionalFormatting>
  <conditionalFormatting sqref="I13">
    <cfRule type="cellIs" dxfId="551" priority="552" operator="lessThan">
      <formula>0</formula>
    </cfRule>
  </conditionalFormatting>
  <conditionalFormatting sqref="I13">
    <cfRule type="cellIs" dxfId="550" priority="551" operator="lessThan">
      <formula>0</formula>
    </cfRule>
  </conditionalFormatting>
  <conditionalFormatting sqref="H13">
    <cfRule type="cellIs" dxfId="549" priority="550" operator="lessThan">
      <formula>0</formula>
    </cfRule>
  </conditionalFormatting>
  <conditionalFormatting sqref="H13">
    <cfRule type="cellIs" dxfId="548" priority="549" operator="lessThan">
      <formula>0</formula>
    </cfRule>
  </conditionalFormatting>
  <conditionalFormatting sqref="H13">
    <cfRule type="cellIs" dxfId="547" priority="548" operator="lessThan">
      <formula>0</formula>
    </cfRule>
  </conditionalFormatting>
  <conditionalFormatting sqref="H13">
    <cfRule type="cellIs" dxfId="546" priority="547" operator="lessThan">
      <formula>0</formula>
    </cfRule>
  </conditionalFormatting>
  <conditionalFormatting sqref="H13">
    <cfRule type="cellIs" dxfId="545" priority="546" operator="lessThan">
      <formula>0</formula>
    </cfRule>
  </conditionalFormatting>
  <conditionalFormatting sqref="H13">
    <cfRule type="cellIs" dxfId="544" priority="545" operator="lessThan">
      <formula>0</formula>
    </cfRule>
  </conditionalFormatting>
  <conditionalFormatting sqref="H13">
    <cfRule type="cellIs" dxfId="543" priority="544" operator="lessThan">
      <formula>0</formula>
    </cfRule>
  </conditionalFormatting>
  <conditionalFormatting sqref="H13">
    <cfRule type="cellIs" dxfId="542" priority="543" operator="lessThan">
      <formula>0</formula>
    </cfRule>
  </conditionalFormatting>
  <conditionalFormatting sqref="H13">
    <cfRule type="cellIs" dxfId="541" priority="542" operator="lessThan">
      <formula>0</formula>
    </cfRule>
  </conditionalFormatting>
  <conditionalFormatting sqref="H13">
    <cfRule type="cellIs" dxfId="540" priority="541" operator="lessThan">
      <formula>0</formula>
    </cfRule>
  </conditionalFormatting>
  <conditionalFormatting sqref="H13">
    <cfRule type="cellIs" dxfId="539" priority="540" operator="lessThan">
      <formula>0</formula>
    </cfRule>
  </conditionalFormatting>
  <conditionalFormatting sqref="H13">
    <cfRule type="cellIs" dxfId="538" priority="539" operator="lessThan">
      <formula>0</formula>
    </cfRule>
  </conditionalFormatting>
  <conditionalFormatting sqref="H13">
    <cfRule type="cellIs" dxfId="537" priority="538" operator="lessThan">
      <formula>0</formula>
    </cfRule>
  </conditionalFormatting>
  <conditionalFormatting sqref="H13">
    <cfRule type="cellIs" dxfId="536" priority="537" operator="lessThan">
      <formula>0</formula>
    </cfRule>
  </conditionalFormatting>
  <conditionalFormatting sqref="I13">
    <cfRule type="cellIs" dxfId="535" priority="536" operator="lessThan">
      <formula>0</formula>
    </cfRule>
  </conditionalFormatting>
  <conditionalFormatting sqref="I13">
    <cfRule type="cellIs" dxfId="534" priority="535" operator="lessThan">
      <formula>0</formula>
    </cfRule>
  </conditionalFormatting>
  <conditionalFormatting sqref="I13">
    <cfRule type="cellIs" dxfId="533" priority="534" operator="lessThan">
      <formula>0</formula>
    </cfRule>
  </conditionalFormatting>
  <conditionalFormatting sqref="I13">
    <cfRule type="cellIs" dxfId="532" priority="533" operator="lessThan">
      <formula>0</formula>
    </cfRule>
  </conditionalFormatting>
  <conditionalFormatting sqref="I13">
    <cfRule type="cellIs" dxfId="531" priority="532" operator="lessThan">
      <formula>0</formula>
    </cfRule>
  </conditionalFormatting>
  <conditionalFormatting sqref="I13">
    <cfRule type="cellIs" dxfId="530" priority="531" operator="lessThan">
      <formula>0</formula>
    </cfRule>
  </conditionalFormatting>
  <conditionalFormatting sqref="I13">
    <cfRule type="cellIs" dxfId="529" priority="530" operator="lessThan">
      <formula>0</formula>
    </cfRule>
  </conditionalFormatting>
  <conditionalFormatting sqref="I13">
    <cfRule type="cellIs" dxfId="528" priority="529" operator="lessThan">
      <formula>0</formula>
    </cfRule>
  </conditionalFormatting>
  <conditionalFormatting sqref="I13">
    <cfRule type="cellIs" dxfId="527" priority="528" operator="lessThan">
      <formula>0</formula>
    </cfRule>
  </conditionalFormatting>
  <conditionalFormatting sqref="I13">
    <cfRule type="cellIs" dxfId="526" priority="527" operator="lessThan">
      <formula>0</formula>
    </cfRule>
  </conditionalFormatting>
  <conditionalFormatting sqref="I13">
    <cfRule type="cellIs" dxfId="525" priority="526" operator="lessThan">
      <formula>0</formula>
    </cfRule>
  </conditionalFormatting>
  <conditionalFormatting sqref="I13">
    <cfRule type="cellIs" dxfId="524" priority="525" operator="lessThan">
      <formula>0</formula>
    </cfRule>
  </conditionalFormatting>
  <conditionalFormatting sqref="I13">
    <cfRule type="cellIs" dxfId="523" priority="524" operator="lessThan">
      <formula>0</formula>
    </cfRule>
  </conditionalFormatting>
  <conditionalFormatting sqref="H11:I12">
    <cfRule type="cellIs" dxfId="522" priority="523" operator="lessThan">
      <formula>0</formula>
    </cfRule>
  </conditionalFormatting>
  <conditionalFormatting sqref="H11:H12">
    <cfRule type="cellIs" dxfId="521" priority="522" operator="lessThan">
      <formula>0</formula>
    </cfRule>
  </conditionalFormatting>
  <conditionalFormatting sqref="I11:I12">
    <cfRule type="cellIs" dxfId="520" priority="521" operator="lessThan">
      <formula>0</formula>
    </cfRule>
  </conditionalFormatting>
  <conditionalFormatting sqref="I11:I12">
    <cfRule type="cellIs" dxfId="519" priority="520" operator="lessThan">
      <formula>0</formula>
    </cfRule>
  </conditionalFormatting>
  <conditionalFormatting sqref="H11:H12">
    <cfRule type="cellIs" dxfId="518" priority="519" operator="lessThan">
      <formula>0</formula>
    </cfRule>
  </conditionalFormatting>
  <conditionalFormatting sqref="H11:H12">
    <cfRule type="cellIs" dxfId="517" priority="518" operator="lessThan">
      <formula>0</formula>
    </cfRule>
  </conditionalFormatting>
  <conditionalFormatting sqref="H11:H12">
    <cfRule type="cellIs" dxfId="516" priority="517" operator="lessThan">
      <formula>0</formula>
    </cfRule>
  </conditionalFormatting>
  <conditionalFormatting sqref="H11:H12">
    <cfRule type="cellIs" dxfId="515" priority="516" operator="lessThan">
      <formula>0</formula>
    </cfRule>
  </conditionalFormatting>
  <conditionalFormatting sqref="H11:H12">
    <cfRule type="cellIs" dxfId="514" priority="515" operator="lessThan">
      <formula>0</formula>
    </cfRule>
  </conditionalFormatting>
  <conditionalFormatting sqref="H11:H12">
    <cfRule type="cellIs" dxfId="513" priority="514" operator="lessThan">
      <formula>0</formula>
    </cfRule>
  </conditionalFormatting>
  <conditionalFormatting sqref="H11:H12">
    <cfRule type="cellIs" dxfId="512" priority="513" operator="lessThan">
      <formula>0</formula>
    </cfRule>
  </conditionalFormatting>
  <conditionalFormatting sqref="H11:H12">
    <cfRule type="cellIs" dxfId="511" priority="512" operator="lessThan">
      <formula>0</formula>
    </cfRule>
  </conditionalFormatting>
  <conditionalFormatting sqref="H11:H12">
    <cfRule type="cellIs" dxfId="510" priority="511" operator="lessThan">
      <formula>0</formula>
    </cfRule>
  </conditionalFormatting>
  <conditionalFormatting sqref="H11:I12">
    <cfRule type="cellIs" dxfId="509" priority="510" operator="lessThan">
      <formula>0</formula>
    </cfRule>
  </conditionalFormatting>
  <conditionalFormatting sqref="H11:H12">
    <cfRule type="cellIs" dxfId="508" priority="509" operator="lessThan">
      <formula>0</formula>
    </cfRule>
  </conditionalFormatting>
  <conditionalFormatting sqref="I11:I12">
    <cfRule type="cellIs" dxfId="507" priority="508" operator="lessThan">
      <formula>0</formula>
    </cfRule>
  </conditionalFormatting>
  <conditionalFormatting sqref="I11:I12">
    <cfRule type="cellIs" dxfId="506" priority="507" operator="lessThan">
      <formula>0</formula>
    </cfRule>
  </conditionalFormatting>
  <conditionalFormatting sqref="H11:H12">
    <cfRule type="cellIs" dxfId="505" priority="506" operator="lessThan">
      <formula>0</formula>
    </cfRule>
  </conditionalFormatting>
  <conditionalFormatting sqref="H11:H12">
    <cfRule type="cellIs" dxfId="504" priority="505" operator="lessThan">
      <formula>0</formula>
    </cfRule>
  </conditionalFormatting>
  <conditionalFormatting sqref="H11:H12">
    <cfRule type="cellIs" dxfId="503" priority="504" operator="lessThan">
      <formula>0</formula>
    </cfRule>
  </conditionalFormatting>
  <conditionalFormatting sqref="H11:H12">
    <cfRule type="cellIs" dxfId="502" priority="503" operator="lessThan">
      <formula>0</formula>
    </cfRule>
  </conditionalFormatting>
  <conditionalFormatting sqref="H11:H12">
    <cfRule type="cellIs" dxfId="501" priority="502" operator="lessThan">
      <formula>0</formula>
    </cfRule>
  </conditionalFormatting>
  <conditionalFormatting sqref="H11:H12">
    <cfRule type="cellIs" dxfId="500" priority="501" operator="lessThan">
      <formula>0</formula>
    </cfRule>
  </conditionalFormatting>
  <conditionalFormatting sqref="H11:H12">
    <cfRule type="cellIs" dxfId="499" priority="500" operator="lessThan">
      <formula>0</formula>
    </cfRule>
  </conditionalFormatting>
  <conditionalFormatting sqref="H11:H12">
    <cfRule type="cellIs" dxfId="498" priority="499" operator="lessThan">
      <formula>0</formula>
    </cfRule>
  </conditionalFormatting>
  <conditionalFormatting sqref="H11:H12">
    <cfRule type="cellIs" dxfId="497" priority="498" operator="lessThan">
      <formula>0</formula>
    </cfRule>
  </conditionalFormatting>
  <conditionalFormatting sqref="H11:H12">
    <cfRule type="cellIs" dxfId="496" priority="497" operator="lessThan">
      <formula>0</formula>
    </cfRule>
  </conditionalFormatting>
  <conditionalFormatting sqref="H11:H12">
    <cfRule type="cellIs" dxfId="495" priority="496" operator="lessThan">
      <formula>0</formula>
    </cfRule>
  </conditionalFormatting>
  <conditionalFormatting sqref="H11:H12">
    <cfRule type="cellIs" dxfId="494" priority="495" operator="lessThan">
      <formula>0</formula>
    </cfRule>
  </conditionalFormatting>
  <conditionalFormatting sqref="H11:H12">
    <cfRule type="cellIs" dxfId="493" priority="494" operator="lessThan">
      <formula>0</formula>
    </cfRule>
  </conditionalFormatting>
  <conditionalFormatting sqref="H11:H12">
    <cfRule type="cellIs" dxfId="492" priority="493" operator="lessThan">
      <formula>0</formula>
    </cfRule>
  </conditionalFormatting>
  <conditionalFormatting sqref="I11:I12">
    <cfRule type="cellIs" dxfId="491" priority="492" operator="lessThan">
      <formula>0</formula>
    </cfRule>
  </conditionalFormatting>
  <conditionalFormatting sqref="I11:I12">
    <cfRule type="cellIs" dxfId="490" priority="491" operator="lessThan">
      <formula>0</formula>
    </cfRule>
  </conditionalFormatting>
  <conditionalFormatting sqref="I11:I12">
    <cfRule type="cellIs" dxfId="489" priority="490" operator="lessThan">
      <formula>0</formula>
    </cfRule>
  </conditionalFormatting>
  <conditionalFormatting sqref="I11:I12">
    <cfRule type="cellIs" dxfId="488" priority="489" operator="lessThan">
      <formula>0</formula>
    </cfRule>
  </conditionalFormatting>
  <conditionalFormatting sqref="I11:I12">
    <cfRule type="cellIs" dxfId="487" priority="488" operator="lessThan">
      <formula>0</formula>
    </cfRule>
  </conditionalFormatting>
  <conditionalFormatting sqref="I11:I12">
    <cfRule type="cellIs" dxfId="486" priority="487" operator="lessThan">
      <formula>0</formula>
    </cfRule>
  </conditionalFormatting>
  <conditionalFormatting sqref="I11:I12">
    <cfRule type="cellIs" dxfId="485" priority="486" operator="lessThan">
      <formula>0</formula>
    </cfRule>
  </conditionalFormatting>
  <conditionalFormatting sqref="I11:I12">
    <cfRule type="cellIs" dxfId="484" priority="485" operator="lessThan">
      <formula>0</formula>
    </cfRule>
  </conditionalFormatting>
  <conditionalFormatting sqref="I11:I12">
    <cfRule type="cellIs" dxfId="483" priority="484" operator="lessThan">
      <formula>0</formula>
    </cfRule>
  </conditionalFormatting>
  <conditionalFormatting sqref="I11:I12">
    <cfRule type="cellIs" dxfId="482" priority="483" operator="lessThan">
      <formula>0</formula>
    </cfRule>
  </conditionalFormatting>
  <conditionalFormatting sqref="I11:I12">
    <cfRule type="cellIs" dxfId="481" priority="482" operator="lessThan">
      <formula>0</formula>
    </cfRule>
  </conditionalFormatting>
  <conditionalFormatting sqref="I11:I12">
    <cfRule type="cellIs" dxfId="480" priority="481" operator="lessThan">
      <formula>0</formula>
    </cfRule>
  </conditionalFormatting>
  <conditionalFormatting sqref="I11:I12">
    <cfRule type="cellIs" dxfId="479" priority="480" operator="lessThan">
      <formula>0</formula>
    </cfRule>
  </conditionalFormatting>
  <conditionalFormatting sqref="H10:I10">
    <cfRule type="cellIs" dxfId="478" priority="479" operator="lessThan">
      <formula>0</formula>
    </cfRule>
  </conditionalFormatting>
  <conditionalFormatting sqref="H10">
    <cfRule type="cellIs" dxfId="477" priority="478" operator="lessThan">
      <formula>0</formula>
    </cfRule>
  </conditionalFormatting>
  <conditionalFormatting sqref="I10">
    <cfRule type="cellIs" dxfId="476" priority="477" operator="lessThan">
      <formula>0</formula>
    </cfRule>
  </conditionalFormatting>
  <conditionalFormatting sqref="I10">
    <cfRule type="cellIs" dxfId="475" priority="476" operator="lessThan">
      <formula>0</formula>
    </cfRule>
  </conditionalFormatting>
  <conditionalFormatting sqref="H10">
    <cfRule type="cellIs" dxfId="474" priority="475" operator="lessThan">
      <formula>0</formula>
    </cfRule>
  </conditionalFormatting>
  <conditionalFormatting sqref="H10">
    <cfRule type="cellIs" dxfId="473" priority="474" operator="lessThan">
      <formula>0</formula>
    </cfRule>
  </conditionalFormatting>
  <conditionalFormatting sqref="H10">
    <cfRule type="cellIs" dxfId="472" priority="473" operator="lessThan">
      <formula>0</formula>
    </cfRule>
  </conditionalFormatting>
  <conditionalFormatting sqref="H10">
    <cfRule type="cellIs" dxfId="471" priority="472" operator="lessThan">
      <formula>0</formula>
    </cfRule>
  </conditionalFormatting>
  <conditionalFormatting sqref="H10">
    <cfRule type="cellIs" dxfId="470" priority="471" operator="lessThan">
      <formula>0</formula>
    </cfRule>
  </conditionalFormatting>
  <conditionalFormatting sqref="H10">
    <cfRule type="cellIs" dxfId="469" priority="470" operator="lessThan">
      <formula>0</formula>
    </cfRule>
  </conditionalFormatting>
  <conditionalFormatting sqref="H10">
    <cfRule type="cellIs" dxfId="468" priority="469" operator="lessThan">
      <formula>0</formula>
    </cfRule>
  </conditionalFormatting>
  <conditionalFormatting sqref="H10">
    <cfRule type="cellIs" dxfId="467" priority="468" operator="lessThan">
      <formula>0</formula>
    </cfRule>
  </conditionalFormatting>
  <conditionalFormatting sqref="H10">
    <cfRule type="cellIs" dxfId="466" priority="467" operator="lessThan">
      <formula>0</formula>
    </cfRule>
  </conditionalFormatting>
  <conditionalFormatting sqref="H10:I10">
    <cfRule type="cellIs" dxfId="465" priority="466" operator="lessThan">
      <formula>0</formula>
    </cfRule>
  </conditionalFormatting>
  <conditionalFormatting sqref="H10">
    <cfRule type="cellIs" dxfId="464" priority="465" operator="lessThan">
      <formula>0</formula>
    </cfRule>
  </conditionalFormatting>
  <conditionalFormatting sqref="I10">
    <cfRule type="cellIs" dxfId="463" priority="464" operator="lessThan">
      <formula>0</formula>
    </cfRule>
  </conditionalFormatting>
  <conditionalFormatting sqref="I10">
    <cfRule type="cellIs" dxfId="462" priority="463" operator="lessThan">
      <formula>0</formula>
    </cfRule>
  </conditionalFormatting>
  <conditionalFormatting sqref="H10">
    <cfRule type="cellIs" dxfId="461" priority="462" operator="lessThan">
      <formula>0</formula>
    </cfRule>
  </conditionalFormatting>
  <conditionalFormatting sqref="H10">
    <cfRule type="cellIs" dxfId="460" priority="461" operator="lessThan">
      <formula>0</formula>
    </cfRule>
  </conditionalFormatting>
  <conditionalFormatting sqref="H10">
    <cfRule type="cellIs" dxfId="459" priority="460" operator="lessThan">
      <formula>0</formula>
    </cfRule>
  </conditionalFormatting>
  <conditionalFormatting sqref="H10">
    <cfRule type="cellIs" dxfId="458" priority="459" operator="lessThan">
      <formula>0</formula>
    </cfRule>
  </conditionalFormatting>
  <conditionalFormatting sqref="H10">
    <cfRule type="cellIs" dxfId="457" priority="458" operator="lessThan">
      <formula>0</formula>
    </cfRule>
  </conditionalFormatting>
  <conditionalFormatting sqref="H10">
    <cfRule type="cellIs" dxfId="456" priority="457" operator="lessThan">
      <formula>0</formula>
    </cfRule>
  </conditionalFormatting>
  <conditionalFormatting sqref="H10">
    <cfRule type="cellIs" dxfId="455" priority="456" operator="lessThan">
      <formula>0</formula>
    </cfRule>
  </conditionalFormatting>
  <conditionalFormatting sqref="H10">
    <cfRule type="cellIs" dxfId="454" priority="455" operator="lessThan">
      <formula>0</formula>
    </cfRule>
  </conditionalFormatting>
  <conditionalFormatting sqref="H10">
    <cfRule type="cellIs" dxfId="453" priority="454" operator="lessThan">
      <formula>0</formula>
    </cfRule>
  </conditionalFormatting>
  <conditionalFormatting sqref="H10">
    <cfRule type="cellIs" dxfId="452" priority="453" operator="lessThan">
      <formula>0</formula>
    </cfRule>
  </conditionalFormatting>
  <conditionalFormatting sqref="H10">
    <cfRule type="cellIs" dxfId="451" priority="452" operator="lessThan">
      <formula>0</formula>
    </cfRule>
  </conditionalFormatting>
  <conditionalFormatting sqref="H10">
    <cfRule type="cellIs" dxfId="450" priority="451" operator="lessThan">
      <formula>0</formula>
    </cfRule>
  </conditionalFormatting>
  <conditionalFormatting sqref="H10">
    <cfRule type="cellIs" dxfId="449" priority="450" operator="lessThan">
      <formula>0</formula>
    </cfRule>
  </conditionalFormatting>
  <conditionalFormatting sqref="H10">
    <cfRule type="cellIs" dxfId="448" priority="449" operator="lessThan">
      <formula>0</formula>
    </cfRule>
  </conditionalFormatting>
  <conditionalFormatting sqref="I10">
    <cfRule type="cellIs" dxfId="447" priority="448" operator="lessThan">
      <formula>0</formula>
    </cfRule>
  </conditionalFormatting>
  <conditionalFormatting sqref="I10">
    <cfRule type="cellIs" dxfId="446" priority="447" operator="lessThan">
      <formula>0</formula>
    </cfRule>
  </conditionalFormatting>
  <conditionalFormatting sqref="I10">
    <cfRule type="cellIs" dxfId="445" priority="446" operator="lessThan">
      <formula>0</formula>
    </cfRule>
  </conditionalFormatting>
  <conditionalFormatting sqref="I10">
    <cfRule type="cellIs" dxfId="444" priority="445" operator="lessThan">
      <formula>0</formula>
    </cfRule>
  </conditionalFormatting>
  <conditionalFormatting sqref="I10">
    <cfRule type="cellIs" dxfId="443" priority="444" operator="lessThan">
      <formula>0</formula>
    </cfRule>
  </conditionalFormatting>
  <conditionalFormatting sqref="I10">
    <cfRule type="cellIs" dxfId="442" priority="443" operator="lessThan">
      <formula>0</formula>
    </cfRule>
  </conditionalFormatting>
  <conditionalFormatting sqref="I10">
    <cfRule type="cellIs" dxfId="441" priority="442" operator="lessThan">
      <formula>0</formula>
    </cfRule>
  </conditionalFormatting>
  <conditionalFormatting sqref="I10">
    <cfRule type="cellIs" dxfId="440" priority="441" operator="lessThan">
      <formula>0</formula>
    </cfRule>
  </conditionalFormatting>
  <conditionalFormatting sqref="I10">
    <cfRule type="cellIs" dxfId="439" priority="440" operator="lessThan">
      <formula>0</formula>
    </cfRule>
  </conditionalFormatting>
  <conditionalFormatting sqref="I10">
    <cfRule type="cellIs" dxfId="438" priority="439" operator="lessThan">
      <formula>0</formula>
    </cfRule>
  </conditionalFormatting>
  <conditionalFormatting sqref="I10">
    <cfRule type="cellIs" dxfId="437" priority="438" operator="lessThan">
      <formula>0</formula>
    </cfRule>
  </conditionalFormatting>
  <conditionalFormatting sqref="I10">
    <cfRule type="cellIs" dxfId="436" priority="437" operator="lessThan">
      <formula>0</formula>
    </cfRule>
  </conditionalFormatting>
  <conditionalFormatting sqref="I10">
    <cfRule type="cellIs" dxfId="435" priority="436" operator="lessThan">
      <formula>0</formula>
    </cfRule>
  </conditionalFormatting>
  <conditionalFormatting sqref="H10">
    <cfRule type="cellIs" dxfId="434" priority="435" operator="lessThan">
      <formula>0</formula>
    </cfRule>
  </conditionalFormatting>
  <conditionalFormatting sqref="H10">
    <cfRule type="cellIs" dxfId="433" priority="434" operator="lessThan">
      <formula>0</formula>
    </cfRule>
  </conditionalFormatting>
  <conditionalFormatting sqref="H10">
    <cfRule type="cellIs" dxfId="432" priority="433" operator="lessThan">
      <formula>0</formula>
    </cfRule>
  </conditionalFormatting>
  <conditionalFormatting sqref="H10">
    <cfRule type="cellIs" dxfId="431" priority="432" operator="lessThan">
      <formula>0</formula>
    </cfRule>
  </conditionalFormatting>
  <conditionalFormatting sqref="H10">
    <cfRule type="cellIs" dxfId="430" priority="431" operator="lessThan">
      <formula>0</formula>
    </cfRule>
  </conditionalFormatting>
  <conditionalFormatting sqref="H10">
    <cfRule type="cellIs" dxfId="429" priority="430" operator="lessThan">
      <formula>0</formula>
    </cfRule>
  </conditionalFormatting>
  <conditionalFormatting sqref="H10">
    <cfRule type="cellIs" dxfId="428" priority="429" operator="lessThan">
      <formula>0</formula>
    </cfRule>
  </conditionalFormatting>
  <conditionalFormatting sqref="H10">
    <cfRule type="cellIs" dxfId="427" priority="428" operator="lessThan">
      <formula>0</formula>
    </cfRule>
  </conditionalFormatting>
  <conditionalFormatting sqref="H10">
    <cfRule type="cellIs" dxfId="426" priority="427" operator="lessThan">
      <formula>0</formula>
    </cfRule>
  </conditionalFormatting>
  <conditionalFormatting sqref="H10">
    <cfRule type="cellIs" dxfId="425" priority="426" operator="lessThan">
      <formula>0</formula>
    </cfRule>
  </conditionalFormatting>
  <conditionalFormatting sqref="H10">
    <cfRule type="cellIs" dxfId="424" priority="425" operator="lessThan">
      <formula>0</formula>
    </cfRule>
  </conditionalFormatting>
  <conditionalFormatting sqref="H10">
    <cfRule type="cellIs" dxfId="423" priority="424" operator="lessThan">
      <formula>0</formula>
    </cfRule>
  </conditionalFormatting>
  <conditionalFormatting sqref="H10">
    <cfRule type="cellIs" dxfId="422" priority="423" operator="lessThan">
      <formula>0</formula>
    </cfRule>
  </conditionalFormatting>
  <conditionalFormatting sqref="H10">
    <cfRule type="cellIs" dxfId="421" priority="422" operator="lessThan">
      <formula>0</formula>
    </cfRule>
  </conditionalFormatting>
  <conditionalFormatting sqref="H10">
    <cfRule type="cellIs" dxfId="420" priority="421" operator="lessThan">
      <formula>0</formula>
    </cfRule>
  </conditionalFormatting>
  <conditionalFormatting sqref="H10">
    <cfRule type="cellIs" dxfId="419" priority="420" operator="lessThan">
      <formula>0</formula>
    </cfRule>
  </conditionalFormatting>
  <conditionalFormatting sqref="H10">
    <cfRule type="cellIs" dxfId="418" priority="419" operator="lessThan">
      <formula>0</formula>
    </cfRule>
  </conditionalFormatting>
  <conditionalFormatting sqref="H10">
    <cfRule type="cellIs" dxfId="417" priority="418" operator="lessThan">
      <formula>0</formula>
    </cfRule>
  </conditionalFormatting>
  <conditionalFormatting sqref="H10">
    <cfRule type="cellIs" dxfId="416" priority="417" operator="lessThan">
      <formula>0</formula>
    </cfRule>
  </conditionalFormatting>
  <conditionalFormatting sqref="H10">
    <cfRule type="cellIs" dxfId="415" priority="416" operator="lessThan">
      <formula>0</formula>
    </cfRule>
  </conditionalFormatting>
  <conditionalFormatting sqref="H10">
    <cfRule type="cellIs" dxfId="414" priority="415" operator="lessThan">
      <formula>0</formula>
    </cfRule>
  </conditionalFormatting>
  <conditionalFormatting sqref="H10">
    <cfRule type="cellIs" dxfId="413" priority="414" operator="lessThan">
      <formula>0</formula>
    </cfRule>
  </conditionalFormatting>
  <conditionalFormatting sqref="H10">
    <cfRule type="cellIs" dxfId="412" priority="413" operator="lessThan">
      <formula>0</formula>
    </cfRule>
  </conditionalFormatting>
  <conditionalFormatting sqref="H10">
    <cfRule type="cellIs" dxfId="411" priority="412" operator="lessThan">
      <formula>0</formula>
    </cfRule>
  </conditionalFormatting>
  <conditionalFormatting sqref="H10">
    <cfRule type="cellIs" dxfId="410" priority="411" operator="lessThan">
      <formula>0</formula>
    </cfRule>
  </conditionalFormatting>
  <conditionalFormatting sqref="H10">
    <cfRule type="cellIs" dxfId="409" priority="410" operator="lessThan">
      <formula>0</formula>
    </cfRule>
  </conditionalFormatting>
  <conditionalFormatting sqref="H10">
    <cfRule type="cellIs" dxfId="408" priority="409" operator="lessThan">
      <formula>0</formula>
    </cfRule>
  </conditionalFormatting>
  <conditionalFormatting sqref="H10">
    <cfRule type="cellIs" dxfId="407" priority="408" operator="lessThan">
      <formula>0</formula>
    </cfRule>
  </conditionalFormatting>
  <conditionalFormatting sqref="H10">
    <cfRule type="cellIs" dxfId="406" priority="407" operator="lessThan">
      <formula>0</formula>
    </cfRule>
  </conditionalFormatting>
  <conditionalFormatting sqref="H10">
    <cfRule type="cellIs" dxfId="405" priority="406" operator="lessThan">
      <formula>0</formula>
    </cfRule>
  </conditionalFormatting>
  <conditionalFormatting sqref="H10">
    <cfRule type="cellIs" dxfId="404" priority="405" operator="lessThan">
      <formula>0</formula>
    </cfRule>
  </conditionalFormatting>
  <conditionalFormatting sqref="H10">
    <cfRule type="cellIs" dxfId="403" priority="404" operator="lessThan">
      <formula>0</formula>
    </cfRule>
  </conditionalFormatting>
  <conditionalFormatting sqref="H10">
    <cfRule type="cellIs" dxfId="402" priority="403" operator="lessThan">
      <formula>0</formula>
    </cfRule>
  </conditionalFormatting>
  <conditionalFormatting sqref="H10">
    <cfRule type="cellIs" dxfId="401" priority="402" operator="lessThan">
      <formula>0</formula>
    </cfRule>
  </conditionalFormatting>
  <conditionalFormatting sqref="H10">
    <cfRule type="cellIs" dxfId="400" priority="401" operator="lessThan">
      <formula>0</formula>
    </cfRule>
  </conditionalFormatting>
  <conditionalFormatting sqref="H10">
    <cfRule type="cellIs" dxfId="399" priority="400" operator="lessThan">
      <formula>0</formula>
    </cfRule>
  </conditionalFormatting>
  <conditionalFormatting sqref="H10">
    <cfRule type="cellIs" dxfId="398" priority="399" operator="lessThan">
      <formula>0</formula>
    </cfRule>
  </conditionalFormatting>
  <conditionalFormatting sqref="H10">
    <cfRule type="cellIs" dxfId="397" priority="398" operator="lessThan">
      <formula>0</formula>
    </cfRule>
  </conditionalFormatting>
  <conditionalFormatting sqref="H10">
    <cfRule type="cellIs" dxfId="396" priority="397" operator="lessThan">
      <formula>0</formula>
    </cfRule>
  </conditionalFormatting>
  <conditionalFormatting sqref="H10">
    <cfRule type="cellIs" dxfId="395" priority="396" operator="lessThan">
      <formula>0</formula>
    </cfRule>
  </conditionalFormatting>
  <conditionalFormatting sqref="H10">
    <cfRule type="cellIs" dxfId="394" priority="395" operator="lessThan">
      <formula>0</formula>
    </cfRule>
  </conditionalFormatting>
  <conditionalFormatting sqref="H10">
    <cfRule type="cellIs" dxfId="393" priority="394" operator="lessThan">
      <formula>0</formula>
    </cfRule>
  </conditionalFormatting>
  <conditionalFormatting sqref="H10">
    <cfRule type="cellIs" dxfId="392" priority="393" operator="lessThan">
      <formula>0</formula>
    </cfRule>
  </conditionalFormatting>
  <conditionalFormatting sqref="H9:I9">
    <cfRule type="cellIs" dxfId="391" priority="392" operator="lessThan">
      <formula>0</formula>
    </cfRule>
  </conditionalFormatting>
  <conditionalFormatting sqref="H9">
    <cfRule type="cellIs" dxfId="390" priority="391" operator="lessThan">
      <formula>0</formula>
    </cfRule>
  </conditionalFormatting>
  <conditionalFormatting sqref="I9">
    <cfRule type="cellIs" dxfId="389" priority="390" operator="lessThan">
      <formula>0</formula>
    </cfRule>
  </conditionalFormatting>
  <conditionalFormatting sqref="I9">
    <cfRule type="cellIs" dxfId="388" priority="389" operator="lessThan">
      <formula>0</formula>
    </cfRule>
  </conditionalFormatting>
  <conditionalFormatting sqref="H9">
    <cfRule type="cellIs" dxfId="387" priority="388" operator="lessThan">
      <formula>0</formula>
    </cfRule>
  </conditionalFormatting>
  <conditionalFormatting sqref="H9">
    <cfRule type="cellIs" dxfId="386" priority="387" operator="lessThan">
      <formula>0</formula>
    </cfRule>
  </conditionalFormatting>
  <conditionalFormatting sqref="H9">
    <cfRule type="cellIs" dxfId="385" priority="386" operator="lessThan">
      <formula>0</formula>
    </cfRule>
  </conditionalFormatting>
  <conditionalFormatting sqref="H9">
    <cfRule type="cellIs" dxfId="384" priority="385" operator="lessThan">
      <formula>0</formula>
    </cfRule>
  </conditionalFormatting>
  <conditionalFormatting sqref="H9">
    <cfRule type="cellIs" dxfId="383" priority="384" operator="lessThan">
      <formula>0</formula>
    </cfRule>
  </conditionalFormatting>
  <conditionalFormatting sqref="H9">
    <cfRule type="cellIs" dxfId="382" priority="383" operator="lessThan">
      <formula>0</formula>
    </cfRule>
  </conditionalFormatting>
  <conditionalFormatting sqref="H9">
    <cfRule type="cellIs" dxfId="381" priority="382" operator="lessThan">
      <formula>0</formula>
    </cfRule>
  </conditionalFormatting>
  <conditionalFormatting sqref="H9">
    <cfRule type="cellIs" dxfId="380" priority="381" operator="lessThan">
      <formula>0</formula>
    </cfRule>
  </conditionalFormatting>
  <conditionalFormatting sqref="H9">
    <cfRule type="cellIs" dxfId="379" priority="380" operator="lessThan">
      <formula>0</formula>
    </cfRule>
  </conditionalFormatting>
  <conditionalFormatting sqref="H9:I9">
    <cfRule type="cellIs" dxfId="378" priority="379" operator="lessThan">
      <formula>0</formula>
    </cfRule>
  </conditionalFormatting>
  <conditionalFormatting sqref="H9">
    <cfRule type="cellIs" dxfId="377" priority="378" operator="lessThan">
      <formula>0</formula>
    </cfRule>
  </conditionalFormatting>
  <conditionalFormatting sqref="I9">
    <cfRule type="cellIs" dxfId="376" priority="377" operator="lessThan">
      <formula>0</formula>
    </cfRule>
  </conditionalFormatting>
  <conditionalFormatting sqref="I9">
    <cfRule type="cellIs" dxfId="375" priority="376" operator="lessThan">
      <formula>0</formula>
    </cfRule>
  </conditionalFormatting>
  <conditionalFormatting sqref="H9">
    <cfRule type="cellIs" dxfId="374" priority="375" operator="lessThan">
      <formula>0</formula>
    </cfRule>
  </conditionalFormatting>
  <conditionalFormatting sqref="H9">
    <cfRule type="cellIs" dxfId="373" priority="374" operator="lessThan">
      <formula>0</formula>
    </cfRule>
  </conditionalFormatting>
  <conditionalFormatting sqref="H9">
    <cfRule type="cellIs" dxfId="372" priority="373" operator="lessThan">
      <formula>0</formula>
    </cfRule>
  </conditionalFormatting>
  <conditionalFormatting sqref="H9">
    <cfRule type="cellIs" dxfId="371" priority="372" operator="lessThan">
      <formula>0</formula>
    </cfRule>
  </conditionalFormatting>
  <conditionalFormatting sqref="H9">
    <cfRule type="cellIs" dxfId="370" priority="371" operator="lessThan">
      <formula>0</formula>
    </cfRule>
  </conditionalFormatting>
  <conditionalFormatting sqref="H9">
    <cfRule type="cellIs" dxfId="369" priority="370" operator="lessThan">
      <formula>0</formula>
    </cfRule>
  </conditionalFormatting>
  <conditionalFormatting sqref="H9">
    <cfRule type="cellIs" dxfId="368" priority="369" operator="lessThan">
      <formula>0</formula>
    </cfRule>
  </conditionalFormatting>
  <conditionalFormatting sqref="H9">
    <cfRule type="cellIs" dxfId="367" priority="368" operator="lessThan">
      <formula>0</formula>
    </cfRule>
  </conditionalFormatting>
  <conditionalFormatting sqref="H9">
    <cfRule type="cellIs" dxfId="366" priority="367" operator="lessThan">
      <formula>0</formula>
    </cfRule>
  </conditionalFormatting>
  <conditionalFormatting sqref="H9">
    <cfRule type="cellIs" dxfId="365" priority="366" operator="lessThan">
      <formula>0</formula>
    </cfRule>
  </conditionalFormatting>
  <conditionalFormatting sqref="H9">
    <cfRule type="cellIs" dxfId="364" priority="365" operator="lessThan">
      <formula>0</formula>
    </cfRule>
  </conditionalFormatting>
  <conditionalFormatting sqref="H9">
    <cfRule type="cellIs" dxfId="363" priority="364" operator="lessThan">
      <formula>0</formula>
    </cfRule>
  </conditionalFormatting>
  <conditionalFormatting sqref="H9">
    <cfRule type="cellIs" dxfId="362" priority="363" operator="lessThan">
      <formula>0</formula>
    </cfRule>
  </conditionalFormatting>
  <conditionalFormatting sqref="H9">
    <cfRule type="cellIs" dxfId="361" priority="362" operator="lessThan">
      <formula>0</formula>
    </cfRule>
  </conditionalFormatting>
  <conditionalFormatting sqref="I9">
    <cfRule type="cellIs" dxfId="360" priority="361" operator="lessThan">
      <formula>0</formula>
    </cfRule>
  </conditionalFormatting>
  <conditionalFormatting sqref="I9">
    <cfRule type="cellIs" dxfId="359" priority="360" operator="lessThan">
      <formula>0</formula>
    </cfRule>
  </conditionalFormatting>
  <conditionalFormatting sqref="I9">
    <cfRule type="cellIs" dxfId="358" priority="359" operator="lessThan">
      <formula>0</formula>
    </cfRule>
  </conditionalFormatting>
  <conditionalFormatting sqref="I9">
    <cfRule type="cellIs" dxfId="357" priority="358" operator="lessThan">
      <formula>0</formula>
    </cfRule>
  </conditionalFormatting>
  <conditionalFormatting sqref="I9">
    <cfRule type="cellIs" dxfId="356" priority="357" operator="lessThan">
      <formula>0</formula>
    </cfRule>
  </conditionalFormatting>
  <conditionalFormatting sqref="I9">
    <cfRule type="cellIs" dxfId="355" priority="356" operator="lessThan">
      <formula>0</formula>
    </cfRule>
  </conditionalFormatting>
  <conditionalFormatting sqref="I9">
    <cfRule type="cellIs" dxfId="354" priority="355" operator="lessThan">
      <formula>0</formula>
    </cfRule>
  </conditionalFormatting>
  <conditionalFormatting sqref="I9">
    <cfRule type="cellIs" dxfId="353" priority="354" operator="lessThan">
      <formula>0</formula>
    </cfRule>
  </conditionalFormatting>
  <conditionalFormatting sqref="I9">
    <cfRule type="cellIs" dxfId="352" priority="353" operator="lessThan">
      <formula>0</formula>
    </cfRule>
  </conditionalFormatting>
  <conditionalFormatting sqref="I9">
    <cfRule type="cellIs" dxfId="351" priority="352" operator="lessThan">
      <formula>0</formula>
    </cfRule>
  </conditionalFormatting>
  <conditionalFormatting sqref="I9">
    <cfRule type="cellIs" dxfId="350" priority="351" operator="lessThan">
      <formula>0</formula>
    </cfRule>
  </conditionalFormatting>
  <conditionalFormatting sqref="I9">
    <cfRule type="cellIs" dxfId="349" priority="350" operator="lessThan">
      <formula>0</formula>
    </cfRule>
  </conditionalFormatting>
  <conditionalFormatting sqref="I9">
    <cfRule type="cellIs" dxfId="348" priority="349" operator="lessThan">
      <formula>0</formula>
    </cfRule>
  </conditionalFormatting>
  <conditionalFormatting sqref="H9">
    <cfRule type="cellIs" dxfId="347" priority="348" operator="lessThan">
      <formula>0</formula>
    </cfRule>
  </conditionalFormatting>
  <conditionalFormatting sqref="H9">
    <cfRule type="cellIs" dxfId="346" priority="347" operator="lessThan">
      <formula>0</formula>
    </cfRule>
  </conditionalFormatting>
  <conditionalFormatting sqref="H9">
    <cfRule type="cellIs" dxfId="345" priority="346" operator="lessThan">
      <formula>0</formula>
    </cfRule>
  </conditionalFormatting>
  <conditionalFormatting sqref="H9">
    <cfRule type="cellIs" dxfId="344" priority="345" operator="lessThan">
      <formula>0</formula>
    </cfRule>
  </conditionalFormatting>
  <conditionalFormatting sqref="H9">
    <cfRule type="cellIs" dxfId="343" priority="344" operator="lessThan">
      <formula>0</formula>
    </cfRule>
  </conditionalFormatting>
  <conditionalFormatting sqref="H9">
    <cfRule type="cellIs" dxfId="342" priority="343" operator="lessThan">
      <formula>0</formula>
    </cfRule>
  </conditionalFormatting>
  <conditionalFormatting sqref="H9">
    <cfRule type="cellIs" dxfId="341" priority="342" operator="lessThan">
      <formula>0</formula>
    </cfRule>
  </conditionalFormatting>
  <conditionalFormatting sqref="H9">
    <cfRule type="cellIs" dxfId="340" priority="341" operator="lessThan">
      <formula>0</formula>
    </cfRule>
  </conditionalFormatting>
  <conditionalFormatting sqref="H9">
    <cfRule type="cellIs" dxfId="339" priority="340" operator="lessThan">
      <formula>0</formula>
    </cfRule>
  </conditionalFormatting>
  <conditionalFormatting sqref="H9">
    <cfRule type="cellIs" dxfId="338" priority="339" operator="lessThan">
      <formula>0</formula>
    </cfRule>
  </conditionalFormatting>
  <conditionalFormatting sqref="H9">
    <cfRule type="cellIs" dxfId="337" priority="338" operator="lessThan">
      <formula>0</formula>
    </cfRule>
  </conditionalFormatting>
  <conditionalFormatting sqref="H9">
    <cfRule type="cellIs" dxfId="336" priority="337" operator="lessThan">
      <formula>0</formula>
    </cfRule>
  </conditionalFormatting>
  <conditionalFormatting sqref="H9">
    <cfRule type="cellIs" dxfId="335" priority="336" operator="lessThan">
      <formula>0</formula>
    </cfRule>
  </conditionalFormatting>
  <conditionalFormatting sqref="H9">
    <cfRule type="cellIs" dxfId="334" priority="335" operator="lessThan">
      <formula>0</formula>
    </cfRule>
  </conditionalFormatting>
  <conditionalFormatting sqref="H9">
    <cfRule type="cellIs" dxfId="333" priority="334" operator="lessThan">
      <formula>0</formula>
    </cfRule>
  </conditionalFormatting>
  <conditionalFormatting sqref="H9">
    <cfRule type="cellIs" dxfId="332" priority="333" operator="lessThan">
      <formula>0</formula>
    </cfRule>
  </conditionalFormatting>
  <conditionalFormatting sqref="H9">
    <cfRule type="cellIs" dxfId="331" priority="332" operator="lessThan">
      <formula>0</formula>
    </cfRule>
  </conditionalFormatting>
  <conditionalFormatting sqref="H9">
    <cfRule type="cellIs" dxfId="330" priority="331" operator="lessThan">
      <formula>0</formula>
    </cfRule>
  </conditionalFormatting>
  <conditionalFormatting sqref="H9">
    <cfRule type="cellIs" dxfId="329" priority="330" operator="lessThan">
      <formula>0</formula>
    </cfRule>
  </conditionalFormatting>
  <conditionalFormatting sqref="H9">
    <cfRule type="cellIs" dxfId="328" priority="329" operator="lessThan">
      <formula>0</formula>
    </cfRule>
  </conditionalFormatting>
  <conditionalFormatting sqref="H9">
    <cfRule type="cellIs" dxfId="327" priority="328" operator="lessThan">
      <formula>0</formula>
    </cfRule>
  </conditionalFormatting>
  <conditionalFormatting sqref="H9">
    <cfRule type="cellIs" dxfId="326" priority="327" operator="lessThan">
      <formula>0</formula>
    </cfRule>
  </conditionalFormatting>
  <conditionalFormatting sqref="H9">
    <cfRule type="cellIs" dxfId="325" priority="326" operator="lessThan">
      <formula>0</formula>
    </cfRule>
  </conditionalFormatting>
  <conditionalFormatting sqref="H9">
    <cfRule type="cellIs" dxfId="324" priority="325" operator="lessThan">
      <formula>0</formula>
    </cfRule>
  </conditionalFormatting>
  <conditionalFormatting sqref="H9">
    <cfRule type="cellIs" dxfId="323" priority="324" operator="lessThan">
      <formula>0</formula>
    </cfRule>
  </conditionalFormatting>
  <conditionalFormatting sqref="H9">
    <cfRule type="cellIs" dxfId="322" priority="323" operator="lessThan">
      <formula>0</formula>
    </cfRule>
  </conditionalFormatting>
  <conditionalFormatting sqref="H9">
    <cfRule type="cellIs" dxfId="321" priority="322" operator="lessThan">
      <formula>0</formula>
    </cfRule>
  </conditionalFormatting>
  <conditionalFormatting sqref="H9">
    <cfRule type="cellIs" dxfId="320" priority="321" operator="lessThan">
      <formula>0</formula>
    </cfRule>
  </conditionalFormatting>
  <conditionalFormatting sqref="H9">
    <cfRule type="cellIs" dxfId="319" priority="320" operator="lessThan">
      <formula>0</formula>
    </cfRule>
  </conditionalFormatting>
  <conditionalFormatting sqref="H9">
    <cfRule type="cellIs" dxfId="318" priority="319" operator="lessThan">
      <formula>0</formula>
    </cfRule>
  </conditionalFormatting>
  <conditionalFormatting sqref="H9">
    <cfRule type="cellIs" dxfId="317" priority="318" operator="lessThan">
      <formula>0</formula>
    </cfRule>
  </conditionalFormatting>
  <conditionalFormatting sqref="H9">
    <cfRule type="cellIs" dxfId="316" priority="317" operator="lessThan">
      <formula>0</formula>
    </cfRule>
  </conditionalFormatting>
  <conditionalFormatting sqref="H9">
    <cfRule type="cellIs" dxfId="315" priority="316" operator="lessThan">
      <formula>0</formula>
    </cfRule>
  </conditionalFormatting>
  <conditionalFormatting sqref="H9">
    <cfRule type="cellIs" dxfId="314" priority="315" operator="lessThan">
      <formula>0</formula>
    </cfRule>
  </conditionalFormatting>
  <conditionalFormatting sqref="H9">
    <cfRule type="cellIs" dxfId="313" priority="314" operator="lessThan">
      <formula>0</formula>
    </cfRule>
  </conditionalFormatting>
  <conditionalFormatting sqref="H9">
    <cfRule type="cellIs" dxfId="312" priority="313" operator="lessThan">
      <formula>0</formula>
    </cfRule>
  </conditionalFormatting>
  <conditionalFormatting sqref="H9">
    <cfRule type="cellIs" dxfId="311" priority="312" operator="lessThan">
      <formula>0</formula>
    </cfRule>
  </conditionalFormatting>
  <conditionalFormatting sqref="H9">
    <cfRule type="cellIs" dxfId="310" priority="311" operator="lessThan">
      <formula>0</formula>
    </cfRule>
  </conditionalFormatting>
  <conditionalFormatting sqref="H9">
    <cfRule type="cellIs" dxfId="309" priority="310" operator="lessThan">
      <formula>0</formula>
    </cfRule>
  </conditionalFormatting>
  <conditionalFormatting sqref="H9">
    <cfRule type="cellIs" dxfId="308" priority="309" operator="lessThan">
      <formula>0</formula>
    </cfRule>
  </conditionalFormatting>
  <conditionalFormatting sqref="H9">
    <cfRule type="cellIs" dxfId="307" priority="308" operator="lessThan">
      <formula>0</formula>
    </cfRule>
  </conditionalFormatting>
  <conditionalFormatting sqref="H9">
    <cfRule type="cellIs" dxfId="306" priority="307" operator="lessThan">
      <formula>0</formula>
    </cfRule>
  </conditionalFormatting>
  <conditionalFormatting sqref="H9">
    <cfRule type="cellIs" dxfId="305" priority="306" operator="lessThan">
      <formula>0</formula>
    </cfRule>
  </conditionalFormatting>
  <conditionalFormatting sqref="H8:I8">
    <cfRule type="cellIs" dxfId="304" priority="305" operator="lessThan">
      <formula>0</formula>
    </cfRule>
  </conditionalFormatting>
  <conditionalFormatting sqref="H8">
    <cfRule type="cellIs" dxfId="303" priority="304" operator="lessThan">
      <formula>0</formula>
    </cfRule>
  </conditionalFormatting>
  <conditionalFormatting sqref="I8">
    <cfRule type="cellIs" dxfId="302" priority="303" operator="lessThan">
      <formula>0</formula>
    </cfRule>
  </conditionalFormatting>
  <conditionalFormatting sqref="I8">
    <cfRule type="cellIs" dxfId="301" priority="302" operator="lessThan">
      <formula>0</formula>
    </cfRule>
  </conditionalFormatting>
  <conditionalFormatting sqref="H8">
    <cfRule type="cellIs" dxfId="300" priority="301" operator="lessThan">
      <formula>0</formula>
    </cfRule>
  </conditionalFormatting>
  <conditionalFormatting sqref="H8">
    <cfRule type="cellIs" dxfId="299" priority="300" operator="lessThan">
      <formula>0</formula>
    </cfRule>
  </conditionalFormatting>
  <conditionalFormatting sqref="H8">
    <cfRule type="cellIs" dxfId="298" priority="299" operator="lessThan">
      <formula>0</formula>
    </cfRule>
  </conditionalFormatting>
  <conditionalFormatting sqref="H8">
    <cfRule type="cellIs" dxfId="297" priority="298" operator="lessThan">
      <formula>0</formula>
    </cfRule>
  </conditionalFormatting>
  <conditionalFormatting sqref="H8">
    <cfRule type="cellIs" dxfId="296" priority="297" operator="lessThan">
      <formula>0</formula>
    </cfRule>
  </conditionalFormatting>
  <conditionalFormatting sqref="H8">
    <cfRule type="cellIs" dxfId="295" priority="296" operator="lessThan">
      <formula>0</formula>
    </cfRule>
  </conditionalFormatting>
  <conditionalFormatting sqref="H8">
    <cfRule type="cellIs" dxfId="294" priority="295" operator="lessThan">
      <formula>0</formula>
    </cfRule>
  </conditionalFormatting>
  <conditionalFormatting sqref="H8">
    <cfRule type="cellIs" dxfId="293" priority="294" operator="lessThan">
      <formula>0</formula>
    </cfRule>
  </conditionalFormatting>
  <conditionalFormatting sqref="H8">
    <cfRule type="cellIs" dxfId="292" priority="293" operator="lessThan">
      <formula>0</formula>
    </cfRule>
  </conditionalFormatting>
  <conditionalFormatting sqref="H8:I8">
    <cfRule type="cellIs" dxfId="291" priority="292" operator="lessThan">
      <formula>0</formula>
    </cfRule>
  </conditionalFormatting>
  <conditionalFormatting sqref="H8">
    <cfRule type="cellIs" dxfId="290" priority="291" operator="lessThan">
      <formula>0</formula>
    </cfRule>
  </conditionalFormatting>
  <conditionalFormatting sqref="I8">
    <cfRule type="cellIs" dxfId="289" priority="290" operator="lessThan">
      <formula>0</formula>
    </cfRule>
  </conditionalFormatting>
  <conditionalFormatting sqref="I8">
    <cfRule type="cellIs" dxfId="288" priority="289" operator="lessThan">
      <formula>0</formula>
    </cfRule>
  </conditionalFormatting>
  <conditionalFormatting sqref="H8">
    <cfRule type="cellIs" dxfId="287" priority="288" operator="lessThan">
      <formula>0</formula>
    </cfRule>
  </conditionalFormatting>
  <conditionalFormatting sqref="H8">
    <cfRule type="cellIs" dxfId="286" priority="287" operator="lessThan">
      <formula>0</formula>
    </cfRule>
  </conditionalFormatting>
  <conditionalFormatting sqref="H8">
    <cfRule type="cellIs" dxfId="285" priority="286" operator="lessThan">
      <formula>0</formula>
    </cfRule>
  </conditionalFormatting>
  <conditionalFormatting sqref="H8">
    <cfRule type="cellIs" dxfId="284" priority="285" operator="lessThan">
      <formula>0</formula>
    </cfRule>
  </conditionalFormatting>
  <conditionalFormatting sqref="H8">
    <cfRule type="cellIs" dxfId="283" priority="284" operator="lessThan">
      <formula>0</formula>
    </cfRule>
  </conditionalFormatting>
  <conditionalFormatting sqref="H8">
    <cfRule type="cellIs" dxfId="282" priority="283" operator="lessThan">
      <formula>0</formula>
    </cfRule>
  </conditionalFormatting>
  <conditionalFormatting sqref="H8">
    <cfRule type="cellIs" dxfId="281" priority="282" operator="lessThan">
      <formula>0</formula>
    </cfRule>
  </conditionalFormatting>
  <conditionalFormatting sqref="H8">
    <cfRule type="cellIs" dxfId="280" priority="281" operator="lessThan">
      <formula>0</formula>
    </cfRule>
  </conditionalFormatting>
  <conditionalFormatting sqref="H8">
    <cfRule type="cellIs" dxfId="279" priority="280" operator="lessThan">
      <formula>0</formula>
    </cfRule>
  </conditionalFormatting>
  <conditionalFormatting sqref="H8">
    <cfRule type="cellIs" dxfId="278" priority="279" operator="lessThan">
      <formula>0</formula>
    </cfRule>
  </conditionalFormatting>
  <conditionalFormatting sqref="H8">
    <cfRule type="cellIs" dxfId="277" priority="278" operator="lessThan">
      <formula>0</formula>
    </cfRule>
  </conditionalFormatting>
  <conditionalFormatting sqref="H8">
    <cfRule type="cellIs" dxfId="276" priority="277" operator="lessThan">
      <formula>0</formula>
    </cfRule>
  </conditionalFormatting>
  <conditionalFormatting sqref="H8">
    <cfRule type="cellIs" dxfId="275" priority="276" operator="lessThan">
      <formula>0</formula>
    </cfRule>
  </conditionalFormatting>
  <conditionalFormatting sqref="H8">
    <cfRule type="cellIs" dxfId="274" priority="275" operator="lessThan">
      <formula>0</formula>
    </cfRule>
  </conditionalFormatting>
  <conditionalFormatting sqref="I8">
    <cfRule type="cellIs" dxfId="273" priority="274" operator="lessThan">
      <formula>0</formula>
    </cfRule>
  </conditionalFormatting>
  <conditionalFormatting sqref="I8">
    <cfRule type="cellIs" dxfId="272" priority="273" operator="lessThan">
      <formula>0</formula>
    </cfRule>
  </conditionalFormatting>
  <conditionalFormatting sqref="I8">
    <cfRule type="cellIs" dxfId="271" priority="272" operator="lessThan">
      <formula>0</formula>
    </cfRule>
  </conditionalFormatting>
  <conditionalFormatting sqref="I8">
    <cfRule type="cellIs" dxfId="270" priority="271" operator="lessThan">
      <formula>0</formula>
    </cfRule>
  </conditionalFormatting>
  <conditionalFormatting sqref="I8">
    <cfRule type="cellIs" dxfId="269" priority="270" operator="lessThan">
      <formula>0</formula>
    </cfRule>
  </conditionalFormatting>
  <conditionalFormatting sqref="I8">
    <cfRule type="cellIs" dxfId="268" priority="269" operator="lessThan">
      <formula>0</formula>
    </cfRule>
  </conditionalFormatting>
  <conditionalFormatting sqref="I8">
    <cfRule type="cellIs" dxfId="267" priority="268" operator="lessThan">
      <formula>0</formula>
    </cfRule>
  </conditionalFormatting>
  <conditionalFormatting sqref="I8">
    <cfRule type="cellIs" dxfId="266" priority="267" operator="lessThan">
      <formula>0</formula>
    </cfRule>
  </conditionalFormatting>
  <conditionalFormatting sqref="I8">
    <cfRule type="cellIs" dxfId="265" priority="266" operator="lessThan">
      <formula>0</formula>
    </cfRule>
  </conditionalFormatting>
  <conditionalFormatting sqref="I8">
    <cfRule type="cellIs" dxfId="264" priority="265" operator="lessThan">
      <formula>0</formula>
    </cfRule>
  </conditionalFormatting>
  <conditionalFormatting sqref="I8">
    <cfRule type="cellIs" dxfId="263" priority="264" operator="lessThan">
      <formula>0</formula>
    </cfRule>
  </conditionalFormatting>
  <conditionalFormatting sqref="I8">
    <cfRule type="cellIs" dxfId="262" priority="263" operator="lessThan">
      <formula>0</formula>
    </cfRule>
  </conditionalFormatting>
  <conditionalFormatting sqref="I8">
    <cfRule type="cellIs" dxfId="261" priority="262" operator="lessThan">
      <formula>0</formula>
    </cfRule>
  </conditionalFormatting>
  <conditionalFormatting sqref="H7:I7">
    <cfRule type="cellIs" dxfId="260" priority="261" operator="lessThan">
      <formula>0</formula>
    </cfRule>
  </conditionalFormatting>
  <conditionalFormatting sqref="H7">
    <cfRule type="cellIs" dxfId="259" priority="260" operator="lessThan">
      <formula>0</formula>
    </cfRule>
  </conditionalFormatting>
  <conditionalFormatting sqref="I7">
    <cfRule type="cellIs" dxfId="258" priority="259" operator="lessThan">
      <formula>0</formula>
    </cfRule>
  </conditionalFormatting>
  <conditionalFormatting sqref="I7">
    <cfRule type="cellIs" dxfId="257" priority="258" operator="lessThan">
      <formula>0</formula>
    </cfRule>
  </conditionalFormatting>
  <conditionalFormatting sqref="H7">
    <cfRule type="cellIs" dxfId="256" priority="257" operator="lessThan">
      <formula>0</formula>
    </cfRule>
  </conditionalFormatting>
  <conditionalFormatting sqref="H7">
    <cfRule type="cellIs" dxfId="255" priority="256" operator="lessThan">
      <formula>0</formula>
    </cfRule>
  </conditionalFormatting>
  <conditionalFormatting sqref="H7">
    <cfRule type="cellIs" dxfId="254" priority="255" operator="lessThan">
      <formula>0</formula>
    </cfRule>
  </conditionalFormatting>
  <conditionalFormatting sqref="H7">
    <cfRule type="cellIs" dxfId="253" priority="254" operator="lessThan">
      <formula>0</formula>
    </cfRule>
  </conditionalFormatting>
  <conditionalFormatting sqref="H7">
    <cfRule type="cellIs" dxfId="252" priority="253" operator="lessThan">
      <formula>0</formula>
    </cfRule>
  </conditionalFormatting>
  <conditionalFormatting sqref="H7">
    <cfRule type="cellIs" dxfId="251" priority="252" operator="lessThan">
      <formula>0</formula>
    </cfRule>
  </conditionalFormatting>
  <conditionalFormatting sqref="H7">
    <cfRule type="cellIs" dxfId="250" priority="251" operator="lessThan">
      <formula>0</formula>
    </cfRule>
  </conditionalFormatting>
  <conditionalFormatting sqref="H7">
    <cfRule type="cellIs" dxfId="249" priority="250" operator="lessThan">
      <formula>0</formula>
    </cfRule>
  </conditionalFormatting>
  <conditionalFormatting sqref="H7">
    <cfRule type="cellIs" dxfId="248" priority="249" operator="lessThan">
      <formula>0</formula>
    </cfRule>
  </conditionalFormatting>
  <conditionalFormatting sqref="H7:I7">
    <cfRule type="cellIs" dxfId="247" priority="248" operator="lessThan">
      <formula>0</formula>
    </cfRule>
  </conditionalFormatting>
  <conditionalFormatting sqref="H7">
    <cfRule type="cellIs" dxfId="246" priority="247" operator="lessThan">
      <formula>0</formula>
    </cfRule>
  </conditionalFormatting>
  <conditionalFormatting sqref="I7">
    <cfRule type="cellIs" dxfId="245" priority="246" operator="lessThan">
      <formula>0</formula>
    </cfRule>
  </conditionalFormatting>
  <conditionalFormatting sqref="I7">
    <cfRule type="cellIs" dxfId="244" priority="245" operator="lessThan">
      <formula>0</formula>
    </cfRule>
  </conditionalFormatting>
  <conditionalFormatting sqref="H7">
    <cfRule type="cellIs" dxfId="243" priority="244" operator="lessThan">
      <formula>0</formula>
    </cfRule>
  </conditionalFormatting>
  <conditionalFormatting sqref="H7">
    <cfRule type="cellIs" dxfId="242" priority="243" operator="lessThan">
      <formula>0</formula>
    </cfRule>
  </conditionalFormatting>
  <conditionalFormatting sqref="H7">
    <cfRule type="cellIs" dxfId="241" priority="242" operator="lessThan">
      <formula>0</formula>
    </cfRule>
  </conditionalFormatting>
  <conditionalFormatting sqref="H7">
    <cfRule type="cellIs" dxfId="240" priority="241" operator="lessThan">
      <formula>0</formula>
    </cfRule>
  </conditionalFormatting>
  <conditionalFormatting sqref="H7">
    <cfRule type="cellIs" dxfId="239" priority="240" operator="lessThan">
      <formula>0</formula>
    </cfRule>
  </conditionalFormatting>
  <conditionalFormatting sqref="H7">
    <cfRule type="cellIs" dxfId="238" priority="239" operator="lessThan">
      <formula>0</formula>
    </cfRule>
  </conditionalFormatting>
  <conditionalFormatting sqref="H7">
    <cfRule type="cellIs" dxfId="237" priority="238" operator="lessThan">
      <formula>0</formula>
    </cfRule>
  </conditionalFormatting>
  <conditionalFormatting sqref="H7">
    <cfRule type="cellIs" dxfId="236" priority="237" operator="lessThan">
      <formula>0</formula>
    </cfRule>
  </conditionalFormatting>
  <conditionalFormatting sqref="H7">
    <cfRule type="cellIs" dxfId="235" priority="236" operator="lessThan">
      <formula>0</formula>
    </cfRule>
  </conditionalFormatting>
  <conditionalFormatting sqref="H7">
    <cfRule type="cellIs" dxfId="234" priority="235" operator="lessThan">
      <formula>0</formula>
    </cfRule>
  </conditionalFormatting>
  <conditionalFormatting sqref="H7">
    <cfRule type="cellIs" dxfId="233" priority="234" operator="lessThan">
      <formula>0</formula>
    </cfRule>
  </conditionalFormatting>
  <conditionalFormatting sqref="H7">
    <cfRule type="cellIs" dxfId="232" priority="233" operator="lessThan">
      <formula>0</formula>
    </cfRule>
  </conditionalFormatting>
  <conditionalFormatting sqref="H7">
    <cfRule type="cellIs" dxfId="231" priority="232" operator="lessThan">
      <formula>0</formula>
    </cfRule>
  </conditionalFormatting>
  <conditionalFormatting sqref="H7">
    <cfRule type="cellIs" dxfId="230" priority="231" operator="lessThan">
      <formula>0</formula>
    </cfRule>
  </conditionalFormatting>
  <conditionalFormatting sqref="I7">
    <cfRule type="cellIs" dxfId="229" priority="230" operator="lessThan">
      <formula>0</formula>
    </cfRule>
  </conditionalFormatting>
  <conditionalFormatting sqref="I7">
    <cfRule type="cellIs" dxfId="228" priority="229" operator="lessThan">
      <formula>0</formula>
    </cfRule>
  </conditionalFormatting>
  <conditionalFormatting sqref="I7">
    <cfRule type="cellIs" dxfId="227" priority="228" operator="lessThan">
      <formula>0</formula>
    </cfRule>
  </conditionalFormatting>
  <conditionalFormatting sqref="I7">
    <cfRule type="cellIs" dxfId="226" priority="227" operator="lessThan">
      <formula>0</formula>
    </cfRule>
  </conditionalFormatting>
  <conditionalFormatting sqref="I7">
    <cfRule type="cellIs" dxfId="225" priority="226" operator="lessThan">
      <formula>0</formula>
    </cfRule>
  </conditionalFormatting>
  <conditionalFormatting sqref="I7">
    <cfRule type="cellIs" dxfId="224" priority="225" operator="lessThan">
      <formula>0</formula>
    </cfRule>
  </conditionalFormatting>
  <conditionalFormatting sqref="I7">
    <cfRule type="cellIs" dxfId="223" priority="224" operator="lessThan">
      <formula>0</formula>
    </cfRule>
  </conditionalFormatting>
  <conditionalFormatting sqref="I7">
    <cfRule type="cellIs" dxfId="222" priority="223" operator="lessThan">
      <formula>0</formula>
    </cfRule>
  </conditionalFormatting>
  <conditionalFormatting sqref="I7">
    <cfRule type="cellIs" dxfId="221" priority="222" operator="lessThan">
      <formula>0</formula>
    </cfRule>
  </conditionalFormatting>
  <conditionalFormatting sqref="I7">
    <cfRule type="cellIs" dxfId="220" priority="221" operator="lessThan">
      <formula>0</formula>
    </cfRule>
  </conditionalFormatting>
  <conditionalFormatting sqref="I7">
    <cfRule type="cellIs" dxfId="219" priority="220" operator="lessThan">
      <formula>0</formula>
    </cfRule>
  </conditionalFormatting>
  <conditionalFormatting sqref="I7">
    <cfRule type="cellIs" dxfId="218" priority="219" operator="lessThan">
      <formula>0</formula>
    </cfRule>
  </conditionalFormatting>
  <conditionalFormatting sqref="I7">
    <cfRule type="cellIs" dxfId="217" priority="218" operator="lessThan">
      <formula>0</formula>
    </cfRule>
  </conditionalFormatting>
  <conditionalFormatting sqref="H7">
    <cfRule type="cellIs" dxfId="216" priority="217" operator="lessThan">
      <formula>0</formula>
    </cfRule>
  </conditionalFormatting>
  <conditionalFormatting sqref="H7">
    <cfRule type="cellIs" dxfId="215" priority="216" operator="lessThan">
      <formula>0</formula>
    </cfRule>
  </conditionalFormatting>
  <conditionalFormatting sqref="H7">
    <cfRule type="cellIs" dxfId="214" priority="215" operator="lessThan">
      <formula>0</formula>
    </cfRule>
  </conditionalFormatting>
  <conditionalFormatting sqref="H7">
    <cfRule type="cellIs" dxfId="213" priority="214" operator="lessThan">
      <formula>0</formula>
    </cfRule>
  </conditionalFormatting>
  <conditionalFormatting sqref="H7">
    <cfRule type="cellIs" dxfId="212" priority="213" operator="lessThan">
      <formula>0</formula>
    </cfRule>
  </conditionalFormatting>
  <conditionalFormatting sqref="H7">
    <cfRule type="cellIs" dxfId="211" priority="212" operator="lessThan">
      <formula>0</formula>
    </cfRule>
  </conditionalFormatting>
  <conditionalFormatting sqref="H7">
    <cfRule type="cellIs" dxfId="210" priority="211" operator="lessThan">
      <formula>0</formula>
    </cfRule>
  </conditionalFormatting>
  <conditionalFormatting sqref="H7">
    <cfRule type="cellIs" dxfId="209" priority="210" operator="lessThan">
      <formula>0</formula>
    </cfRule>
  </conditionalFormatting>
  <conditionalFormatting sqref="H7">
    <cfRule type="cellIs" dxfId="208" priority="209" operator="lessThan">
      <formula>0</formula>
    </cfRule>
  </conditionalFormatting>
  <conditionalFormatting sqref="H7">
    <cfRule type="cellIs" dxfId="207" priority="208" operator="lessThan">
      <formula>0</formula>
    </cfRule>
  </conditionalFormatting>
  <conditionalFormatting sqref="H7">
    <cfRule type="cellIs" dxfId="206" priority="207" operator="lessThan">
      <formula>0</formula>
    </cfRule>
  </conditionalFormatting>
  <conditionalFormatting sqref="H7">
    <cfRule type="cellIs" dxfId="205" priority="206" operator="lessThan">
      <formula>0</formula>
    </cfRule>
  </conditionalFormatting>
  <conditionalFormatting sqref="H7">
    <cfRule type="cellIs" dxfId="204" priority="205" operator="lessThan">
      <formula>0</formula>
    </cfRule>
  </conditionalFormatting>
  <conditionalFormatting sqref="H7">
    <cfRule type="cellIs" dxfId="203" priority="204" operator="lessThan">
      <formula>0</formula>
    </cfRule>
  </conditionalFormatting>
  <conditionalFormatting sqref="H7">
    <cfRule type="cellIs" dxfId="202" priority="203" operator="lessThan">
      <formula>0</formula>
    </cfRule>
  </conditionalFormatting>
  <conditionalFormatting sqref="H7">
    <cfRule type="cellIs" dxfId="201" priority="202" operator="lessThan">
      <formula>0</formula>
    </cfRule>
  </conditionalFormatting>
  <conditionalFormatting sqref="H7">
    <cfRule type="cellIs" dxfId="200" priority="201" operator="lessThan">
      <formula>0</formula>
    </cfRule>
  </conditionalFormatting>
  <conditionalFormatting sqref="H7">
    <cfRule type="cellIs" dxfId="199" priority="200" operator="lessThan">
      <formula>0</formula>
    </cfRule>
  </conditionalFormatting>
  <conditionalFormatting sqref="H7">
    <cfRule type="cellIs" dxfId="198" priority="199" operator="lessThan">
      <formula>0</formula>
    </cfRule>
  </conditionalFormatting>
  <conditionalFormatting sqref="H7">
    <cfRule type="cellIs" dxfId="197" priority="198" operator="lessThan">
      <formula>0</formula>
    </cfRule>
  </conditionalFormatting>
  <conditionalFormatting sqref="H7">
    <cfRule type="cellIs" dxfId="196" priority="197" operator="lessThan">
      <formula>0</formula>
    </cfRule>
  </conditionalFormatting>
  <conditionalFormatting sqref="H7">
    <cfRule type="cellIs" dxfId="195" priority="196" operator="lessThan">
      <formula>0</formula>
    </cfRule>
  </conditionalFormatting>
  <conditionalFormatting sqref="H7">
    <cfRule type="cellIs" dxfId="194" priority="195" operator="lessThan">
      <formula>0</formula>
    </cfRule>
  </conditionalFormatting>
  <conditionalFormatting sqref="H7">
    <cfRule type="cellIs" dxfId="193" priority="194" operator="lessThan">
      <formula>0</formula>
    </cfRule>
  </conditionalFormatting>
  <conditionalFormatting sqref="H7">
    <cfRule type="cellIs" dxfId="192" priority="193" operator="lessThan">
      <formula>0</formula>
    </cfRule>
  </conditionalFormatting>
  <conditionalFormatting sqref="H7">
    <cfRule type="cellIs" dxfId="191" priority="192" operator="lessThan">
      <formula>0</formula>
    </cfRule>
  </conditionalFormatting>
  <conditionalFormatting sqref="H7">
    <cfRule type="cellIs" dxfId="190" priority="191" operator="lessThan">
      <formula>0</formula>
    </cfRule>
  </conditionalFormatting>
  <conditionalFormatting sqref="H7">
    <cfRule type="cellIs" dxfId="189" priority="190" operator="lessThan">
      <formula>0</formula>
    </cfRule>
  </conditionalFormatting>
  <conditionalFormatting sqref="H7">
    <cfRule type="cellIs" dxfId="188" priority="189" operator="lessThan">
      <formula>0</formula>
    </cfRule>
  </conditionalFormatting>
  <conditionalFormatting sqref="H7">
    <cfRule type="cellIs" dxfId="187" priority="188" operator="lessThan">
      <formula>0</formula>
    </cfRule>
  </conditionalFormatting>
  <conditionalFormatting sqref="H7">
    <cfRule type="cellIs" dxfId="186" priority="187" operator="lessThan">
      <formula>0</formula>
    </cfRule>
  </conditionalFormatting>
  <conditionalFormatting sqref="H7">
    <cfRule type="cellIs" dxfId="185" priority="186" operator="lessThan">
      <formula>0</formula>
    </cfRule>
  </conditionalFormatting>
  <conditionalFormatting sqref="H7">
    <cfRule type="cellIs" dxfId="184" priority="185" operator="lessThan">
      <formula>0</formula>
    </cfRule>
  </conditionalFormatting>
  <conditionalFormatting sqref="H7">
    <cfRule type="cellIs" dxfId="183" priority="184" operator="lessThan">
      <formula>0</formula>
    </cfRule>
  </conditionalFormatting>
  <conditionalFormatting sqref="H7">
    <cfRule type="cellIs" dxfId="182" priority="183" operator="lessThan">
      <formula>0</formula>
    </cfRule>
  </conditionalFormatting>
  <conditionalFormatting sqref="H7">
    <cfRule type="cellIs" dxfId="181" priority="182" operator="lessThan">
      <formula>0</formula>
    </cfRule>
  </conditionalFormatting>
  <conditionalFormatting sqref="H7">
    <cfRule type="cellIs" dxfId="180" priority="181" operator="lessThan">
      <formula>0</formula>
    </cfRule>
  </conditionalFormatting>
  <conditionalFormatting sqref="H7">
    <cfRule type="cellIs" dxfId="179" priority="180" operator="lessThan">
      <formula>0</formula>
    </cfRule>
  </conditionalFormatting>
  <conditionalFormatting sqref="H7">
    <cfRule type="cellIs" dxfId="178" priority="179" operator="lessThan">
      <formula>0</formula>
    </cfRule>
  </conditionalFormatting>
  <conditionalFormatting sqref="H7">
    <cfRule type="cellIs" dxfId="177" priority="178" operator="lessThan">
      <formula>0</formula>
    </cfRule>
  </conditionalFormatting>
  <conditionalFormatting sqref="H7">
    <cfRule type="cellIs" dxfId="176" priority="177" operator="lessThan">
      <formula>0</formula>
    </cfRule>
  </conditionalFormatting>
  <conditionalFormatting sqref="H7">
    <cfRule type="cellIs" dxfId="175" priority="176" operator="lessThan">
      <formula>0</formula>
    </cfRule>
  </conditionalFormatting>
  <conditionalFormatting sqref="H7">
    <cfRule type="cellIs" dxfId="174" priority="175" operator="lessThan">
      <formula>0</formula>
    </cfRule>
  </conditionalFormatting>
  <conditionalFormatting sqref="H6:I6">
    <cfRule type="cellIs" dxfId="173" priority="174" operator="lessThan">
      <formula>0</formula>
    </cfRule>
  </conditionalFormatting>
  <conditionalFormatting sqref="H6">
    <cfRule type="cellIs" dxfId="172" priority="173" operator="lessThan">
      <formula>0</formula>
    </cfRule>
  </conditionalFormatting>
  <conditionalFormatting sqref="I6">
    <cfRule type="cellIs" dxfId="171" priority="172" operator="lessThan">
      <formula>0</formula>
    </cfRule>
  </conditionalFormatting>
  <conditionalFormatting sqref="I6">
    <cfRule type="cellIs" dxfId="170" priority="171" operator="lessThan">
      <formula>0</formula>
    </cfRule>
  </conditionalFormatting>
  <conditionalFormatting sqref="H6">
    <cfRule type="cellIs" dxfId="169" priority="170" operator="lessThan">
      <formula>0</formula>
    </cfRule>
  </conditionalFormatting>
  <conditionalFormatting sqref="H6">
    <cfRule type="cellIs" dxfId="168" priority="169" operator="lessThan">
      <formula>0</formula>
    </cfRule>
  </conditionalFormatting>
  <conditionalFormatting sqref="H6">
    <cfRule type="cellIs" dxfId="167" priority="168" operator="lessThan">
      <formula>0</formula>
    </cfRule>
  </conditionalFormatting>
  <conditionalFormatting sqref="H6">
    <cfRule type="cellIs" dxfId="166" priority="167" operator="lessThan">
      <formula>0</formula>
    </cfRule>
  </conditionalFormatting>
  <conditionalFormatting sqref="H6">
    <cfRule type="cellIs" dxfId="165" priority="166" operator="lessThan">
      <formula>0</formula>
    </cfRule>
  </conditionalFormatting>
  <conditionalFormatting sqref="H6">
    <cfRule type="cellIs" dxfId="164" priority="165" operator="lessThan">
      <formula>0</formula>
    </cfRule>
  </conditionalFormatting>
  <conditionalFormatting sqref="H6">
    <cfRule type="cellIs" dxfId="163" priority="164" operator="lessThan">
      <formula>0</formula>
    </cfRule>
  </conditionalFormatting>
  <conditionalFormatting sqref="H6">
    <cfRule type="cellIs" dxfId="162" priority="163" operator="lessThan">
      <formula>0</formula>
    </cfRule>
  </conditionalFormatting>
  <conditionalFormatting sqref="H6">
    <cfRule type="cellIs" dxfId="161" priority="162" operator="lessThan">
      <formula>0</formula>
    </cfRule>
  </conditionalFormatting>
  <conditionalFormatting sqref="H6:I6">
    <cfRule type="cellIs" dxfId="160" priority="161" operator="lessThan">
      <formula>0</formula>
    </cfRule>
  </conditionalFormatting>
  <conditionalFormatting sqref="H6">
    <cfRule type="cellIs" dxfId="159" priority="160" operator="lessThan">
      <formula>0</formula>
    </cfRule>
  </conditionalFormatting>
  <conditionalFormatting sqref="I6">
    <cfRule type="cellIs" dxfId="158" priority="159" operator="lessThan">
      <formula>0</formula>
    </cfRule>
  </conditionalFormatting>
  <conditionalFormatting sqref="I6">
    <cfRule type="cellIs" dxfId="157" priority="158" operator="lessThan">
      <formula>0</formula>
    </cfRule>
  </conditionalFormatting>
  <conditionalFormatting sqref="H6">
    <cfRule type="cellIs" dxfId="156" priority="157" operator="lessThan">
      <formula>0</formula>
    </cfRule>
  </conditionalFormatting>
  <conditionalFormatting sqref="H6">
    <cfRule type="cellIs" dxfId="155" priority="156" operator="lessThan">
      <formula>0</formula>
    </cfRule>
  </conditionalFormatting>
  <conditionalFormatting sqref="H6">
    <cfRule type="cellIs" dxfId="154" priority="155" operator="lessThan">
      <formula>0</formula>
    </cfRule>
  </conditionalFormatting>
  <conditionalFormatting sqref="H6">
    <cfRule type="cellIs" dxfId="153" priority="154" operator="lessThan">
      <formula>0</formula>
    </cfRule>
  </conditionalFormatting>
  <conditionalFormatting sqref="H6">
    <cfRule type="cellIs" dxfId="152" priority="153" operator="lessThan">
      <formula>0</formula>
    </cfRule>
  </conditionalFormatting>
  <conditionalFormatting sqref="H6">
    <cfRule type="cellIs" dxfId="151" priority="152" operator="lessThan">
      <formula>0</formula>
    </cfRule>
  </conditionalFormatting>
  <conditionalFormatting sqref="H6">
    <cfRule type="cellIs" dxfId="150" priority="151" operator="lessThan">
      <formula>0</formula>
    </cfRule>
  </conditionalFormatting>
  <conditionalFormatting sqref="H6">
    <cfRule type="cellIs" dxfId="149" priority="150" operator="lessThan">
      <formula>0</formula>
    </cfRule>
  </conditionalFormatting>
  <conditionalFormatting sqref="H6">
    <cfRule type="cellIs" dxfId="148" priority="149" operator="lessThan">
      <formula>0</formula>
    </cfRule>
  </conditionalFormatting>
  <conditionalFormatting sqref="H6">
    <cfRule type="cellIs" dxfId="147" priority="148" operator="lessThan">
      <formula>0</formula>
    </cfRule>
  </conditionalFormatting>
  <conditionalFormatting sqref="H6">
    <cfRule type="cellIs" dxfId="146" priority="147" operator="lessThan">
      <formula>0</formula>
    </cfRule>
  </conditionalFormatting>
  <conditionalFormatting sqref="H6">
    <cfRule type="cellIs" dxfId="145" priority="146" operator="lessThan">
      <formula>0</formula>
    </cfRule>
  </conditionalFormatting>
  <conditionalFormatting sqref="H6">
    <cfRule type="cellIs" dxfId="144" priority="145" operator="lessThan">
      <formula>0</formula>
    </cfRule>
  </conditionalFormatting>
  <conditionalFormatting sqref="H6">
    <cfRule type="cellIs" dxfId="143" priority="144" operator="lessThan">
      <formula>0</formula>
    </cfRule>
  </conditionalFormatting>
  <conditionalFormatting sqref="I6">
    <cfRule type="cellIs" dxfId="142" priority="143" operator="lessThan">
      <formula>0</formula>
    </cfRule>
  </conditionalFormatting>
  <conditionalFormatting sqref="I6">
    <cfRule type="cellIs" dxfId="141" priority="142" operator="lessThan">
      <formula>0</formula>
    </cfRule>
  </conditionalFormatting>
  <conditionalFormatting sqref="I6">
    <cfRule type="cellIs" dxfId="140" priority="141" operator="lessThan">
      <formula>0</formula>
    </cfRule>
  </conditionalFormatting>
  <conditionalFormatting sqref="I6">
    <cfRule type="cellIs" dxfId="139" priority="140" operator="lessThan">
      <formula>0</formula>
    </cfRule>
  </conditionalFormatting>
  <conditionalFormatting sqref="I6">
    <cfRule type="cellIs" dxfId="138" priority="139" operator="lessThan">
      <formula>0</formula>
    </cfRule>
  </conditionalFormatting>
  <conditionalFormatting sqref="I6">
    <cfRule type="cellIs" dxfId="137" priority="138" operator="lessThan">
      <formula>0</formula>
    </cfRule>
  </conditionalFormatting>
  <conditionalFormatting sqref="I6">
    <cfRule type="cellIs" dxfId="136" priority="137" operator="lessThan">
      <formula>0</formula>
    </cfRule>
  </conditionalFormatting>
  <conditionalFormatting sqref="I6">
    <cfRule type="cellIs" dxfId="135" priority="136" operator="lessThan">
      <formula>0</formula>
    </cfRule>
  </conditionalFormatting>
  <conditionalFormatting sqref="I6">
    <cfRule type="cellIs" dxfId="134" priority="135" operator="lessThan">
      <formula>0</formula>
    </cfRule>
  </conditionalFormatting>
  <conditionalFormatting sqref="I6">
    <cfRule type="cellIs" dxfId="133" priority="134" operator="lessThan">
      <formula>0</formula>
    </cfRule>
  </conditionalFormatting>
  <conditionalFormatting sqref="I6">
    <cfRule type="cellIs" dxfId="132" priority="133" operator="lessThan">
      <formula>0</formula>
    </cfRule>
  </conditionalFormatting>
  <conditionalFormatting sqref="I6">
    <cfRule type="cellIs" dxfId="131" priority="132" operator="lessThan">
      <formula>0</formula>
    </cfRule>
  </conditionalFormatting>
  <conditionalFormatting sqref="I6">
    <cfRule type="cellIs" dxfId="130" priority="131" operator="lessThan">
      <formula>0</formula>
    </cfRule>
  </conditionalFormatting>
  <conditionalFormatting sqref="H6">
    <cfRule type="cellIs" dxfId="129" priority="130" operator="lessThan">
      <formula>0</formula>
    </cfRule>
  </conditionalFormatting>
  <conditionalFormatting sqref="H6">
    <cfRule type="cellIs" dxfId="128" priority="129" operator="lessThan">
      <formula>0</formula>
    </cfRule>
  </conditionalFormatting>
  <conditionalFormatting sqref="H6">
    <cfRule type="cellIs" dxfId="127" priority="128" operator="lessThan">
      <formula>0</formula>
    </cfRule>
  </conditionalFormatting>
  <conditionalFormatting sqref="H6">
    <cfRule type="cellIs" dxfId="126" priority="127" operator="lessThan">
      <formula>0</formula>
    </cfRule>
  </conditionalFormatting>
  <conditionalFormatting sqref="H6">
    <cfRule type="cellIs" dxfId="125" priority="126" operator="lessThan">
      <formula>0</formula>
    </cfRule>
  </conditionalFormatting>
  <conditionalFormatting sqref="H6">
    <cfRule type="cellIs" dxfId="124" priority="125" operator="lessThan">
      <formula>0</formula>
    </cfRule>
  </conditionalFormatting>
  <conditionalFormatting sqref="H6">
    <cfRule type="cellIs" dxfId="123" priority="124" operator="lessThan">
      <formula>0</formula>
    </cfRule>
  </conditionalFormatting>
  <conditionalFormatting sqref="H6">
    <cfRule type="cellIs" dxfId="122" priority="123" operator="lessThan">
      <formula>0</formula>
    </cfRule>
  </conditionalFormatting>
  <conditionalFormatting sqref="H6">
    <cfRule type="cellIs" dxfId="121" priority="122" operator="lessThan">
      <formula>0</formula>
    </cfRule>
  </conditionalFormatting>
  <conditionalFormatting sqref="H6">
    <cfRule type="cellIs" dxfId="120" priority="121" operator="lessThan">
      <formula>0</formula>
    </cfRule>
  </conditionalFormatting>
  <conditionalFormatting sqref="H6">
    <cfRule type="cellIs" dxfId="119" priority="120" operator="lessThan">
      <formula>0</formula>
    </cfRule>
  </conditionalFormatting>
  <conditionalFormatting sqref="H6">
    <cfRule type="cellIs" dxfId="118" priority="119" operator="lessThan">
      <formula>0</formula>
    </cfRule>
  </conditionalFormatting>
  <conditionalFormatting sqref="H6">
    <cfRule type="cellIs" dxfId="117" priority="118" operator="lessThan">
      <formula>0</formula>
    </cfRule>
  </conditionalFormatting>
  <conditionalFormatting sqref="H6">
    <cfRule type="cellIs" dxfId="116" priority="117" operator="lessThan">
      <formula>0</formula>
    </cfRule>
  </conditionalFormatting>
  <conditionalFormatting sqref="H6">
    <cfRule type="cellIs" dxfId="115" priority="116" operator="lessThan">
      <formula>0</formula>
    </cfRule>
  </conditionalFormatting>
  <conditionalFormatting sqref="H6">
    <cfRule type="cellIs" dxfId="114" priority="115" operator="lessThan">
      <formula>0</formula>
    </cfRule>
  </conditionalFormatting>
  <conditionalFormatting sqref="H6">
    <cfRule type="cellIs" dxfId="113" priority="114" operator="lessThan">
      <formula>0</formula>
    </cfRule>
  </conditionalFormatting>
  <conditionalFormatting sqref="H6">
    <cfRule type="cellIs" dxfId="112" priority="113" operator="lessThan">
      <formula>0</formula>
    </cfRule>
  </conditionalFormatting>
  <conditionalFormatting sqref="H6">
    <cfRule type="cellIs" dxfId="111" priority="112" operator="lessThan">
      <formula>0</formula>
    </cfRule>
  </conditionalFormatting>
  <conditionalFormatting sqref="H6">
    <cfRule type="cellIs" dxfId="110" priority="111" operator="lessThan">
      <formula>0</formula>
    </cfRule>
  </conditionalFormatting>
  <conditionalFormatting sqref="H6">
    <cfRule type="cellIs" dxfId="109" priority="110" operator="lessThan">
      <formula>0</formula>
    </cfRule>
  </conditionalFormatting>
  <conditionalFormatting sqref="H6">
    <cfRule type="cellIs" dxfId="108" priority="109" operator="lessThan">
      <formula>0</formula>
    </cfRule>
  </conditionalFormatting>
  <conditionalFormatting sqref="H6">
    <cfRule type="cellIs" dxfId="107" priority="108" operator="lessThan">
      <formula>0</formula>
    </cfRule>
  </conditionalFormatting>
  <conditionalFormatting sqref="H6">
    <cfRule type="cellIs" dxfId="106" priority="107" operator="lessThan">
      <formula>0</formula>
    </cfRule>
  </conditionalFormatting>
  <conditionalFormatting sqref="H6">
    <cfRule type="cellIs" dxfId="105" priority="106" operator="lessThan">
      <formula>0</formula>
    </cfRule>
  </conditionalFormatting>
  <conditionalFormatting sqref="H6">
    <cfRule type="cellIs" dxfId="104" priority="105" operator="lessThan">
      <formula>0</formula>
    </cfRule>
  </conditionalFormatting>
  <conditionalFormatting sqref="H6">
    <cfRule type="cellIs" dxfId="103" priority="104" operator="lessThan">
      <formula>0</formula>
    </cfRule>
  </conditionalFormatting>
  <conditionalFormatting sqref="H6">
    <cfRule type="cellIs" dxfId="102" priority="103" operator="lessThan">
      <formula>0</formula>
    </cfRule>
  </conditionalFormatting>
  <conditionalFormatting sqref="H6">
    <cfRule type="cellIs" dxfId="101" priority="102" operator="lessThan">
      <formula>0</formula>
    </cfRule>
  </conditionalFormatting>
  <conditionalFormatting sqref="H6">
    <cfRule type="cellIs" dxfId="100" priority="101" operator="lessThan">
      <formula>0</formula>
    </cfRule>
  </conditionalFormatting>
  <conditionalFormatting sqref="H6">
    <cfRule type="cellIs" dxfId="99" priority="100" operator="lessThan">
      <formula>0</formula>
    </cfRule>
  </conditionalFormatting>
  <conditionalFormatting sqref="H6">
    <cfRule type="cellIs" dxfId="98" priority="99" operator="lessThan">
      <formula>0</formula>
    </cfRule>
  </conditionalFormatting>
  <conditionalFormatting sqref="H6">
    <cfRule type="cellIs" dxfId="97" priority="98" operator="lessThan">
      <formula>0</formula>
    </cfRule>
  </conditionalFormatting>
  <conditionalFormatting sqref="H6">
    <cfRule type="cellIs" dxfId="96" priority="97" operator="lessThan">
      <formula>0</formula>
    </cfRule>
  </conditionalFormatting>
  <conditionalFormatting sqref="H6">
    <cfRule type="cellIs" dxfId="95" priority="96" operator="lessThan">
      <formula>0</formula>
    </cfRule>
  </conditionalFormatting>
  <conditionalFormatting sqref="H6">
    <cfRule type="cellIs" dxfId="94" priority="95" operator="lessThan">
      <formula>0</formula>
    </cfRule>
  </conditionalFormatting>
  <conditionalFormatting sqref="H6">
    <cfRule type="cellIs" dxfId="93" priority="94" operator="lessThan">
      <formula>0</formula>
    </cfRule>
  </conditionalFormatting>
  <conditionalFormatting sqref="H6">
    <cfRule type="cellIs" dxfId="92" priority="93" operator="lessThan">
      <formula>0</formula>
    </cfRule>
  </conditionalFormatting>
  <conditionalFormatting sqref="H6">
    <cfRule type="cellIs" dxfId="91" priority="92" operator="lessThan">
      <formula>0</formula>
    </cfRule>
  </conditionalFormatting>
  <conditionalFormatting sqref="H6">
    <cfRule type="cellIs" dxfId="90" priority="91" operator="lessThan">
      <formula>0</formula>
    </cfRule>
  </conditionalFormatting>
  <conditionalFormatting sqref="H6">
    <cfRule type="cellIs" dxfId="89" priority="90" operator="lessThan">
      <formula>0</formula>
    </cfRule>
  </conditionalFormatting>
  <conditionalFormatting sqref="H6">
    <cfRule type="cellIs" dxfId="88" priority="89" operator="lessThan">
      <formula>0</formula>
    </cfRule>
  </conditionalFormatting>
  <conditionalFormatting sqref="H6">
    <cfRule type="cellIs" dxfId="87" priority="88" operator="lessThan">
      <formula>0</formula>
    </cfRule>
  </conditionalFormatting>
  <conditionalFormatting sqref="H5:I5">
    <cfRule type="cellIs" dxfId="86" priority="87" operator="lessThan">
      <formula>0</formula>
    </cfRule>
  </conditionalFormatting>
  <conditionalFormatting sqref="H5">
    <cfRule type="cellIs" dxfId="85" priority="86" operator="lessThan">
      <formula>0</formula>
    </cfRule>
  </conditionalFormatting>
  <conditionalFormatting sqref="I5">
    <cfRule type="cellIs" dxfId="84" priority="85" operator="lessThan">
      <formula>0</formula>
    </cfRule>
  </conditionalFormatting>
  <conditionalFormatting sqref="I5">
    <cfRule type="cellIs" dxfId="83" priority="84" operator="lessThan">
      <formula>0</formula>
    </cfRule>
  </conditionalFormatting>
  <conditionalFormatting sqref="H5">
    <cfRule type="cellIs" dxfId="82" priority="83" operator="lessThan">
      <formula>0</formula>
    </cfRule>
  </conditionalFormatting>
  <conditionalFormatting sqref="H5">
    <cfRule type="cellIs" dxfId="81" priority="82" operator="lessThan">
      <formula>0</formula>
    </cfRule>
  </conditionalFormatting>
  <conditionalFormatting sqref="H5">
    <cfRule type="cellIs" dxfId="80" priority="81" operator="lessThan">
      <formula>0</formula>
    </cfRule>
  </conditionalFormatting>
  <conditionalFormatting sqref="H5">
    <cfRule type="cellIs" dxfId="79" priority="80" operator="lessThan">
      <formula>0</formula>
    </cfRule>
  </conditionalFormatting>
  <conditionalFormatting sqref="H5">
    <cfRule type="cellIs" dxfId="78" priority="79" operator="lessThan">
      <formula>0</formula>
    </cfRule>
  </conditionalFormatting>
  <conditionalFormatting sqref="H5">
    <cfRule type="cellIs" dxfId="77" priority="78" operator="lessThan">
      <formula>0</formula>
    </cfRule>
  </conditionalFormatting>
  <conditionalFormatting sqref="H5">
    <cfRule type="cellIs" dxfId="76" priority="77" operator="lessThan">
      <formula>0</formula>
    </cfRule>
  </conditionalFormatting>
  <conditionalFormatting sqref="H5">
    <cfRule type="cellIs" dxfId="75" priority="76" operator="lessThan">
      <formula>0</formula>
    </cfRule>
  </conditionalFormatting>
  <conditionalFormatting sqref="H5">
    <cfRule type="cellIs" dxfId="74" priority="75" operator="lessThan">
      <formula>0</formula>
    </cfRule>
  </conditionalFormatting>
  <conditionalFormatting sqref="H5:I5">
    <cfRule type="cellIs" dxfId="73" priority="74" operator="lessThan">
      <formula>0</formula>
    </cfRule>
  </conditionalFormatting>
  <conditionalFormatting sqref="H5">
    <cfRule type="cellIs" dxfId="72" priority="73" operator="lessThan">
      <formula>0</formula>
    </cfRule>
  </conditionalFormatting>
  <conditionalFormatting sqref="I5">
    <cfRule type="cellIs" dxfId="71" priority="72" operator="lessThan">
      <formula>0</formula>
    </cfRule>
  </conditionalFormatting>
  <conditionalFormatting sqref="I5">
    <cfRule type="cellIs" dxfId="70" priority="71" operator="lessThan">
      <formula>0</formula>
    </cfRule>
  </conditionalFormatting>
  <conditionalFormatting sqref="H5">
    <cfRule type="cellIs" dxfId="69" priority="70" operator="lessThan">
      <formula>0</formula>
    </cfRule>
  </conditionalFormatting>
  <conditionalFormatting sqref="H5">
    <cfRule type="cellIs" dxfId="68" priority="69" operator="lessThan">
      <formula>0</formula>
    </cfRule>
  </conditionalFormatting>
  <conditionalFormatting sqref="H5">
    <cfRule type="cellIs" dxfId="67" priority="68" operator="lessThan">
      <formula>0</formula>
    </cfRule>
  </conditionalFormatting>
  <conditionalFormatting sqref="H5">
    <cfRule type="cellIs" dxfId="66" priority="67" operator="lessThan">
      <formula>0</formula>
    </cfRule>
  </conditionalFormatting>
  <conditionalFormatting sqref="H5">
    <cfRule type="cellIs" dxfId="65" priority="66" operator="lessThan">
      <formula>0</formula>
    </cfRule>
  </conditionalFormatting>
  <conditionalFormatting sqref="H5">
    <cfRule type="cellIs" dxfId="64" priority="65" operator="lessThan">
      <formula>0</formula>
    </cfRule>
  </conditionalFormatting>
  <conditionalFormatting sqref="H5">
    <cfRule type="cellIs" dxfId="63" priority="64" operator="lessThan">
      <formula>0</formula>
    </cfRule>
  </conditionalFormatting>
  <conditionalFormatting sqref="H5">
    <cfRule type="cellIs" dxfId="62" priority="63" operator="lessThan">
      <formula>0</formula>
    </cfRule>
  </conditionalFormatting>
  <conditionalFormatting sqref="H5">
    <cfRule type="cellIs" dxfId="61" priority="62" operator="lessThan">
      <formula>0</formula>
    </cfRule>
  </conditionalFormatting>
  <conditionalFormatting sqref="H5">
    <cfRule type="cellIs" dxfId="60" priority="61" operator="lessThan">
      <formula>0</formula>
    </cfRule>
  </conditionalFormatting>
  <conditionalFormatting sqref="H5">
    <cfRule type="cellIs" dxfId="59" priority="60" operator="lessThan">
      <formula>0</formula>
    </cfRule>
  </conditionalFormatting>
  <conditionalFormatting sqref="H5">
    <cfRule type="cellIs" dxfId="58" priority="59" operator="lessThan">
      <formula>0</formula>
    </cfRule>
  </conditionalFormatting>
  <conditionalFormatting sqref="H5">
    <cfRule type="cellIs" dxfId="57" priority="58" operator="lessThan">
      <formula>0</formula>
    </cfRule>
  </conditionalFormatting>
  <conditionalFormatting sqref="H5">
    <cfRule type="cellIs" dxfId="56" priority="57" operator="lessThan">
      <formula>0</formula>
    </cfRule>
  </conditionalFormatting>
  <conditionalFormatting sqref="I5">
    <cfRule type="cellIs" dxfId="55" priority="56" operator="lessThan">
      <formula>0</formula>
    </cfRule>
  </conditionalFormatting>
  <conditionalFormatting sqref="I5">
    <cfRule type="cellIs" dxfId="54" priority="55" operator="lessThan">
      <formula>0</formula>
    </cfRule>
  </conditionalFormatting>
  <conditionalFormatting sqref="I5">
    <cfRule type="cellIs" dxfId="53" priority="54" operator="lessThan">
      <formula>0</formula>
    </cfRule>
  </conditionalFormatting>
  <conditionalFormatting sqref="I5">
    <cfRule type="cellIs" dxfId="52" priority="53" operator="lessThan">
      <formula>0</formula>
    </cfRule>
  </conditionalFormatting>
  <conditionalFormatting sqref="I5">
    <cfRule type="cellIs" dxfId="51" priority="52" operator="lessThan">
      <formula>0</formula>
    </cfRule>
  </conditionalFormatting>
  <conditionalFormatting sqref="I5">
    <cfRule type="cellIs" dxfId="50" priority="51" operator="lessThan">
      <formula>0</formula>
    </cfRule>
  </conditionalFormatting>
  <conditionalFormatting sqref="I5">
    <cfRule type="cellIs" dxfId="49" priority="50" operator="lessThan">
      <formula>0</formula>
    </cfRule>
  </conditionalFormatting>
  <conditionalFormatting sqref="I5">
    <cfRule type="cellIs" dxfId="48" priority="49" operator="lessThan">
      <formula>0</formula>
    </cfRule>
  </conditionalFormatting>
  <conditionalFormatting sqref="I5">
    <cfRule type="cellIs" dxfId="47" priority="48" operator="lessThan">
      <formula>0</formula>
    </cfRule>
  </conditionalFormatting>
  <conditionalFormatting sqref="I5">
    <cfRule type="cellIs" dxfId="46" priority="47" operator="lessThan">
      <formula>0</formula>
    </cfRule>
  </conditionalFormatting>
  <conditionalFormatting sqref="I5">
    <cfRule type="cellIs" dxfId="45" priority="46" operator="lessThan">
      <formula>0</formula>
    </cfRule>
  </conditionalFormatting>
  <conditionalFormatting sqref="I5">
    <cfRule type="cellIs" dxfId="44" priority="45" operator="lessThan">
      <formula>0</formula>
    </cfRule>
  </conditionalFormatting>
  <conditionalFormatting sqref="I5">
    <cfRule type="cellIs" dxfId="43" priority="44" operator="lessThan">
      <formula>0</formula>
    </cfRule>
  </conditionalFormatting>
  <conditionalFormatting sqref="H5">
    <cfRule type="cellIs" dxfId="42" priority="43" operator="lessThan">
      <formula>0</formula>
    </cfRule>
  </conditionalFormatting>
  <conditionalFormatting sqref="H5">
    <cfRule type="cellIs" dxfId="41" priority="42" operator="lessThan">
      <formula>0</formula>
    </cfRule>
  </conditionalFormatting>
  <conditionalFormatting sqref="H5">
    <cfRule type="cellIs" dxfId="40" priority="41" operator="lessThan">
      <formula>0</formula>
    </cfRule>
  </conditionalFormatting>
  <conditionalFormatting sqref="H5">
    <cfRule type="cellIs" dxfId="39" priority="40" operator="lessThan">
      <formula>0</formula>
    </cfRule>
  </conditionalFormatting>
  <conditionalFormatting sqref="H5">
    <cfRule type="cellIs" dxfId="38" priority="39" operator="lessThan">
      <formula>0</formula>
    </cfRule>
  </conditionalFormatting>
  <conditionalFormatting sqref="H5">
    <cfRule type="cellIs" dxfId="37" priority="38" operator="lessThan">
      <formula>0</formula>
    </cfRule>
  </conditionalFormatting>
  <conditionalFormatting sqref="H5">
    <cfRule type="cellIs" dxfId="36" priority="37" operator="lessThan">
      <formula>0</formula>
    </cfRule>
  </conditionalFormatting>
  <conditionalFormatting sqref="H5">
    <cfRule type="cellIs" dxfId="35" priority="36" operator="lessThan">
      <formula>0</formula>
    </cfRule>
  </conditionalFormatting>
  <conditionalFormatting sqref="H5">
    <cfRule type="cellIs" dxfId="34" priority="35" operator="lessThan">
      <formula>0</formula>
    </cfRule>
  </conditionalFormatting>
  <conditionalFormatting sqref="H5">
    <cfRule type="cellIs" dxfId="33" priority="34" operator="lessThan">
      <formula>0</formula>
    </cfRule>
  </conditionalFormatting>
  <conditionalFormatting sqref="H5">
    <cfRule type="cellIs" dxfId="32" priority="33" operator="lessThan">
      <formula>0</formula>
    </cfRule>
  </conditionalFormatting>
  <conditionalFormatting sqref="H5">
    <cfRule type="cellIs" dxfId="31" priority="32" operator="lessThan">
      <formula>0</formula>
    </cfRule>
  </conditionalFormatting>
  <conditionalFormatting sqref="H5">
    <cfRule type="cellIs" dxfId="30" priority="31" operator="lessThan">
      <formula>0</formula>
    </cfRule>
  </conditionalFormatting>
  <conditionalFormatting sqref="H5">
    <cfRule type="cellIs" dxfId="29" priority="30" operator="lessThan">
      <formula>0</formula>
    </cfRule>
  </conditionalFormatting>
  <conditionalFormatting sqref="H5">
    <cfRule type="cellIs" dxfId="28" priority="29" operator="lessThan">
      <formula>0</formula>
    </cfRule>
  </conditionalFormatting>
  <conditionalFormatting sqref="H5">
    <cfRule type="cellIs" dxfId="27" priority="28" operator="lessThan">
      <formula>0</formula>
    </cfRule>
  </conditionalFormatting>
  <conditionalFormatting sqref="H5">
    <cfRule type="cellIs" dxfId="26" priority="27" operator="lessThan">
      <formula>0</formula>
    </cfRule>
  </conditionalFormatting>
  <conditionalFormatting sqref="H5">
    <cfRule type="cellIs" dxfId="25" priority="26" operator="lessThan">
      <formula>0</formula>
    </cfRule>
  </conditionalFormatting>
  <conditionalFormatting sqref="H5">
    <cfRule type="cellIs" dxfId="24" priority="25" operator="lessThan">
      <formula>0</formula>
    </cfRule>
  </conditionalFormatting>
  <conditionalFormatting sqref="H5">
    <cfRule type="cellIs" dxfId="23" priority="24" operator="lessThan">
      <formula>0</formula>
    </cfRule>
  </conditionalFormatting>
  <conditionalFormatting sqref="H5">
    <cfRule type="cellIs" dxfId="22" priority="23" operator="lessThan">
      <formula>0</formula>
    </cfRule>
  </conditionalFormatting>
  <conditionalFormatting sqref="H5">
    <cfRule type="cellIs" dxfId="21" priority="22" operator="lessThan">
      <formula>0</formula>
    </cfRule>
  </conditionalFormatting>
  <conditionalFormatting sqref="H5">
    <cfRule type="cellIs" dxfId="20" priority="21" operator="lessThan">
      <formula>0</formula>
    </cfRule>
  </conditionalFormatting>
  <conditionalFormatting sqref="H5">
    <cfRule type="cellIs" dxfId="19" priority="20" operator="lessThan">
      <formula>0</formula>
    </cfRule>
  </conditionalFormatting>
  <conditionalFormatting sqref="H5">
    <cfRule type="cellIs" dxfId="18" priority="19" operator="lessThan">
      <formula>0</formula>
    </cfRule>
  </conditionalFormatting>
  <conditionalFormatting sqref="H5">
    <cfRule type="cellIs" dxfId="17" priority="18" operator="lessThan">
      <formula>0</formula>
    </cfRule>
  </conditionalFormatting>
  <conditionalFormatting sqref="H5">
    <cfRule type="cellIs" dxfId="16" priority="17" operator="lessThan">
      <formula>0</formula>
    </cfRule>
  </conditionalFormatting>
  <conditionalFormatting sqref="H5">
    <cfRule type="cellIs" dxfId="15" priority="16" operator="lessThan">
      <formula>0</formula>
    </cfRule>
  </conditionalFormatting>
  <conditionalFormatting sqref="H5">
    <cfRule type="cellIs" dxfId="14" priority="15" operator="lessThan">
      <formula>0</formula>
    </cfRule>
  </conditionalFormatting>
  <conditionalFormatting sqref="H5">
    <cfRule type="cellIs" dxfId="13" priority="14" operator="lessThan">
      <formula>0</formula>
    </cfRule>
  </conditionalFormatting>
  <conditionalFormatting sqref="H5">
    <cfRule type="cellIs" dxfId="12" priority="13" operator="lessThan">
      <formula>0</formula>
    </cfRule>
  </conditionalFormatting>
  <conditionalFormatting sqref="H5">
    <cfRule type="cellIs" dxfId="11" priority="12" operator="lessThan">
      <formula>0</formula>
    </cfRule>
  </conditionalFormatting>
  <conditionalFormatting sqref="H5">
    <cfRule type="cellIs" dxfId="10" priority="11" operator="lessThan">
      <formula>0</formula>
    </cfRule>
  </conditionalFormatting>
  <conditionalFormatting sqref="H5">
    <cfRule type="cellIs" dxfId="9" priority="10" operator="lessThan">
      <formula>0</formula>
    </cfRule>
  </conditionalFormatting>
  <conditionalFormatting sqref="H5">
    <cfRule type="cellIs" dxfId="8" priority="9" operator="lessThan">
      <formula>0</formula>
    </cfRule>
  </conditionalFormatting>
  <conditionalFormatting sqref="H5">
    <cfRule type="cellIs" dxfId="7" priority="8" operator="lessThan">
      <formula>0</formula>
    </cfRule>
  </conditionalFormatting>
  <conditionalFormatting sqref="H5">
    <cfRule type="cellIs" dxfId="6" priority="7" operator="lessThan">
      <formula>0</formula>
    </cfRule>
  </conditionalFormatting>
  <conditionalFormatting sqref="H5">
    <cfRule type="cellIs" dxfId="5" priority="6" operator="lessThan">
      <formula>0</formula>
    </cfRule>
  </conditionalFormatting>
  <conditionalFormatting sqref="H5">
    <cfRule type="cellIs" dxfId="4" priority="5" operator="lessThan">
      <formula>0</formula>
    </cfRule>
  </conditionalFormatting>
  <conditionalFormatting sqref="H5">
    <cfRule type="cellIs" dxfId="3" priority="4" operator="lessThan">
      <formula>0</formula>
    </cfRule>
  </conditionalFormatting>
  <conditionalFormatting sqref="H5">
    <cfRule type="cellIs" dxfId="2" priority="3" operator="lessThan">
      <formula>0</formula>
    </cfRule>
  </conditionalFormatting>
  <conditionalFormatting sqref="H5">
    <cfRule type="cellIs" dxfId="1" priority="2" operator="lessThan">
      <formula>0</formula>
    </cfRule>
  </conditionalFormatting>
  <conditionalFormatting sqref="H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workbookViewId="0">
      <selection activeCell="A3" sqref="A3"/>
    </sheetView>
  </sheetViews>
  <sheetFormatPr defaultRowHeight="15" x14ac:dyDescent="0.25"/>
  <cols>
    <col min="1" max="1" width="15.28515625" customWidth="1"/>
    <col min="2" max="2" width="16.42578125" customWidth="1"/>
    <col min="3" max="3" width="19.28515625" customWidth="1"/>
    <col min="4" max="4" width="15.28515625" customWidth="1"/>
    <col min="5" max="5" width="13.7109375" customWidth="1"/>
    <col min="6" max="6" width="15.85546875" customWidth="1"/>
    <col min="7" max="7" width="16.42578125" customWidth="1"/>
    <col min="8" max="8" width="17.42578125" customWidth="1"/>
    <col min="9" max="9" width="19.7109375" customWidth="1"/>
    <col min="10" max="10" width="18.85546875" customWidth="1"/>
  </cols>
  <sheetData>
    <row r="1" spans="1:10" ht="92.2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</row>
    <row r="2" spans="1:10" ht="22.5" customHeight="1" x14ac:dyDescent="0.4">
      <c r="A2" s="67" t="s">
        <v>65</v>
      </c>
      <c r="B2" s="68"/>
      <c r="C2" s="68"/>
      <c r="D2" s="68"/>
      <c r="E2" s="68"/>
      <c r="F2" s="68"/>
      <c r="G2" s="68"/>
      <c r="H2" s="68"/>
      <c r="I2" s="68"/>
      <c r="J2" s="68"/>
    </row>
    <row r="3" spans="1:10" x14ac:dyDescent="0.25">
      <c r="A3" s="17" t="s">
        <v>0</v>
      </c>
      <c r="B3" s="17" t="s">
        <v>1</v>
      </c>
      <c r="C3" s="17" t="s">
        <v>37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</row>
    <row r="4" spans="1:10" x14ac:dyDescent="0.25">
      <c r="A4" s="21"/>
      <c r="B4" s="22"/>
      <c r="C4" s="22"/>
      <c r="D4" s="22"/>
      <c r="E4" s="23"/>
      <c r="F4" s="23"/>
      <c r="G4" s="23"/>
      <c r="H4" s="24"/>
      <c r="I4" s="24"/>
      <c r="J4" s="15"/>
    </row>
    <row r="5" spans="1:10" x14ac:dyDescent="0.25">
      <c r="A5" s="37">
        <v>43385</v>
      </c>
      <c r="B5" s="60" t="s">
        <v>77</v>
      </c>
      <c r="C5" s="60">
        <v>1100</v>
      </c>
      <c r="D5" s="38" t="s">
        <v>35</v>
      </c>
      <c r="E5" s="39">
        <v>426</v>
      </c>
      <c r="F5" s="39">
        <v>431</v>
      </c>
      <c r="G5" s="39">
        <v>435</v>
      </c>
      <c r="H5" s="29">
        <f t="shared" ref="H5" si="0">(F5-E5)*C5</f>
        <v>5500</v>
      </c>
      <c r="I5" s="29">
        <f>(G5-F5)*C5</f>
        <v>4400</v>
      </c>
      <c r="J5" s="3">
        <f t="shared" ref="J5:J8" si="1">+I5+H5</f>
        <v>9900</v>
      </c>
    </row>
    <row r="6" spans="1:10" x14ac:dyDescent="0.25">
      <c r="A6" s="37">
        <v>43383</v>
      </c>
      <c r="B6" s="60" t="s">
        <v>156</v>
      </c>
      <c r="C6" s="60">
        <v>1000</v>
      </c>
      <c r="D6" s="38" t="s">
        <v>35</v>
      </c>
      <c r="E6" s="39">
        <v>514</v>
      </c>
      <c r="F6" s="39">
        <v>519.5</v>
      </c>
      <c r="G6" s="39">
        <v>526</v>
      </c>
      <c r="H6" s="29">
        <f t="shared" ref="H6" si="2">(F6-E6)*C6</f>
        <v>5500</v>
      </c>
      <c r="I6" s="29">
        <f>(G6-F6)*C6</f>
        <v>6500</v>
      </c>
      <c r="J6" s="3">
        <f t="shared" si="1"/>
        <v>12000</v>
      </c>
    </row>
    <row r="7" spans="1:10" x14ac:dyDescent="0.25">
      <c r="A7" s="37">
        <v>43382</v>
      </c>
      <c r="B7" s="60" t="s">
        <v>89</v>
      </c>
      <c r="C7" s="60">
        <v>1500</v>
      </c>
      <c r="D7" s="38" t="s">
        <v>36</v>
      </c>
      <c r="E7" s="39">
        <v>203.5</v>
      </c>
      <c r="F7" s="39">
        <v>200.5</v>
      </c>
      <c r="G7" s="39">
        <v>195</v>
      </c>
      <c r="H7" s="29">
        <f t="shared" ref="H7:H17" si="3">(E7-F7)*C7</f>
        <v>4500</v>
      </c>
      <c r="I7" s="3">
        <f>(F7-G7)*C7</f>
        <v>8250</v>
      </c>
      <c r="J7" s="3">
        <f t="shared" si="1"/>
        <v>12750</v>
      </c>
    </row>
    <row r="8" spans="1:10" x14ac:dyDescent="0.25">
      <c r="A8" s="37">
        <v>43381</v>
      </c>
      <c r="B8" s="60" t="s">
        <v>93</v>
      </c>
      <c r="C8" s="60">
        <v>1250</v>
      </c>
      <c r="D8" s="38" t="s">
        <v>36</v>
      </c>
      <c r="E8" s="39">
        <v>378</v>
      </c>
      <c r="F8" s="39">
        <v>375</v>
      </c>
      <c r="G8" s="39">
        <v>371</v>
      </c>
      <c r="H8" s="29">
        <f t="shared" si="3"/>
        <v>3750</v>
      </c>
      <c r="I8" s="3">
        <f>(F8-G8)*C8</f>
        <v>5000</v>
      </c>
      <c r="J8" s="3">
        <f t="shared" si="1"/>
        <v>8750</v>
      </c>
    </row>
    <row r="9" spans="1:10" x14ac:dyDescent="0.25">
      <c r="A9" s="37">
        <v>43378</v>
      </c>
      <c r="B9" s="60" t="s">
        <v>81</v>
      </c>
      <c r="C9" s="60">
        <v>1000</v>
      </c>
      <c r="D9" s="38" t="s">
        <v>36</v>
      </c>
      <c r="E9" s="39">
        <v>615</v>
      </c>
      <c r="F9" s="39">
        <v>620</v>
      </c>
      <c r="G9" s="39" t="s">
        <v>16</v>
      </c>
      <c r="H9" s="29">
        <f t="shared" si="3"/>
        <v>-5000</v>
      </c>
      <c r="I9" s="3">
        <v>0</v>
      </c>
      <c r="J9" s="3">
        <f t="shared" ref="J9:J12" si="4">+I9+H9</f>
        <v>-5000</v>
      </c>
    </row>
    <row r="10" spans="1:10" x14ac:dyDescent="0.25">
      <c r="A10" s="37">
        <v>43377</v>
      </c>
      <c r="B10" s="60" t="s">
        <v>155</v>
      </c>
      <c r="C10" s="60">
        <v>500</v>
      </c>
      <c r="D10" s="38" t="s">
        <v>36</v>
      </c>
      <c r="E10" s="39">
        <v>2092</v>
      </c>
      <c r="F10" s="39">
        <v>2083</v>
      </c>
      <c r="G10" s="39">
        <v>2070</v>
      </c>
      <c r="H10" s="29">
        <f t="shared" si="3"/>
        <v>4500</v>
      </c>
      <c r="I10" s="3">
        <f>(F10-G10)*C10</f>
        <v>6500</v>
      </c>
      <c r="J10" s="3">
        <f t="shared" si="4"/>
        <v>11000</v>
      </c>
    </row>
    <row r="11" spans="1:10" x14ac:dyDescent="0.25">
      <c r="A11" s="37">
        <v>43376</v>
      </c>
      <c r="B11" s="60" t="s">
        <v>154</v>
      </c>
      <c r="C11" s="60">
        <v>1000</v>
      </c>
      <c r="D11" s="38" t="s">
        <v>36</v>
      </c>
      <c r="E11" s="39">
        <v>830</v>
      </c>
      <c r="F11" s="39">
        <v>826</v>
      </c>
      <c r="G11" s="39" t="s">
        <v>16</v>
      </c>
      <c r="H11" s="29">
        <f t="shared" si="3"/>
        <v>4000</v>
      </c>
      <c r="I11" s="3">
        <v>0</v>
      </c>
      <c r="J11" s="3">
        <f t="shared" ref="J11" si="5">+I11+H11</f>
        <v>4000</v>
      </c>
    </row>
    <row r="12" spans="1:10" x14ac:dyDescent="0.25">
      <c r="A12" s="37">
        <v>43374</v>
      </c>
      <c r="B12" s="60" t="s">
        <v>115</v>
      </c>
      <c r="C12" s="60">
        <v>1250</v>
      </c>
      <c r="D12" s="38" t="s">
        <v>36</v>
      </c>
      <c r="E12" s="39">
        <v>500</v>
      </c>
      <c r="F12" s="39">
        <v>497</v>
      </c>
      <c r="G12" s="39" t="s">
        <v>16</v>
      </c>
      <c r="H12" s="29">
        <f t="shared" si="3"/>
        <v>3750</v>
      </c>
      <c r="I12" s="3">
        <v>0</v>
      </c>
      <c r="J12" s="3">
        <f t="shared" si="4"/>
        <v>3750</v>
      </c>
    </row>
    <row r="13" spans="1:10" x14ac:dyDescent="0.25">
      <c r="A13" s="72"/>
      <c r="B13" s="73"/>
      <c r="C13" s="73"/>
      <c r="D13" s="74"/>
      <c r="E13" s="75"/>
      <c r="F13" s="75"/>
      <c r="G13" s="75"/>
      <c r="H13" s="57"/>
      <c r="I13" s="14"/>
      <c r="J13" s="14"/>
    </row>
    <row r="14" spans="1:10" x14ac:dyDescent="0.25">
      <c r="A14" s="37">
        <v>43371</v>
      </c>
      <c r="B14" s="60" t="s">
        <v>147</v>
      </c>
      <c r="C14" s="60">
        <v>750</v>
      </c>
      <c r="D14" s="38" t="s">
        <v>36</v>
      </c>
      <c r="E14" s="39">
        <v>1304</v>
      </c>
      <c r="F14" s="39">
        <v>1296</v>
      </c>
      <c r="G14" s="39">
        <v>1290</v>
      </c>
      <c r="H14" s="29">
        <f t="shared" si="3"/>
        <v>6000</v>
      </c>
      <c r="I14" s="3">
        <f>(F14-G14)*C14</f>
        <v>4500</v>
      </c>
      <c r="J14" s="3">
        <f t="shared" ref="J14:J17" si="6">+I14+H14</f>
        <v>10500</v>
      </c>
    </row>
    <row r="15" spans="1:10" x14ac:dyDescent="0.25">
      <c r="A15" s="37">
        <v>43369</v>
      </c>
      <c r="B15" s="60" t="s">
        <v>145</v>
      </c>
      <c r="C15" s="60">
        <v>1600</v>
      </c>
      <c r="D15" s="38" t="s">
        <v>36</v>
      </c>
      <c r="E15" s="39">
        <v>254</v>
      </c>
      <c r="F15" s="39">
        <v>252</v>
      </c>
      <c r="G15" s="39" t="s">
        <v>16</v>
      </c>
      <c r="H15" s="29">
        <f t="shared" si="3"/>
        <v>3200</v>
      </c>
      <c r="I15" s="3">
        <v>0</v>
      </c>
      <c r="J15" s="3">
        <f t="shared" si="6"/>
        <v>3200</v>
      </c>
    </row>
    <row r="16" spans="1:10" x14ac:dyDescent="0.25">
      <c r="A16" s="37">
        <v>43367</v>
      </c>
      <c r="B16" s="60" t="s">
        <v>145</v>
      </c>
      <c r="C16" s="60">
        <v>1600</v>
      </c>
      <c r="D16" s="38" t="s">
        <v>36</v>
      </c>
      <c r="E16" s="39">
        <v>260</v>
      </c>
      <c r="F16" s="39">
        <v>257</v>
      </c>
      <c r="G16" s="39">
        <v>252</v>
      </c>
      <c r="H16" s="29">
        <f t="shared" si="3"/>
        <v>4800</v>
      </c>
      <c r="I16" s="3">
        <f>(F16-G16)*C16</f>
        <v>8000</v>
      </c>
      <c r="J16" s="3">
        <f t="shared" ref="J16" si="7">+I16+H16</f>
        <v>12800</v>
      </c>
    </row>
    <row r="17" spans="1:10" x14ac:dyDescent="0.25">
      <c r="A17" s="37">
        <v>43364</v>
      </c>
      <c r="B17" s="60" t="s">
        <v>132</v>
      </c>
      <c r="C17" s="60">
        <v>200</v>
      </c>
      <c r="D17" s="38" t="s">
        <v>36</v>
      </c>
      <c r="E17" s="39">
        <v>5840</v>
      </c>
      <c r="F17" s="39">
        <v>5810</v>
      </c>
      <c r="G17" s="39">
        <v>5780</v>
      </c>
      <c r="H17" s="29">
        <f t="shared" si="3"/>
        <v>6000</v>
      </c>
      <c r="I17" s="3">
        <f>(F17-G17)*C17</f>
        <v>6000</v>
      </c>
      <c r="J17" s="3">
        <f t="shared" si="6"/>
        <v>12000</v>
      </c>
    </row>
    <row r="18" spans="1:10" x14ac:dyDescent="0.25">
      <c r="A18" s="37">
        <v>43360</v>
      </c>
      <c r="B18" s="60" t="s">
        <v>105</v>
      </c>
      <c r="C18" s="60">
        <v>2600</v>
      </c>
      <c r="D18" s="38" t="s">
        <v>35</v>
      </c>
      <c r="E18" s="39">
        <v>350.5</v>
      </c>
      <c r="F18" s="39">
        <v>353</v>
      </c>
      <c r="G18" s="39" t="s">
        <v>16</v>
      </c>
      <c r="H18" s="29">
        <f t="shared" ref="H18" si="8">(F18-E18)*C18</f>
        <v>6500</v>
      </c>
      <c r="I18" s="29">
        <v>0</v>
      </c>
      <c r="J18" s="3">
        <f t="shared" ref="J18" si="9">+I18+H18</f>
        <v>6500</v>
      </c>
    </row>
    <row r="19" spans="1:10" x14ac:dyDescent="0.25">
      <c r="A19" s="37">
        <v>43360</v>
      </c>
      <c r="B19" s="60" t="s">
        <v>135</v>
      </c>
      <c r="C19" s="60">
        <v>800</v>
      </c>
      <c r="D19" s="38" t="s">
        <v>35</v>
      </c>
      <c r="E19" s="39">
        <v>1068</v>
      </c>
      <c r="F19" s="39">
        <v>1074</v>
      </c>
      <c r="G19" s="39">
        <v>1096</v>
      </c>
      <c r="H19" s="29">
        <f t="shared" ref="H19:H21" si="10">(F19-E19)*C19</f>
        <v>4800</v>
      </c>
      <c r="I19" s="29">
        <f>(G19-F19)*C19</f>
        <v>17600</v>
      </c>
      <c r="J19" s="3">
        <f t="shared" ref="J19:J22" si="11">+I19+H19</f>
        <v>22400</v>
      </c>
    </row>
    <row r="20" spans="1:10" x14ac:dyDescent="0.25">
      <c r="A20" s="37">
        <v>43357</v>
      </c>
      <c r="B20" s="60" t="s">
        <v>69</v>
      </c>
      <c r="C20" s="60">
        <v>1200</v>
      </c>
      <c r="D20" s="38" t="s">
        <v>35</v>
      </c>
      <c r="E20" s="39">
        <v>732</v>
      </c>
      <c r="F20" s="39">
        <v>736</v>
      </c>
      <c r="G20" s="39">
        <v>740</v>
      </c>
      <c r="H20" s="29">
        <f t="shared" ref="H20" si="12">(F20-E20)*C20</f>
        <v>4800</v>
      </c>
      <c r="I20" s="29">
        <f>(G20-F20)*C20</f>
        <v>4800</v>
      </c>
      <c r="J20" s="3">
        <f t="shared" si="11"/>
        <v>9600</v>
      </c>
    </row>
    <row r="21" spans="1:10" x14ac:dyDescent="0.25">
      <c r="A21" s="37">
        <v>43355</v>
      </c>
      <c r="B21" s="60" t="s">
        <v>49</v>
      </c>
      <c r="C21" s="60">
        <v>1200</v>
      </c>
      <c r="D21" s="38" t="s">
        <v>35</v>
      </c>
      <c r="E21" s="39">
        <v>1172</v>
      </c>
      <c r="F21" s="39">
        <v>1175</v>
      </c>
      <c r="G21" s="39" t="s">
        <v>16</v>
      </c>
      <c r="H21" s="29">
        <f t="shared" si="10"/>
        <v>3600</v>
      </c>
      <c r="I21" s="3">
        <v>0</v>
      </c>
      <c r="J21" s="3">
        <f t="shared" ref="J21" si="13">+I21+H21</f>
        <v>3600</v>
      </c>
    </row>
    <row r="22" spans="1:10" x14ac:dyDescent="0.25">
      <c r="A22" s="37">
        <v>43354</v>
      </c>
      <c r="B22" s="60" t="s">
        <v>140</v>
      </c>
      <c r="C22" s="60">
        <v>1200</v>
      </c>
      <c r="D22" s="38" t="s">
        <v>36</v>
      </c>
      <c r="E22" s="39">
        <v>758</v>
      </c>
      <c r="F22" s="39">
        <v>754</v>
      </c>
      <c r="G22" s="39">
        <v>748</v>
      </c>
      <c r="H22" s="29">
        <f>(E22-F22)*C22</f>
        <v>4800</v>
      </c>
      <c r="I22" s="3">
        <f>(F22-G22)*C22</f>
        <v>7200</v>
      </c>
      <c r="J22" s="3">
        <f t="shared" si="11"/>
        <v>12000</v>
      </c>
    </row>
    <row r="23" spans="1:10" x14ac:dyDescent="0.25">
      <c r="A23" s="37">
        <v>43353</v>
      </c>
      <c r="B23" s="60" t="s">
        <v>121</v>
      </c>
      <c r="C23" s="60">
        <v>1000</v>
      </c>
      <c r="D23" s="38" t="s">
        <v>36</v>
      </c>
      <c r="E23" s="39">
        <v>655</v>
      </c>
      <c r="F23" s="39">
        <v>650</v>
      </c>
      <c r="G23" s="39">
        <v>644</v>
      </c>
      <c r="H23" s="29">
        <f>(E23-F23)*C23</f>
        <v>5000</v>
      </c>
      <c r="I23" s="3">
        <f>(F23-G23)*C23</f>
        <v>6000</v>
      </c>
      <c r="J23" s="3">
        <f t="shared" ref="J23" si="14">+I23+H23</f>
        <v>11000</v>
      </c>
    </row>
    <row r="24" spans="1:10" x14ac:dyDescent="0.25">
      <c r="A24" s="37">
        <v>43349</v>
      </c>
      <c r="B24" s="60" t="s">
        <v>134</v>
      </c>
      <c r="C24" s="60">
        <v>2500</v>
      </c>
      <c r="D24" s="38" t="s">
        <v>35</v>
      </c>
      <c r="E24" s="39">
        <v>359</v>
      </c>
      <c r="F24" s="39">
        <v>361</v>
      </c>
      <c r="G24" s="39">
        <v>365</v>
      </c>
      <c r="H24" s="29">
        <f t="shared" ref="H24" si="15">(F24-E24)*C24</f>
        <v>5000</v>
      </c>
      <c r="I24" s="29">
        <f>(G24-F24)*C24</f>
        <v>10000</v>
      </c>
      <c r="J24" s="3">
        <f t="shared" ref="J24" si="16">+I24+H24</f>
        <v>15000</v>
      </c>
    </row>
    <row r="25" spans="1:10" x14ac:dyDescent="0.25">
      <c r="A25" s="37">
        <v>43348</v>
      </c>
      <c r="B25" s="60" t="s">
        <v>132</v>
      </c>
      <c r="C25" s="60">
        <v>200</v>
      </c>
      <c r="D25" s="38" t="s">
        <v>36</v>
      </c>
      <c r="E25" s="39">
        <v>3665</v>
      </c>
      <c r="F25" s="39">
        <v>3640</v>
      </c>
      <c r="G25" s="39">
        <v>3600</v>
      </c>
      <c r="H25" s="29">
        <f>(E25-F25)*C25</f>
        <v>5000</v>
      </c>
      <c r="I25" s="3">
        <f>(F25-G25)*C25</f>
        <v>8000</v>
      </c>
      <c r="J25" s="3">
        <f t="shared" ref="J25" si="17">+I25+H25</f>
        <v>13000</v>
      </c>
    </row>
    <row r="26" spans="1:10" x14ac:dyDescent="0.25">
      <c r="A26" s="37">
        <v>43347</v>
      </c>
      <c r="B26" s="60" t="s">
        <v>105</v>
      </c>
      <c r="C26" s="60">
        <v>2600</v>
      </c>
      <c r="D26" s="38" t="s">
        <v>36</v>
      </c>
      <c r="E26" s="39">
        <v>357</v>
      </c>
      <c r="F26" s="39">
        <v>355</v>
      </c>
      <c r="G26" s="39" t="s">
        <v>16</v>
      </c>
      <c r="H26" s="29">
        <f>(E26-F26)*C26</f>
        <v>5200</v>
      </c>
      <c r="I26" s="29">
        <v>0</v>
      </c>
      <c r="J26" s="3">
        <f t="shared" ref="J26" si="18">+I26+H26</f>
        <v>5200</v>
      </c>
    </row>
    <row r="27" spans="1:10" x14ac:dyDescent="0.25">
      <c r="A27" s="37">
        <v>43346</v>
      </c>
      <c r="B27" s="60" t="s">
        <v>91</v>
      </c>
      <c r="C27" s="60">
        <v>1000</v>
      </c>
      <c r="D27" s="38" t="s">
        <v>35</v>
      </c>
      <c r="E27" s="39">
        <v>723</v>
      </c>
      <c r="F27" s="39">
        <v>728</v>
      </c>
      <c r="G27" s="39">
        <v>730</v>
      </c>
      <c r="H27" s="29">
        <f t="shared" ref="H27" si="19">(F27-E27)*C27</f>
        <v>5000</v>
      </c>
      <c r="I27" s="29">
        <f>(G27-F27)*C27</f>
        <v>2000</v>
      </c>
      <c r="J27" s="3">
        <f t="shared" ref="J27" si="20">+I27+H27</f>
        <v>7000</v>
      </c>
    </row>
    <row r="28" spans="1:10" x14ac:dyDescent="0.25">
      <c r="A28" s="37">
        <v>43343</v>
      </c>
      <c r="B28" s="60" t="s">
        <v>129</v>
      </c>
      <c r="C28" s="60">
        <v>2400</v>
      </c>
      <c r="D28" s="38" t="s">
        <v>35</v>
      </c>
      <c r="E28" s="39">
        <v>322.5</v>
      </c>
      <c r="F28" s="39">
        <v>321</v>
      </c>
      <c r="G28" s="39" t="s">
        <v>16</v>
      </c>
      <c r="H28" s="29">
        <f t="shared" ref="H28" si="21">(F28-E28)*C28</f>
        <v>-3600</v>
      </c>
      <c r="I28" s="29">
        <v>0</v>
      </c>
      <c r="J28" s="3">
        <f t="shared" ref="J28" si="22">+I28+H28</f>
        <v>-3600</v>
      </c>
    </row>
    <row r="29" spans="1:10" x14ac:dyDescent="0.25">
      <c r="A29" s="37">
        <v>43342</v>
      </c>
      <c r="B29" s="60" t="s">
        <v>76</v>
      </c>
      <c r="C29" s="60">
        <v>2250</v>
      </c>
      <c r="D29" s="38" t="s">
        <v>35</v>
      </c>
      <c r="E29" s="39">
        <v>219.5</v>
      </c>
      <c r="F29" s="39">
        <v>221.5</v>
      </c>
      <c r="G29" s="39">
        <v>225</v>
      </c>
      <c r="H29" s="29">
        <f t="shared" ref="H29" si="23">(F29-E29)*C29</f>
        <v>4500</v>
      </c>
      <c r="I29" s="29">
        <f>(G29-F29)*C29</f>
        <v>7875</v>
      </c>
      <c r="J29" s="3">
        <f t="shared" ref="J29" si="24">+I29+H29</f>
        <v>12375</v>
      </c>
    </row>
    <row r="30" spans="1:10" x14ac:dyDescent="0.25">
      <c r="A30" s="37">
        <v>43340</v>
      </c>
      <c r="B30" s="60" t="s">
        <v>121</v>
      </c>
      <c r="C30" s="60">
        <v>1000</v>
      </c>
      <c r="D30" s="38" t="s">
        <v>35</v>
      </c>
      <c r="E30" s="39">
        <v>716</v>
      </c>
      <c r="F30" s="39">
        <v>721</v>
      </c>
      <c r="G30" s="39" t="s">
        <v>16</v>
      </c>
      <c r="H30" s="29">
        <f t="shared" ref="H30" si="25">(F30-E30)*C30</f>
        <v>5000</v>
      </c>
      <c r="I30" s="29">
        <v>0</v>
      </c>
      <c r="J30" s="3">
        <f t="shared" ref="J30" si="26">+I30+H30</f>
        <v>5000</v>
      </c>
    </row>
    <row r="31" spans="1:10" x14ac:dyDescent="0.25">
      <c r="A31" s="37">
        <v>43339</v>
      </c>
      <c r="B31" s="60" t="s">
        <v>121</v>
      </c>
      <c r="C31" s="60">
        <v>1000</v>
      </c>
      <c r="D31" s="38" t="s">
        <v>35</v>
      </c>
      <c r="E31" s="39">
        <v>716</v>
      </c>
      <c r="F31" s="39">
        <v>721</v>
      </c>
      <c r="G31" s="39" t="s">
        <v>16</v>
      </c>
      <c r="H31" s="29">
        <f t="shared" ref="H31" si="27">(F31-E31)*C31</f>
        <v>5000</v>
      </c>
      <c r="I31" s="29">
        <v>0</v>
      </c>
      <c r="J31" s="3">
        <f t="shared" ref="J31" si="28">+I31+H31</f>
        <v>5000</v>
      </c>
    </row>
    <row r="32" spans="1:10" x14ac:dyDescent="0.25">
      <c r="A32" s="37">
        <v>43336</v>
      </c>
      <c r="B32" s="60" t="s">
        <v>69</v>
      </c>
      <c r="C32" s="60">
        <v>1200</v>
      </c>
      <c r="D32" s="38" t="s">
        <v>35</v>
      </c>
      <c r="E32" s="39">
        <v>669.5</v>
      </c>
      <c r="F32" s="39">
        <v>673.5</v>
      </c>
      <c r="G32" s="39" t="s">
        <v>16</v>
      </c>
      <c r="H32" s="29">
        <f t="shared" ref="H32:H35" si="29">(F32-E32)*C32</f>
        <v>4800</v>
      </c>
      <c r="I32" s="29">
        <v>0</v>
      </c>
      <c r="J32" s="3">
        <f t="shared" ref="J32:J35" si="30">+I32+H32</f>
        <v>4800</v>
      </c>
    </row>
    <row r="33" spans="1:10" x14ac:dyDescent="0.25">
      <c r="A33" s="37">
        <v>43335</v>
      </c>
      <c r="B33" s="60" t="s">
        <v>121</v>
      </c>
      <c r="C33" s="60">
        <v>1000</v>
      </c>
      <c r="D33" s="38" t="s">
        <v>35</v>
      </c>
      <c r="E33" s="39">
        <v>701</v>
      </c>
      <c r="F33" s="39">
        <v>706</v>
      </c>
      <c r="G33" s="39">
        <v>711</v>
      </c>
      <c r="H33" s="29">
        <f t="shared" si="29"/>
        <v>5000</v>
      </c>
      <c r="I33" s="29">
        <f>(G33-F33)*C33</f>
        <v>5000</v>
      </c>
      <c r="J33" s="3">
        <f t="shared" si="30"/>
        <v>10000</v>
      </c>
    </row>
    <row r="34" spans="1:10" x14ac:dyDescent="0.25">
      <c r="A34" s="37">
        <v>43333</v>
      </c>
      <c r="B34" s="60" t="s">
        <v>120</v>
      </c>
      <c r="C34" s="60">
        <v>750</v>
      </c>
      <c r="D34" s="38" t="s">
        <v>35</v>
      </c>
      <c r="E34" s="39">
        <v>1344</v>
      </c>
      <c r="F34" s="39">
        <v>1351</v>
      </c>
      <c r="G34" s="39">
        <v>1365</v>
      </c>
      <c r="H34" s="29">
        <f t="shared" si="29"/>
        <v>5250</v>
      </c>
      <c r="I34" s="29">
        <f>(G34-F34)*C34</f>
        <v>10500</v>
      </c>
      <c r="J34" s="3">
        <f t="shared" si="30"/>
        <v>15750</v>
      </c>
    </row>
    <row r="35" spans="1:10" x14ac:dyDescent="0.25">
      <c r="A35" s="37">
        <v>43332</v>
      </c>
      <c r="B35" s="60" t="s">
        <v>119</v>
      </c>
      <c r="C35" s="60">
        <v>2500</v>
      </c>
      <c r="D35" s="38" t="s">
        <v>35</v>
      </c>
      <c r="E35" s="39">
        <v>215</v>
      </c>
      <c r="F35" s="39">
        <v>213</v>
      </c>
      <c r="G35" s="39" t="s">
        <v>16</v>
      </c>
      <c r="H35" s="29">
        <f t="shared" si="29"/>
        <v>-5000</v>
      </c>
      <c r="I35" s="29">
        <v>0</v>
      </c>
      <c r="J35" s="3">
        <f t="shared" si="30"/>
        <v>-5000</v>
      </c>
    </row>
    <row r="36" spans="1:10" x14ac:dyDescent="0.25">
      <c r="A36" s="37">
        <v>43329</v>
      </c>
      <c r="B36" s="60" t="s">
        <v>105</v>
      </c>
      <c r="C36" s="60">
        <v>2600</v>
      </c>
      <c r="D36" s="38" t="s">
        <v>35</v>
      </c>
      <c r="E36" s="39">
        <v>368</v>
      </c>
      <c r="F36" s="39">
        <v>370</v>
      </c>
      <c r="G36" s="39">
        <v>372</v>
      </c>
      <c r="H36" s="29">
        <f t="shared" ref="H36" si="31">(F36-E36)*C36</f>
        <v>5200</v>
      </c>
      <c r="I36" s="29">
        <f>(G36-F36)*C36</f>
        <v>5200</v>
      </c>
      <c r="J36" s="3">
        <f t="shared" ref="J36" si="32">+I36+H36</f>
        <v>10400</v>
      </c>
    </row>
    <row r="37" spans="1:10" x14ac:dyDescent="0.25">
      <c r="A37" s="37">
        <v>43328</v>
      </c>
      <c r="B37" s="60" t="s">
        <v>80</v>
      </c>
      <c r="C37" s="60">
        <v>2667</v>
      </c>
      <c r="D37" s="38" t="s">
        <v>35</v>
      </c>
      <c r="E37" s="39">
        <v>396</v>
      </c>
      <c r="F37" s="39">
        <v>398</v>
      </c>
      <c r="G37" s="39" t="s">
        <v>16</v>
      </c>
      <c r="H37" s="29">
        <f t="shared" ref="H37" si="33">(F37-E37)*C37</f>
        <v>5334</v>
      </c>
      <c r="I37" s="29">
        <v>0</v>
      </c>
      <c r="J37" s="3">
        <f t="shared" ref="J37" si="34">+I37+H37</f>
        <v>5334</v>
      </c>
    </row>
    <row r="38" spans="1:10" x14ac:dyDescent="0.25">
      <c r="A38" s="37">
        <v>43326</v>
      </c>
      <c r="B38" s="60" t="s">
        <v>115</v>
      </c>
      <c r="C38" s="60">
        <v>1250</v>
      </c>
      <c r="D38" s="38" t="s">
        <v>35</v>
      </c>
      <c r="E38" s="39">
        <v>621</v>
      </c>
      <c r="F38" s="39">
        <v>625</v>
      </c>
      <c r="G38" s="39">
        <v>630</v>
      </c>
      <c r="H38" s="29">
        <f t="shared" ref="H38" si="35">(F38-E38)*C38</f>
        <v>5000</v>
      </c>
      <c r="I38" s="29">
        <f>(G38-F38)*C38</f>
        <v>6250</v>
      </c>
      <c r="J38" s="3">
        <f t="shared" ref="J38" si="36">+I38+H38</f>
        <v>11250</v>
      </c>
    </row>
    <row r="39" spans="1:10" x14ac:dyDescent="0.25">
      <c r="A39" s="37">
        <v>43325</v>
      </c>
      <c r="B39" s="60" t="s">
        <v>112</v>
      </c>
      <c r="C39" s="60">
        <v>700</v>
      </c>
      <c r="D39" s="38" t="s">
        <v>35</v>
      </c>
      <c r="E39" s="39">
        <v>1263</v>
      </c>
      <c r="F39" s="39">
        <v>1270</v>
      </c>
      <c r="G39" s="39">
        <v>1290</v>
      </c>
      <c r="H39" s="29">
        <f t="shared" ref="H39" si="37">(F39-E39)*C39</f>
        <v>4900</v>
      </c>
      <c r="I39" s="29">
        <f>(G39-F39)*C39</f>
        <v>14000</v>
      </c>
      <c r="J39" s="3">
        <f t="shared" ref="J39" si="38">+I39+H39</f>
        <v>18900</v>
      </c>
    </row>
    <row r="40" spans="1:10" ht="15.75" customHeight="1" x14ac:dyDescent="0.25">
      <c r="A40" s="37">
        <v>43319</v>
      </c>
      <c r="B40" s="60" t="s">
        <v>77</v>
      </c>
      <c r="C40" s="60">
        <v>1100</v>
      </c>
      <c r="D40" s="38" t="s">
        <v>35</v>
      </c>
      <c r="E40" s="39">
        <v>554</v>
      </c>
      <c r="F40" s="39">
        <v>558</v>
      </c>
      <c r="G40" s="39">
        <v>562</v>
      </c>
      <c r="H40" s="29">
        <f t="shared" ref="H40:H45" si="39">(F40-E40)*C40</f>
        <v>4400</v>
      </c>
      <c r="I40" s="3">
        <f>(G40-F40)*C40</f>
        <v>4400</v>
      </c>
      <c r="J40" s="3">
        <f t="shared" ref="J40:J45" si="40">+I40+H40</f>
        <v>8800</v>
      </c>
    </row>
    <row r="41" spans="1:10" x14ac:dyDescent="0.25">
      <c r="A41" s="37">
        <v>43318</v>
      </c>
      <c r="B41" s="60" t="s">
        <v>105</v>
      </c>
      <c r="C41" s="60">
        <v>2600</v>
      </c>
      <c r="D41" s="38" t="s">
        <v>35</v>
      </c>
      <c r="E41" s="39">
        <v>360</v>
      </c>
      <c r="F41" s="39">
        <v>362</v>
      </c>
      <c r="G41" s="39">
        <v>364</v>
      </c>
      <c r="H41" s="29">
        <f t="shared" si="39"/>
        <v>5200</v>
      </c>
      <c r="I41" s="3">
        <f>(G41-F41)*C41</f>
        <v>5200</v>
      </c>
      <c r="J41" s="3">
        <f t="shared" si="40"/>
        <v>10400</v>
      </c>
    </row>
    <row r="42" spans="1:10" x14ac:dyDescent="0.25">
      <c r="A42" s="37">
        <v>43315</v>
      </c>
      <c r="B42" s="60" t="s">
        <v>106</v>
      </c>
      <c r="C42" s="60">
        <v>700</v>
      </c>
      <c r="D42" s="38" t="s">
        <v>35</v>
      </c>
      <c r="E42" s="39">
        <v>694</v>
      </c>
      <c r="F42" s="39">
        <v>702</v>
      </c>
      <c r="G42" s="39">
        <v>712</v>
      </c>
      <c r="H42" s="29">
        <f t="shared" ref="H42" si="41">(F42-E42)*C42</f>
        <v>5600</v>
      </c>
      <c r="I42" s="29">
        <v>6000</v>
      </c>
      <c r="J42" s="3">
        <f t="shared" ref="J42" si="42">+I42+H42</f>
        <v>11600</v>
      </c>
    </row>
    <row r="43" spans="1:10" x14ac:dyDescent="0.25">
      <c r="A43" s="37">
        <v>43314</v>
      </c>
      <c r="B43" s="60" t="s">
        <v>103</v>
      </c>
      <c r="C43" s="60">
        <v>302</v>
      </c>
      <c r="D43" s="38" t="s">
        <v>35</v>
      </c>
      <c r="E43" s="39">
        <v>2910</v>
      </c>
      <c r="F43" s="39">
        <v>2925</v>
      </c>
      <c r="G43" s="39">
        <v>2960</v>
      </c>
      <c r="H43" s="29">
        <f t="shared" si="39"/>
        <v>4530</v>
      </c>
      <c r="I43" s="29">
        <v>6000</v>
      </c>
      <c r="J43" s="3">
        <f t="shared" si="40"/>
        <v>10530</v>
      </c>
    </row>
    <row r="44" spans="1:10" x14ac:dyDescent="0.25">
      <c r="A44" s="37">
        <v>43313</v>
      </c>
      <c r="B44" s="60" t="s">
        <v>104</v>
      </c>
      <c r="C44" s="60">
        <v>900</v>
      </c>
      <c r="D44" s="38" t="s">
        <v>35</v>
      </c>
      <c r="E44" s="39">
        <v>591</v>
      </c>
      <c r="F44" s="39">
        <v>585</v>
      </c>
      <c r="G44" s="39" t="s">
        <v>16</v>
      </c>
      <c r="H44" s="29">
        <f t="shared" si="39"/>
        <v>-5400</v>
      </c>
      <c r="I44" s="29">
        <v>0</v>
      </c>
      <c r="J44" s="3">
        <f t="shared" si="40"/>
        <v>-5400</v>
      </c>
    </row>
    <row r="45" spans="1:10" x14ac:dyDescent="0.25">
      <c r="A45" s="37">
        <v>43311</v>
      </c>
      <c r="B45" s="60" t="s">
        <v>47</v>
      </c>
      <c r="C45" s="60">
        <v>2750</v>
      </c>
      <c r="D45" s="38" t="s">
        <v>35</v>
      </c>
      <c r="E45" s="39">
        <v>299</v>
      </c>
      <c r="F45" s="39">
        <v>301.5</v>
      </c>
      <c r="G45" s="39" t="s">
        <v>16</v>
      </c>
      <c r="H45" s="29">
        <f t="shared" si="39"/>
        <v>6875</v>
      </c>
      <c r="I45" s="29">
        <v>0</v>
      </c>
      <c r="J45" s="3">
        <f t="shared" si="40"/>
        <v>6875</v>
      </c>
    </row>
    <row r="46" spans="1:10" x14ac:dyDescent="0.25">
      <c r="A46" s="37">
        <v>43307</v>
      </c>
      <c r="B46" s="60" t="s">
        <v>92</v>
      </c>
      <c r="C46" s="60">
        <v>3000</v>
      </c>
      <c r="D46" s="38" t="s">
        <v>35</v>
      </c>
      <c r="E46" s="39">
        <v>230</v>
      </c>
      <c r="F46" s="39">
        <v>231.5</v>
      </c>
      <c r="G46" s="39">
        <v>234</v>
      </c>
      <c r="H46" s="29">
        <f t="shared" ref="H46:H48" si="43">(F46-E46)*C46</f>
        <v>4500</v>
      </c>
      <c r="I46" s="3">
        <f>(G46-F46)*C46</f>
        <v>7500</v>
      </c>
      <c r="J46" s="3">
        <f t="shared" ref="J46:J47" si="44">+I46+H46</f>
        <v>12000</v>
      </c>
    </row>
    <row r="47" spans="1:10" x14ac:dyDescent="0.25">
      <c r="A47" s="37">
        <v>43306</v>
      </c>
      <c r="B47" s="60" t="s">
        <v>51</v>
      </c>
      <c r="C47" s="60">
        <v>800</v>
      </c>
      <c r="D47" s="38" t="s">
        <v>35</v>
      </c>
      <c r="E47" s="39">
        <v>1073</v>
      </c>
      <c r="F47" s="39">
        <v>1077.9000000000001</v>
      </c>
      <c r="G47" s="39" t="s">
        <v>16</v>
      </c>
      <c r="H47" s="29">
        <f t="shared" si="43"/>
        <v>3920.0000000000728</v>
      </c>
      <c r="I47" s="3">
        <v>0</v>
      </c>
      <c r="J47" s="3">
        <f t="shared" si="44"/>
        <v>3920.0000000000728</v>
      </c>
    </row>
    <row r="48" spans="1:10" x14ac:dyDescent="0.25">
      <c r="A48" s="37">
        <v>43305</v>
      </c>
      <c r="B48" s="60" t="s">
        <v>93</v>
      </c>
      <c r="C48" s="60">
        <v>1250</v>
      </c>
      <c r="D48" s="38" t="s">
        <v>35</v>
      </c>
      <c r="E48" s="39">
        <v>484</v>
      </c>
      <c r="F48" s="39">
        <v>486.4</v>
      </c>
      <c r="G48" s="39" t="s">
        <v>16</v>
      </c>
      <c r="H48" s="29">
        <f t="shared" si="43"/>
        <v>2999.9999999999718</v>
      </c>
      <c r="I48" s="3">
        <v>0</v>
      </c>
      <c r="J48" s="3">
        <f>+I48+H48</f>
        <v>2999.9999999999718</v>
      </c>
    </row>
    <row r="49" spans="1:10" x14ac:dyDescent="0.25">
      <c r="A49" s="37">
        <v>43299</v>
      </c>
      <c r="B49" s="60" t="s">
        <v>86</v>
      </c>
      <c r="C49" s="60">
        <v>500</v>
      </c>
      <c r="D49" s="38" t="s">
        <v>36</v>
      </c>
      <c r="E49" s="39">
        <v>1602</v>
      </c>
      <c r="F49" s="39">
        <v>1592</v>
      </c>
      <c r="G49" s="39">
        <v>1585</v>
      </c>
      <c r="H49" s="29">
        <f>(E49-F49)*C49</f>
        <v>5000</v>
      </c>
      <c r="I49" s="3">
        <f>(F49-G49)*C49</f>
        <v>3500</v>
      </c>
      <c r="J49" s="3">
        <f>+I49+H49</f>
        <v>8500</v>
      </c>
    </row>
    <row r="50" spans="1:10" x14ac:dyDescent="0.25">
      <c r="A50" s="37">
        <v>43297</v>
      </c>
      <c r="B50" s="60" t="s">
        <v>87</v>
      </c>
      <c r="C50" s="60">
        <v>1000</v>
      </c>
      <c r="D50" s="38" t="s">
        <v>36</v>
      </c>
      <c r="E50" s="39">
        <v>541</v>
      </c>
      <c r="F50" s="39">
        <v>536</v>
      </c>
      <c r="G50" s="39">
        <v>530</v>
      </c>
      <c r="H50" s="29">
        <f>(E50-F50)*C50</f>
        <v>5000</v>
      </c>
      <c r="I50" s="3">
        <f>(F50-G50)*C50</f>
        <v>6000</v>
      </c>
      <c r="J50" s="3">
        <f>+I50+H50</f>
        <v>11000</v>
      </c>
    </row>
    <row r="51" spans="1:10" x14ac:dyDescent="0.25">
      <c r="A51" s="25">
        <v>43293</v>
      </c>
      <c r="B51" s="26" t="s">
        <v>39</v>
      </c>
      <c r="C51" s="26">
        <v>500</v>
      </c>
      <c r="D51" s="26" t="s">
        <v>35</v>
      </c>
      <c r="E51" s="27">
        <v>2414</v>
      </c>
      <c r="F51" s="27">
        <v>2424</v>
      </c>
      <c r="G51" s="28">
        <v>2438</v>
      </c>
      <c r="H51" s="29">
        <f t="shared" ref="H51:H56" si="45">(F51-E51)*C51</f>
        <v>5000</v>
      </c>
      <c r="I51" s="3">
        <f>(G40-F40)*C40</f>
        <v>4400</v>
      </c>
      <c r="J51" s="3">
        <f>+I57+H51</f>
        <v>12000</v>
      </c>
    </row>
    <row r="52" spans="1:10" x14ac:dyDescent="0.25">
      <c r="A52" s="25">
        <v>43292</v>
      </c>
      <c r="B52" s="26" t="s">
        <v>40</v>
      </c>
      <c r="C52" s="26">
        <v>2750</v>
      </c>
      <c r="D52" s="26" t="s">
        <v>36</v>
      </c>
      <c r="E52" s="27">
        <v>267.5</v>
      </c>
      <c r="F52" s="27">
        <v>267.5</v>
      </c>
      <c r="G52" s="28">
        <v>0</v>
      </c>
      <c r="H52" s="29">
        <f t="shared" si="45"/>
        <v>0</v>
      </c>
      <c r="I52" s="29">
        <v>0</v>
      </c>
      <c r="J52" s="3">
        <f t="shared" ref="J52:J56" si="46">+I52+H52</f>
        <v>0</v>
      </c>
    </row>
    <row r="53" spans="1:10" x14ac:dyDescent="0.25">
      <c r="A53" s="25">
        <v>43290</v>
      </c>
      <c r="B53" s="26" t="s">
        <v>41</v>
      </c>
      <c r="C53" s="26">
        <v>1400</v>
      </c>
      <c r="D53" s="26" t="s">
        <v>35</v>
      </c>
      <c r="E53" s="27">
        <v>598</v>
      </c>
      <c r="F53" s="27">
        <v>603</v>
      </c>
      <c r="G53" s="28">
        <v>0</v>
      </c>
      <c r="H53" s="29">
        <f t="shared" si="45"/>
        <v>7000</v>
      </c>
      <c r="I53" s="29">
        <v>0</v>
      </c>
      <c r="J53" s="3">
        <f t="shared" si="46"/>
        <v>7000</v>
      </c>
    </row>
    <row r="54" spans="1:10" x14ac:dyDescent="0.25">
      <c r="A54" s="25">
        <v>43287</v>
      </c>
      <c r="B54" s="26" t="s">
        <v>42</v>
      </c>
      <c r="C54" s="26">
        <v>1250</v>
      </c>
      <c r="D54" s="26" t="s">
        <v>35</v>
      </c>
      <c r="E54" s="27">
        <v>658</v>
      </c>
      <c r="F54" s="27">
        <v>663.5</v>
      </c>
      <c r="G54" s="28">
        <v>0</v>
      </c>
      <c r="H54" s="29">
        <f t="shared" si="45"/>
        <v>6875</v>
      </c>
      <c r="I54" s="29">
        <v>0</v>
      </c>
      <c r="J54" s="3">
        <f t="shared" si="46"/>
        <v>6875</v>
      </c>
    </row>
    <row r="55" spans="1:10" x14ac:dyDescent="0.25">
      <c r="A55" s="25">
        <v>43286</v>
      </c>
      <c r="B55" s="26" t="s">
        <v>43</v>
      </c>
      <c r="C55" s="26">
        <v>600</v>
      </c>
      <c r="D55" s="26" t="s">
        <v>35</v>
      </c>
      <c r="E55" s="27">
        <v>1320</v>
      </c>
      <c r="F55" s="27">
        <v>1330</v>
      </c>
      <c r="G55" s="28">
        <v>0</v>
      </c>
      <c r="H55" s="29">
        <f t="shared" si="45"/>
        <v>6000</v>
      </c>
      <c r="I55" s="29">
        <v>0</v>
      </c>
      <c r="J55" s="3">
        <f t="shared" si="46"/>
        <v>6000</v>
      </c>
    </row>
    <row r="56" spans="1:10" x14ac:dyDescent="0.25">
      <c r="A56" s="25">
        <v>43285</v>
      </c>
      <c r="B56" s="26" t="s">
        <v>44</v>
      </c>
      <c r="C56" s="26">
        <v>12000</v>
      </c>
      <c r="D56" s="26" t="s">
        <v>35</v>
      </c>
      <c r="E56" s="27">
        <v>57.25</v>
      </c>
      <c r="F56" s="27">
        <v>58.25</v>
      </c>
      <c r="G56" s="28">
        <v>0</v>
      </c>
      <c r="H56" s="29">
        <f t="shared" si="45"/>
        <v>12000</v>
      </c>
      <c r="I56" s="29">
        <v>0</v>
      </c>
      <c r="J56" s="3">
        <f t="shared" si="46"/>
        <v>12000</v>
      </c>
    </row>
    <row r="57" spans="1:10" x14ac:dyDescent="0.25">
      <c r="A57" s="25">
        <v>43285</v>
      </c>
      <c r="B57" s="30" t="s">
        <v>45</v>
      </c>
      <c r="C57" s="31">
        <v>250</v>
      </c>
      <c r="D57" s="30" t="s">
        <v>35</v>
      </c>
      <c r="E57" s="32">
        <v>2885</v>
      </c>
      <c r="F57" s="32">
        <v>2910</v>
      </c>
      <c r="G57" s="32">
        <v>2930</v>
      </c>
      <c r="H57" s="29">
        <v>6250</v>
      </c>
      <c r="I57" s="3">
        <f>(G51-F51)*C51</f>
        <v>7000</v>
      </c>
      <c r="J57" s="3" t="e">
        <f>+#REF!+H57</f>
        <v>#REF!</v>
      </c>
    </row>
    <row r="58" spans="1:10" x14ac:dyDescent="0.25">
      <c r="A58" s="25">
        <v>43284</v>
      </c>
      <c r="B58" s="30" t="s">
        <v>47</v>
      </c>
      <c r="C58" s="31">
        <v>2750</v>
      </c>
      <c r="D58" s="30" t="s">
        <v>35</v>
      </c>
      <c r="E58" s="32">
        <v>260.5</v>
      </c>
      <c r="F58" s="32">
        <v>262.5</v>
      </c>
      <c r="G58" s="32">
        <v>0</v>
      </c>
      <c r="H58" s="29">
        <v>5500</v>
      </c>
      <c r="I58" s="29">
        <v>0</v>
      </c>
      <c r="J58" s="3">
        <v>5500</v>
      </c>
    </row>
    <row r="59" spans="1:10" x14ac:dyDescent="0.25">
      <c r="A59" s="25">
        <v>43284</v>
      </c>
      <c r="B59" s="31" t="s">
        <v>48</v>
      </c>
      <c r="C59" s="31">
        <v>10000</v>
      </c>
      <c r="D59" s="31" t="s">
        <v>36</v>
      </c>
      <c r="E59" s="32">
        <v>53.75</v>
      </c>
      <c r="F59" s="32">
        <v>52.5</v>
      </c>
      <c r="G59" s="32">
        <v>0</v>
      </c>
      <c r="H59" s="29">
        <f>(E59-F59)*C59</f>
        <v>12500</v>
      </c>
      <c r="I59" s="29">
        <v>0</v>
      </c>
      <c r="J59" s="3">
        <f t="shared" ref="J59:J60" si="47">+I59+H59</f>
        <v>12500</v>
      </c>
    </row>
    <row r="60" spans="1:10" x14ac:dyDescent="0.25">
      <c r="A60" s="25">
        <v>43283</v>
      </c>
      <c r="B60" s="26" t="s">
        <v>48</v>
      </c>
      <c r="C60" s="26">
        <v>10000</v>
      </c>
      <c r="D60" s="26" t="s">
        <v>35</v>
      </c>
      <c r="E60" s="27">
        <v>56.25</v>
      </c>
      <c r="F60" s="27">
        <v>57.5</v>
      </c>
      <c r="G60" s="28">
        <v>0</v>
      </c>
      <c r="H60" s="29">
        <f t="shared" ref="H60" si="48">(F60-E60)*C60</f>
        <v>12500</v>
      </c>
      <c r="I60" s="29">
        <v>0</v>
      </c>
      <c r="J60" s="3">
        <f t="shared" si="47"/>
        <v>12500</v>
      </c>
    </row>
    <row r="61" spans="1:10" x14ac:dyDescent="0.25">
      <c r="A61" s="33"/>
      <c r="B61" s="34"/>
      <c r="C61" s="34"/>
      <c r="D61" s="34"/>
      <c r="E61" s="35"/>
      <c r="F61" s="35"/>
      <c r="G61" s="35"/>
      <c r="H61" s="36"/>
      <c r="I61" s="36"/>
      <c r="J61" s="16"/>
    </row>
    <row r="62" spans="1:10" x14ac:dyDescent="0.25">
      <c r="A62" s="25">
        <v>43280</v>
      </c>
      <c r="B62" s="26" t="s">
        <v>49</v>
      </c>
      <c r="C62" s="26">
        <v>1200</v>
      </c>
      <c r="D62" s="26" t="s">
        <v>35</v>
      </c>
      <c r="E62" s="27">
        <v>972</v>
      </c>
      <c r="F62" s="27">
        <v>987</v>
      </c>
      <c r="G62" s="28">
        <v>0</v>
      </c>
      <c r="H62" s="29">
        <f t="shared" ref="H62:H64" si="49">(F62-E62)*C62</f>
        <v>18000</v>
      </c>
      <c r="I62" s="29">
        <v>0</v>
      </c>
      <c r="J62" s="3">
        <f t="shared" ref="J62:J83" si="50">+I62+H62</f>
        <v>18000</v>
      </c>
    </row>
    <row r="63" spans="1:10" x14ac:dyDescent="0.25">
      <c r="A63" s="25">
        <v>43279</v>
      </c>
      <c r="B63" s="26" t="s">
        <v>50</v>
      </c>
      <c r="C63" s="26">
        <v>28000</v>
      </c>
      <c r="D63" s="26" t="s">
        <v>35</v>
      </c>
      <c r="E63" s="27">
        <v>13.75</v>
      </c>
      <c r="F63" s="27">
        <v>14.4</v>
      </c>
      <c r="G63" s="28">
        <v>0</v>
      </c>
      <c r="H63" s="29">
        <f t="shared" si="49"/>
        <v>18200.000000000011</v>
      </c>
      <c r="I63" s="29">
        <v>0</v>
      </c>
      <c r="J63" s="3">
        <f t="shared" si="50"/>
        <v>18200.000000000011</v>
      </c>
    </row>
    <row r="64" spans="1:10" x14ac:dyDescent="0.25">
      <c r="A64" s="25">
        <v>43279</v>
      </c>
      <c r="B64" s="26" t="s">
        <v>51</v>
      </c>
      <c r="C64" s="26">
        <v>800</v>
      </c>
      <c r="D64" s="26" t="s">
        <v>35</v>
      </c>
      <c r="E64" s="27">
        <v>1124</v>
      </c>
      <c r="F64" s="27">
        <v>1132</v>
      </c>
      <c r="G64" s="28">
        <v>0</v>
      </c>
      <c r="H64" s="29">
        <f t="shared" si="49"/>
        <v>6400</v>
      </c>
      <c r="I64" s="29">
        <v>0</v>
      </c>
      <c r="J64" s="3">
        <f t="shared" si="50"/>
        <v>6400</v>
      </c>
    </row>
    <row r="65" spans="1:10" x14ac:dyDescent="0.25">
      <c r="A65" s="37">
        <v>43277</v>
      </c>
      <c r="B65" s="31" t="s">
        <v>46</v>
      </c>
      <c r="C65" s="31">
        <v>12000</v>
      </c>
      <c r="D65" s="31" t="s">
        <v>36</v>
      </c>
      <c r="E65" s="32">
        <v>82.25</v>
      </c>
      <c r="F65" s="32">
        <v>80.5</v>
      </c>
      <c r="G65" s="32">
        <v>0</v>
      </c>
      <c r="H65" s="29">
        <f>(E65-F65)*C65</f>
        <v>21000</v>
      </c>
      <c r="I65" s="29">
        <v>0</v>
      </c>
      <c r="J65" s="3">
        <f t="shared" si="50"/>
        <v>21000</v>
      </c>
    </row>
    <row r="66" spans="1:10" x14ac:dyDescent="0.25">
      <c r="A66" s="37">
        <v>43276</v>
      </c>
      <c r="B66" s="38" t="s">
        <v>52</v>
      </c>
      <c r="C66" s="38">
        <v>500</v>
      </c>
      <c r="D66" s="38" t="s">
        <v>35</v>
      </c>
      <c r="E66" s="39">
        <v>1615</v>
      </c>
      <c r="F66" s="39">
        <v>1637</v>
      </c>
      <c r="G66" s="28">
        <v>0</v>
      </c>
      <c r="H66" s="29">
        <f t="shared" ref="H66" si="51">(F66-E66)*C66</f>
        <v>11000</v>
      </c>
      <c r="I66" s="29">
        <v>0</v>
      </c>
      <c r="J66" s="3">
        <f t="shared" si="50"/>
        <v>11000</v>
      </c>
    </row>
    <row r="67" spans="1:10" x14ac:dyDescent="0.25">
      <c r="A67" s="37">
        <v>43273</v>
      </c>
      <c r="B67" s="31" t="s">
        <v>49</v>
      </c>
      <c r="C67" s="31">
        <v>1200</v>
      </c>
      <c r="D67" s="31" t="s">
        <v>36</v>
      </c>
      <c r="E67" s="32">
        <v>985</v>
      </c>
      <c r="F67" s="32">
        <v>980</v>
      </c>
      <c r="G67" s="32">
        <v>0</v>
      </c>
      <c r="H67" s="29">
        <f>(E67-F67)*C67</f>
        <v>6000</v>
      </c>
      <c r="I67" s="29">
        <v>0</v>
      </c>
      <c r="J67" s="3">
        <f t="shared" si="50"/>
        <v>6000</v>
      </c>
    </row>
    <row r="68" spans="1:10" x14ac:dyDescent="0.25">
      <c r="A68" s="37">
        <v>43272</v>
      </c>
      <c r="B68" s="31" t="s">
        <v>52</v>
      </c>
      <c r="C68" s="31">
        <v>500</v>
      </c>
      <c r="D68" s="31" t="s">
        <v>36</v>
      </c>
      <c r="E68" s="32">
        <v>1640</v>
      </c>
      <c r="F68" s="32">
        <v>1615</v>
      </c>
      <c r="G68" s="32">
        <v>0</v>
      </c>
      <c r="H68" s="29">
        <f>(E68-F68)*C68</f>
        <v>12500</v>
      </c>
      <c r="I68" s="29">
        <v>0</v>
      </c>
      <c r="J68" s="3">
        <f t="shared" si="50"/>
        <v>12500</v>
      </c>
    </row>
    <row r="69" spans="1:10" x14ac:dyDescent="0.25">
      <c r="A69" s="37">
        <v>43271</v>
      </c>
      <c r="B69" s="38" t="s">
        <v>53</v>
      </c>
      <c r="C69" s="38">
        <v>7000</v>
      </c>
      <c r="D69" s="38" t="s">
        <v>35</v>
      </c>
      <c r="E69" s="39">
        <v>137</v>
      </c>
      <c r="F69" s="39">
        <v>138</v>
      </c>
      <c r="G69" s="28">
        <v>0</v>
      </c>
      <c r="H69" s="29">
        <f t="shared" ref="H69:H71" si="52">(F69-E69)*C69</f>
        <v>7000</v>
      </c>
      <c r="I69" s="29">
        <v>0</v>
      </c>
      <c r="J69" s="3">
        <f t="shared" si="50"/>
        <v>7000</v>
      </c>
    </row>
    <row r="70" spans="1:10" x14ac:dyDescent="0.25">
      <c r="A70" s="37">
        <v>43269</v>
      </c>
      <c r="B70" s="38" t="s">
        <v>49</v>
      </c>
      <c r="C70" s="38">
        <v>1200</v>
      </c>
      <c r="D70" s="38" t="s">
        <v>35</v>
      </c>
      <c r="E70" s="39">
        <v>1000</v>
      </c>
      <c r="F70" s="39">
        <v>1012</v>
      </c>
      <c r="G70" s="39">
        <v>0</v>
      </c>
      <c r="H70" s="3">
        <f t="shared" si="52"/>
        <v>14400</v>
      </c>
      <c r="I70" s="3">
        <v>0</v>
      </c>
      <c r="J70" s="3">
        <f t="shared" si="50"/>
        <v>14400</v>
      </c>
    </row>
    <row r="71" spans="1:10" x14ac:dyDescent="0.25">
      <c r="A71" s="37">
        <v>43269</v>
      </c>
      <c r="B71" s="38" t="s">
        <v>53</v>
      </c>
      <c r="C71" s="38">
        <v>7000</v>
      </c>
      <c r="D71" s="38" t="s">
        <v>35</v>
      </c>
      <c r="E71" s="39">
        <v>140</v>
      </c>
      <c r="F71" s="39">
        <v>140.5</v>
      </c>
      <c r="G71" s="39">
        <v>0</v>
      </c>
      <c r="H71" s="3">
        <f t="shared" si="52"/>
        <v>3500</v>
      </c>
      <c r="I71" s="3">
        <v>0</v>
      </c>
      <c r="J71" s="3">
        <f t="shared" si="50"/>
        <v>3500</v>
      </c>
    </row>
    <row r="72" spans="1:10" x14ac:dyDescent="0.25">
      <c r="A72" s="37">
        <v>43266</v>
      </c>
      <c r="B72" s="38" t="s">
        <v>54</v>
      </c>
      <c r="C72" s="38">
        <v>12000</v>
      </c>
      <c r="D72" s="38" t="s">
        <v>36</v>
      </c>
      <c r="E72" s="39">
        <v>87</v>
      </c>
      <c r="F72" s="39">
        <v>85</v>
      </c>
      <c r="G72" s="39">
        <v>84.25</v>
      </c>
      <c r="H72" s="3">
        <f>(E72-F72)*C72</f>
        <v>24000</v>
      </c>
      <c r="I72" s="3">
        <f>(F72-G72)*C72</f>
        <v>9000</v>
      </c>
      <c r="J72" s="3">
        <f t="shared" si="50"/>
        <v>33000</v>
      </c>
    </row>
    <row r="73" spans="1:10" x14ac:dyDescent="0.25">
      <c r="A73" s="37">
        <v>43266</v>
      </c>
      <c r="B73" s="38" t="s">
        <v>55</v>
      </c>
      <c r="C73" s="38">
        <v>1000</v>
      </c>
      <c r="D73" s="38" t="s">
        <v>36</v>
      </c>
      <c r="E73" s="39">
        <v>1087</v>
      </c>
      <c r="F73" s="39">
        <v>1075</v>
      </c>
      <c r="G73" s="39">
        <v>0</v>
      </c>
      <c r="H73" s="3">
        <f t="shared" ref="H73" si="53">(E73-F73)*C73</f>
        <v>12000</v>
      </c>
      <c r="I73" s="3">
        <v>0</v>
      </c>
      <c r="J73" s="3">
        <f t="shared" si="50"/>
        <v>12000</v>
      </c>
    </row>
    <row r="74" spans="1:10" x14ac:dyDescent="0.25">
      <c r="A74" s="37">
        <v>43265</v>
      </c>
      <c r="B74" s="38" t="s">
        <v>50</v>
      </c>
      <c r="C74" s="38">
        <v>28000</v>
      </c>
      <c r="D74" s="38" t="s">
        <v>35</v>
      </c>
      <c r="E74" s="39">
        <v>16</v>
      </c>
      <c r="F74" s="39">
        <v>15.4</v>
      </c>
      <c r="G74" s="39">
        <v>0</v>
      </c>
      <c r="H74" s="3">
        <f t="shared" ref="H74" si="54">(F74-E74)*C74</f>
        <v>-16799.999999999989</v>
      </c>
      <c r="I74" s="3">
        <v>0</v>
      </c>
      <c r="J74" s="40">
        <f t="shared" si="50"/>
        <v>-16799.999999999989</v>
      </c>
    </row>
    <row r="75" spans="1:10" x14ac:dyDescent="0.25">
      <c r="A75" s="37">
        <v>43265</v>
      </c>
      <c r="B75" s="38" t="s">
        <v>53</v>
      </c>
      <c r="C75" s="38">
        <v>7000</v>
      </c>
      <c r="D75" s="38" t="s">
        <v>35</v>
      </c>
      <c r="E75" s="39">
        <v>143.75</v>
      </c>
      <c r="F75" s="39">
        <v>145.75</v>
      </c>
      <c r="G75" s="39">
        <v>146.25</v>
      </c>
      <c r="H75" s="3">
        <f>(F75-E75)*C75</f>
        <v>14000</v>
      </c>
      <c r="I75" s="3">
        <f>(G75-F75)*C75</f>
        <v>3500</v>
      </c>
      <c r="J75" s="3">
        <f t="shared" si="50"/>
        <v>17500</v>
      </c>
    </row>
    <row r="76" spans="1:10" x14ac:dyDescent="0.25">
      <c r="A76" s="41">
        <v>43264</v>
      </c>
      <c r="B76" s="31" t="s">
        <v>49</v>
      </c>
      <c r="C76" s="31">
        <v>1200</v>
      </c>
      <c r="D76" s="31" t="s">
        <v>36</v>
      </c>
      <c r="E76" s="32">
        <v>1045</v>
      </c>
      <c r="F76" s="32">
        <v>1032</v>
      </c>
      <c r="G76" s="32">
        <v>0</v>
      </c>
      <c r="H76" s="29">
        <f t="shared" ref="H76" si="55">(E76-F76)*C76</f>
        <v>15600</v>
      </c>
      <c r="I76" s="29">
        <v>0</v>
      </c>
      <c r="J76" s="3">
        <f t="shared" si="50"/>
        <v>15600</v>
      </c>
    </row>
    <row r="77" spans="1:10" x14ac:dyDescent="0.25">
      <c r="A77" s="37">
        <v>43263</v>
      </c>
      <c r="B77" s="38" t="s">
        <v>56</v>
      </c>
      <c r="C77" s="38">
        <v>1000</v>
      </c>
      <c r="D77" s="38" t="s">
        <v>35</v>
      </c>
      <c r="E77" s="39">
        <v>1061</v>
      </c>
      <c r="F77" s="39">
        <v>1076</v>
      </c>
      <c r="G77" s="39">
        <v>1096</v>
      </c>
      <c r="H77" s="3">
        <f>(F77-E77)*C77</f>
        <v>15000</v>
      </c>
      <c r="I77" s="3">
        <v>0</v>
      </c>
      <c r="J77" s="3">
        <f t="shared" si="50"/>
        <v>15000</v>
      </c>
    </row>
    <row r="78" spans="1:10" x14ac:dyDescent="0.25">
      <c r="A78" s="37">
        <v>43262</v>
      </c>
      <c r="B78" s="38" t="s">
        <v>57</v>
      </c>
      <c r="C78" s="38">
        <v>4500</v>
      </c>
      <c r="D78" s="38" t="s">
        <v>35</v>
      </c>
      <c r="E78" s="39">
        <v>273</v>
      </c>
      <c r="F78" s="39">
        <v>275.75</v>
      </c>
      <c r="G78" s="39">
        <v>0</v>
      </c>
      <c r="H78" s="3">
        <f>(F78-E78)*C78</f>
        <v>12375</v>
      </c>
      <c r="I78" s="3">
        <v>0</v>
      </c>
      <c r="J78" s="3">
        <f t="shared" si="50"/>
        <v>12375</v>
      </c>
    </row>
    <row r="79" spans="1:10" x14ac:dyDescent="0.25">
      <c r="A79" s="37">
        <v>43259</v>
      </c>
      <c r="B79" s="38" t="s">
        <v>49</v>
      </c>
      <c r="C79" s="38">
        <v>1200</v>
      </c>
      <c r="D79" s="38" t="s">
        <v>35</v>
      </c>
      <c r="E79" s="39">
        <v>1021</v>
      </c>
      <c r="F79" s="39">
        <v>1036</v>
      </c>
      <c r="G79" s="39">
        <v>1041</v>
      </c>
      <c r="H79" s="3">
        <f>(F79-E79)*C79</f>
        <v>18000</v>
      </c>
      <c r="I79" s="3">
        <f>(G79-F79)*C79</f>
        <v>6000</v>
      </c>
      <c r="J79" s="3">
        <f t="shared" si="50"/>
        <v>24000</v>
      </c>
    </row>
    <row r="80" spans="1:10" x14ac:dyDescent="0.25">
      <c r="A80" s="37">
        <v>43259</v>
      </c>
      <c r="B80" s="38" t="s">
        <v>58</v>
      </c>
      <c r="C80" s="38">
        <v>4000</v>
      </c>
      <c r="D80" s="38" t="s">
        <v>35</v>
      </c>
      <c r="E80" s="39">
        <v>132.75</v>
      </c>
      <c r="F80" s="39">
        <v>135.75</v>
      </c>
      <c r="G80" s="39">
        <v>0</v>
      </c>
      <c r="H80" s="3">
        <f>(F80-E80)*C80</f>
        <v>12000</v>
      </c>
      <c r="I80" s="3">
        <v>0</v>
      </c>
      <c r="J80" s="3">
        <f t="shared" si="50"/>
        <v>12000</v>
      </c>
    </row>
    <row r="81" spans="1:10" x14ac:dyDescent="0.25">
      <c r="A81" s="37">
        <v>43259</v>
      </c>
      <c r="B81" s="38" t="s">
        <v>59</v>
      </c>
      <c r="C81" s="38">
        <v>1400</v>
      </c>
      <c r="D81" s="38" t="s">
        <v>35</v>
      </c>
      <c r="E81" s="39">
        <v>565</v>
      </c>
      <c r="F81" s="39">
        <v>575</v>
      </c>
      <c r="G81" s="39">
        <v>587</v>
      </c>
      <c r="H81" s="3">
        <f>(F81-E81)*C81</f>
        <v>14000</v>
      </c>
      <c r="I81" s="3">
        <f>(G81-F81)*C81</f>
        <v>16800</v>
      </c>
      <c r="J81" s="3">
        <f t="shared" si="50"/>
        <v>30800</v>
      </c>
    </row>
    <row r="82" spans="1:10" x14ac:dyDescent="0.25">
      <c r="A82" s="37">
        <v>43258</v>
      </c>
      <c r="B82" s="38" t="s">
        <v>53</v>
      </c>
      <c r="C82" s="38">
        <v>7000</v>
      </c>
      <c r="D82" s="38" t="s">
        <v>35</v>
      </c>
      <c r="E82" s="39">
        <v>149</v>
      </c>
      <c r="F82" s="39">
        <v>147</v>
      </c>
      <c r="G82" s="39">
        <v>0</v>
      </c>
      <c r="H82" s="3">
        <f t="shared" ref="H82:H83" si="56">(F82-E82)*C82</f>
        <v>-14000</v>
      </c>
      <c r="I82" s="3">
        <v>0</v>
      </c>
      <c r="J82" s="40">
        <f t="shared" si="50"/>
        <v>-14000</v>
      </c>
    </row>
    <row r="83" spans="1:10" x14ac:dyDescent="0.25">
      <c r="A83" s="37">
        <v>43258</v>
      </c>
      <c r="B83" s="42" t="s">
        <v>60</v>
      </c>
      <c r="C83" s="42">
        <v>28000</v>
      </c>
      <c r="D83" s="42" t="s">
        <v>35</v>
      </c>
      <c r="E83" s="43">
        <v>16</v>
      </c>
      <c r="F83" s="39">
        <v>15.5</v>
      </c>
      <c r="G83" s="43">
        <v>0</v>
      </c>
      <c r="H83" s="3">
        <f t="shared" si="56"/>
        <v>-14000</v>
      </c>
      <c r="I83" s="3">
        <v>0</v>
      </c>
      <c r="J83" s="40">
        <f t="shared" si="50"/>
        <v>-14000</v>
      </c>
    </row>
    <row r="84" spans="1:10" x14ac:dyDescent="0.25">
      <c r="A84" s="37">
        <v>43257</v>
      </c>
      <c r="B84" s="38" t="s">
        <v>61</v>
      </c>
      <c r="C84" s="38">
        <v>1100</v>
      </c>
      <c r="D84" s="38" t="s">
        <v>35</v>
      </c>
      <c r="E84" s="39">
        <v>899</v>
      </c>
      <c r="F84" s="39">
        <v>905</v>
      </c>
      <c r="G84" s="39">
        <v>0</v>
      </c>
      <c r="H84" s="3">
        <f>(F84-E84)*C84</f>
        <v>6600</v>
      </c>
      <c r="I84" s="3">
        <v>0</v>
      </c>
      <c r="J84" s="3">
        <f>+I84+H84</f>
        <v>6600</v>
      </c>
    </row>
    <row r="85" spans="1:10" x14ac:dyDescent="0.25">
      <c r="A85" s="37">
        <v>43256</v>
      </c>
      <c r="B85" s="38" t="s">
        <v>62</v>
      </c>
      <c r="C85" s="38">
        <v>8000</v>
      </c>
      <c r="D85" s="38" t="s">
        <v>35</v>
      </c>
      <c r="E85" s="39">
        <v>109</v>
      </c>
      <c r="F85" s="39">
        <v>110.9</v>
      </c>
      <c r="G85" s="39">
        <v>0</v>
      </c>
      <c r="H85" s="3">
        <f>(F85-E85)*C85</f>
        <v>15200.000000000045</v>
      </c>
      <c r="I85" s="3">
        <v>0</v>
      </c>
      <c r="J85" s="3">
        <f t="shared" ref="J85:J89" si="57">+I85+H85</f>
        <v>15200.000000000045</v>
      </c>
    </row>
    <row r="86" spans="1:10" x14ac:dyDescent="0.25">
      <c r="A86" s="37">
        <v>43255</v>
      </c>
      <c r="B86" s="38" t="s">
        <v>52</v>
      </c>
      <c r="C86" s="38">
        <v>500</v>
      </c>
      <c r="D86" s="38" t="s">
        <v>36</v>
      </c>
      <c r="E86" s="39">
        <v>1590</v>
      </c>
      <c r="F86" s="39">
        <v>1570</v>
      </c>
      <c r="G86" s="39">
        <v>0</v>
      </c>
      <c r="H86" s="3">
        <f>(E86-F86)*C86</f>
        <v>10000</v>
      </c>
      <c r="I86" s="3">
        <v>0</v>
      </c>
      <c r="J86" s="3">
        <f t="shared" si="57"/>
        <v>10000</v>
      </c>
    </row>
    <row r="87" spans="1:10" x14ac:dyDescent="0.25">
      <c r="A87" s="37">
        <v>43255</v>
      </c>
      <c r="B87" s="38" t="s">
        <v>63</v>
      </c>
      <c r="C87" s="38">
        <v>1000</v>
      </c>
      <c r="D87" s="38" t="s">
        <v>35</v>
      </c>
      <c r="E87" s="39">
        <v>923</v>
      </c>
      <c r="F87" s="39">
        <v>928</v>
      </c>
      <c r="G87" s="39">
        <v>0</v>
      </c>
      <c r="H87" s="3">
        <f>(F87-E87)*C87</f>
        <v>5000</v>
      </c>
      <c r="I87" s="3">
        <v>0</v>
      </c>
      <c r="J87" s="3">
        <f t="shared" si="57"/>
        <v>5000</v>
      </c>
    </row>
    <row r="88" spans="1:10" x14ac:dyDescent="0.25">
      <c r="A88" s="37">
        <v>43252</v>
      </c>
      <c r="B88" s="38" t="s">
        <v>62</v>
      </c>
      <c r="C88" s="38">
        <v>8000</v>
      </c>
      <c r="D88" s="38" t="s">
        <v>36</v>
      </c>
      <c r="E88" s="39">
        <v>122.5</v>
      </c>
      <c r="F88" s="39">
        <v>120.5</v>
      </c>
      <c r="G88" s="39">
        <v>0</v>
      </c>
      <c r="H88" s="3">
        <f>(E88-F88)*C88</f>
        <v>16000</v>
      </c>
      <c r="I88" s="3">
        <v>0</v>
      </c>
      <c r="J88" s="3">
        <f t="shared" si="57"/>
        <v>16000</v>
      </c>
    </row>
    <row r="89" spans="1:10" x14ac:dyDescent="0.25">
      <c r="A89" s="37">
        <v>43252</v>
      </c>
      <c r="B89" s="38" t="s">
        <v>64</v>
      </c>
      <c r="C89" s="38">
        <v>500</v>
      </c>
      <c r="D89" s="38" t="s">
        <v>35</v>
      </c>
      <c r="E89" s="39">
        <v>760</v>
      </c>
      <c r="F89" s="39">
        <v>735</v>
      </c>
      <c r="G89" s="39">
        <v>0</v>
      </c>
      <c r="H89" s="3">
        <f>(F89-E89)*C89</f>
        <v>-12500</v>
      </c>
      <c r="I89" s="3">
        <v>0</v>
      </c>
      <c r="J89" s="40">
        <f t="shared" si="57"/>
        <v>-12500</v>
      </c>
    </row>
    <row r="90" spans="1:10" x14ac:dyDescent="0.25">
      <c r="A90" s="33"/>
      <c r="B90" s="34"/>
      <c r="C90" s="34"/>
      <c r="D90" s="34"/>
      <c r="E90" s="35"/>
      <c r="F90" s="35"/>
      <c r="G90" s="35"/>
      <c r="H90" s="36"/>
      <c r="I90" s="36"/>
      <c r="J90" s="16"/>
    </row>
  </sheetData>
  <mergeCells count="2">
    <mergeCell ref="A1:J1"/>
    <mergeCell ref="A2:J2"/>
  </mergeCells>
  <pageMargins left="0.7" right="0.7" top="0.75" bottom="0.75" header="0.3" footer="0.3"/>
  <ignoredErrors>
    <ignoredError sqref="H24:I24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A3" sqref="A3"/>
    </sheetView>
  </sheetViews>
  <sheetFormatPr defaultRowHeight="15" x14ac:dyDescent="0.25"/>
  <cols>
    <col min="1" max="1" width="17.7109375" customWidth="1"/>
    <col min="2" max="2" width="15.42578125" customWidth="1"/>
    <col min="3" max="3" width="17.28515625" customWidth="1"/>
    <col min="4" max="4" width="16.7109375" customWidth="1"/>
    <col min="5" max="5" width="15.140625" customWidth="1"/>
    <col min="6" max="6" width="16.7109375" customWidth="1"/>
    <col min="7" max="7" width="17.5703125" customWidth="1"/>
    <col min="8" max="8" width="13.5703125" customWidth="1"/>
    <col min="9" max="9" width="16.140625" customWidth="1"/>
    <col min="10" max="10" width="19.42578125" customWidth="1"/>
    <col min="11" max="11" width="13.28515625" customWidth="1"/>
  </cols>
  <sheetData>
    <row r="1" spans="1:11" ht="99.75" customHeight="1" x14ac:dyDescent="0.55000000000000004">
      <c r="A1" s="63"/>
      <c r="B1" s="64"/>
      <c r="C1" s="64"/>
      <c r="D1" s="64"/>
      <c r="E1" s="64"/>
      <c r="F1" s="64"/>
      <c r="G1" s="64"/>
      <c r="H1" s="64"/>
      <c r="I1" s="64"/>
      <c r="J1" s="64"/>
      <c r="K1" s="64"/>
    </row>
    <row r="2" spans="1:11" ht="23.25" customHeight="1" x14ac:dyDescent="0.4">
      <c r="A2" s="69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x14ac:dyDescent="0.25">
      <c r="A3" s="17" t="s">
        <v>0</v>
      </c>
      <c r="B3" s="17" t="s">
        <v>1</v>
      </c>
      <c r="C3" s="17" t="s">
        <v>66</v>
      </c>
      <c r="D3" s="17" t="s">
        <v>67</v>
      </c>
      <c r="E3" s="17" t="s">
        <v>37</v>
      </c>
      <c r="F3" s="17" t="s">
        <v>68</v>
      </c>
      <c r="G3" s="17" t="s">
        <v>5</v>
      </c>
      <c r="H3" s="17" t="s">
        <v>6</v>
      </c>
      <c r="I3" s="17" t="s">
        <v>7</v>
      </c>
      <c r="J3" s="17" t="s">
        <v>8</v>
      </c>
      <c r="K3" s="17" t="s">
        <v>9</v>
      </c>
    </row>
    <row r="4" spans="1:11" x14ac:dyDescent="0.25">
      <c r="A4" s="41"/>
      <c r="B4" s="44"/>
      <c r="C4" s="45"/>
      <c r="D4" s="46"/>
      <c r="E4" s="47"/>
      <c r="F4" s="47"/>
      <c r="G4" s="47"/>
      <c r="H4" s="29"/>
      <c r="I4" s="48"/>
      <c r="J4" s="49"/>
      <c r="K4" s="50"/>
    </row>
    <row r="5" spans="1:11" x14ac:dyDescent="0.25">
      <c r="A5" s="25">
        <v>43385</v>
      </c>
      <c r="B5" s="44" t="s">
        <v>126</v>
      </c>
      <c r="C5" s="46">
        <v>135</v>
      </c>
      <c r="D5" s="46" t="s">
        <v>157</v>
      </c>
      <c r="E5" s="29">
        <v>4500</v>
      </c>
      <c r="F5" s="29">
        <v>5.3</v>
      </c>
      <c r="G5" s="29">
        <v>5.8</v>
      </c>
      <c r="H5" s="29" t="s">
        <v>16</v>
      </c>
      <c r="I5" s="51">
        <f t="shared" ref="I5:I12" si="0">(G5-F5)*E5</f>
        <v>2250</v>
      </c>
      <c r="J5" s="49">
        <v>0</v>
      </c>
      <c r="K5" s="61">
        <f t="shared" ref="K5:K12" si="1">(I5+J5)</f>
        <v>2250</v>
      </c>
    </row>
    <row r="6" spans="1:11" x14ac:dyDescent="0.25">
      <c r="A6" s="25">
        <v>43384</v>
      </c>
      <c r="B6" s="44" t="s">
        <v>74</v>
      </c>
      <c r="C6" s="46">
        <v>1120</v>
      </c>
      <c r="D6" s="46" t="s">
        <v>157</v>
      </c>
      <c r="E6" s="29">
        <v>1000</v>
      </c>
      <c r="F6" s="29">
        <v>23.5</v>
      </c>
      <c r="G6" s="29">
        <v>26.5</v>
      </c>
      <c r="H6" s="29">
        <v>29</v>
      </c>
      <c r="I6" s="51">
        <f t="shared" si="0"/>
        <v>3000</v>
      </c>
      <c r="J6" s="49">
        <f t="shared" ref="J6:J8" si="2">(H6-G6)*E6</f>
        <v>2500</v>
      </c>
      <c r="K6" s="61">
        <f t="shared" si="1"/>
        <v>5500</v>
      </c>
    </row>
    <row r="7" spans="1:11" x14ac:dyDescent="0.25">
      <c r="A7" s="25">
        <v>284</v>
      </c>
      <c r="B7" s="44" t="s">
        <v>158</v>
      </c>
      <c r="C7" s="46">
        <v>1300</v>
      </c>
      <c r="D7" s="46" t="s">
        <v>72</v>
      </c>
      <c r="E7" s="29">
        <v>1300</v>
      </c>
      <c r="F7" s="29">
        <v>17</v>
      </c>
      <c r="G7" s="29">
        <v>19</v>
      </c>
      <c r="H7" s="29">
        <v>22</v>
      </c>
      <c r="I7" s="51">
        <f t="shared" si="0"/>
        <v>2600</v>
      </c>
      <c r="J7" s="49">
        <f t="shared" si="2"/>
        <v>3900</v>
      </c>
      <c r="K7" s="61">
        <f t="shared" si="1"/>
        <v>6500</v>
      </c>
    </row>
    <row r="8" spans="1:11" x14ac:dyDescent="0.25">
      <c r="A8" s="25">
        <v>43382</v>
      </c>
      <c r="B8" s="44" t="s">
        <v>159</v>
      </c>
      <c r="C8" s="46">
        <v>210</v>
      </c>
      <c r="D8" s="46" t="s">
        <v>142</v>
      </c>
      <c r="E8" s="29">
        <v>2250</v>
      </c>
      <c r="F8" s="29">
        <v>8.6</v>
      </c>
      <c r="G8" s="29">
        <v>10</v>
      </c>
      <c r="H8" s="29">
        <v>11.5</v>
      </c>
      <c r="I8" s="51">
        <f t="shared" si="0"/>
        <v>3150.0000000000009</v>
      </c>
      <c r="J8" s="49">
        <f t="shared" si="2"/>
        <v>3375</v>
      </c>
      <c r="K8" s="61">
        <f t="shared" si="1"/>
        <v>6525.0000000000009</v>
      </c>
    </row>
    <row r="9" spans="1:11" x14ac:dyDescent="0.25">
      <c r="A9" s="25">
        <v>43381</v>
      </c>
      <c r="B9" s="44" t="s">
        <v>82</v>
      </c>
      <c r="C9" s="46">
        <v>90</v>
      </c>
      <c r="D9" s="46" t="s">
        <v>72</v>
      </c>
      <c r="E9" s="29">
        <v>3500</v>
      </c>
      <c r="F9" s="29">
        <v>4.0999999999999996</v>
      </c>
      <c r="G9" s="29">
        <v>4.5999999999999996</v>
      </c>
      <c r="H9" s="29" t="s">
        <v>16</v>
      </c>
      <c r="I9" s="51">
        <f t="shared" si="0"/>
        <v>1750</v>
      </c>
      <c r="J9" s="49">
        <v>0</v>
      </c>
      <c r="K9" s="61">
        <f t="shared" si="1"/>
        <v>1750</v>
      </c>
    </row>
    <row r="10" spans="1:11" x14ac:dyDescent="0.25">
      <c r="A10" s="25">
        <v>43378</v>
      </c>
      <c r="B10" s="44" t="s">
        <v>159</v>
      </c>
      <c r="C10" s="46">
        <v>210</v>
      </c>
      <c r="D10" s="46" t="s">
        <v>142</v>
      </c>
      <c r="E10" s="29">
        <v>2250</v>
      </c>
      <c r="F10" s="29">
        <v>9</v>
      </c>
      <c r="G10" s="29">
        <v>10.199999999999999</v>
      </c>
      <c r="H10" s="29">
        <v>11.2</v>
      </c>
      <c r="I10" s="51">
        <f t="shared" si="0"/>
        <v>2699.9999999999982</v>
      </c>
      <c r="J10" s="49">
        <f t="shared" ref="J10:J12" si="3">(H10-G10)*E10</f>
        <v>2250</v>
      </c>
      <c r="K10" s="61">
        <f t="shared" si="1"/>
        <v>4949.9999999999982</v>
      </c>
    </row>
    <row r="11" spans="1:11" x14ac:dyDescent="0.25">
      <c r="A11" s="25">
        <v>43377</v>
      </c>
      <c r="B11" s="44" t="s">
        <v>74</v>
      </c>
      <c r="C11" s="46">
        <v>1120</v>
      </c>
      <c r="D11" s="46" t="s">
        <v>142</v>
      </c>
      <c r="E11" s="29">
        <v>1000</v>
      </c>
      <c r="F11" s="29">
        <v>28.5</v>
      </c>
      <c r="G11" s="29">
        <v>31</v>
      </c>
      <c r="H11" s="29">
        <v>35</v>
      </c>
      <c r="I11" s="51">
        <f t="shared" si="0"/>
        <v>2500</v>
      </c>
      <c r="J11" s="49">
        <f t="shared" si="3"/>
        <v>4000</v>
      </c>
      <c r="K11" s="61">
        <f t="shared" si="1"/>
        <v>6500</v>
      </c>
    </row>
    <row r="12" spans="1:11" x14ac:dyDescent="0.25">
      <c r="A12" s="25">
        <v>43374</v>
      </c>
      <c r="B12" s="44" t="s">
        <v>87</v>
      </c>
      <c r="C12" s="46">
        <v>570</v>
      </c>
      <c r="D12" s="46" t="s">
        <v>142</v>
      </c>
      <c r="E12" s="29">
        <v>1000</v>
      </c>
      <c r="F12" s="29">
        <v>26</v>
      </c>
      <c r="G12" s="29">
        <v>28.5</v>
      </c>
      <c r="H12" s="29">
        <v>30</v>
      </c>
      <c r="I12" s="51">
        <f t="shared" si="0"/>
        <v>2500</v>
      </c>
      <c r="J12" s="49">
        <f t="shared" si="3"/>
        <v>1500</v>
      </c>
      <c r="K12" s="61">
        <f t="shared" si="1"/>
        <v>4000</v>
      </c>
    </row>
    <row r="13" spans="1:11" x14ac:dyDescent="0.25">
      <c r="A13" s="54"/>
      <c r="B13" s="55"/>
      <c r="C13" s="56"/>
      <c r="D13" s="56"/>
      <c r="E13" s="57"/>
      <c r="F13" s="57"/>
      <c r="G13" s="57"/>
      <c r="H13" s="57"/>
      <c r="I13" s="58"/>
      <c r="J13" s="59"/>
      <c r="K13" s="71"/>
    </row>
    <row r="14" spans="1:11" x14ac:dyDescent="0.25">
      <c r="A14" s="25">
        <v>43371</v>
      </c>
      <c r="B14" s="44" t="s">
        <v>145</v>
      </c>
      <c r="C14" s="46">
        <v>250</v>
      </c>
      <c r="D14" s="46" t="s">
        <v>142</v>
      </c>
      <c r="E14" s="29">
        <v>1600</v>
      </c>
      <c r="F14" s="29">
        <v>12</v>
      </c>
      <c r="G14" s="29">
        <v>13.5</v>
      </c>
      <c r="H14" s="29" t="s">
        <v>16</v>
      </c>
      <c r="I14" s="51">
        <f t="shared" ref="I14:I20" si="4">(G14-F14)*E14</f>
        <v>2400</v>
      </c>
      <c r="J14" s="49">
        <v>0</v>
      </c>
      <c r="K14" s="61">
        <f t="shared" ref="K14:K20" si="5">(I14+J14)</f>
        <v>2400</v>
      </c>
    </row>
    <row r="15" spans="1:11" x14ac:dyDescent="0.25">
      <c r="A15" s="25">
        <v>43370</v>
      </c>
      <c r="B15" s="44" t="s">
        <v>146</v>
      </c>
      <c r="C15" s="46">
        <v>940</v>
      </c>
      <c r="D15" s="46" t="s">
        <v>142</v>
      </c>
      <c r="E15" s="29">
        <v>500</v>
      </c>
      <c r="F15" s="29">
        <v>20</v>
      </c>
      <c r="G15" s="29">
        <v>24</v>
      </c>
      <c r="H15" s="29" t="s">
        <v>16</v>
      </c>
      <c r="I15" s="51">
        <f t="shared" ref="I15" si="6">(G15-F15)*E15</f>
        <v>2000</v>
      </c>
      <c r="J15" s="49">
        <v>0</v>
      </c>
      <c r="K15" s="61">
        <f t="shared" ref="K15" si="7">(I15+J15)</f>
        <v>2000</v>
      </c>
    </row>
    <row r="16" spans="1:11" x14ac:dyDescent="0.25">
      <c r="A16" s="25">
        <v>43369</v>
      </c>
      <c r="B16" s="44" t="s">
        <v>81</v>
      </c>
      <c r="C16" s="46">
        <v>640</v>
      </c>
      <c r="D16" s="46" t="s">
        <v>72</v>
      </c>
      <c r="E16" s="29">
        <v>1000</v>
      </c>
      <c r="F16" s="29">
        <v>14.5</v>
      </c>
      <c r="G16" s="29">
        <v>16.7</v>
      </c>
      <c r="H16" s="29" t="s">
        <v>16</v>
      </c>
      <c r="I16" s="51">
        <f t="shared" si="4"/>
        <v>2199.9999999999991</v>
      </c>
      <c r="J16" s="49">
        <v>0</v>
      </c>
      <c r="K16" s="61">
        <f t="shared" si="5"/>
        <v>2199.9999999999991</v>
      </c>
    </row>
    <row r="17" spans="1:11" x14ac:dyDescent="0.25">
      <c r="A17" s="25">
        <v>43369</v>
      </c>
      <c r="B17" s="44" t="s">
        <v>114</v>
      </c>
      <c r="C17" s="46">
        <v>110</v>
      </c>
      <c r="D17" s="46" t="s">
        <v>142</v>
      </c>
      <c r="E17" s="29">
        <v>4000</v>
      </c>
      <c r="F17" s="29">
        <v>3.7</v>
      </c>
      <c r="G17" s="29">
        <v>3.7</v>
      </c>
      <c r="H17" s="29" t="s">
        <v>16</v>
      </c>
      <c r="I17" s="51">
        <f t="shared" si="4"/>
        <v>0</v>
      </c>
      <c r="J17" s="49">
        <v>0</v>
      </c>
      <c r="K17" s="61">
        <f t="shared" si="5"/>
        <v>0</v>
      </c>
    </row>
    <row r="18" spans="1:11" x14ac:dyDescent="0.25">
      <c r="A18" s="25">
        <v>43368</v>
      </c>
      <c r="B18" s="44" t="s">
        <v>76</v>
      </c>
      <c r="C18" s="46">
        <v>230</v>
      </c>
      <c r="D18" s="46" t="s">
        <v>72</v>
      </c>
      <c r="E18" s="29">
        <v>2250</v>
      </c>
      <c r="F18" s="29">
        <v>4.5</v>
      </c>
      <c r="G18" s="29">
        <v>3.2</v>
      </c>
      <c r="H18" s="29" t="s">
        <v>16</v>
      </c>
      <c r="I18" s="51">
        <f t="shared" si="4"/>
        <v>-2924.9999999999995</v>
      </c>
      <c r="J18" s="49">
        <v>0</v>
      </c>
      <c r="K18" s="61">
        <f t="shared" si="5"/>
        <v>-2924.9999999999995</v>
      </c>
    </row>
    <row r="19" spans="1:11" x14ac:dyDescent="0.25">
      <c r="A19" s="25">
        <v>43367</v>
      </c>
      <c r="B19" s="44" t="s">
        <v>74</v>
      </c>
      <c r="C19" s="46">
        <v>1240</v>
      </c>
      <c r="D19" s="46" t="s">
        <v>72</v>
      </c>
      <c r="E19" s="29">
        <v>1000</v>
      </c>
      <c r="F19" s="29">
        <v>12.5</v>
      </c>
      <c r="G19" s="29">
        <v>14.5</v>
      </c>
      <c r="H19" s="29">
        <v>17</v>
      </c>
      <c r="I19" s="51">
        <f t="shared" si="4"/>
        <v>2000</v>
      </c>
      <c r="J19" s="49">
        <f t="shared" ref="J19:J20" si="8">(H19-G19)*E19</f>
        <v>2500</v>
      </c>
      <c r="K19" s="61">
        <f t="shared" si="5"/>
        <v>4500</v>
      </c>
    </row>
    <row r="20" spans="1:11" x14ac:dyDescent="0.25">
      <c r="A20" s="25">
        <v>43362</v>
      </c>
      <c r="B20" s="44" t="s">
        <v>144</v>
      </c>
      <c r="C20" s="46">
        <v>240</v>
      </c>
      <c r="D20" s="46" t="s">
        <v>142</v>
      </c>
      <c r="E20" s="29">
        <v>1200</v>
      </c>
      <c r="F20" s="29">
        <v>10</v>
      </c>
      <c r="G20" s="29">
        <v>12</v>
      </c>
      <c r="H20" s="29">
        <v>13.5</v>
      </c>
      <c r="I20" s="51">
        <f t="shared" si="4"/>
        <v>2400</v>
      </c>
      <c r="J20" s="49">
        <f t="shared" si="8"/>
        <v>1800</v>
      </c>
      <c r="K20" s="61">
        <f t="shared" si="5"/>
        <v>4200</v>
      </c>
    </row>
    <row r="21" spans="1:11" x14ac:dyDescent="0.25">
      <c r="A21" s="25">
        <v>43361</v>
      </c>
      <c r="B21" s="44" t="s">
        <v>143</v>
      </c>
      <c r="C21" s="46">
        <v>1640</v>
      </c>
      <c r="D21" s="46" t="s">
        <v>72</v>
      </c>
      <c r="E21" s="29">
        <v>600</v>
      </c>
      <c r="F21" s="29">
        <v>32</v>
      </c>
      <c r="G21" s="29">
        <v>37</v>
      </c>
      <c r="H21" s="29">
        <v>42</v>
      </c>
      <c r="I21" s="51">
        <f t="shared" ref="I21" si="9">(G21-F21)*E21</f>
        <v>3000</v>
      </c>
      <c r="J21" s="49">
        <f t="shared" ref="J21" si="10">(H21-G21)*E21</f>
        <v>3000</v>
      </c>
      <c r="K21" s="61">
        <f t="shared" ref="K21" si="11">(I21+J21)</f>
        <v>6000</v>
      </c>
    </row>
    <row r="22" spans="1:11" x14ac:dyDescent="0.25">
      <c r="A22" s="25">
        <v>43360</v>
      </c>
      <c r="B22" s="44" t="s">
        <v>73</v>
      </c>
      <c r="C22" s="46">
        <v>115</v>
      </c>
      <c r="D22" s="46" t="s">
        <v>72</v>
      </c>
      <c r="E22" s="29">
        <v>6000</v>
      </c>
      <c r="F22" s="29">
        <v>3.6</v>
      </c>
      <c r="G22" s="29">
        <v>4.0999999999999996</v>
      </c>
      <c r="H22" s="29">
        <v>4.7</v>
      </c>
      <c r="I22" s="51">
        <f t="shared" ref="I22:I25" si="12">(G22-F22)*E22</f>
        <v>2999.9999999999973</v>
      </c>
      <c r="J22" s="49">
        <f t="shared" ref="J22:J23" si="13">(H22-G22)*E22</f>
        <v>3600.0000000000032</v>
      </c>
      <c r="K22" s="61">
        <f t="shared" ref="K22:K25" si="14">(I22+J22)</f>
        <v>6600</v>
      </c>
    </row>
    <row r="23" spans="1:11" x14ac:dyDescent="0.25">
      <c r="A23" s="25">
        <v>43357</v>
      </c>
      <c r="B23" s="44" t="s">
        <v>43</v>
      </c>
      <c r="C23" s="46">
        <v>1320</v>
      </c>
      <c r="D23" s="46" t="s">
        <v>72</v>
      </c>
      <c r="E23" s="29">
        <v>600</v>
      </c>
      <c r="F23" s="29">
        <v>24.5</v>
      </c>
      <c r="G23" s="29">
        <v>29.5</v>
      </c>
      <c r="H23" s="29">
        <v>32</v>
      </c>
      <c r="I23" s="51">
        <f t="shared" si="12"/>
        <v>3000</v>
      </c>
      <c r="J23" s="49">
        <f t="shared" si="13"/>
        <v>1500</v>
      </c>
      <c r="K23" s="61">
        <f t="shared" si="14"/>
        <v>4500</v>
      </c>
    </row>
    <row r="24" spans="1:11" x14ac:dyDescent="0.25">
      <c r="A24" s="25">
        <v>43355</v>
      </c>
      <c r="B24" s="44" t="s">
        <v>141</v>
      </c>
      <c r="C24" s="46">
        <v>720</v>
      </c>
      <c r="D24" s="46" t="s">
        <v>142</v>
      </c>
      <c r="E24" s="29">
        <v>750</v>
      </c>
      <c r="F24" s="29">
        <v>21.25</v>
      </c>
      <c r="G24" s="29">
        <v>17.25</v>
      </c>
      <c r="H24" s="29" t="s">
        <v>16</v>
      </c>
      <c r="I24" s="51">
        <f t="shared" ref="I24" si="15">(G24-F24)*E24</f>
        <v>-3000</v>
      </c>
      <c r="J24" s="49">
        <v>0</v>
      </c>
      <c r="K24" s="61">
        <f t="shared" ref="K24" si="16">(I24+J24)</f>
        <v>-3000</v>
      </c>
    </row>
    <row r="25" spans="1:11" x14ac:dyDescent="0.25">
      <c r="A25" s="25">
        <v>43354</v>
      </c>
      <c r="B25" s="44" t="s">
        <v>129</v>
      </c>
      <c r="C25" s="46">
        <v>300</v>
      </c>
      <c r="D25" s="46" t="s">
        <v>72</v>
      </c>
      <c r="E25" s="29">
        <v>2400</v>
      </c>
      <c r="F25" s="29">
        <v>6.35</v>
      </c>
      <c r="G25" s="29">
        <v>7.3</v>
      </c>
      <c r="H25" s="29" t="s">
        <v>16</v>
      </c>
      <c r="I25" s="51">
        <f t="shared" si="12"/>
        <v>2280.0000000000005</v>
      </c>
      <c r="J25" s="49">
        <v>0</v>
      </c>
      <c r="K25" s="61">
        <f t="shared" si="14"/>
        <v>2280.0000000000005</v>
      </c>
    </row>
    <row r="26" spans="1:11" x14ac:dyDescent="0.25">
      <c r="A26" s="25">
        <v>43350</v>
      </c>
      <c r="B26" s="44" t="s">
        <v>104</v>
      </c>
      <c r="C26" s="46">
        <v>680</v>
      </c>
      <c r="D26" s="46" t="s">
        <v>72</v>
      </c>
      <c r="E26" s="29">
        <v>900</v>
      </c>
      <c r="F26" s="29">
        <v>19</v>
      </c>
      <c r="G26" s="29">
        <v>22</v>
      </c>
      <c r="H26" s="29">
        <v>25</v>
      </c>
      <c r="I26" s="51">
        <f t="shared" ref="I26" si="17">(G26-F26)*E26</f>
        <v>2700</v>
      </c>
      <c r="J26" s="49">
        <f t="shared" ref="J26:J28" si="18">(H26-G26)*E26</f>
        <v>2700</v>
      </c>
      <c r="K26" s="61">
        <f t="shared" ref="K26" si="19">(I26+J26)</f>
        <v>5400</v>
      </c>
    </row>
    <row r="27" spans="1:11" x14ac:dyDescent="0.25">
      <c r="A27" s="25">
        <v>43349</v>
      </c>
      <c r="B27" s="44" t="s">
        <v>135</v>
      </c>
      <c r="C27" s="46">
        <v>1360</v>
      </c>
      <c r="D27" s="46" t="s">
        <v>72</v>
      </c>
      <c r="E27" s="29">
        <v>800</v>
      </c>
      <c r="F27" s="29">
        <v>34</v>
      </c>
      <c r="G27" s="29">
        <v>36.5</v>
      </c>
      <c r="H27" s="29" t="s">
        <v>16</v>
      </c>
      <c r="I27" s="51">
        <f t="shared" ref="I27" si="20">(G27-F27)*E27</f>
        <v>2000</v>
      </c>
      <c r="J27" s="49">
        <v>0</v>
      </c>
      <c r="K27" s="61">
        <f t="shared" ref="K27" si="21">(I27+J27)</f>
        <v>2000</v>
      </c>
    </row>
    <row r="28" spans="1:11" x14ac:dyDescent="0.25">
      <c r="A28" s="25">
        <v>43348</v>
      </c>
      <c r="B28" s="44" t="s">
        <v>133</v>
      </c>
      <c r="C28" s="46">
        <v>225</v>
      </c>
      <c r="D28" s="46" t="s">
        <v>70</v>
      </c>
      <c r="E28" s="29">
        <v>2500</v>
      </c>
      <c r="F28" s="29">
        <v>7.6</v>
      </c>
      <c r="G28" s="29">
        <v>8.5</v>
      </c>
      <c r="H28" s="29">
        <v>9.1999999999999993</v>
      </c>
      <c r="I28" s="51">
        <f t="shared" ref="I28:I29" si="22">(G28-F28)*E28</f>
        <v>2250.0000000000009</v>
      </c>
      <c r="J28" s="49">
        <f t="shared" si="18"/>
        <v>1749.9999999999982</v>
      </c>
      <c r="K28" s="61">
        <f t="shared" ref="K28:K29" si="23">(I28+J28)</f>
        <v>3999.9999999999991</v>
      </c>
    </row>
    <row r="29" spans="1:11" x14ac:dyDescent="0.25">
      <c r="A29" s="25">
        <v>43347</v>
      </c>
      <c r="B29" s="44" t="s">
        <v>39</v>
      </c>
      <c r="C29" s="46">
        <v>2600</v>
      </c>
      <c r="D29" s="46" t="s">
        <v>70</v>
      </c>
      <c r="E29" s="29">
        <v>500</v>
      </c>
      <c r="F29" s="29">
        <v>38.5</v>
      </c>
      <c r="G29" s="29">
        <v>43</v>
      </c>
      <c r="H29" s="29" t="s">
        <v>16</v>
      </c>
      <c r="I29" s="51">
        <f t="shared" si="22"/>
        <v>2250</v>
      </c>
      <c r="J29" s="49">
        <v>0</v>
      </c>
      <c r="K29" s="61">
        <f t="shared" si="23"/>
        <v>2250</v>
      </c>
    </row>
    <row r="30" spans="1:11" x14ac:dyDescent="0.25">
      <c r="A30" s="25">
        <v>43343</v>
      </c>
      <c r="B30" s="44" t="s">
        <v>130</v>
      </c>
      <c r="C30" s="46">
        <v>360</v>
      </c>
      <c r="D30" s="46" t="s">
        <v>72</v>
      </c>
      <c r="E30" s="29">
        <v>1800</v>
      </c>
      <c r="F30" s="29">
        <v>12.4</v>
      </c>
      <c r="G30" s="29">
        <v>11</v>
      </c>
      <c r="H30" s="29" t="s">
        <v>16</v>
      </c>
      <c r="I30" s="51">
        <f t="shared" ref="I30" si="24">(G30-F30)*E30</f>
        <v>-2520.0000000000005</v>
      </c>
      <c r="J30" s="49">
        <v>0</v>
      </c>
      <c r="K30" s="61">
        <f t="shared" ref="K30" si="25">(I30+J30)</f>
        <v>-2520.0000000000005</v>
      </c>
    </row>
    <row r="31" spans="1:11" x14ac:dyDescent="0.25">
      <c r="A31" s="25">
        <v>43342</v>
      </c>
      <c r="B31" s="44" t="s">
        <v>118</v>
      </c>
      <c r="C31" s="46">
        <v>400</v>
      </c>
      <c r="D31" s="46" t="s">
        <v>72</v>
      </c>
      <c r="E31" s="29">
        <v>3000</v>
      </c>
      <c r="F31" s="29">
        <v>4.25</v>
      </c>
      <c r="G31" s="29">
        <v>5.25</v>
      </c>
      <c r="H31" s="29">
        <v>6.5</v>
      </c>
      <c r="I31" s="51">
        <f t="shared" ref="I31" si="26">(G31-F31)*E31</f>
        <v>3000</v>
      </c>
      <c r="J31" s="49">
        <f t="shared" ref="J31" si="27">(H31-G31)*E31</f>
        <v>3750</v>
      </c>
      <c r="K31" s="61">
        <f t="shared" ref="K31" si="28">(I31+J31)</f>
        <v>6750</v>
      </c>
    </row>
    <row r="32" spans="1:11" x14ac:dyDescent="0.25">
      <c r="A32" s="25">
        <v>43341</v>
      </c>
      <c r="B32" s="44" t="s">
        <v>126</v>
      </c>
      <c r="C32" s="46">
        <v>180</v>
      </c>
      <c r="D32" s="46" t="s">
        <v>72</v>
      </c>
      <c r="E32" s="29">
        <v>4500</v>
      </c>
      <c r="F32" s="29">
        <v>4.25</v>
      </c>
      <c r="G32" s="29">
        <v>5</v>
      </c>
      <c r="H32" s="29">
        <v>5.5</v>
      </c>
      <c r="I32" s="51">
        <f t="shared" ref="I32:I33" si="29">(G32-F32)*E32</f>
        <v>3375</v>
      </c>
      <c r="J32" s="49">
        <f t="shared" ref="J32:J33" si="30">(H32-G32)*E32</f>
        <v>2250</v>
      </c>
      <c r="K32" s="61">
        <f t="shared" ref="K32:K33" si="31">(I32+J32)</f>
        <v>5625</v>
      </c>
    </row>
    <row r="33" spans="1:11" x14ac:dyDescent="0.25">
      <c r="A33" s="25">
        <v>43340</v>
      </c>
      <c r="B33" s="44" t="s">
        <v>126</v>
      </c>
      <c r="C33" s="46">
        <v>180</v>
      </c>
      <c r="D33" s="46" t="s">
        <v>72</v>
      </c>
      <c r="E33" s="29">
        <v>4500</v>
      </c>
      <c r="F33" s="29">
        <v>4.5</v>
      </c>
      <c r="G33" s="29">
        <v>5.3</v>
      </c>
      <c r="H33" s="29">
        <v>5.5</v>
      </c>
      <c r="I33" s="51">
        <f t="shared" si="29"/>
        <v>3599.9999999999991</v>
      </c>
      <c r="J33" s="49">
        <f t="shared" si="30"/>
        <v>900.0000000000008</v>
      </c>
      <c r="K33" s="61">
        <f t="shared" si="31"/>
        <v>4500</v>
      </c>
    </row>
    <row r="34" spans="1:11" x14ac:dyDescent="0.25">
      <c r="A34" s="25">
        <v>43339</v>
      </c>
      <c r="B34" s="44" t="s">
        <v>124</v>
      </c>
      <c r="C34" s="46">
        <v>280</v>
      </c>
      <c r="D34" s="46" t="s">
        <v>72</v>
      </c>
      <c r="E34" s="29">
        <v>2000</v>
      </c>
      <c r="F34" s="29">
        <v>7</v>
      </c>
      <c r="G34" s="29">
        <v>8.1999999999999993</v>
      </c>
      <c r="H34" s="29">
        <v>10</v>
      </c>
      <c r="I34" s="51">
        <f t="shared" ref="I34" si="32">(G34-F34)*E34</f>
        <v>2399.9999999999986</v>
      </c>
      <c r="J34" s="49">
        <f t="shared" ref="J34" si="33">(H34-G34)*E34</f>
        <v>3600.0000000000014</v>
      </c>
      <c r="K34" s="61">
        <f t="shared" ref="K34" si="34">(I34+J34)</f>
        <v>6000</v>
      </c>
    </row>
    <row r="35" spans="1:11" x14ac:dyDescent="0.25">
      <c r="A35" s="25">
        <v>43336</v>
      </c>
      <c r="B35" s="44" t="s">
        <v>77</v>
      </c>
      <c r="C35" s="46">
        <v>570</v>
      </c>
      <c r="D35" s="46" t="s">
        <v>72</v>
      </c>
      <c r="E35" s="29">
        <v>1100</v>
      </c>
      <c r="F35" s="29">
        <v>16</v>
      </c>
      <c r="G35" s="29">
        <v>17.7</v>
      </c>
      <c r="H35" s="29">
        <v>20</v>
      </c>
      <c r="I35" s="51">
        <f t="shared" ref="I35" si="35">(G35-F35)*E35</f>
        <v>1869.9999999999993</v>
      </c>
      <c r="J35" s="49">
        <f t="shared" ref="J35" si="36">(H35-G35)*E35</f>
        <v>2530.0000000000009</v>
      </c>
      <c r="K35" s="61">
        <f t="shared" ref="K35" si="37">(I35+J35)</f>
        <v>4400</v>
      </c>
    </row>
    <row r="36" spans="1:11" x14ac:dyDescent="0.25">
      <c r="A36" s="25">
        <v>43333</v>
      </c>
      <c r="B36" s="44" t="s">
        <v>82</v>
      </c>
      <c r="C36" s="46">
        <v>120</v>
      </c>
      <c r="D36" s="46" t="s">
        <v>72</v>
      </c>
      <c r="E36" s="29">
        <v>3500</v>
      </c>
      <c r="F36" s="29">
        <v>5</v>
      </c>
      <c r="G36" s="29">
        <v>5.6</v>
      </c>
      <c r="H36" s="29">
        <v>5.9</v>
      </c>
      <c r="I36" s="51">
        <f t="shared" ref="I36" si="38">(G36-F36)*E36</f>
        <v>2099.9999999999986</v>
      </c>
      <c r="J36" s="49">
        <f t="shared" ref="J36" si="39">(H36-G36)*E36</f>
        <v>1050.0000000000025</v>
      </c>
      <c r="K36" s="61">
        <f t="shared" ref="K36" si="40">(I36+J36)</f>
        <v>3150.0000000000009</v>
      </c>
    </row>
    <row r="37" spans="1:11" x14ac:dyDescent="0.25">
      <c r="A37" s="25">
        <v>43329</v>
      </c>
      <c r="B37" s="44" t="s">
        <v>118</v>
      </c>
      <c r="C37" s="46">
        <v>340</v>
      </c>
      <c r="D37" s="46" t="s">
        <v>72</v>
      </c>
      <c r="E37" s="29">
        <v>3000</v>
      </c>
      <c r="F37" s="29">
        <v>5</v>
      </c>
      <c r="G37" s="29">
        <v>5.9</v>
      </c>
      <c r="H37" s="29" t="s">
        <v>16</v>
      </c>
      <c r="I37" s="51">
        <f t="shared" ref="I37:I38" si="41">(G37-F37)*E37</f>
        <v>2700.0000000000009</v>
      </c>
      <c r="J37" s="49">
        <v>0</v>
      </c>
      <c r="K37" s="61">
        <f t="shared" ref="K37:K38" si="42">(I37+J37)</f>
        <v>2700.0000000000009</v>
      </c>
    </row>
    <row r="38" spans="1:11" x14ac:dyDescent="0.25">
      <c r="A38" s="25">
        <v>43328</v>
      </c>
      <c r="B38" s="44" t="s">
        <v>107</v>
      </c>
      <c r="C38" s="46">
        <v>90</v>
      </c>
      <c r="D38" s="46" t="s">
        <v>72</v>
      </c>
      <c r="E38" s="29">
        <v>6000</v>
      </c>
      <c r="F38" s="29">
        <v>4</v>
      </c>
      <c r="G38" s="29">
        <v>4.5</v>
      </c>
      <c r="H38" s="29" t="s">
        <v>16</v>
      </c>
      <c r="I38" s="51">
        <f t="shared" si="41"/>
        <v>3000</v>
      </c>
      <c r="J38" s="49">
        <v>0</v>
      </c>
      <c r="K38" s="61">
        <f t="shared" si="42"/>
        <v>3000</v>
      </c>
    </row>
    <row r="39" spans="1:11" x14ac:dyDescent="0.25">
      <c r="A39" s="25">
        <v>43326</v>
      </c>
      <c r="B39" s="44" t="s">
        <v>107</v>
      </c>
      <c r="C39" s="46">
        <v>90</v>
      </c>
      <c r="D39" s="46" t="s">
        <v>70</v>
      </c>
      <c r="E39" s="29">
        <v>6000</v>
      </c>
      <c r="F39" s="29">
        <v>3.5</v>
      </c>
      <c r="G39" s="29">
        <v>3.9</v>
      </c>
      <c r="H39" s="29">
        <v>4.2</v>
      </c>
      <c r="I39" s="51">
        <f t="shared" ref="I39" si="43">(G39-F39)*E39</f>
        <v>2399.9999999999995</v>
      </c>
      <c r="J39" s="49">
        <f t="shared" ref="J39" si="44">(H39-G39)*E39</f>
        <v>1800.0000000000016</v>
      </c>
      <c r="K39" s="61">
        <f t="shared" ref="K39" si="45">(I39+J39)</f>
        <v>4200.0000000000009</v>
      </c>
    </row>
    <row r="40" spans="1:11" x14ac:dyDescent="0.25">
      <c r="A40" s="25">
        <v>43325</v>
      </c>
      <c r="B40" s="44" t="s">
        <v>114</v>
      </c>
      <c r="C40" s="46">
        <v>145</v>
      </c>
      <c r="D40" s="46" t="s">
        <v>70</v>
      </c>
      <c r="E40" s="29">
        <v>4000</v>
      </c>
      <c r="F40" s="29">
        <v>4</v>
      </c>
      <c r="G40" s="29">
        <v>4.7</v>
      </c>
      <c r="H40" s="29">
        <v>5</v>
      </c>
      <c r="I40" s="51">
        <f t="shared" ref="I40" si="46">(G40-F40)*E40</f>
        <v>2800.0000000000009</v>
      </c>
      <c r="J40" s="49">
        <f t="shared" ref="J40" si="47">(H40-G40)*E40</f>
        <v>1199.9999999999993</v>
      </c>
      <c r="K40" s="61">
        <f t="shared" ref="K40" si="48">(I40+J40)</f>
        <v>4000</v>
      </c>
    </row>
    <row r="41" spans="1:11" x14ac:dyDescent="0.25">
      <c r="A41" s="25">
        <v>43321</v>
      </c>
      <c r="B41" s="44" t="s">
        <v>75</v>
      </c>
      <c r="C41" s="46">
        <v>450</v>
      </c>
      <c r="D41" s="46" t="s">
        <v>72</v>
      </c>
      <c r="E41" s="29">
        <v>1500</v>
      </c>
      <c r="F41" s="29">
        <v>16.5</v>
      </c>
      <c r="G41" s="29">
        <v>17.8</v>
      </c>
      <c r="H41" s="29">
        <v>20</v>
      </c>
      <c r="I41" s="51">
        <f t="shared" ref="I41" si="49">(G41-F41)*E41</f>
        <v>1950.0000000000011</v>
      </c>
      <c r="J41" s="49">
        <f t="shared" ref="J41" si="50">(H41-G41)*E41</f>
        <v>3299.9999999999991</v>
      </c>
      <c r="K41" s="61">
        <f t="shared" ref="K41" si="51">(I41+J41)</f>
        <v>5250</v>
      </c>
    </row>
    <row r="42" spans="1:11" x14ac:dyDescent="0.25">
      <c r="A42" s="25">
        <v>43318</v>
      </c>
      <c r="B42" s="44" t="s">
        <v>110</v>
      </c>
      <c r="C42" s="46">
        <v>280</v>
      </c>
      <c r="D42" s="46" t="s">
        <v>72</v>
      </c>
      <c r="E42" s="29">
        <v>2200</v>
      </c>
      <c r="F42" s="29">
        <v>11</v>
      </c>
      <c r="G42" s="29">
        <v>12</v>
      </c>
      <c r="H42" s="29" t="s">
        <v>16</v>
      </c>
      <c r="I42" s="51">
        <f t="shared" ref="I42:I43" si="52">(G42-F42)*E42</f>
        <v>2200</v>
      </c>
      <c r="J42" s="61">
        <v>0</v>
      </c>
      <c r="K42" s="61">
        <f t="shared" ref="K42:K43" si="53">(I42+J42)</f>
        <v>2200</v>
      </c>
    </row>
    <row r="43" spans="1:11" x14ac:dyDescent="0.25">
      <c r="A43" s="25">
        <v>43315</v>
      </c>
      <c r="B43" s="44" t="s">
        <v>109</v>
      </c>
      <c r="C43" s="46">
        <v>430</v>
      </c>
      <c r="D43" s="46" t="s">
        <v>72</v>
      </c>
      <c r="E43" s="29">
        <v>2000</v>
      </c>
      <c r="F43" s="29">
        <v>13.25</v>
      </c>
      <c r="G43" s="29">
        <v>14.25</v>
      </c>
      <c r="H43" s="29" t="s">
        <v>16</v>
      </c>
      <c r="I43" s="51">
        <f t="shared" si="52"/>
        <v>2000</v>
      </c>
      <c r="J43" s="61">
        <v>0</v>
      </c>
      <c r="K43" s="61">
        <f t="shared" si="53"/>
        <v>2000</v>
      </c>
    </row>
    <row r="44" spans="1:11" x14ac:dyDescent="0.25">
      <c r="A44" s="25">
        <v>43314</v>
      </c>
      <c r="B44" s="44" t="s">
        <v>107</v>
      </c>
      <c r="C44" s="46">
        <v>100</v>
      </c>
      <c r="D44" s="46" t="s">
        <v>72</v>
      </c>
      <c r="E44" s="29">
        <v>6000</v>
      </c>
      <c r="F44" s="29">
        <v>2.75</v>
      </c>
      <c r="G44" s="29">
        <v>3.2</v>
      </c>
      <c r="H44" s="29" t="s">
        <v>16</v>
      </c>
      <c r="I44" s="51">
        <f t="shared" ref="I44:I45" si="54">(G44-F44)*E44</f>
        <v>2700.0000000000009</v>
      </c>
      <c r="J44" s="61">
        <v>0</v>
      </c>
      <c r="K44" s="61">
        <f t="shared" ref="K44:K45" si="55">(I44+J44)</f>
        <v>2700.0000000000009</v>
      </c>
    </row>
    <row r="45" spans="1:11" x14ac:dyDescent="0.25">
      <c r="A45" s="25">
        <v>43313</v>
      </c>
      <c r="B45" s="44" t="s">
        <v>108</v>
      </c>
      <c r="C45" s="46">
        <v>880</v>
      </c>
      <c r="D45" s="46" t="s">
        <v>72</v>
      </c>
      <c r="E45" s="29">
        <v>700</v>
      </c>
      <c r="F45" s="29">
        <v>21</v>
      </c>
      <c r="G45" s="29">
        <v>22</v>
      </c>
      <c r="H45" s="29" t="s">
        <v>16</v>
      </c>
      <c r="I45" s="51">
        <f t="shared" si="54"/>
        <v>700</v>
      </c>
      <c r="J45" s="61">
        <v>0</v>
      </c>
      <c r="K45" s="61">
        <f t="shared" si="55"/>
        <v>700</v>
      </c>
    </row>
    <row r="46" spans="1:11" x14ac:dyDescent="0.25">
      <c r="A46" s="25">
        <v>43308</v>
      </c>
      <c r="B46" s="44" t="s">
        <v>89</v>
      </c>
      <c r="C46" s="46">
        <v>270</v>
      </c>
      <c r="D46" s="46" t="s">
        <v>72</v>
      </c>
      <c r="E46" s="29">
        <v>1500</v>
      </c>
      <c r="F46" s="29">
        <v>12</v>
      </c>
      <c r="G46" s="29">
        <v>13.5</v>
      </c>
      <c r="H46" s="29" t="s">
        <v>16</v>
      </c>
      <c r="I46" s="51">
        <f t="shared" ref="I46:I49" si="56">(G46-F46)*E46</f>
        <v>2250</v>
      </c>
      <c r="J46" s="61">
        <v>0</v>
      </c>
      <c r="K46" s="61">
        <f t="shared" ref="K46:K49" si="57">(I46+J46)</f>
        <v>2250</v>
      </c>
    </row>
    <row r="47" spans="1:11" x14ac:dyDescent="0.25">
      <c r="A47" s="25">
        <v>43306</v>
      </c>
      <c r="B47" s="44" t="s">
        <v>90</v>
      </c>
      <c r="C47" s="46">
        <v>400</v>
      </c>
      <c r="D47" s="46" t="s">
        <v>72</v>
      </c>
      <c r="E47" s="29">
        <v>2500</v>
      </c>
      <c r="F47" s="29">
        <v>4</v>
      </c>
      <c r="G47" s="29">
        <v>4.8</v>
      </c>
      <c r="H47" s="29" t="s">
        <v>16</v>
      </c>
      <c r="I47" s="51">
        <f t="shared" si="56"/>
        <v>1999.9999999999995</v>
      </c>
      <c r="J47" s="61">
        <v>0</v>
      </c>
      <c r="K47" s="61">
        <f t="shared" si="57"/>
        <v>1999.9999999999995</v>
      </c>
    </row>
    <row r="48" spans="1:11" x14ac:dyDescent="0.25">
      <c r="A48" s="25">
        <v>43305</v>
      </c>
      <c r="B48" s="44" t="s">
        <v>75</v>
      </c>
      <c r="C48" s="46">
        <v>370</v>
      </c>
      <c r="D48" s="46" t="s">
        <v>72</v>
      </c>
      <c r="E48" s="29">
        <v>1500</v>
      </c>
      <c r="F48" s="29">
        <v>10</v>
      </c>
      <c r="G48" s="29">
        <v>11.5</v>
      </c>
      <c r="H48" s="29">
        <v>13</v>
      </c>
      <c r="I48" s="51">
        <f t="shared" si="56"/>
        <v>2250</v>
      </c>
      <c r="J48" s="49">
        <f t="shared" ref="J48" si="58">(H48-G48)*E48</f>
        <v>2250</v>
      </c>
      <c r="K48" s="61">
        <f t="shared" si="57"/>
        <v>4500</v>
      </c>
    </row>
    <row r="49" spans="1:11" x14ac:dyDescent="0.25">
      <c r="A49" s="25">
        <v>43301</v>
      </c>
      <c r="B49" s="44" t="s">
        <v>91</v>
      </c>
      <c r="C49" s="46">
        <v>580</v>
      </c>
      <c r="D49" s="46" t="s">
        <v>72</v>
      </c>
      <c r="E49" s="29">
        <v>1000</v>
      </c>
      <c r="F49" s="29">
        <v>13</v>
      </c>
      <c r="G49" s="29">
        <v>15</v>
      </c>
      <c r="H49" s="29">
        <v>16.899999999999999</v>
      </c>
      <c r="I49" s="51">
        <f t="shared" si="56"/>
        <v>2000</v>
      </c>
      <c r="J49" s="61">
        <f>(H49-G49)*E49</f>
        <v>1899.9999999999986</v>
      </c>
      <c r="K49" s="61">
        <f t="shared" si="57"/>
        <v>3899.9999999999986</v>
      </c>
    </row>
    <row r="50" spans="1:11" x14ac:dyDescent="0.25">
      <c r="A50" s="25">
        <v>43299</v>
      </c>
      <c r="B50" s="44" t="s">
        <v>81</v>
      </c>
      <c r="C50" s="46">
        <v>760</v>
      </c>
      <c r="D50" s="46" t="s">
        <v>70</v>
      </c>
      <c r="E50" s="29">
        <v>1000</v>
      </c>
      <c r="F50" s="29">
        <v>24</v>
      </c>
      <c r="G50" s="29">
        <v>26.5</v>
      </c>
      <c r="H50" s="29" t="s">
        <v>16</v>
      </c>
      <c r="I50" s="51">
        <f t="shared" ref="I50:I52" si="59">(G50-F50)*E50</f>
        <v>2500</v>
      </c>
      <c r="J50" s="49">
        <v>0</v>
      </c>
      <c r="K50" s="49">
        <f t="shared" ref="K50:K52" si="60">(I50+J50)</f>
        <v>2500</v>
      </c>
    </row>
    <row r="51" spans="1:11" x14ac:dyDescent="0.25">
      <c r="A51" s="25">
        <v>43298</v>
      </c>
      <c r="B51" s="44" t="s">
        <v>88</v>
      </c>
      <c r="C51" s="46">
        <v>270</v>
      </c>
      <c r="D51" s="46" t="s">
        <v>72</v>
      </c>
      <c r="E51" s="29">
        <v>1575</v>
      </c>
      <c r="F51" s="29">
        <v>14.75</v>
      </c>
      <c r="G51" s="29">
        <v>16.75</v>
      </c>
      <c r="H51" s="29" t="s">
        <v>16</v>
      </c>
      <c r="I51" s="51">
        <f t="shared" si="59"/>
        <v>3150</v>
      </c>
      <c r="J51" s="49">
        <v>0</v>
      </c>
      <c r="K51" s="49">
        <f t="shared" si="60"/>
        <v>3150</v>
      </c>
    </row>
    <row r="52" spans="1:11" x14ac:dyDescent="0.25">
      <c r="A52" s="25">
        <v>43297</v>
      </c>
      <c r="B52" s="44" t="s">
        <v>82</v>
      </c>
      <c r="C52" s="46">
        <v>105</v>
      </c>
      <c r="D52" s="46" t="s">
        <v>70</v>
      </c>
      <c r="E52" s="29">
        <v>3500</v>
      </c>
      <c r="F52" s="29">
        <v>4.75</v>
      </c>
      <c r="G52" s="29">
        <v>5.5</v>
      </c>
      <c r="H52" s="29">
        <v>6.5</v>
      </c>
      <c r="I52" s="51">
        <f t="shared" si="59"/>
        <v>2625</v>
      </c>
      <c r="J52" s="49">
        <f t="shared" ref="J52" si="61">(H52-G52)*E52</f>
        <v>3500</v>
      </c>
      <c r="K52" s="49">
        <f t="shared" si="60"/>
        <v>6125</v>
      </c>
    </row>
    <row r="53" spans="1:11" x14ac:dyDescent="0.25">
      <c r="A53" s="25">
        <v>43294</v>
      </c>
      <c r="B53" s="44" t="s">
        <v>69</v>
      </c>
      <c r="C53" s="46">
        <v>540</v>
      </c>
      <c r="D53" s="46" t="s">
        <v>70</v>
      </c>
      <c r="E53" s="29">
        <v>1200</v>
      </c>
      <c r="F53" s="29">
        <v>14.5</v>
      </c>
      <c r="G53" s="29">
        <v>16.5</v>
      </c>
      <c r="H53" s="29" t="s">
        <v>16</v>
      </c>
      <c r="I53" s="51">
        <f t="shared" ref="I53:I68" si="62">(G53-F53)*E53</f>
        <v>2400</v>
      </c>
      <c r="J53" s="49">
        <v>0</v>
      </c>
      <c r="K53" s="49">
        <f t="shared" ref="K53:K68" si="63">(I53+J53)</f>
        <v>2400</v>
      </c>
    </row>
    <row r="54" spans="1:11" x14ac:dyDescent="0.25">
      <c r="A54" s="25">
        <v>43293</v>
      </c>
      <c r="B54" s="44" t="s">
        <v>71</v>
      </c>
      <c r="C54" s="46">
        <v>380</v>
      </c>
      <c r="D54" s="46" t="s">
        <v>72</v>
      </c>
      <c r="E54" s="29">
        <v>1750</v>
      </c>
      <c r="F54" s="29">
        <v>11.5</v>
      </c>
      <c r="G54" s="29">
        <v>13</v>
      </c>
      <c r="H54" s="29">
        <v>15</v>
      </c>
      <c r="I54" s="51">
        <f t="shared" si="62"/>
        <v>2625</v>
      </c>
      <c r="J54" s="49">
        <f t="shared" ref="J54" si="64">(H54-G54)*E54</f>
        <v>3500</v>
      </c>
      <c r="K54" s="49">
        <f t="shared" si="63"/>
        <v>6125</v>
      </c>
    </row>
    <row r="55" spans="1:11" x14ac:dyDescent="0.25">
      <c r="A55" s="25">
        <v>43292</v>
      </c>
      <c r="B55" s="44" t="s">
        <v>73</v>
      </c>
      <c r="C55" s="46">
        <v>102.5</v>
      </c>
      <c r="D55" s="46" t="s">
        <v>70</v>
      </c>
      <c r="E55" s="29">
        <v>6000</v>
      </c>
      <c r="F55" s="29">
        <v>3.9</v>
      </c>
      <c r="G55" s="29">
        <v>4.1500000000000004</v>
      </c>
      <c r="H55" s="29" t="s">
        <v>16</v>
      </c>
      <c r="I55" s="51">
        <f t="shared" si="62"/>
        <v>1500.0000000000027</v>
      </c>
      <c r="J55" s="49">
        <v>0</v>
      </c>
      <c r="K55" s="49">
        <f t="shared" si="63"/>
        <v>1500.0000000000027</v>
      </c>
    </row>
    <row r="56" spans="1:11" x14ac:dyDescent="0.25">
      <c r="A56" s="25">
        <v>43292</v>
      </c>
      <c r="B56" s="44" t="s">
        <v>73</v>
      </c>
      <c r="C56" s="46">
        <v>102.5</v>
      </c>
      <c r="D56" s="46" t="s">
        <v>70</v>
      </c>
      <c r="E56" s="29">
        <v>6000</v>
      </c>
      <c r="F56" s="29">
        <v>3.9</v>
      </c>
      <c r="G56" s="29">
        <v>4.1500000000000004</v>
      </c>
      <c r="H56" s="29" t="s">
        <v>16</v>
      </c>
      <c r="I56" s="51">
        <f t="shared" si="62"/>
        <v>1500.0000000000027</v>
      </c>
      <c r="J56" s="49">
        <v>0</v>
      </c>
      <c r="K56" s="49">
        <f t="shared" si="63"/>
        <v>1500.0000000000027</v>
      </c>
    </row>
    <row r="57" spans="1:11" x14ac:dyDescent="0.25">
      <c r="A57" s="25">
        <v>43291</v>
      </c>
      <c r="B57" s="44" t="s">
        <v>74</v>
      </c>
      <c r="C57" s="46">
        <v>1020</v>
      </c>
      <c r="D57" s="46" t="s">
        <v>72</v>
      </c>
      <c r="E57" s="29">
        <v>1000</v>
      </c>
      <c r="F57" s="29">
        <v>22</v>
      </c>
      <c r="G57" s="29">
        <v>25</v>
      </c>
      <c r="H57" s="29">
        <v>26</v>
      </c>
      <c r="I57" s="51">
        <f t="shared" si="62"/>
        <v>3000</v>
      </c>
      <c r="J57" s="49">
        <v>0</v>
      </c>
      <c r="K57" s="49">
        <f t="shared" si="63"/>
        <v>3000</v>
      </c>
    </row>
    <row r="58" spans="1:11" x14ac:dyDescent="0.25">
      <c r="A58" s="25">
        <v>43290</v>
      </c>
      <c r="B58" s="44" t="s">
        <v>75</v>
      </c>
      <c r="C58" s="46">
        <v>380</v>
      </c>
      <c r="D58" s="46" t="s">
        <v>72</v>
      </c>
      <c r="E58" s="29">
        <v>1500</v>
      </c>
      <c r="F58" s="29">
        <v>18</v>
      </c>
      <c r="G58" s="29">
        <v>18.5</v>
      </c>
      <c r="H58" s="29">
        <v>0</v>
      </c>
      <c r="I58" s="51">
        <f t="shared" si="62"/>
        <v>750</v>
      </c>
      <c r="J58" s="49">
        <v>0</v>
      </c>
      <c r="K58" s="49">
        <f t="shared" si="63"/>
        <v>750</v>
      </c>
    </row>
    <row r="59" spans="1:11" x14ac:dyDescent="0.25">
      <c r="A59" s="25">
        <v>43287</v>
      </c>
      <c r="B59" s="44" t="s">
        <v>76</v>
      </c>
      <c r="C59" s="46">
        <v>220</v>
      </c>
      <c r="D59" s="46" t="s">
        <v>72</v>
      </c>
      <c r="E59" s="29">
        <v>2250</v>
      </c>
      <c r="F59" s="29">
        <v>8.6999999999999993</v>
      </c>
      <c r="G59" s="29">
        <v>9.85</v>
      </c>
      <c r="H59" s="29">
        <v>0</v>
      </c>
      <c r="I59" s="51">
        <f t="shared" si="62"/>
        <v>2587.5000000000009</v>
      </c>
      <c r="J59" s="49">
        <v>0</v>
      </c>
      <c r="K59" s="49">
        <f t="shared" si="63"/>
        <v>2587.5000000000009</v>
      </c>
    </row>
    <row r="60" spans="1:11" x14ac:dyDescent="0.25">
      <c r="A60" s="25">
        <v>43286</v>
      </c>
      <c r="B60" s="44" t="s">
        <v>77</v>
      </c>
      <c r="C60" s="46">
        <v>470</v>
      </c>
      <c r="D60" s="46" t="s">
        <v>72</v>
      </c>
      <c r="E60" s="29">
        <v>1100</v>
      </c>
      <c r="F60" s="29">
        <v>17</v>
      </c>
      <c r="G60" s="29">
        <v>19</v>
      </c>
      <c r="H60" s="29">
        <v>0</v>
      </c>
      <c r="I60" s="51">
        <f t="shared" si="62"/>
        <v>2200</v>
      </c>
      <c r="J60" s="49">
        <v>0</v>
      </c>
      <c r="K60" s="49">
        <f t="shared" si="63"/>
        <v>2200</v>
      </c>
    </row>
    <row r="61" spans="1:11" x14ac:dyDescent="0.25">
      <c r="A61" s="25">
        <v>43285</v>
      </c>
      <c r="B61" s="44" t="s">
        <v>78</v>
      </c>
      <c r="C61" s="46">
        <v>1900</v>
      </c>
      <c r="D61" s="46" t="s">
        <v>72</v>
      </c>
      <c r="E61" s="29">
        <v>500</v>
      </c>
      <c r="F61" s="29">
        <v>32</v>
      </c>
      <c r="G61" s="29">
        <v>36.5</v>
      </c>
      <c r="H61" s="29">
        <v>0</v>
      </c>
      <c r="I61" s="51">
        <f t="shared" si="62"/>
        <v>2250</v>
      </c>
      <c r="J61" s="49">
        <v>0</v>
      </c>
      <c r="K61" s="49">
        <f t="shared" si="63"/>
        <v>2250</v>
      </c>
    </row>
    <row r="62" spans="1:11" x14ac:dyDescent="0.25">
      <c r="A62" s="25">
        <v>43284</v>
      </c>
      <c r="B62" s="44" t="s">
        <v>79</v>
      </c>
      <c r="C62" s="46">
        <v>630</v>
      </c>
      <c r="D62" s="46" t="s">
        <v>72</v>
      </c>
      <c r="E62" s="29">
        <v>1000</v>
      </c>
      <c r="F62" s="29">
        <v>23</v>
      </c>
      <c r="G62" s="29">
        <v>25.8</v>
      </c>
      <c r="H62" s="29">
        <v>28</v>
      </c>
      <c r="I62" s="51">
        <f t="shared" si="62"/>
        <v>2800.0000000000009</v>
      </c>
      <c r="J62" s="49">
        <f t="shared" ref="J62" si="65">(H62-G62)*E62</f>
        <v>2199.9999999999991</v>
      </c>
      <c r="K62" s="49">
        <f t="shared" si="63"/>
        <v>5000</v>
      </c>
    </row>
    <row r="63" spans="1:11" x14ac:dyDescent="0.25">
      <c r="A63" s="25">
        <v>43283</v>
      </c>
      <c r="B63" s="44" t="s">
        <v>80</v>
      </c>
      <c r="C63" s="46">
        <v>340</v>
      </c>
      <c r="D63" s="46" t="s">
        <v>72</v>
      </c>
      <c r="E63" s="29">
        <v>2266</v>
      </c>
      <c r="F63" s="29">
        <v>11.5</v>
      </c>
      <c r="G63" s="29">
        <v>12.75</v>
      </c>
      <c r="H63" s="29">
        <v>0</v>
      </c>
      <c r="I63" s="51">
        <f t="shared" si="62"/>
        <v>2832.5</v>
      </c>
      <c r="J63" s="49">
        <v>0</v>
      </c>
      <c r="K63" s="49">
        <f t="shared" si="63"/>
        <v>2832.5</v>
      </c>
    </row>
    <row r="64" spans="1:11" x14ac:dyDescent="0.25">
      <c r="A64" s="54"/>
      <c r="B64" s="55"/>
      <c r="C64" s="56"/>
      <c r="D64" s="56"/>
      <c r="E64" s="57"/>
      <c r="F64" s="57"/>
      <c r="G64" s="57"/>
      <c r="H64" s="57"/>
      <c r="I64" s="58"/>
      <c r="J64" s="59"/>
      <c r="K64" s="59"/>
    </row>
    <row r="65" spans="1:11" x14ac:dyDescent="0.25">
      <c r="A65" s="52">
        <v>43279</v>
      </c>
      <c r="B65" s="44" t="s">
        <v>80</v>
      </c>
      <c r="C65" s="46">
        <v>330</v>
      </c>
      <c r="D65" s="46" t="s">
        <v>72</v>
      </c>
      <c r="E65" s="29">
        <v>2266</v>
      </c>
      <c r="F65" s="29">
        <v>12.4</v>
      </c>
      <c r="G65" s="29">
        <v>13.8</v>
      </c>
      <c r="H65" s="29">
        <v>16</v>
      </c>
      <c r="I65" s="51">
        <f t="shared" si="62"/>
        <v>3172.400000000001</v>
      </c>
      <c r="J65" s="49">
        <f>(H65-G65)*E65</f>
        <v>4985.199999999998</v>
      </c>
      <c r="K65" s="49">
        <f t="shared" si="63"/>
        <v>8157.5999999999985</v>
      </c>
    </row>
    <row r="66" spans="1:11" x14ac:dyDescent="0.25">
      <c r="A66" s="25">
        <v>43279</v>
      </c>
      <c r="B66" s="44" t="s">
        <v>81</v>
      </c>
      <c r="C66" s="46">
        <v>780</v>
      </c>
      <c r="D66" s="46" t="s">
        <v>70</v>
      </c>
      <c r="E66" s="29">
        <v>1000</v>
      </c>
      <c r="F66" s="29">
        <v>26</v>
      </c>
      <c r="G66" s="29">
        <v>29</v>
      </c>
      <c r="H66" s="29">
        <v>0</v>
      </c>
      <c r="I66" s="51">
        <f t="shared" si="62"/>
        <v>3000</v>
      </c>
      <c r="J66" s="49">
        <v>0</v>
      </c>
      <c r="K66" s="49">
        <f t="shared" si="63"/>
        <v>3000</v>
      </c>
    </row>
    <row r="67" spans="1:11" x14ac:dyDescent="0.25">
      <c r="A67" s="25">
        <v>43273</v>
      </c>
      <c r="B67" s="44" t="s">
        <v>82</v>
      </c>
      <c r="C67" s="46">
        <v>110</v>
      </c>
      <c r="D67" s="46" t="s">
        <v>72</v>
      </c>
      <c r="E67" s="29">
        <v>3500</v>
      </c>
      <c r="F67" s="29">
        <v>2.7</v>
      </c>
      <c r="G67" s="29">
        <v>3.5</v>
      </c>
      <c r="H67" s="29">
        <v>4.2</v>
      </c>
      <c r="I67" s="51">
        <f t="shared" si="62"/>
        <v>2799.9999999999995</v>
      </c>
      <c r="J67" s="49">
        <f>(H67-G67)*E67</f>
        <v>2450.0000000000005</v>
      </c>
      <c r="K67" s="49">
        <f t="shared" si="63"/>
        <v>5250</v>
      </c>
    </row>
    <row r="68" spans="1:11" x14ac:dyDescent="0.25">
      <c r="A68" s="25">
        <v>43266</v>
      </c>
      <c r="B68" s="44" t="s">
        <v>79</v>
      </c>
      <c r="C68" s="46">
        <v>600</v>
      </c>
      <c r="D68" s="46" t="s">
        <v>72</v>
      </c>
      <c r="E68" s="29">
        <v>1000</v>
      </c>
      <c r="F68" s="29">
        <v>17</v>
      </c>
      <c r="G68" s="29">
        <v>20.5</v>
      </c>
      <c r="H68" s="29">
        <v>0</v>
      </c>
      <c r="I68" s="51">
        <f t="shared" si="62"/>
        <v>3500</v>
      </c>
      <c r="J68" s="49">
        <v>0</v>
      </c>
      <c r="K68" s="49">
        <f t="shared" si="63"/>
        <v>3500</v>
      </c>
    </row>
    <row r="69" spans="1:11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JOBBERS CASH</vt:lpstr>
      <vt:lpstr>JOBBERS FUTURE</vt:lpstr>
      <vt:lpstr>JOBBERS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2018-10-12T12:08:07Z</dcterms:modified>
</cp:coreProperties>
</file>