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8085"/>
  </bookViews>
  <sheets>
    <sheet name="PREMIUM CASH" sheetId="2" r:id="rId1"/>
    <sheet name="PREMIUM FUTURE" sheetId="5" r:id="rId2"/>
    <sheet name="PREMIUM OPTION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6"/>
  <c r="I5"/>
  <c r="I5" i="5"/>
  <c r="H5"/>
  <c r="C5" i="2"/>
  <c r="I5" s="1"/>
  <c r="C6"/>
  <c r="I6" s="1"/>
  <c r="J6" i="6"/>
  <c r="I6"/>
  <c r="J7"/>
  <c r="I7"/>
  <c r="I6" i="5"/>
  <c r="H6"/>
  <c r="C7" i="2"/>
  <c r="I7" s="1"/>
  <c r="I8" i="6"/>
  <c r="J9"/>
  <c r="I9"/>
  <c r="K9" s="1"/>
  <c r="H7" i="5"/>
  <c r="J7" s="1"/>
  <c r="H8"/>
  <c r="J8" s="1"/>
  <c r="H8" i="2"/>
  <c r="C8"/>
  <c r="I8" s="1"/>
  <c r="H9"/>
  <c r="C9"/>
  <c r="I9" s="1"/>
  <c r="C10"/>
  <c r="I10" s="1"/>
  <c r="C11"/>
  <c r="I11" s="1"/>
  <c r="H9" i="5"/>
  <c r="J10" i="6"/>
  <c r="I10"/>
  <c r="K10" s="1"/>
  <c r="I11"/>
  <c r="K11" s="1"/>
  <c r="J12"/>
  <c r="I12"/>
  <c r="J13"/>
  <c r="I13"/>
  <c r="K13" s="1"/>
  <c r="I10" i="5"/>
  <c r="H10"/>
  <c r="J10"/>
  <c r="H12" i="2"/>
  <c r="C12"/>
  <c r="I12" s="1"/>
  <c r="C13"/>
  <c r="I13" s="1"/>
  <c r="I14" i="6"/>
  <c r="K14" s="1"/>
  <c r="I15"/>
  <c r="K15" s="1"/>
  <c r="H11" i="5"/>
  <c r="J11" s="1"/>
  <c r="C14" i="2"/>
  <c r="I14" s="1"/>
  <c r="I16" i="6"/>
  <c r="K16" s="1"/>
  <c r="I17"/>
  <c r="H12" i="5"/>
  <c r="C15" i="2"/>
  <c r="I15" s="1"/>
  <c r="C16"/>
  <c r="H16" s="1"/>
  <c r="J18" i="6"/>
  <c r="K18" s="1"/>
  <c r="I18"/>
  <c r="I13" i="5"/>
  <c r="H13"/>
  <c r="I14"/>
  <c r="J14" s="1"/>
  <c r="H14"/>
  <c r="H17" i="2"/>
  <c r="C17"/>
  <c r="I17" s="1"/>
  <c r="I19" i="6"/>
  <c r="J20"/>
  <c r="I20"/>
  <c r="I21"/>
  <c r="I22"/>
  <c r="I23"/>
  <c r="I15" i="5"/>
  <c r="H15"/>
  <c r="H16"/>
  <c r="J16" s="1"/>
  <c r="H17"/>
  <c r="J17" s="1"/>
  <c r="H18"/>
  <c r="J18" s="1"/>
  <c r="H19"/>
  <c r="J19" s="1"/>
  <c r="H20"/>
  <c r="J20" s="1"/>
  <c r="C18" i="2"/>
  <c r="H18" s="1"/>
  <c r="C19"/>
  <c r="H19" s="1"/>
  <c r="C20"/>
  <c r="H20" s="1"/>
  <c r="C21"/>
  <c r="H21" s="1"/>
  <c r="H22"/>
  <c r="C22"/>
  <c r="I22" s="1"/>
  <c r="K5" i="6" l="1"/>
  <c r="J5" i="5"/>
  <c r="H5" i="2"/>
  <c r="J5" s="1"/>
  <c r="H6"/>
  <c r="J6" s="1"/>
  <c r="K6" i="6"/>
  <c r="K7"/>
  <c r="J6" i="5"/>
  <c r="H7" i="2"/>
  <c r="J7" s="1"/>
  <c r="K8" i="6"/>
  <c r="J8" i="2"/>
  <c r="J9"/>
  <c r="H10"/>
  <c r="J10" s="1"/>
  <c r="H11"/>
  <c r="J11" s="1"/>
  <c r="J9" i="5"/>
  <c r="K12" i="6"/>
  <c r="J12" i="2"/>
  <c r="H13"/>
  <c r="J13" s="1"/>
  <c r="H14"/>
  <c r="J14" s="1"/>
  <c r="K17" i="6"/>
  <c r="J12" i="5"/>
  <c r="H15" i="2"/>
  <c r="J15" s="1"/>
  <c r="I16"/>
  <c r="J16" s="1"/>
  <c r="J13" i="5"/>
  <c r="J17" i="2"/>
  <c r="K19" i="6"/>
  <c r="K20"/>
  <c r="K21"/>
  <c r="K22"/>
  <c r="K23"/>
  <c r="J15" i="5"/>
  <c r="I18" i="2"/>
  <c r="J18" s="1"/>
  <c r="I19"/>
  <c r="J19" s="1"/>
  <c r="I20"/>
  <c r="J20" s="1"/>
  <c r="I21"/>
  <c r="J21" s="1"/>
  <c r="J22"/>
  <c r="J24" i="6"/>
  <c r="I25"/>
  <c r="I24"/>
  <c r="K24" s="1"/>
  <c r="H21" i="5"/>
  <c r="J21" s="1"/>
  <c r="H23"/>
  <c r="J23"/>
  <c r="H22"/>
  <c r="J22" s="1"/>
  <c r="C23" i="2"/>
  <c r="I23" s="1"/>
  <c r="C24"/>
  <c r="H24" s="1"/>
  <c r="J27" i="6"/>
  <c r="I27"/>
  <c r="I26"/>
  <c r="K26" s="1"/>
  <c r="H25" i="5"/>
  <c r="H24"/>
  <c r="J24" s="1"/>
  <c r="C27" i="2"/>
  <c r="I27" s="1"/>
  <c r="C26"/>
  <c r="H26" s="1"/>
  <c r="C25"/>
  <c r="H25" s="1"/>
  <c r="C29"/>
  <c r="I29" s="1"/>
  <c r="C28"/>
  <c r="I28" s="1"/>
  <c r="I27" i="5"/>
  <c r="H27"/>
  <c r="H26"/>
  <c r="J26" s="1"/>
  <c r="J29" i="6"/>
  <c r="I29"/>
  <c r="K29" s="1"/>
  <c r="I28"/>
  <c r="J30"/>
  <c r="I31"/>
  <c r="K31" s="1"/>
  <c r="I30"/>
  <c r="K30" s="1"/>
  <c r="I29" i="5"/>
  <c r="H29"/>
  <c r="H28"/>
  <c r="J28" s="1"/>
  <c r="C31" i="2"/>
  <c r="I31" s="1"/>
  <c r="C30"/>
  <c r="I30" s="1"/>
  <c r="H40"/>
  <c r="C40"/>
  <c r="I40" s="1"/>
  <c r="C39"/>
  <c r="I39" s="1"/>
  <c r="C38"/>
  <c r="I38" s="1"/>
  <c r="C37"/>
  <c r="I37" s="1"/>
  <c r="C36"/>
  <c r="I36" s="1"/>
  <c r="C35"/>
  <c r="H35" s="1"/>
  <c r="J35" s="1"/>
  <c r="C34"/>
  <c r="H34" s="1"/>
  <c r="C33"/>
  <c r="H33" s="1"/>
  <c r="C32"/>
  <c r="H32" s="1"/>
  <c r="H37" i="5"/>
  <c r="J37" s="1"/>
  <c r="H36"/>
  <c r="H35"/>
  <c r="H34"/>
  <c r="H33"/>
  <c r="J33" s="1"/>
  <c r="H32"/>
  <c r="I31"/>
  <c r="H31"/>
  <c r="H30"/>
  <c r="I40" i="6"/>
  <c r="I39"/>
  <c r="I38"/>
  <c r="I37"/>
  <c r="K37" s="1"/>
  <c r="I36"/>
  <c r="J35"/>
  <c r="I35"/>
  <c r="I34"/>
  <c r="I33"/>
  <c r="K33" s="1"/>
  <c r="I32"/>
  <c r="K32" s="1"/>
  <c r="J41"/>
  <c r="I41"/>
  <c r="I38" i="5"/>
  <c r="H38"/>
  <c r="C41" i="2"/>
  <c r="H41" s="1"/>
  <c r="C42"/>
  <c r="I42" s="1"/>
  <c r="C46"/>
  <c r="I46" s="1"/>
  <c r="C45"/>
  <c r="I45" s="1"/>
  <c r="C43"/>
  <c r="H43" s="1"/>
  <c r="C44"/>
  <c r="I44" s="1"/>
  <c r="K25" i="6" l="1"/>
  <c r="H23" i="2"/>
  <c r="J23" s="1"/>
  <c r="I24"/>
  <c r="J24" s="1"/>
  <c r="K27" i="6"/>
  <c r="J25" i="5"/>
  <c r="H27" i="2"/>
  <c r="J27"/>
  <c r="I25"/>
  <c r="J25" s="1"/>
  <c r="I26"/>
  <c r="J26" s="1"/>
  <c r="H28"/>
  <c r="J28" s="1"/>
  <c r="H29"/>
  <c r="J29" s="1"/>
  <c r="J27" i="5"/>
  <c r="K28" i="6"/>
  <c r="J29" i="5"/>
  <c r="H30" i="2"/>
  <c r="J30" s="1"/>
  <c r="H31"/>
  <c r="J31" s="1"/>
  <c r="H36"/>
  <c r="J36" s="1"/>
  <c r="H37"/>
  <c r="H38"/>
  <c r="J38" s="1"/>
  <c r="H39"/>
  <c r="J39" s="1"/>
  <c r="H44"/>
  <c r="J44" s="1"/>
  <c r="J37"/>
  <c r="J40"/>
  <c r="I32"/>
  <c r="J32" s="1"/>
  <c r="I33"/>
  <c r="J33" s="1"/>
  <c r="I34"/>
  <c r="J34" s="1"/>
  <c r="J38" i="5"/>
  <c r="J36"/>
  <c r="J35"/>
  <c r="J34"/>
  <c r="J32"/>
  <c r="J31"/>
  <c r="J30"/>
  <c r="K34" i="6"/>
  <c r="K35"/>
  <c r="K36"/>
  <c r="K38"/>
  <c r="K39"/>
  <c r="K40"/>
  <c r="K41"/>
  <c r="I41" i="2"/>
  <c r="J41" s="1"/>
  <c r="H42"/>
  <c r="J42" s="1"/>
  <c r="H46"/>
  <c r="J46" s="1"/>
  <c r="H45"/>
  <c r="J45" s="1"/>
  <c r="I43"/>
  <c r="J43" s="1"/>
  <c r="H39" i="5" l="1"/>
  <c r="J39" s="1"/>
  <c r="H40"/>
  <c r="J40" s="1"/>
  <c r="H41"/>
  <c r="I42"/>
  <c r="H42"/>
  <c r="H43"/>
  <c r="J43" s="1"/>
  <c r="I42" i="6"/>
  <c r="K42" s="1"/>
  <c r="I43"/>
  <c r="I44"/>
  <c r="I45"/>
  <c r="J46"/>
  <c r="I46"/>
  <c r="C47" i="2"/>
  <c r="I47" s="1"/>
  <c r="H44" i="5"/>
  <c r="J44" s="1"/>
  <c r="C48" i="2"/>
  <c r="H48" s="1"/>
  <c r="C49"/>
  <c r="I49" s="1"/>
  <c r="H46" i="5"/>
  <c r="H45"/>
  <c r="J45" s="1"/>
  <c r="H47"/>
  <c r="I48"/>
  <c r="H48"/>
  <c r="J48" i="6"/>
  <c r="I47"/>
  <c r="K47" s="1"/>
  <c r="I48"/>
  <c r="K48" s="1"/>
  <c r="I49"/>
  <c r="I49" i="5"/>
  <c r="H49"/>
  <c r="H50"/>
  <c r="C50" i="2"/>
  <c r="H50" s="1"/>
  <c r="C51"/>
  <c r="H51" s="1"/>
  <c r="I51" i="5"/>
  <c r="H51"/>
  <c r="J50" i="6"/>
  <c r="I50"/>
  <c r="C52" i="2"/>
  <c r="I52" s="1"/>
  <c r="H52" i="5"/>
  <c r="I51" i="6"/>
  <c r="K51" s="1"/>
  <c r="I53"/>
  <c r="K53" s="1"/>
  <c r="I52"/>
  <c r="I54" i="5"/>
  <c r="I53"/>
  <c r="H53"/>
  <c r="H54"/>
  <c r="C53" i="2"/>
  <c r="I53" s="1"/>
  <c r="C54"/>
  <c r="I54" s="1"/>
  <c r="J54" i="6"/>
  <c r="I54"/>
  <c r="I55"/>
  <c r="J56"/>
  <c r="I56"/>
  <c r="I59"/>
  <c r="J58"/>
  <c r="I58"/>
  <c r="J57"/>
  <c r="I57"/>
  <c r="I61" i="5"/>
  <c r="H61"/>
  <c r="H60"/>
  <c r="I59"/>
  <c r="I58"/>
  <c r="H59"/>
  <c r="J59" s="1"/>
  <c r="H58"/>
  <c r="J58" s="1"/>
  <c r="I57"/>
  <c r="H57"/>
  <c r="I55"/>
  <c r="H55"/>
  <c r="H56"/>
  <c r="J55"/>
  <c r="C55" i="2"/>
  <c r="I55" s="1"/>
  <c r="C56"/>
  <c r="H56" s="1"/>
  <c r="C57"/>
  <c r="I57" s="1"/>
  <c r="C58"/>
  <c r="C59"/>
  <c r="I59" s="1"/>
  <c r="C60"/>
  <c r="I60" s="1"/>
  <c r="C62"/>
  <c r="H62" s="1"/>
  <c r="C63"/>
  <c r="I63" s="1"/>
  <c r="C61"/>
  <c r="I61" s="1"/>
  <c r="J42" i="5" l="1"/>
  <c r="J61"/>
  <c r="J53"/>
  <c r="J54"/>
  <c r="J51"/>
  <c r="K46" i="6"/>
  <c r="J41" i="5"/>
  <c r="K43" i="6"/>
  <c r="K44"/>
  <c r="K45"/>
  <c r="H47" i="2"/>
  <c r="J47" s="1"/>
  <c r="I48"/>
  <c r="J48" s="1"/>
  <c r="H49"/>
  <c r="J49" s="1"/>
  <c r="J46" i="5"/>
  <c r="J47"/>
  <c r="J48"/>
  <c r="K49" i="6"/>
  <c r="J50" i="5"/>
  <c r="J49"/>
  <c r="I50" i="2"/>
  <c r="J50" s="1"/>
  <c r="I51"/>
  <c r="J51" s="1"/>
  <c r="K50" i="6"/>
  <c r="H52" i="2"/>
  <c r="J52" s="1"/>
  <c r="J52" i="5"/>
  <c r="K52" i="6"/>
  <c r="H53" i="2"/>
  <c r="J53" s="1"/>
  <c r="H54"/>
  <c r="J54" s="1"/>
  <c r="K54" i="6"/>
  <c r="K56"/>
  <c r="K55"/>
  <c r="K57"/>
  <c r="K58"/>
  <c r="K59"/>
  <c r="J60" i="5"/>
  <c r="J57"/>
  <c r="J56"/>
  <c r="H55" i="2"/>
  <c r="J55" s="1"/>
  <c r="I56"/>
  <c r="J56" s="1"/>
  <c r="H60"/>
  <c r="H57"/>
  <c r="J57" s="1"/>
  <c r="H58"/>
  <c r="J58" s="1"/>
  <c r="H59"/>
  <c r="J59" s="1"/>
  <c r="J60"/>
  <c r="I62"/>
  <c r="J62" s="1"/>
  <c r="H63"/>
  <c r="J63" s="1"/>
  <c r="H61"/>
  <c r="J61" s="1"/>
  <c r="I62" i="5" l="1"/>
  <c r="H62"/>
  <c r="I63"/>
  <c r="H63"/>
  <c r="H64"/>
  <c r="J62" i="6"/>
  <c r="I62"/>
  <c r="J61"/>
  <c r="I61"/>
  <c r="I63"/>
  <c r="J63"/>
  <c r="K63" l="1"/>
  <c r="K61"/>
  <c r="K62"/>
  <c r="J62" i="5"/>
  <c r="J63"/>
  <c r="J64"/>
  <c r="J60" i="6"/>
  <c r="I60"/>
  <c r="J64"/>
  <c r="I64"/>
  <c r="J65"/>
  <c r="I65"/>
  <c r="I66"/>
  <c r="K66" s="1"/>
  <c r="I67"/>
  <c r="K67" s="1"/>
  <c r="I68"/>
  <c r="K68" s="1"/>
  <c r="J69"/>
  <c r="I69"/>
  <c r="H71" i="5"/>
  <c r="J71" s="1"/>
  <c r="I70"/>
  <c r="H70"/>
  <c r="H69"/>
  <c r="H68"/>
  <c r="H67"/>
  <c r="J67" s="1"/>
  <c r="I66"/>
  <c r="H66"/>
  <c r="I65"/>
  <c r="H65"/>
  <c r="C70" i="2"/>
  <c r="I70" s="1"/>
  <c r="C69"/>
  <c r="I69" s="1"/>
  <c r="C68"/>
  <c r="I68" s="1"/>
  <c r="C67"/>
  <c r="I67" s="1"/>
  <c r="C66"/>
  <c r="I66" s="1"/>
  <c r="C65"/>
  <c r="H65" s="1"/>
  <c r="C64"/>
  <c r="I64" s="1"/>
  <c r="C71"/>
  <c r="I71" s="1"/>
  <c r="I72" i="5"/>
  <c r="H72"/>
  <c r="I70" i="6"/>
  <c r="I73"/>
  <c r="I72"/>
  <c r="K72" s="1"/>
  <c r="I74"/>
  <c r="H76" i="5"/>
  <c r="I76"/>
  <c r="I75"/>
  <c r="H75"/>
  <c r="J75" s="1"/>
  <c r="H74"/>
  <c r="J74" s="1"/>
  <c r="C73" i="2"/>
  <c r="I73" s="1"/>
  <c r="C74"/>
  <c r="H74" s="1"/>
  <c r="C75"/>
  <c r="H75" s="1"/>
  <c r="I71" i="6"/>
  <c r="I73" i="5"/>
  <c r="H73"/>
  <c r="C72" i="2"/>
  <c r="I72" s="1"/>
  <c r="C78"/>
  <c r="H78" s="1"/>
  <c r="J78" s="1"/>
  <c r="C77"/>
  <c r="H77" s="1"/>
  <c r="C76"/>
  <c r="H76" s="1"/>
  <c r="H77" i="5"/>
  <c r="I78"/>
  <c r="H78"/>
  <c r="I79"/>
  <c r="I88"/>
  <c r="H79"/>
  <c r="J79" s="1"/>
  <c r="J75" i="6"/>
  <c r="I75"/>
  <c r="J76"/>
  <c r="I76"/>
  <c r="I78"/>
  <c r="J77"/>
  <c r="I77"/>
  <c r="J79"/>
  <c r="I79"/>
  <c r="I80" i="5"/>
  <c r="H80"/>
  <c r="J80" i="6"/>
  <c r="I80"/>
  <c r="I81" i="5"/>
  <c r="H81"/>
  <c r="J81" s="1"/>
  <c r="C79" i="2"/>
  <c r="H79" s="1"/>
  <c r="J79" s="1"/>
  <c r="C80"/>
  <c r="H80" s="1"/>
  <c r="J80" s="1"/>
  <c r="I81" i="6"/>
  <c r="H83" i="5"/>
  <c r="J83" s="1"/>
  <c r="H82"/>
  <c r="J82" s="1"/>
  <c r="C81" i="2"/>
  <c r="H81" s="1"/>
  <c r="J81" s="1"/>
  <c r="C82"/>
  <c r="H82" s="1"/>
  <c r="J82" s="1"/>
  <c r="H84" i="5"/>
  <c r="J84" s="1"/>
  <c r="J82" i="6"/>
  <c r="I82"/>
  <c r="I83"/>
  <c r="K83" s="1"/>
  <c r="K65" l="1"/>
  <c r="K64"/>
  <c r="K60"/>
  <c r="I65" i="2"/>
  <c r="J65" s="1"/>
  <c r="K76" i="6"/>
  <c r="I76" i="2"/>
  <c r="J76" s="1"/>
  <c r="I77"/>
  <c r="J77" s="1"/>
  <c r="I74"/>
  <c r="H69"/>
  <c r="J80" i="5"/>
  <c r="J70"/>
  <c r="J76"/>
  <c r="K80" i="6"/>
  <c r="K79"/>
  <c r="K69"/>
  <c r="J69" i="5"/>
  <c r="J68"/>
  <c r="J66"/>
  <c r="J65"/>
  <c r="H70" i="2"/>
  <c r="J69"/>
  <c r="J70"/>
  <c r="H68"/>
  <c r="J68" s="1"/>
  <c r="H66"/>
  <c r="J66" s="1"/>
  <c r="H67"/>
  <c r="J67" s="1"/>
  <c r="J74"/>
  <c r="H64"/>
  <c r="J64" s="1"/>
  <c r="H71"/>
  <c r="J71" s="1"/>
  <c r="J72" i="5"/>
  <c r="K70" i="6"/>
  <c r="K73"/>
  <c r="K74"/>
  <c r="K71"/>
  <c r="H73" i="2"/>
  <c r="J73" s="1"/>
  <c r="I75"/>
  <c r="J75" s="1"/>
  <c r="J73" i="5"/>
  <c r="H72" i="2"/>
  <c r="J72" s="1"/>
  <c r="J77" i="5"/>
  <c r="J78"/>
  <c r="K75" i="6"/>
  <c r="K77"/>
  <c r="K78"/>
  <c r="K81"/>
  <c r="K82"/>
  <c r="I84"/>
  <c r="K84" s="1"/>
  <c r="I85"/>
  <c r="K85" s="1"/>
  <c r="H85" i="5"/>
  <c r="J85" s="1"/>
  <c r="C84" i="2"/>
  <c r="H84" s="1"/>
  <c r="J84" s="1"/>
  <c r="C83"/>
  <c r="H83" s="1"/>
  <c r="J83" s="1"/>
  <c r="C85"/>
  <c r="H85" s="1"/>
  <c r="J85" s="1"/>
  <c r="H86" i="5"/>
  <c r="J86" s="1"/>
  <c r="C87" i="2"/>
  <c r="H87" s="1"/>
  <c r="J87" s="1"/>
  <c r="C86"/>
  <c r="H86" s="1"/>
  <c r="J86" s="1"/>
  <c r="H87" i="5" l="1"/>
  <c r="H88"/>
  <c r="J88" s="1"/>
  <c r="H89"/>
  <c r="J89" s="1"/>
  <c r="H90"/>
  <c r="I87" i="6"/>
  <c r="K87" s="1"/>
  <c r="I86"/>
  <c r="K86" s="1"/>
  <c r="I88"/>
  <c r="J89"/>
  <c r="I89"/>
  <c r="J90"/>
  <c r="I90"/>
  <c r="I91"/>
  <c r="K91" s="1"/>
  <c r="I92"/>
  <c r="K92" s="1"/>
  <c r="I91" i="5"/>
  <c r="H91"/>
  <c r="I92"/>
  <c r="H92"/>
  <c r="C88" i="2"/>
  <c r="H88" s="1"/>
  <c r="J88" s="1"/>
  <c r="C89"/>
  <c r="I89" s="1"/>
  <c r="I93" i="6"/>
  <c r="K93" s="1"/>
  <c r="I93" i="5"/>
  <c r="H93"/>
  <c r="C91" i="2"/>
  <c r="H91" s="1"/>
  <c r="C90"/>
  <c r="H90" s="1"/>
  <c r="J90" s="1"/>
  <c r="H95" i="5"/>
  <c r="I94"/>
  <c r="H94"/>
  <c r="I94" i="6"/>
  <c r="K94" s="1"/>
  <c r="I95"/>
  <c r="K95" s="1"/>
  <c r="C92" i="2"/>
  <c r="H92" s="1"/>
  <c r="J92" s="1"/>
  <c r="C94"/>
  <c r="H94" s="1"/>
  <c r="J94" s="1"/>
  <c r="C93"/>
  <c r="H93" s="1"/>
  <c r="J93" s="1"/>
  <c r="I96" i="5"/>
  <c r="H96"/>
  <c r="I96" i="6"/>
  <c r="J97"/>
  <c r="I97"/>
  <c r="H98" i="5"/>
  <c r="J98" s="1"/>
  <c r="I97"/>
  <c r="H97"/>
  <c r="C96" i="2"/>
  <c r="H96" s="1"/>
  <c r="C95"/>
  <c r="H95" s="1"/>
  <c r="J95" s="1"/>
  <c r="C101"/>
  <c r="I101" s="1"/>
  <c r="C100"/>
  <c r="H100" s="1"/>
  <c r="J100" s="1"/>
  <c r="C99"/>
  <c r="H99" s="1"/>
  <c r="J99" s="1"/>
  <c r="C98"/>
  <c r="H98" s="1"/>
  <c r="J98" s="1"/>
  <c r="C97"/>
  <c r="H97" s="1"/>
  <c r="J97" s="1"/>
  <c r="H101" i="5"/>
  <c r="J101" s="1"/>
  <c r="H102"/>
  <c r="J102" s="1"/>
  <c r="H100"/>
  <c r="J100" s="1"/>
  <c r="H106"/>
  <c r="J106" s="1"/>
  <c r="H105"/>
  <c r="J105" s="1"/>
  <c r="H104"/>
  <c r="J104" s="1"/>
  <c r="I103"/>
  <c r="H103"/>
  <c r="J99" i="6"/>
  <c r="I100"/>
  <c r="K100" s="1"/>
  <c r="I99"/>
  <c r="K99" s="1"/>
  <c r="I104"/>
  <c r="K104" s="1"/>
  <c r="I103"/>
  <c r="K103" s="1"/>
  <c r="I102"/>
  <c r="K102" s="1"/>
  <c r="I101"/>
  <c r="K101" s="1"/>
  <c r="I99" i="5"/>
  <c r="H99"/>
  <c r="I98" i="6"/>
  <c r="K98" s="1"/>
  <c r="K90" l="1"/>
  <c r="K89"/>
  <c r="J103" i="5"/>
  <c r="J92"/>
  <c r="K97" i="6"/>
  <c r="I96" i="2"/>
  <c r="J96" s="1"/>
  <c r="I91"/>
  <c r="J91" s="1"/>
  <c r="H89"/>
  <c r="J89" s="1"/>
  <c r="J87" i="5"/>
  <c r="J90"/>
  <c r="K88" i="6"/>
  <c r="J91" i="5"/>
  <c r="J93"/>
  <c r="J95"/>
  <c r="J94"/>
  <c r="J96"/>
  <c r="K96" i="6"/>
  <c r="J97" i="5"/>
  <c r="H101" i="2"/>
  <c r="J101" s="1"/>
  <c r="J99" i="5"/>
  <c r="H114"/>
  <c r="J114" s="1"/>
  <c r="I113"/>
  <c r="H113"/>
  <c r="I112"/>
  <c r="H112"/>
  <c r="I111"/>
  <c r="H111"/>
  <c r="H110"/>
  <c r="J110" s="1"/>
  <c r="H109"/>
  <c r="J109" s="1"/>
  <c r="I108"/>
  <c r="H108"/>
  <c r="I107"/>
  <c r="H107"/>
  <c r="J112" i="6"/>
  <c r="I112"/>
  <c r="I111"/>
  <c r="K111" s="1"/>
  <c r="I110"/>
  <c r="K110" s="1"/>
  <c r="I109"/>
  <c r="K109" s="1"/>
  <c r="J108"/>
  <c r="I108"/>
  <c r="I107"/>
  <c r="K107" s="1"/>
  <c r="I106"/>
  <c r="K106" s="1"/>
  <c r="I105"/>
  <c r="K105" s="1"/>
  <c r="C109" i="2"/>
  <c r="I109" s="1"/>
  <c r="C108"/>
  <c r="H108" s="1"/>
  <c r="C107"/>
  <c r="I107" s="1"/>
  <c r="C106"/>
  <c r="I106" s="1"/>
  <c r="C105"/>
  <c r="I105" s="1"/>
  <c r="C104"/>
  <c r="I104" s="1"/>
  <c r="C103"/>
  <c r="H103" s="1"/>
  <c r="C102"/>
  <c r="I102" s="1"/>
  <c r="J107" i="5" l="1"/>
  <c r="J108"/>
  <c r="J111"/>
  <c r="J112"/>
  <c r="J113"/>
  <c r="K112" i="6"/>
  <c r="K108"/>
  <c r="H102" i="2"/>
  <c r="J102" s="1"/>
  <c r="H104"/>
  <c r="J104" s="1"/>
  <c r="H105"/>
  <c r="J105" s="1"/>
  <c r="H106"/>
  <c r="J106" s="1"/>
  <c r="H107"/>
  <c r="J107" s="1"/>
  <c r="H109"/>
  <c r="J109" s="1"/>
  <c r="I103"/>
  <c r="J103" s="1"/>
  <c r="I108"/>
  <c r="J108" s="1"/>
  <c r="J116" i="6" l="1"/>
  <c r="I116"/>
  <c r="J115"/>
  <c r="I115"/>
  <c r="J114"/>
  <c r="I114"/>
  <c r="J113"/>
  <c r="I113"/>
  <c r="H117" i="5"/>
  <c r="J117" s="1"/>
  <c r="I116"/>
  <c r="H116"/>
  <c r="H115"/>
  <c r="J115" s="1"/>
  <c r="C115" i="2"/>
  <c r="I115" s="1"/>
  <c r="C114"/>
  <c r="H114" s="1"/>
  <c r="C113"/>
  <c r="I113" s="1"/>
  <c r="C112"/>
  <c r="H112" s="1"/>
  <c r="C111"/>
  <c r="I111" s="1"/>
  <c r="C110"/>
  <c r="H110" s="1"/>
  <c r="K113" i="6" l="1"/>
  <c r="K116"/>
  <c r="K115"/>
  <c r="J116" i="5"/>
  <c r="K114" i="6"/>
  <c r="H111" i="2"/>
  <c r="J111" s="1"/>
  <c r="H113"/>
  <c r="J113" s="1"/>
  <c r="H115"/>
  <c r="J115" s="1"/>
  <c r="I110"/>
  <c r="J110" s="1"/>
  <c r="I112"/>
  <c r="J112" s="1"/>
  <c r="I114"/>
  <c r="J114" s="1"/>
  <c r="J120" i="6" l="1"/>
  <c r="I120"/>
  <c r="J119"/>
  <c r="I119"/>
  <c r="J118"/>
  <c r="I118"/>
  <c r="I117"/>
  <c r="K117" s="1"/>
  <c r="H121" i="5"/>
  <c r="J121" s="1"/>
  <c r="H120"/>
  <c r="J120" s="1"/>
  <c r="H119"/>
  <c r="J119" s="1"/>
  <c r="H118"/>
  <c r="J118" s="1"/>
  <c r="C118" i="2"/>
  <c r="I118" s="1"/>
  <c r="C117"/>
  <c r="I117" s="1"/>
  <c r="C116"/>
  <c r="I116" s="1"/>
  <c r="K119" i="6" l="1"/>
  <c r="K118"/>
  <c r="K120"/>
  <c r="H116" i="2"/>
  <c r="J116" s="1"/>
  <c r="H117"/>
  <c r="J117" s="1"/>
  <c r="H118"/>
  <c r="J118" s="1"/>
  <c r="I125" i="6" l="1"/>
  <c r="K125" s="1"/>
  <c r="J124"/>
  <c r="I124"/>
  <c r="I123"/>
  <c r="K123" s="1"/>
  <c r="I122"/>
  <c r="K122" s="1"/>
  <c r="I121"/>
  <c r="K121" s="1"/>
  <c r="H127" i="5"/>
  <c r="J127" s="1"/>
  <c r="H126"/>
  <c r="J126" s="1"/>
  <c r="H125"/>
  <c r="J125" s="1"/>
  <c r="H124"/>
  <c r="J124" s="1"/>
  <c r="H123"/>
  <c r="J123" s="1"/>
  <c r="H122"/>
  <c r="J122" s="1"/>
  <c r="C122" i="2"/>
  <c r="I122" s="1"/>
  <c r="C121"/>
  <c r="I121" s="1"/>
  <c r="C120"/>
  <c r="I120" s="1"/>
  <c r="C119"/>
  <c r="I119" s="1"/>
  <c r="K124" i="6" l="1"/>
  <c r="H122" i="2"/>
  <c r="J122" s="1"/>
  <c r="H119"/>
  <c r="J119" s="1"/>
  <c r="H120"/>
  <c r="J120" s="1"/>
  <c r="H121"/>
  <c r="J121" s="1"/>
  <c r="I145" i="6"/>
  <c r="K145" s="1"/>
  <c r="J144"/>
  <c r="I144"/>
  <c r="J143"/>
  <c r="I143"/>
  <c r="I142"/>
  <c r="K142" s="1"/>
  <c r="J141"/>
  <c r="I141"/>
  <c r="I140"/>
  <c r="K140" s="1"/>
  <c r="I139"/>
  <c r="K139" s="1"/>
  <c r="I138"/>
  <c r="K138" s="1"/>
  <c r="I137"/>
  <c r="K137" s="1"/>
  <c r="I136"/>
  <c r="K136" s="1"/>
  <c r="I135"/>
  <c r="K135" s="1"/>
  <c r="I134"/>
  <c r="K134" s="1"/>
  <c r="I133"/>
  <c r="K133" s="1"/>
  <c r="I132"/>
  <c r="K132" s="1"/>
  <c r="I131"/>
  <c r="K131" s="1"/>
  <c r="I130"/>
  <c r="K130" s="1"/>
  <c r="I128"/>
  <c r="K128" s="1"/>
  <c r="I127"/>
  <c r="K127" s="1"/>
  <c r="J126"/>
  <c r="I126"/>
  <c r="H161" i="5"/>
  <c r="J161" s="1"/>
  <c r="I160"/>
  <c r="H160"/>
  <c r="H159"/>
  <c r="J159" s="1"/>
  <c r="I158"/>
  <c r="H158"/>
  <c r="I157"/>
  <c r="H157"/>
  <c r="I156"/>
  <c r="H156"/>
  <c r="H155"/>
  <c r="J155" s="1"/>
  <c r="H154"/>
  <c r="J154" s="1"/>
  <c r="H153"/>
  <c r="J153" s="1"/>
  <c r="H152"/>
  <c r="J152" s="1"/>
  <c r="H151"/>
  <c r="J151" s="1"/>
  <c r="H150"/>
  <c r="J150" s="1"/>
  <c r="H149"/>
  <c r="J149" s="1"/>
  <c r="H148"/>
  <c r="J148" s="1"/>
  <c r="H147"/>
  <c r="J147" s="1"/>
  <c r="H146"/>
  <c r="J146" s="1"/>
  <c r="H145"/>
  <c r="J145" s="1"/>
  <c r="H144"/>
  <c r="J144" s="1"/>
  <c r="H143"/>
  <c r="J143" s="1"/>
  <c r="H142"/>
  <c r="J142" s="1"/>
  <c r="I141"/>
  <c r="H141"/>
  <c r="H140"/>
  <c r="J140" s="1"/>
  <c r="J138"/>
  <c r="H137"/>
  <c r="J137" s="1"/>
  <c r="I136"/>
  <c r="H136"/>
  <c r="I134"/>
  <c r="H134"/>
  <c r="H133"/>
  <c r="J133" s="1"/>
  <c r="H132"/>
  <c r="J132" s="1"/>
  <c r="I131"/>
  <c r="H131"/>
  <c r="H130"/>
  <c r="J130" s="1"/>
  <c r="H129"/>
  <c r="J129" s="1"/>
  <c r="H128"/>
  <c r="J128" s="1"/>
  <c r="K143" i="6" l="1"/>
  <c r="K144"/>
  <c r="J134" i="5"/>
  <c r="J157"/>
  <c r="J141"/>
  <c r="J131"/>
  <c r="J156"/>
  <c r="J136"/>
  <c r="J158"/>
  <c r="J160"/>
  <c r="K126" i="6"/>
  <c r="K141"/>
  <c r="C129" i="2"/>
  <c r="I129" s="1"/>
  <c r="C128"/>
  <c r="I128" s="1"/>
  <c r="C127"/>
  <c r="I127" s="1"/>
  <c r="C126"/>
  <c r="I126" s="1"/>
  <c r="C125"/>
  <c r="I125" s="1"/>
  <c r="C124"/>
  <c r="I124" s="1"/>
  <c r="H128" l="1"/>
  <c r="J128" s="1"/>
  <c r="H129"/>
  <c r="J129" s="1"/>
  <c r="H124"/>
  <c r="J124" s="1"/>
  <c r="H125"/>
  <c r="J125" s="1"/>
  <c r="H126"/>
  <c r="J126" s="1"/>
  <c r="H127"/>
  <c r="J127" s="1"/>
  <c r="C130" l="1"/>
  <c r="H130" s="1"/>
  <c r="J130" s="1"/>
  <c r="C131"/>
  <c r="H131" s="1"/>
  <c r="J131" s="1"/>
  <c r="C132"/>
  <c r="I132" s="1"/>
  <c r="H132" l="1"/>
  <c r="J132" s="1"/>
  <c r="C133" l="1"/>
  <c r="H133" s="1"/>
  <c r="J133" s="1"/>
  <c r="C134" l="1"/>
  <c r="H134" s="1"/>
  <c r="C135"/>
  <c r="H135" s="1"/>
  <c r="J135" s="1"/>
  <c r="J134" l="1"/>
  <c r="C136"/>
  <c r="H136" s="1"/>
  <c r="C137"/>
  <c r="H137" s="1"/>
  <c r="J137" s="1"/>
  <c r="C143"/>
  <c r="H143" s="1"/>
  <c r="J136" l="1"/>
  <c r="I143"/>
  <c r="J143" s="1"/>
  <c r="C138" l="1"/>
  <c r="H138" s="1"/>
  <c r="C139"/>
  <c r="H139" s="1"/>
  <c r="J139" s="1"/>
  <c r="I138" l="1"/>
  <c r="J138" s="1"/>
  <c r="C140" l="1"/>
  <c r="H140" l="1"/>
  <c r="I140"/>
  <c r="C141"/>
  <c r="H141" s="1"/>
  <c r="J141" s="1"/>
  <c r="J140" l="1"/>
  <c r="C142" l="1"/>
  <c r="H142" s="1"/>
  <c r="J142" s="1"/>
  <c r="C144" l="1"/>
  <c r="H144" s="1"/>
  <c r="J144" s="1"/>
  <c r="C145" l="1"/>
  <c r="H145" s="1"/>
  <c r="J145" s="1"/>
  <c r="C147" l="1"/>
  <c r="H147" s="1"/>
  <c r="J147" s="1"/>
  <c r="C146"/>
  <c r="I146" s="1"/>
  <c r="H146" l="1"/>
  <c r="J146" s="1"/>
</calcChain>
</file>

<file path=xl/sharedStrings.xml><?xml version="1.0" encoding="utf-8"?>
<sst xmlns="http://schemas.openxmlformats.org/spreadsheetml/2006/main" count="1123" uniqueCount="247">
  <si>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</si>
  <si>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</si>
  <si>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</si>
  <si>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</si>
  <si>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</si>
  <si>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</si>
  <si>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</si>
  <si>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</si>
  <si>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</si>
  <si>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</si>
  <si>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LONG</t>
  </si>
  <si>
    <t>SHORT</t>
  </si>
  <si>
    <t>CADILAHC</t>
  </si>
  <si>
    <t xml:space="preserve">SAIL </t>
  </si>
  <si>
    <t>RELINFRA</t>
  </si>
  <si>
    <t xml:space="preserve">JUSTDIAL </t>
  </si>
  <si>
    <t>TATA COMM</t>
  </si>
  <si>
    <t>DLF</t>
  </si>
  <si>
    <t xml:space="preserve">ASHOKLEY </t>
  </si>
  <si>
    <t xml:space="preserve">DHFL </t>
  </si>
  <si>
    <t xml:space="preserve">TATA ELXSI </t>
  </si>
  <si>
    <t xml:space="preserve">CHOLAFIN </t>
  </si>
  <si>
    <t xml:space="preserve">LUPIN </t>
  </si>
  <si>
    <t xml:space="preserve">DISH TV </t>
  </si>
  <si>
    <t xml:space="preserve">TITAN </t>
  </si>
  <si>
    <t>PNB</t>
  </si>
  <si>
    <t>PIDILITIND</t>
  </si>
  <si>
    <t>ONGC</t>
  </si>
  <si>
    <t>MINDTREE</t>
  </si>
  <si>
    <t>ESCORTS</t>
  </si>
  <si>
    <t>STAR</t>
  </si>
  <si>
    <t>CANBK</t>
  </si>
  <si>
    <t>SAIL</t>
  </si>
  <si>
    <t>ABB</t>
  </si>
  <si>
    <t>PTC</t>
  </si>
  <si>
    <t xml:space="preserve">SHORT </t>
  </si>
  <si>
    <t xml:space="preserve">ESCORTS </t>
  </si>
  <si>
    <t>TCS</t>
  </si>
  <si>
    <t>M&amp;M</t>
  </si>
  <si>
    <t>TORNTPHARM</t>
  </si>
  <si>
    <t xml:space="preserve">PIDILITIND </t>
  </si>
  <si>
    <t xml:space="preserve">ANDHRABANK </t>
  </si>
  <si>
    <t xml:space="preserve">HINDALCO </t>
  </si>
  <si>
    <t>HDFC</t>
  </si>
  <si>
    <t>JUSTDIAL</t>
  </si>
  <si>
    <t>STOCK CASH PREMIUM</t>
  </si>
  <si>
    <t xml:space="preserve">IBVENTURES </t>
  </si>
  <si>
    <t>SOBHA</t>
  </si>
  <si>
    <t>BUY</t>
  </si>
  <si>
    <t>-</t>
  </si>
  <si>
    <t>KEC</t>
  </si>
  <si>
    <t xml:space="preserve">APTECH </t>
  </si>
  <si>
    <t>RADICO</t>
  </si>
  <si>
    <t>BAJAJCORP</t>
  </si>
  <si>
    <t>SONATASOFTW</t>
  </si>
  <si>
    <t>PREMIUM FUTURE</t>
  </si>
  <si>
    <t>DATE</t>
  </si>
  <si>
    <t>LOT SIZE</t>
  </si>
  <si>
    <t>MUTHOOTFIN</t>
  </si>
  <si>
    <t>KOTAKBANK</t>
  </si>
  <si>
    <t xml:space="preserve">TORNTPHARMA </t>
  </si>
  <si>
    <t>GODREJIND</t>
  </si>
  <si>
    <t xml:space="preserve">IDBI </t>
  </si>
  <si>
    <t>ICICIBANK</t>
  </si>
  <si>
    <t xml:space="preserve">BATA INDIA </t>
  </si>
  <si>
    <t>ALBK</t>
  </si>
  <si>
    <t>PREMIUM OPTION</t>
  </si>
  <si>
    <t>STRIKE PRICE</t>
  </si>
  <si>
    <t>CE/PE</t>
  </si>
  <si>
    <t xml:space="preserve">RATE </t>
  </si>
  <si>
    <t>AMBUJACEM</t>
  </si>
  <si>
    <t>CALL</t>
  </si>
  <si>
    <t>PUT</t>
  </si>
  <si>
    <t xml:space="preserve">SBIN </t>
  </si>
  <si>
    <t>KPIT</t>
  </si>
  <si>
    <t xml:space="preserve">IOC </t>
  </si>
  <si>
    <t>TATAGLOBAL</t>
  </si>
  <si>
    <t xml:space="preserve">BANK BARODA </t>
  </si>
  <si>
    <t>VRLLOG</t>
  </si>
  <si>
    <t>GNFC</t>
  </si>
  <si>
    <t>HEG</t>
  </si>
  <si>
    <t>SAREGAMA</t>
  </si>
  <si>
    <t>HINDALCO</t>
  </si>
  <si>
    <t>INFRATEL</t>
  </si>
  <si>
    <t>BALKRISIND</t>
  </si>
  <si>
    <t>SUNTV</t>
  </si>
  <si>
    <t>CESC</t>
  </si>
  <si>
    <t>TATASTEEL</t>
  </si>
  <si>
    <t>ASIANPAINT</t>
  </si>
  <si>
    <t>ULTRACEMCO</t>
  </si>
  <si>
    <t>EXIDEIND</t>
  </si>
  <si>
    <t>KRBL</t>
  </si>
  <si>
    <t>TRENT</t>
  </si>
  <si>
    <t>BATAIND</t>
  </si>
  <si>
    <t>GODRECP</t>
  </si>
  <si>
    <t>M&amp;MFIN</t>
  </si>
  <si>
    <t>YESBANK</t>
  </si>
  <si>
    <t>SRTRANSFIN</t>
  </si>
  <si>
    <t>UPL</t>
  </si>
  <si>
    <t>RELAINCE</t>
  </si>
  <si>
    <t>GMBREW</t>
  </si>
  <si>
    <t>MASTEK</t>
  </si>
  <si>
    <t>DCMSHRIAM</t>
  </si>
  <si>
    <t>8KMILES</t>
  </si>
  <si>
    <t>SELL</t>
  </si>
  <si>
    <t>PARAGMILK</t>
  </si>
  <si>
    <t>MARICO</t>
  </si>
  <si>
    <t>BAJAJAUTO</t>
  </si>
  <si>
    <t>JINDALSTEL</t>
  </si>
  <si>
    <t>BPCL</t>
  </si>
  <si>
    <t>ADANIENT</t>
  </si>
  <si>
    <t>JUBILANT</t>
  </si>
  <si>
    <t>EDELWEISS</t>
  </si>
  <si>
    <t>EVEREST</t>
  </si>
  <si>
    <t>BIRLACORP</t>
  </si>
  <si>
    <t>BANDHANBANK</t>
  </si>
  <si>
    <t>EMAMILTD</t>
  </si>
  <si>
    <t>MCDOWELLN</t>
  </si>
  <si>
    <t>ARVIND</t>
  </si>
  <si>
    <t>PE</t>
  </si>
  <si>
    <t>ITC</t>
  </si>
  <si>
    <t>CASTROLIND</t>
  </si>
  <si>
    <t>JINDLASTEL</t>
  </si>
  <si>
    <t>GODREJCP</t>
  </si>
  <si>
    <t>TITAN</t>
  </si>
  <si>
    <t>HAVELLS</t>
  </si>
  <si>
    <t>BEML</t>
  </si>
  <si>
    <t>HINDUNILVR</t>
  </si>
  <si>
    <t>RELIANCE</t>
  </si>
  <si>
    <t>BANKINDIA</t>
  </si>
  <si>
    <t>AUROPHARMA</t>
  </si>
  <si>
    <t>BAJAJFINSV</t>
  </si>
  <si>
    <t>COLPAL</t>
  </si>
  <si>
    <t>TVSMOTOR</t>
  </si>
  <si>
    <t>BEL</t>
  </si>
  <si>
    <t>MCX</t>
  </si>
  <si>
    <t>VOLTAS</t>
  </si>
  <si>
    <t>KIRIINDUS</t>
  </si>
  <si>
    <t>RUPA</t>
  </si>
  <si>
    <t>COROMANDEL</t>
  </si>
  <si>
    <t>SUNTECK</t>
  </si>
  <si>
    <t>SUNPHARMA</t>
  </si>
  <si>
    <t>RELAXO</t>
  </si>
  <si>
    <t>TNPL</t>
  </si>
  <si>
    <t>FINOLEXIND</t>
  </si>
  <si>
    <t>TECHM</t>
  </si>
  <si>
    <t>SUNDRMFAST</t>
  </si>
  <si>
    <t>APOLLOTYRE</t>
  </si>
  <si>
    <t>LICHSGFIN</t>
  </si>
  <si>
    <t>AXISBANK</t>
  </si>
  <si>
    <t>BAJFINANCE</t>
  </si>
  <si>
    <t>CUMMINSIND</t>
  </si>
  <si>
    <t>RBLBANK</t>
  </si>
  <si>
    <t>MINDAIND</t>
  </si>
  <si>
    <t>AASHIINDIA</t>
  </si>
  <si>
    <t>INFY</t>
  </si>
  <si>
    <t>MGL</t>
  </si>
  <si>
    <t>LUPIN</t>
  </si>
  <si>
    <t>AVANTIFEDD</t>
  </si>
  <si>
    <t>HINUNILVR</t>
  </si>
  <si>
    <t>TATAMOTORS</t>
  </si>
  <si>
    <t>BHARATFORG</t>
  </si>
  <si>
    <t>RELCAPITAL</t>
  </si>
  <si>
    <t>SUVEN</t>
  </si>
  <si>
    <t>CAPLIPOINT</t>
  </si>
  <si>
    <t>COFFEDAY</t>
  </si>
  <si>
    <t>GUJALKALI</t>
  </si>
  <si>
    <t>NRAIL</t>
  </si>
  <si>
    <t>RIIL</t>
  </si>
  <si>
    <t>NAINFLORINE</t>
  </si>
  <si>
    <t>POWERGRID</t>
  </si>
  <si>
    <t>JSWSTEEL</t>
  </si>
  <si>
    <t>NMDC</t>
  </si>
  <si>
    <t>COCHINSHIPYARD</t>
  </si>
  <si>
    <t>BAJAJFINANCE</t>
  </si>
  <si>
    <t>IBULHSGFIN</t>
  </si>
  <si>
    <t>GODREJPROP</t>
  </si>
  <si>
    <t>RAJESHEXPO</t>
  </si>
  <si>
    <t>CANFINHOME</t>
  </si>
  <si>
    <t>ENGINEERSIN</t>
  </si>
  <si>
    <t>CE</t>
  </si>
  <si>
    <t>HEROMOTOCO</t>
  </si>
  <si>
    <t>MFSL</t>
  </si>
  <si>
    <t>SONATASOTW</t>
  </si>
  <si>
    <t>CCL</t>
  </si>
  <si>
    <t>IIFL</t>
  </si>
  <si>
    <t>PVR</t>
  </si>
  <si>
    <t>CYIENT</t>
  </si>
  <si>
    <t>MOTHERSUMI</t>
  </si>
  <si>
    <t>AMBUAJCEM</t>
  </si>
  <si>
    <t>DCMSHRIRAM</t>
  </si>
  <si>
    <t>JUBLFOOD</t>
  </si>
  <si>
    <t>RELIANCEE</t>
  </si>
  <si>
    <t>DABUR</t>
  </si>
  <si>
    <t>LTTS</t>
  </si>
  <si>
    <t>TATAPOWER</t>
  </si>
  <si>
    <t>AUBANK</t>
  </si>
  <si>
    <t>DRREDDY</t>
  </si>
  <si>
    <t>ACC</t>
  </si>
  <si>
    <t>DELTACORP</t>
  </si>
  <si>
    <t>INOXLEISURE</t>
  </si>
  <si>
    <t>AMBUJCEM</t>
  </si>
  <si>
    <t>ZEEL</t>
  </si>
  <si>
    <t>SBIN</t>
  </si>
  <si>
    <t>KTKBANK</t>
  </si>
  <si>
    <t>OBEROIRLTY</t>
  </si>
  <si>
    <t>NAVINFLURO</t>
  </si>
  <si>
    <t>SONATSOTW</t>
  </si>
  <si>
    <t>PERSISTENT</t>
  </si>
  <si>
    <t>INDIGO</t>
  </si>
  <si>
    <t>HCLTECH</t>
  </si>
  <si>
    <t>BANKBARODA</t>
  </si>
  <si>
    <t>KALPATPOWER</t>
  </si>
  <si>
    <t>GODREJAGRO</t>
  </si>
  <si>
    <t>KANSAINER</t>
  </si>
  <si>
    <t>AARTIND</t>
  </si>
  <si>
    <t>SHILPAMED</t>
  </si>
  <si>
    <t>PIDILITND</t>
  </si>
  <si>
    <t>HINDPETRO</t>
  </si>
  <si>
    <t>STRTECH</t>
  </si>
  <si>
    <t>PEL</t>
  </si>
  <si>
    <t>TATASPONGE</t>
  </si>
  <si>
    <t>INDUSINDBK</t>
  </si>
  <si>
    <t>APOLLOHOSP</t>
  </si>
  <si>
    <t>RECLTD</t>
  </si>
  <si>
    <t>TATAMETALI</t>
  </si>
  <si>
    <t>WOCKPHARMA</t>
  </si>
  <si>
    <t>KEI</t>
  </si>
  <si>
    <t>IPCALAB</t>
  </si>
  <si>
    <t>GLENMARK</t>
  </si>
  <si>
    <t>OFSS</t>
  </si>
  <si>
    <t>UJJIVAN</t>
  </si>
  <si>
    <t>CEATLTD</t>
  </si>
  <si>
    <t>CENTURYTEX</t>
  </si>
  <si>
    <t>CRISIL</t>
  </si>
  <si>
    <t>OBEROILTY</t>
  </si>
  <si>
    <t>HDFCBANK</t>
  </si>
  <si>
    <t>QUESS</t>
  </si>
  <si>
    <t>TVSMOTORS</t>
  </si>
  <si>
    <t>GODFRYPHLP</t>
  </si>
  <si>
    <t>LTI</t>
  </si>
  <si>
    <t>RAMCOSYS</t>
  </si>
  <si>
    <t>HSIL</t>
  </si>
  <si>
    <t>JKLAKSHMI</t>
  </si>
  <si>
    <t>BHARTIARTL</t>
  </si>
  <si>
    <t>UBL</t>
  </si>
  <si>
    <t>REPCOHOME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</si>
</sst>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[$-409]d\-mmm\-yy;@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2" fontId="1" fillId="0" borderId="4" xfId="1" applyNumberFormat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/>
    </xf>
    <xf numFmtId="164" fontId="11" fillId="0" borderId="4" xfId="1" applyNumberFormat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2" fontId="11" fillId="0" borderId="4" xfId="1" applyNumberFormat="1" applyFont="1" applyBorder="1" applyAlignment="1">
      <alignment horizontal="center" vertical="center"/>
    </xf>
    <xf numFmtId="0" fontId="11" fillId="0" borderId="0" xfId="0" applyFont="1"/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top"/>
    </xf>
    <xf numFmtId="165" fontId="0" fillId="0" borderId="4" xfId="0" applyNumberFormat="1" applyBorder="1" applyAlignment="1">
      <alignment horizontal="center"/>
    </xf>
    <xf numFmtId="166" fontId="4" fillId="0" borderId="4" xfId="0" applyNumberFormat="1" applyFont="1" applyBorder="1" applyAlignment="1">
      <alignment horizontal="center" vertical="top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0" fontId="0" fillId="3" borderId="7" xfId="0" applyFill="1" applyBorder="1"/>
    <xf numFmtId="2" fontId="13" fillId="0" borderId="4" xfId="0" applyNumberFormat="1" applyFont="1" applyFill="1" applyBorder="1" applyAlignment="1">
      <alignment horizontal="center"/>
    </xf>
    <xf numFmtId="164" fontId="14" fillId="3" borderId="7" xfId="0" applyNumberFormat="1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/>
    </xf>
    <xf numFmtId="2" fontId="15" fillId="3" borderId="7" xfId="0" applyNumberFormat="1" applyFont="1" applyFill="1" applyBorder="1" applyAlignment="1">
      <alignment horizontal="center"/>
    </xf>
    <xf numFmtId="2" fontId="0" fillId="3" borderId="7" xfId="1" applyNumberFormat="1" applyFont="1" applyFill="1" applyBorder="1" applyAlignment="1">
      <alignment horizontal="center" vertical="center"/>
    </xf>
    <xf numFmtId="2" fontId="1" fillId="3" borderId="7" xfId="1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14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top"/>
    </xf>
    <xf numFmtId="2" fontId="0" fillId="0" borderId="4" xfId="0" applyNumberFormat="1" applyBorder="1" applyAlignment="1">
      <alignment horizontal="center"/>
    </xf>
    <xf numFmtId="2" fontId="10" fillId="0" borderId="4" xfId="0" applyNumberFormat="1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" fontId="11" fillId="0" borderId="4" xfId="1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26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144859</xdr:colOff>
      <xdr:row>0</xdr:row>
      <xdr:rowOff>0</xdr:rowOff>
    </xdr:from>
    <xdr:to>
      <xdr:col>3</xdr:col>
      <xdr:colOff>119856</xdr:colOff>
      <xdr:row>1</xdr:row>
      <xdr:rowOff>29764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859" y="0"/>
          <a:ext cx="2851547" cy="1220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3</xdr:col>
      <xdr:colOff>9525</xdr:colOff>
      <xdr:row>0</xdr:row>
      <xdr:rowOff>1095375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28575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>
      <selection activeCell="A3" sqref="A3"/>
    </sheetView>
  </sheetViews>
  <sheetFormatPr defaultRowHeight="1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4" customWidth="1"/>
  </cols>
  <sheetData>
    <row r="1" spans="1:10" ht="92.25" customHeight="1">
      <c r="A1" s="66"/>
      <c r="B1" s="67"/>
      <c r="C1" s="67"/>
      <c r="D1" s="67"/>
      <c r="E1" s="67"/>
      <c r="F1" s="67"/>
      <c r="G1" s="67"/>
      <c r="H1" s="67"/>
      <c r="I1" s="67"/>
      <c r="J1" s="67"/>
    </row>
    <row r="2" spans="1:10" ht="30" customHeight="1">
      <c r="A2" s="68" t="s">
        <v>45</v>
      </c>
      <c r="B2" s="69"/>
      <c r="C2" s="69"/>
      <c r="D2" s="69"/>
      <c r="E2" s="69"/>
      <c r="F2" s="69"/>
      <c r="G2" s="69"/>
      <c r="H2" s="69"/>
      <c r="I2" s="69"/>
      <c r="J2" s="69"/>
    </row>
    <row r="3" spans="1:10" ht="24.7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8.75" customHeight="1">
      <c r="A4" s="6"/>
      <c r="B4" s="6"/>
      <c r="C4" s="6"/>
      <c r="D4" s="6"/>
      <c r="E4" s="6"/>
      <c r="F4" s="6"/>
      <c r="G4" s="6"/>
      <c r="H4" s="6"/>
      <c r="I4" s="6"/>
      <c r="J4" s="7"/>
    </row>
    <row r="5" spans="1:10">
      <c r="A5" s="23">
        <v>43454</v>
      </c>
      <c r="B5" s="24" t="s">
        <v>246</v>
      </c>
      <c r="C5" s="61">
        <f t="shared" ref="C5" si="0">300000/E5</f>
        <v>788.43626806833117</v>
      </c>
      <c r="D5" s="62" t="s">
        <v>48</v>
      </c>
      <c r="E5" s="25">
        <v>380.5</v>
      </c>
      <c r="F5" s="25">
        <v>386</v>
      </c>
      <c r="G5" s="25">
        <v>390</v>
      </c>
      <c r="H5" s="25">
        <f t="shared" ref="H5" si="1">IF(D5="SELL", E5-F5, F5-E5)*C5</f>
        <v>4336.3994743758212</v>
      </c>
      <c r="I5" s="25">
        <f t="shared" ref="I5" si="2">IF(D5="SELL",IF(G5="-","0",F5-G5),IF(D5="BUY",IF(G5="-","0",G5-F5)))*C5</f>
        <v>3153.7450722733247</v>
      </c>
      <c r="J5" s="63">
        <f t="shared" ref="J5" si="3">SUM(H5:I5)</f>
        <v>7490.1445466491459</v>
      </c>
    </row>
    <row r="6" spans="1:10">
      <c r="A6" s="23">
        <v>43453</v>
      </c>
      <c r="B6" s="24" t="s">
        <v>33</v>
      </c>
      <c r="C6" s="61">
        <f t="shared" ref="C6" si="4">300000/E6</f>
        <v>230.41474654377879</v>
      </c>
      <c r="D6" s="62" t="s">
        <v>104</v>
      </c>
      <c r="E6" s="25">
        <v>1302</v>
      </c>
      <c r="F6" s="25">
        <v>1285</v>
      </c>
      <c r="G6" s="25" t="s">
        <v>49</v>
      </c>
      <c r="H6" s="25">
        <f t="shared" ref="H6" si="5">IF(D6="SELL", E6-F6, F6-E6)*C6</f>
        <v>3917.0506912442393</v>
      </c>
      <c r="I6" s="25">
        <f t="shared" ref="I6" si="6">IF(D6="SELL",IF(G6="-","0",F6-G6),IF(D6="BUY",IF(G6="-","0",G6-F6)))*C6</f>
        <v>0</v>
      </c>
      <c r="J6" s="63">
        <f t="shared" ref="J6" si="7">SUM(H6:I6)</f>
        <v>3917.0506912442393</v>
      </c>
    </row>
    <row r="7" spans="1:10">
      <c r="A7" s="23">
        <v>43452</v>
      </c>
      <c r="B7" s="24" t="s">
        <v>216</v>
      </c>
      <c r="C7" s="61">
        <f t="shared" ref="C7" si="8">300000/E7</f>
        <v>769.23076923076928</v>
      </c>
      <c r="D7" s="62" t="s">
        <v>48</v>
      </c>
      <c r="E7" s="25">
        <v>390</v>
      </c>
      <c r="F7" s="25">
        <v>385</v>
      </c>
      <c r="G7" s="25" t="s">
        <v>49</v>
      </c>
      <c r="H7" s="25">
        <f t="shared" ref="H7" si="9">IF(D7="SELL", E7-F7, F7-E7)*C7</f>
        <v>-3846.1538461538466</v>
      </c>
      <c r="I7" s="25">
        <f t="shared" ref="I7" si="10">IF(D7="SELL",IF(G7="-","0",F7-G7),IF(D7="BUY",IF(G7="-","0",G7-F7)))*C7</f>
        <v>0</v>
      </c>
      <c r="J7" s="63">
        <f t="shared" ref="J7" si="11">SUM(H7:I7)</f>
        <v>-3846.1538461538466</v>
      </c>
    </row>
    <row r="8" spans="1:10">
      <c r="A8" s="23">
        <v>43451</v>
      </c>
      <c r="B8" s="24" t="s">
        <v>242</v>
      </c>
      <c r="C8" s="61">
        <f t="shared" ref="C8" si="12">300000/E8</f>
        <v>1463.4146341463415</v>
      </c>
      <c r="D8" s="62" t="s">
        <v>48</v>
      </c>
      <c r="E8" s="25">
        <v>205</v>
      </c>
      <c r="F8" s="25">
        <v>209</v>
      </c>
      <c r="G8" s="25">
        <v>215</v>
      </c>
      <c r="H8" s="25">
        <f t="shared" ref="H8" si="13">IF(D8="SELL", E8-F8, F8-E8)*C8</f>
        <v>5853.6585365853662</v>
      </c>
      <c r="I8" s="25">
        <f t="shared" ref="I8" si="14">IF(D8="SELL",IF(G8="-","0",F8-G8),IF(D8="BUY",IF(G8="-","0",G8-F8)))*C8</f>
        <v>8780.4878048780483</v>
      </c>
      <c r="J8" s="63">
        <f t="shared" ref="J8" si="15">SUM(H8:I8)</f>
        <v>14634.146341463415</v>
      </c>
    </row>
    <row r="9" spans="1:10">
      <c r="A9" s="23">
        <v>43448</v>
      </c>
      <c r="B9" s="24" t="s">
        <v>241</v>
      </c>
      <c r="C9" s="61">
        <f t="shared" ref="C9" si="16">300000/E9</f>
        <v>1013.5135135135135</v>
      </c>
      <c r="D9" s="62" t="s">
        <v>48</v>
      </c>
      <c r="E9" s="25">
        <v>296</v>
      </c>
      <c r="F9" s="25">
        <v>301</v>
      </c>
      <c r="G9" s="25">
        <v>303</v>
      </c>
      <c r="H9" s="25">
        <f t="shared" ref="H9" si="17">IF(D9="SELL", E9-F9, F9-E9)*C9</f>
        <v>5067.5675675675675</v>
      </c>
      <c r="I9" s="25">
        <f t="shared" ref="I9" si="18">IF(D9="SELL",IF(G9="-","0",F9-G9),IF(D9="BUY",IF(G9="-","0",G9-F9)))*C9</f>
        <v>2027.0270270270271</v>
      </c>
      <c r="J9" s="63">
        <f t="shared" ref="J9" si="19">SUM(H9:I9)</f>
        <v>7094.594594594595</v>
      </c>
    </row>
    <row r="10" spans="1:10">
      <c r="A10" s="23">
        <v>43448</v>
      </c>
      <c r="B10" s="24" t="s">
        <v>243</v>
      </c>
      <c r="C10" s="61">
        <f t="shared" ref="C10" si="20">300000/E10</f>
        <v>1041.6666666666667</v>
      </c>
      <c r="D10" s="62" t="s">
        <v>48</v>
      </c>
      <c r="E10" s="25">
        <v>288</v>
      </c>
      <c r="F10" s="25">
        <v>285</v>
      </c>
      <c r="G10" s="25" t="s">
        <v>49</v>
      </c>
      <c r="H10" s="25">
        <f t="shared" ref="H10" si="21">IF(D10="SELL", E10-F10, F10-E10)*C10</f>
        <v>-3125</v>
      </c>
      <c r="I10" s="25">
        <f t="shared" ref="I10" si="22">IF(D10="SELL",IF(G10="-","0",F10-G10),IF(D10="BUY",IF(G10="-","0",G10-F10)))*C10</f>
        <v>0</v>
      </c>
      <c r="J10" s="63">
        <f t="shared" ref="J10" si="23">SUM(H10:I10)</f>
        <v>-3125</v>
      </c>
    </row>
    <row r="11" spans="1:10">
      <c r="A11" s="23">
        <v>43447</v>
      </c>
      <c r="B11" s="24" t="s">
        <v>240</v>
      </c>
      <c r="C11" s="61">
        <f t="shared" ref="C11" si="24">300000/E11</f>
        <v>179.85611510791367</v>
      </c>
      <c r="D11" s="62" t="s">
        <v>48</v>
      </c>
      <c r="E11" s="25">
        <v>1668</v>
      </c>
      <c r="F11" s="25">
        <v>1688</v>
      </c>
      <c r="G11" s="25">
        <v>1730</v>
      </c>
      <c r="H11" s="25">
        <f t="shared" ref="H11" si="25">IF(D11="SELL", E11-F11, F11-E11)*C11</f>
        <v>3597.1223021582732</v>
      </c>
      <c r="I11" s="25">
        <f t="shared" ref="I11" si="26">IF(D11="SELL",IF(G11="-","0",F11-G11),IF(D11="BUY",IF(G11="-","0",G11-F11)))*C11</f>
        <v>7553.9568345323742</v>
      </c>
      <c r="J11" s="63">
        <f t="shared" ref="J11" si="27">SUM(H11:I11)</f>
        <v>11151.079136690647</v>
      </c>
    </row>
    <row r="12" spans="1:10">
      <c r="A12" s="23">
        <v>43446</v>
      </c>
      <c r="B12" s="24" t="s">
        <v>176</v>
      </c>
      <c r="C12" s="61">
        <f t="shared" ref="C12" si="28">300000/E12</f>
        <v>454.54545454545456</v>
      </c>
      <c r="D12" s="62" t="s">
        <v>48</v>
      </c>
      <c r="E12" s="25">
        <v>660</v>
      </c>
      <c r="F12" s="25">
        <v>670</v>
      </c>
      <c r="G12" s="25" t="s">
        <v>49</v>
      </c>
      <c r="H12" s="25">
        <f t="shared" ref="H12" si="29">IF(D12="SELL", E12-F12, F12-E12)*C12</f>
        <v>4545.454545454546</v>
      </c>
      <c r="I12" s="25">
        <f t="shared" ref="I12" si="30">IF(D12="SELL",IF(G12="-","0",F12-G12),IF(D12="BUY",IF(G12="-","0",G12-F12)))*C12</f>
        <v>0</v>
      </c>
      <c r="J12" s="63">
        <f t="shared" ref="J12" si="31">SUM(H12:I12)</f>
        <v>4545.454545454546</v>
      </c>
    </row>
    <row r="13" spans="1:10">
      <c r="A13" s="23">
        <v>43445</v>
      </c>
      <c r="B13" s="24" t="s">
        <v>237</v>
      </c>
      <c r="C13" s="61">
        <f t="shared" ref="C13" si="32">300000/E13</f>
        <v>431.65467625899282</v>
      </c>
      <c r="D13" s="62" t="s">
        <v>48</v>
      </c>
      <c r="E13" s="25">
        <v>695</v>
      </c>
      <c r="F13" s="25">
        <v>692</v>
      </c>
      <c r="G13" s="25" t="s">
        <v>49</v>
      </c>
      <c r="H13" s="25">
        <f t="shared" ref="H13" si="33">IF(D13="SELL", E13-F13, F13-E13)*C13</f>
        <v>-1294.9640287769785</v>
      </c>
      <c r="I13" s="25">
        <f t="shared" ref="I13" si="34">IF(D13="SELL",IF(G13="-","0",F13-G13),IF(D13="BUY",IF(G13="-","0",G13-F13)))*C13</f>
        <v>0</v>
      </c>
      <c r="J13" s="63">
        <f t="shared" ref="J13" si="35">SUM(H13:I13)</f>
        <v>-1294.9640287769785</v>
      </c>
    </row>
    <row r="14" spans="1:10">
      <c r="A14" s="23">
        <v>43445</v>
      </c>
      <c r="B14" s="24" t="s">
        <v>235</v>
      </c>
      <c r="C14" s="61">
        <f t="shared" ref="C14" si="36">300000/E14</f>
        <v>669.64285714285711</v>
      </c>
      <c r="D14" s="62" t="s">
        <v>104</v>
      </c>
      <c r="E14" s="25">
        <v>448</v>
      </c>
      <c r="F14" s="25">
        <v>443</v>
      </c>
      <c r="G14" s="25" t="s">
        <v>49</v>
      </c>
      <c r="H14" s="25">
        <f t="shared" ref="H14" si="37">IF(D14="SELL", E14-F14, F14-E14)*C14</f>
        <v>3348.2142857142853</v>
      </c>
      <c r="I14" s="25">
        <f t="shared" ref="I14" si="38">IF(D14="SELL",IF(G14="-","0",F14-G14),IF(D14="BUY",IF(G14="-","0",G14-F14)))*C14</f>
        <v>0</v>
      </c>
      <c r="J14" s="63">
        <f t="shared" ref="J14" si="39">SUM(H14:I14)</f>
        <v>3348.2142857142853</v>
      </c>
    </row>
    <row r="15" spans="1:10">
      <c r="A15" s="23">
        <v>43444</v>
      </c>
      <c r="B15" s="24" t="s">
        <v>52</v>
      </c>
      <c r="C15" s="61">
        <f t="shared" ref="C15" si="40">300000/E15</f>
        <v>810.81081081081084</v>
      </c>
      <c r="D15" s="62" t="s">
        <v>104</v>
      </c>
      <c r="E15" s="25">
        <v>370</v>
      </c>
      <c r="F15" s="25">
        <v>365</v>
      </c>
      <c r="G15" s="25" t="s">
        <v>49</v>
      </c>
      <c r="H15" s="25">
        <f t="shared" ref="H15" si="41">IF(D15="SELL", E15-F15, F15-E15)*C15</f>
        <v>4054.0540540540542</v>
      </c>
      <c r="I15" s="25">
        <f t="shared" ref="I15" si="42">IF(D15="SELL",IF(G15="-","0",F15-G15),IF(D15="BUY",IF(G15="-","0",G15-F15)))*C15</f>
        <v>0</v>
      </c>
      <c r="J15" s="63">
        <f t="shared" ref="J15" si="43">SUM(H15:I15)</f>
        <v>4054.0540540540542</v>
      </c>
    </row>
    <row r="16" spans="1:10">
      <c r="A16" s="23">
        <v>43444</v>
      </c>
      <c r="B16" s="24" t="s">
        <v>234</v>
      </c>
      <c r="C16" s="61">
        <f t="shared" ref="C16" si="44">300000/E16</f>
        <v>200</v>
      </c>
      <c r="D16" s="62" t="s">
        <v>104</v>
      </c>
      <c r="E16" s="25">
        <v>1500</v>
      </c>
      <c r="F16" s="25">
        <v>1480</v>
      </c>
      <c r="G16" s="25" t="s">
        <v>49</v>
      </c>
      <c r="H16" s="25">
        <f t="shared" ref="H16" si="45">IF(D16="SELL", E16-F16, F16-E16)*C16</f>
        <v>4000</v>
      </c>
      <c r="I16" s="25">
        <f t="shared" ref="I16" si="46">IF(D16="SELL",IF(G16="-","0",F16-G16),IF(D16="BUY",IF(G16="-","0",G16-F16)))*C16</f>
        <v>0</v>
      </c>
      <c r="J16" s="63">
        <f t="shared" ref="J16" si="47">SUM(H16:I16)</f>
        <v>4000</v>
      </c>
    </row>
    <row r="17" spans="1:10">
      <c r="A17" s="23">
        <v>43441</v>
      </c>
      <c r="B17" s="24" t="s">
        <v>191</v>
      </c>
      <c r="C17" s="61">
        <f t="shared" ref="C17" si="48">300000/E17</f>
        <v>239.42537909018355</v>
      </c>
      <c r="D17" s="62" t="s">
        <v>104</v>
      </c>
      <c r="E17" s="25">
        <v>1253</v>
      </c>
      <c r="F17" s="25">
        <v>1235</v>
      </c>
      <c r="G17" s="25" t="s">
        <v>49</v>
      </c>
      <c r="H17" s="25">
        <f t="shared" ref="H17" si="49">IF(D17="SELL", E17-F17, F17-E17)*C17</f>
        <v>4309.6568236233043</v>
      </c>
      <c r="I17" s="25">
        <f t="shared" ref="I17" si="50">IF(D17="SELL",IF(G17="-","0",F17-G17),IF(D17="BUY",IF(G17="-","0",G17-F17)))*C17</f>
        <v>0</v>
      </c>
      <c r="J17" s="63">
        <f t="shared" ref="J17" si="51">SUM(H17:I17)</f>
        <v>4309.6568236233043</v>
      </c>
    </row>
    <row r="18" spans="1:10">
      <c r="A18" s="23">
        <v>43440</v>
      </c>
      <c r="B18" s="24" t="s">
        <v>228</v>
      </c>
      <c r="C18" s="61">
        <f t="shared" ref="C18" si="52">300000/E18</f>
        <v>385.60411311053986</v>
      </c>
      <c r="D18" s="62" t="s">
        <v>104</v>
      </c>
      <c r="E18" s="25">
        <v>778</v>
      </c>
      <c r="F18" s="25">
        <v>768</v>
      </c>
      <c r="G18" s="25" t="s">
        <v>49</v>
      </c>
      <c r="H18" s="25">
        <f t="shared" ref="H18" si="53">IF(D18="SELL", E18-F18, F18-E18)*C18</f>
        <v>3856.0411311053986</v>
      </c>
      <c r="I18" s="25">
        <f t="shared" ref="I18" si="54">IF(D18="SELL",IF(G18="-","0",F18-G18),IF(D18="BUY",IF(G18="-","0",G18-F18)))*C18</f>
        <v>0</v>
      </c>
      <c r="J18" s="63">
        <f t="shared" ref="J18" si="55">SUM(H18:I18)</f>
        <v>3856.0411311053986</v>
      </c>
    </row>
    <row r="19" spans="1:10">
      <c r="A19" s="23">
        <v>43439</v>
      </c>
      <c r="B19" s="24" t="s">
        <v>227</v>
      </c>
      <c r="C19" s="61">
        <f t="shared" ref="C19" si="56">300000/E19</f>
        <v>785.3403141361257</v>
      </c>
      <c r="D19" s="62" t="s">
        <v>48</v>
      </c>
      <c r="E19" s="25">
        <v>382</v>
      </c>
      <c r="F19" s="25">
        <v>387.5</v>
      </c>
      <c r="G19" s="25" t="s">
        <v>49</v>
      </c>
      <c r="H19" s="25">
        <f t="shared" ref="H19" si="57">IF(D19="SELL", E19-F19, F19-E19)*C19</f>
        <v>4319.3717277486912</v>
      </c>
      <c r="I19" s="25">
        <f t="shared" ref="I19" si="58">IF(D19="SELL",IF(G19="-","0",F19-G19),IF(D19="BUY",IF(G19="-","0",G19-F19)))*C19</f>
        <v>0</v>
      </c>
      <c r="J19" s="63">
        <f t="shared" ref="J19" si="59">SUM(H19:I19)</f>
        <v>4319.3717277486912</v>
      </c>
    </row>
    <row r="20" spans="1:10">
      <c r="A20" s="23">
        <v>43438</v>
      </c>
      <c r="B20" s="24" t="s">
        <v>146</v>
      </c>
      <c r="C20" s="61">
        <f t="shared" ref="C20" si="60">300000/E20</f>
        <v>576.92307692307691</v>
      </c>
      <c r="D20" s="62" t="s">
        <v>48</v>
      </c>
      <c r="E20" s="25">
        <v>520</v>
      </c>
      <c r="F20" s="25">
        <v>523</v>
      </c>
      <c r="G20" s="25" t="s">
        <v>49</v>
      </c>
      <c r="H20" s="25">
        <f t="shared" ref="H20" si="61">IF(D20="SELL", E20-F20, F20-E20)*C20</f>
        <v>1730.7692307692307</v>
      </c>
      <c r="I20" s="25">
        <f t="shared" ref="I20" si="62">IF(D20="SELL",IF(G20="-","0",F20-G20),IF(D20="BUY",IF(G20="-","0",G20-F20)))*C20</f>
        <v>0</v>
      </c>
      <c r="J20" s="63">
        <f t="shared" ref="J20" si="63">SUM(H20:I20)</f>
        <v>1730.7692307692307</v>
      </c>
    </row>
    <row r="21" spans="1:10">
      <c r="A21" s="23">
        <v>43438</v>
      </c>
      <c r="B21" s="24" t="s">
        <v>226</v>
      </c>
      <c r="C21" s="61">
        <f t="shared" ref="C21" si="64">300000/E21</f>
        <v>547.44525547445255</v>
      </c>
      <c r="D21" s="62" t="s">
        <v>48</v>
      </c>
      <c r="E21" s="25">
        <v>548</v>
      </c>
      <c r="F21" s="25">
        <v>540</v>
      </c>
      <c r="G21" s="25" t="s">
        <v>49</v>
      </c>
      <c r="H21" s="25">
        <f t="shared" ref="H21" si="65">IF(D21="SELL", E21-F21, F21-E21)*C21</f>
        <v>-4379.5620437956204</v>
      </c>
      <c r="I21" s="25">
        <f t="shared" ref="I21" si="66">IF(D21="SELL",IF(G21="-","0",F21-G21),IF(D21="BUY",IF(G21="-","0",G21-F21)))*C21</f>
        <v>0</v>
      </c>
      <c r="J21" s="63">
        <f t="shared" ref="J21" si="67">SUM(H21:I21)</f>
        <v>-4379.5620437956204</v>
      </c>
    </row>
    <row r="22" spans="1:10">
      <c r="A22" s="23">
        <v>43437</v>
      </c>
      <c r="B22" s="24" t="s">
        <v>225</v>
      </c>
      <c r="C22" s="61">
        <f t="shared" ref="C22" si="68">300000/E22</f>
        <v>470.2194357366771</v>
      </c>
      <c r="D22" s="62" t="s">
        <v>48</v>
      </c>
      <c r="E22" s="25">
        <v>638</v>
      </c>
      <c r="F22" s="25">
        <v>644</v>
      </c>
      <c r="G22" s="25" t="s">
        <v>49</v>
      </c>
      <c r="H22" s="25">
        <f t="shared" ref="H22" si="69">IF(D22="SELL", E22-F22, F22-E22)*C22</f>
        <v>2821.3166144200627</v>
      </c>
      <c r="I22" s="25">
        <f t="shared" ref="I22" si="70">IF(D22="SELL",IF(G22="-","0",F22-G22),IF(D22="BUY",IF(G22="-","0",G22-F22)))*C22</f>
        <v>0</v>
      </c>
      <c r="J22" s="63">
        <f t="shared" ref="J22" si="71">SUM(H22:I22)</f>
        <v>2821.3166144200627</v>
      </c>
    </row>
    <row r="23" spans="1:10">
      <c r="A23" s="23">
        <v>43434</v>
      </c>
      <c r="B23" s="24" t="s">
        <v>205</v>
      </c>
      <c r="C23" s="61">
        <f t="shared" ref="C23" si="72">300000/E23</f>
        <v>675.67567567567562</v>
      </c>
      <c r="D23" s="62" t="s">
        <v>48</v>
      </c>
      <c r="E23" s="25">
        <v>444</v>
      </c>
      <c r="F23" s="25">
        <v>450</v>
      </c>
      <c r="G23" s="25" t="s">
        <v>49</v>
      </c>
      <c r="H23" s="25">
        <f t="shared" ref="H23" si="73">IF(D23="SELL", E23-F23, F23-E23)*C23</f>
        <v>4054.0540540540537</v>
      </c>
      <c r="I23" s="25">
        <f t="shared" ref="I23" si="74">IF(D23="SELL",IF(G23="-","0",F23-G23),IF(D23="BUY",IF(G23="-","0",G23-F23)))*C23</f>
        <v>0</v>
      </c>
      <c r="J23" s="63">
        <f t="shared" ref="J23" si="75">SUM(H23:I23)</f>
        <v>4054.0540540540537</v>
      </c>
    </row>
    <row r="24" spans="1:10">
      <c r="A24" s="23">
        <v>43433</v>
      </c>
      <c r="B24" s="24" t="s">
        <v>221</v>
      </c>
      <c r="C24" s="61">
        <f t="shared" ref="C24" si="76">300000/E24</f>
        <v>378.78787878787881</v>
      </c>
      <c r="D24" s="62" t="s">
        <v>48</v>
      </c>
      <c r="E24" s="25">
        <v>792</v>
      </c>
      <c r="F24" s="25">
        <v>801</v>
      </c>
      <c r="G24" s="25" t="s">
        <v>49</v>
      </c>
      <c r="H24" s="25">
        <f t="shared" ref="H24" si="77">IF(D24="SELL", E24-F24, F24-E24)*C24</f>
        <v>3409.0909090909095</v>
      </c>
      <c r="I24" s="25">
        <f t="shared" ref="I24" si="78">IF(D24="SELL",IF(G24="-","0",F24-G24),IF(D24="BUY",IF(G24="-","0",G24-F24)))*C24</f>
        <v>0</v>
      </c>
      <c r="J24" s="63">
        <f t="shared" ref="J24" si="79">SUM(H24:I24)</f>
        <v>3409.0909090909095</v>
      </c>
    </row>
    <row r="25" spans="1:10">
      <c r="A25" s="23">
        <v>43431</v>
      </c>
      <c r="B25" s="24" t="s">
        <v>219</v>
      </c>
      <c r="C25" s="61">
        <f t="shared" ref="C25:C27" si="80">300000/E25</f>
        <v>877.19298245614038</v>
      </c>
      <c r="D25" s="62" t="s">
        <v>48</v>
      </c>
      <c r="E25" s="25">
        <v>342</v>
      </c>
      <c r="F25" s="25">
        <v>346.5</v>
      </c>
      <c r="G25" s="25" t="s">
        <v>49</v>
      </c>
      <c r="H25" s="25">
        <f t="shared" ref="H25:H27" si="81">IF(D25="SELL", E25-F25, F25-E25)*C25</f>
        <v>3947.3684210526317</v>
      </c>
      <c r="I25" s="25">
        <f t="shared" ref="I25:I27" si="82">IF(D25="SELL",IF(G25="-","0",F25-G25),IF(D25="BUY",IF(G25="-","0",G25-F25)))*C25</f>
        <v>0</v>
      </c>
      <c r="J25" s="63">
        <f t="shared" ref="J25:J27" si="83">SUM(H25:I25)</f>
        <v>3947.3684210526317</v>
      </c>
    </row>
    <row r="26" spans="1:10">
      <c r="A26" s="23">
        <v>43431</v>
      </c>
      <c r="B26" s="24" t="s">
        <v>220</v>
      </c>
      <c r="C26" s="61">
        <f t="shared" si="80"/>
        <v>141.50943396226415</v>
      </c>
      <c r="D26" s="62" t="s">
        <v>104</v>
      </c>
      <c r="E26" s="25">
        <v>2120</v>
      </c>
      <c r="F26" s="25">
        <v>2090</v>
      </c>
      <c r="G26" s="25">
        <v>2060</v>
      </c>
      <c r="H26" s="25">
        <f t="shared" si="81"/>
        <v>4245.2830188679245</v>
      </c>
      <c r="I26" s="25">
        <f t="shared" si="82"/>
        <v>4245.2830188679245</v>
      </c>
      <c r="J26" s="63">
        <f t="shared" si="83"/>
        <v>8490.566037735849</v>
      </c>
    </row>
    <row r="27" spans="1:10">
      <c r="A27" s="23">
        <v>43430</v>
      </c>
      <c r="B27" s="24" t="s">
        <v>199</v>
      </c>
      <c r="C27" s="61">
        <f t="shared" si="80"/>
        <v>639.65884861407244</v>
      </c>
      <c r="D27" s="62" t="s">
        <v>48</v>
      </c>
      <c r="E27" s="25">
        <v>469</v>
      </c>
      <c r="F27" s="25">
        <v>475</v>
      </c>
      <c r="G27" s="25">
        <v>484</v>
      </c>
      <c r="H27" s="25">
        <f t="shared" si="81"/>
        <v>3837.9530916844346</v>
      </c>
      <c r="I27" s="25">
        <f t="shared" si="82"/>
        <v>5756.9296375266522</v>
      </c>
      <c r="J27" s="63">
        <f t="shared" si="83"/>
        <v>9594.8827292110873</v>
      </c>
    </row>
    <row r="28" spans="1:10">
      <c r="A28" s="23">
        <v>43426</v>
      </c>
      <c r="B28" s="24" t="s">
        <v>164</v>
      </c>
      <c r="C28" s="61">
        <f t="shared" ref="C28:C29" si="84">300000/E28</f>
        <v>731.70731707317077</v>
      </c>
      <c r="D28" s="62" t="s">
        <v>104</v>
      </c>
      <c r="E28" s="25">
        <v>410</v>
      </c>
      <c r="F28" s="25">
        <v>405</v>
      </c>
      <c r="G28" s="25" t="s">
        <v>49</v>
      </c>
      <c r="H28" s="25">
        <f t="shared" ref="H28:H29" si="85">IF(D28="SELL", E28-F28, F28-E28)*C28</f>
        <v>3658.5365853658541</v>
      </c>
      <c r="I28" s="25">
        <f t="shared" ref="I28:I29" si="86">IF(D28="SELL",IF(G28="-","0",F28-G28),IF(D28="BUY",IF(G28="-","0",G28-F28)))*C28</f>
        <v>0</v>
      </c>
      <c r="J28" s="63">
        <f t="shared" ref="J28:J29" si="87">SUM(H28:I28)</f>
        <v>3658.5365853658541</v>
      </c>
    </row>
    <row r="29" spans="1:10">
      <c r="A29" s="23">
        <v>43425</v>
      </c>
      <c r="B29" s="24" t="s">
        <v>199</v>
      </c>
      <c r="C29" s="61">
        <f t="shared" si="84"/>
        <v>1224.4897959183672</v>
      </c>
      <c r="D29" s="62" t="s">
        <v>48</v>
      </c>
      <c r="E29" s="25">
        <v>245</v>
      </c>
      <c r="F29" s="25">
        <v>250</v>
      </c>
      <c r="G29" s="25" t="s">
        <v>49</v>
      </c>
      <c r="H29" s="25">
        <f t="shared" si="85"/>
        <v>6122.4489795918362</v>
      </c>
      <c r="I29" s="25">
        <f t="shared" si="86"/>
        <v>0</v>
      </c>
      <c r="J29" s="63">
        <f t="shared" si="87"/>
        <v>6122.4489795918362</v>
      </c>
    </row>
    <row r="30" spans="1:10">
      <c r="A30" s="23">
        <v>43424</v>
      </c>
      <c r="B30" s="24" t="s">
        <v>140</v>
      </c>
      <c r="C30" s="61">
        <f t="shared" ref="C30:C31" si="88">300000/E30</f>
        <v>817.43869209809259</v>
      </c>
      <c r="D30" s="62" t="s">
        <v>48</v>
      </c>
      <c r="E30" s="25">
        <v>367</v>
      </c>
      <c r="F30" s="25">
        <v>372</v>
      </c>
      <c r="G30" s="25" t="s">
        <v>49</v>
      </c>
      <c r="H30" s="25">
        <f t="shared" ref="H30:H31" si="89">IF(D30="SELL", E30-F30, F30-E30)*C30</f>
        <v>4087.1934604904627</v>
      </c>
      <c r="I30" s="25">
        <f t="shared" ref="I30:I31" si="90">IF(D30="SELL",IF(G30="-","0",F30-G30),IF(D30="BUY",IF(G30="-","0",G30-F30)))*C30</f>
        <v>0</v>
      </c>
      <c r="J30" s="63">
        <f t="shared" ref="J30:J31" si="91">SUM(H30:I30)</f>
        <v>4087.1934604904627</v>
      </c>
    </row>
    <row r="31" spans="1:10">
      <c r="A31" s="23">
        <v>43423</v>
      </c>
      <c r="B31" s="24" t="s">
        <v>185</v>
      </c>
      <c r="C31" s="61">
        <f t="shared" si="88"/>
        <v>608.51926977687629</v>
      </c>
      <c r="D31" s="62" t="s">
        <v>48</v>
      </c>
      <c r="E31" s="25">
        <v>493</v>
      </c>
      <c r="F31" s="25">
        <v>500</v>
      </c>
      <c r="G31" s="25" t="s">
        <v>49</v>
      </c>
      <c r="H31" s="25">
        <f t="shared" si="89"/>
        <v>4259.6348884381341</v>
      </c>
      <c r="I31" s="25">
        <f t="shared" si="90"/>
        <v>0</v>
      </c>
      <c r="J31" s="63">
        <f t="shared" si="91"/>
        <v>4259.6348884381341</v>
      </c>
    </row>
    <row r="32" spans="1:10">
      <c r="A32" s="23">
        <v>43420</v>
      </c>
      <c r="B32" s="24" t="s">
        <v>216</v>
      </c>
      <c r="C32" s="61">
        <f t="shared" ref="C32:C40" si="92">300000/E32</f>
        <v>767.26342710997437</v>
      </c>
      <c r="D32" s="62" t="s">
        <v>48</v>
      </c>
      <c r="E32" s="25">
        <v>391</v>
      </c>
      <c r="F32" s="25">
        <v>396</v>
      </c>
      <c r="G32" s="25">
        <v>405</v>
      </c>
      <c r="H32" s="25">
        <f t="shared" ref="H32:H40" si="93">IF(D32="SELL", E32-F32, F32-E32)*C32</f>
        <v>3836.3171355498716</v>
      </c>
      <c r="I32" s="25">
        <f t="shared" ref="I32:I34" si="94">IF(D32="SELL",IF(G32="-","0",F32-G32),IF(D32="BUY",IF(G32="-","0",G32-F32)))*C32</f>
        <v>6905.3708439897691</v>
      </c>
      <c r="J32" s="63">
        <f t="shared" ref="J32:J40" si="95">SUM(H32:I32)</f>
        <v>10741.687979539642</v>
      </c>
    </row>
    <row r="33" spans="1:13">
      <c r="A33" s="23">
        <v>43419</v>
      </c>
      <c r="B33" s="24" t="s">
        <v>215</v>
      </c>
      <c r="C33" s="61">
        <f t="shared" si="92"/>
        <v>206.89655172413794</v>
      </c>
      <c r="D33" s="62" t="s">
        <v>48</v>
      </c>
      <c r="E33" s="25">
        <v>1450</v>
      </c>
      <c r="F33" s="25">
        <v>1460</v>
      </c>
      <c r="G33" s="25" t="s">
        <v>49</v>
      </c>
      <c r="H33" s="25">
        <f t="shared" si="93"/>
        <v>2068.9655172413795</v>
      </c>
      <c r="I33" s="25">
        <f t="shared" si="94"/>
        <v>0</v>
      </c>
      <c r="J33" s="63">
        <f t="shared" si="95"/>
        <v>2068.9655172413795</v>
      </c>
    </row>
    <row r="34" spans="1:13">
      <c r="A34" s="23">
        <v>43418</v>
      </c>
      <c r="B34" s="24" t="s">
        <v>214</v>
      </c>
      <c r="C34" s="61">
        <f t="shared" si="92"/>
        <v>712.58907363420428</v>
      </c>
      <c r="D34" s="62" t="s">
        <v>48</v>
      </c>
      <c r="E34" s="25">
        <v>421</v>
      </c>
      <c r="F34" s="25">
        <v>428</v>
      </c>
      <c r="G34" s="25" t="s">
        <v>49</v>
      </c>
      <c r="H34" s="25">
        <f t="shared" si="93"/>
        <v>4988.1235154394299</v>
      </c>
      <c r="I34" s="25">
        <f t="shared" si="94"/>
        <v>0</v>
      </c>
      <c r="J34" s="63">
        <f t="shared" si="95"/>
        <v>4988.1235154394299</v>
      </c>
    </row>
    <row r="35" spans="1:13">
      <c r="A35" s="23">
        <v>43417</v>
      </c>
      <c r="B35" s="24" t="s">
        <v>53</v>
      </c>
      <c r="C35" s="61">
        <f t="shared" si="92"/>
        <v>852.27272727272725</v>
      </c>
      <c r="D35" s="62" t="s">
        <v>104</v>
      </c>
      <c r="E35" s="25">
        <v>352</v>
      </c>
      <c r="F35" s="25">
        <v>350</v>
      </c>
      <c r="G35" s="25" t="s">
        <v>49</v>
      </c>
      <c r="H35" s="25">
        <f t="shared" si="93"/>
        <v>1704.5454545454545</v>
      </c>
      <c r="I35" s="25">
        <v>0</v>
      </c>
      <c r="J35" s="63">
        <f t="shared" si="95"/>
        <v>1704.5454545454545</v>
      </c>
    </row>
    <row r="36" spans="1:13">
      <c r="A36" s="23">
        <v>43416</v>
      </c>
      <c r="B36" s="24" t="s">
        <v>190</v>
      </c>
      <c r="C36" s="61">
        <f t="shared" si="92"/>
        <v>678.73303167420818</v>
      </c>
      <c r="D36" s="62" t="s">
        <v>48</v>
      </c>
      <c r="E36" s="25">
        <v>442</v>
      </c>
      <c r="F36" s="25">
        <v>448</v>
      </c>
      <c r="G36" s="25" t="s">
        <v>49</v>
      </c>
      <c r="H36" s="25">
        <f t="shared" si="93"/>
        <v>4072.3981900452491</v>
      </c>
      <c r="I36" s="25">
        <f t="shared" ref="I36:I40" si="96">IF(D36="SELL",IF(G36="-","0",F36-G36),IF(D36="BUY",IF(G36="-","0",G36-F36)))*C36</f>
        <v>0</v>
      </c>
      <c r="J36" s="63">
        <f t="shared" si="95"/>
        <v>4072.3981900452491</v>
      </c>
    </row>
    <row r="37" spans="1:13">
      <c r="A37" s="23">
        <v>43409</v>
      </c>
      <c r="B37" s="24" t="s">
        <v>213</v>
      </c>
      <c r="C37" s="61">
        <f t="shared" si="92"/>
        <v>561.79775280898878</v>
      </c>
      <c r="D37" s="62" t="s">
        <v>48</v>
      </c>
      <c r="E37" s="25">
        <v>534</v>
      </c>
      <c r="F37" s="25">
        <v>528</v>
      </c>
      <c r="G37" s="25" t="s">
        <v>49</v>
      </c>
      <c r="H37" s="25">
        <f t="shared" si="93"/>
        <v>-3370.7865168539329</v>
      </c>
      <c r="I37" s="25">
        <f t="shared" si="96"/>
        <v>0</v>
      </c>
      <c r="J37" s="63">
        <f t="shared" si="95"/>
        <v>-3370.7865168539329</v>
      </c>
    </row>
    <row r="38" spans="1:13">
      <c r="A38" s="23">
        <v>43409</v>
      </c>
      <c r="B38" s="24" t="s">
        <v>183</v>
      </c>
      <c r="C38" s="61">
        <f t="shared" si="92"/>
        <v>934.57943925233644</v>
      </c>
      <c r="D38" s="62" t="s">
        <v>48</v>
      </c>
      <c r="E38" s="25">
        <v>321</v>
      </c>
      <c r="F38" s="25">
        <v>326</v>
      </c>
      <c r="G38" s="25" t="s">
        <v>49</v>
      </c>
      <c r="H38" s="25">
        <f t="shared" si="93"/>
        <v>4672.8971962616824</v>
      </c>
      <c r="I38" s="25">
        <f t="shared" si="96"/>
        <v>0</v>
      </c>
      <c r="J38" s="63">
        <f t="shared" si="95"/>
        <v>4672.8971962616824</v>
      </c>
    </row>
    <row r="39" spans="1:13">
      <c r="A39" s="23">
        <v>43406</v>
      </c>
      <c r="B39" s="24" t="s">
        <v>140</v>
      </c>
      <c r="C39" s="61">
        <f t="shared" si="92"/>
        <v>854.70085470085473</v>
      </c>
      <c r="D39" s="62" t="s">
        <v>48</v>
      </c>
      <c r="E39" s="25">
        <v>351</v>
      </c>
      <c r="F39" s="25">
        <v>356</v>
      </c>
      <c r="G39" s="25" t="s">
        <v>49</v>
      </c>
      <c r="H39" s="25">
        <f t="shared" si="93"/>
        <v>4273.5042735042734</v>
      </c>
      <c r="I39" s="25">
        <f t="shared" si="96"/>
        <v>0</v>
      </c>
      <c r="J39" s="63">
        <f t="shared" si="95"/>
        <v>4273.5042735042734</v>
      </c>
    </row>
    <row r="40" spans="1:13">
      <c r="A40" s="23">
        <v>43405</v>
      </c>
      <c r="B40" s="24" t="s">
        <v>212</v>
      </c>
      <c r="C40" s="61">
        <f t="shared" si="92"/>
        <v>874.63556851311955</v>
      </c>
      <c r="D40" s="62" t="s">
        <v>48</v>
      </c>
      <c r="E40" s="25">
        <v>343</v>
      </c>
      <c r="F40" s="25">
        <v>348</v>
      </c>
      <c r="G40" s="25" t="s">
        <v>49</v>
      </c>
      <c r="H40" s="25">
        <f t="shared" si="93"/>
        <v>4373.1778425655975</v>
      </c>
      <c r="I40" s="25">
        <f t="shared" si="96"/>
        <v>0</v>
      </c>
      <c r="J40" s="63">
        <f t="shared" si="95"/>
        <v>4373.1778425655975</v>
      </c>
    </row>
    <row r="41" spans="1:13">
      <c r="A41" s="23">
        <v>43404</v>
      </c>
      <c r="B41" s="24" t="s">
        <v>208</v>
      </c>
      <c r="C41" s="26">
        <f t="shared" ref="C41:C46" si="97">200000/E41</f>
        <v>349.04013961605585</v>
      </c>
      <c r="D41" s="27" t="s">
        <v>48</v>
      </c>
      <c r="E41" s="25">
        <v>573</v>
      </c>
      <c r="F41" s="25">
        <v>580</v>
      </c>
      <c r="G41" s="25" t="s">
        <v>49</v>
      </c>
      <c r="H41" s="25">
        <f t="shared" ref="H41" si="98">IF(D41="SELL", E41-F41, F41-E41)*C41</f>
        <v>2443.2809773123909</v>
      </c>
      <c r="I41" s="25">
        <f t="shared" ref="I41" si="99">IF(D41="SELL",IF(G41="-","0",F41-G41),IF(D41="BUY",IF(G41="-","0",G41-F41)))*C41</f>
        <v>0</v>
      </c>
      <c r="J41" s="63">
        <f t="shared" ref="J41" si="100">SUM(H41:I41)</f>
        <v>2443.2809773123909</v>
      </c>
      <c r="K41" s="65"/>
      <c r="L41" s="65"/>
      <c r="M41" s="65"/>
    </row>
    <row r="42" spans="1:13">
      <c r="A42" s="23">
        <v>43404</v>
      </c>
      <c r="B42" s="24" t="s">
        <v>207</v>
      </c>
      <c r="C42" s="26">
        <f t="shared" si="97"/>
        <v>680.27210884353747</v>
      </c>
      <c r="D42" s="27" t="s">
        <v>48</v>
      </c>
      <c r="E42" s="25">
        <v>294</v>
      </c>
      <c r="F42" s="25">
        <v>290</v>
      </c>
      <c r="G42" s="25" t="s">
        <v>49</v>
      </c>
      <c r="H42" s="25">
        <f t="shared" ref="H42" si="101">IF(D42="SELL", E42-F42, F42-E42)*C42</f>
        <v>-2721.0884353741499</v>
      </c>
      <c r="I42" s="25">
        <f t="shared" ref="I42" si="102">IF(D42="SELL",IF(G42="-","0",F42-G42),IF(D42="BUY",IF(G42="-","0",G42-F42)))*C42</f>
        <v>0</v>
      </c>
      <c r="J42" s="63">
        <f t="shared" ref="J42" si="103">SUM(H42:I42)</f>
        <v>-2721.0884353741499</v>
      </c>
      <c r="K42" s="65"/>
      <c r="L42" s="65"/>
      <c r="M42" s="65"/>
    </row>
    <row r="43" spans="1:13">
      <c r="A43" s="23">
        <v>43403</v>
      </c>
      <c r="B43" s="24" t="s">
        <v>206</v>
      </c>
      <c r="C43" s="26">
        <f t="shared" si="97"/>
        <v>294.11764705882354</v>
      </c>
      <c r="D43" s="27" t="s">
        <v>48</v>
      </c>
      <c r="E43" s="25">
        <v>680</v>
      </c>
      <c r="F43" s="25">
        <v>670</v>
      </c>
      <c r="G43" s="25" t="s">
        <v>49</v>
      </c>
      <c r="H43" s="25">
        <f t="shared" ref="H43" si="104">IF(D43="SELL", E43-F43, F43-E43)*C43</f>
        <v>-2941.1764705882351</v>
      </c>
      <c r="I43" s="25">
        <f t="shared" ref="I43" si="105">IF(D43="SELL",IF(G43="-","0",F43-G43),IF(D43="BUY",IF(G43="-","0",G43-F43)))*C43</f>
        <v>0</v>
      </c>
      <c r="J43" s="63">
        <f t="shared" ref="J43" si="106">SUM(H43:I43)</f>
        <v>-2941.1764705882351</v>
      </c>
      <c r="K43" s="65"/>
      <c r="L43" s="65"/>
      <c r="M43" s="65"/>
    </row>
    <row r="44" spans="1:13">
      <c r="A44" s="23">
        <v>43403</v>
      </c>
      <c r="B44" s="24" t="s">
        <v>205</v>
      </c>
      <c r="C44" s="26">
        <f t="shared" si="97"/>
        <v>458.71559633027522</v>
      </c>
      <c r="D44" s="27" t="s">
        <v>48</v>
      </c>
      <c r="E44" s="25">
        <v>436</v>
      </c>
      <c r="F44" s="25">
        <v>430</v>
      </c>
      <c r="G44" s="25" t="s">
        <v>49</v>
      </c>
      <c r="H44" s="25">
        <f t="shared" ref="H44" si="107">IF(D44="SELL", E44-F44, F44-E44)*C44</f>
        <v>-2752.2935779816512</v>
      </c>
      <c r="I44" s="25">
        <f t="shared" ref="I44" si="108">IF(D44="SELL",IF(G44="-","0",F44-G44),IF(D44="BUY",IF(G44="-","0",G44-F44)))*C44</f>
        <v>0</v>
      </c>
      <c r="J44" s="63">
        <f t="shared" ref="J44:J47" si="109">SUM(H44:I44)</f>
        <v>-2752.2935779816512</v>
      </c>
      <c r="K44" s="65"/>
      <c r="L44" s="65"/>
      <c r="M44" s="65"/>
    </row>
    <row r="45" spans="1:13">
      <c r="A45" s="23">
        <v>43402</v>
      </c>
      <c r="B45" s="24" t="s">
        <v>143</v>
      </c>
      <c r="C45" s="26">
        <f t="shared" si="97"/>
        <v>760.45627376425853</v>
      </c>
      <c r="D45" s="27" t="s">
        <v>48</v>
      </c>
      <c r="E45" s="25">
        <v>263</v>
      </c>
      <c r="F45" s="25">
        <v>267</v>
      </c>
      <c r="G45" s="25">
        <v>270</v>
      </c>
      <c r="H45" s="25">
        <f t="shared" ref="H45" si="110">IF(D45="SELL", E45-F45, F45-E45)*C45</f>
        <v>3041.8250950570341</v>
      </c>
      <c r="I45" s="25">
        <f t="shared" ref="I45" si="111">IF(D45="SELL",IF(G45="-","0",F45-G45),IF(D45="BUY",IF(G45="-","0",G45-F45)))*C45</f>
        <v>2281.3688212927755</v>
      </c>
      <c r="J45" s="63">
        <f t="shared" ref="J45" si="112">SUM(H45:I45)</f>
        <v>5323.19391634981</v>
      </c>
      <c r="K45" s="65"/>
      <c r="L45" s="65"/>
      <c r="M45" s="65"/>
    </row>
    <row r="46" spans="1:13">
      <c r="A46" s="23">
        <v>43399</v>
      </c>
      <c r="B46" s="24" t="s">
        <v>53</v>
      </c>
      <c r="C46" s="26">
        <f t="shared" si="97"/>
        <v>364.96350364963502</v>
      </c>
      <c r="D46" s="27" t="s">
        <v>104</v>
      </c>
      <c r="E46" s="25">
        <v>548</v>
      </c>
      <c r="F46" s="25">
        <v>542</v>
      </c>
      <c r="G46" s="25" t="s">
        <v>49</v>
      </c>
      <c r="H46" s="25">
        <f t="shared" ref="H46" si="113">IF(D46="SELL", E46-F46, F46-E46)*C46</f>
        <v>2189.7810218978102</v>
      </c>
      <c r="I46" s="25">
        <f t="shared" ref="I46" si="114">IF(D46="SELL",IF(G46="-","0",F46-G46),IF(D46="BUY",IF(G46="-","0",G46-F46)))*C46</f>
        <v>0</v>
      </c>
      <c r="J46" s="63">
        <f t="shared" ref="J46" si="115">SUM(H46:I46)</f>
        <v>2189.7810218978102</v>
      </c>
      <c r="K46" s="65"/>
      <c r="L46" s="65"/>
      <c r="M46" s="65"/>
    </row>
    <row r="47" spans="1:13">
      <c r="A47" s="23">
        <v>43398</v>
      </c>
      <c r="B47" s="24" t="s">
        <v>200</v>
      </c>
      <c r="C47" s="61">
        <f t="shared" ref="C47" si="116">300000/E47</f>
        <v>1431.9809069212411</v>
      </c>
      <c r="D47" s="62" t="s">
        <v>10</v>
      </c>
      <c r="E47" s="25">
        <v>209.5</v>
      </c>
      <c r="F47" s="25">
        <v>206.5</v>
      </c>
      <c r="G47" s="25" t="s">
        <v>49</v>
      </c>
      <c r="H47" s="25">
        <f t="shared" ref="H47" si="117">IF(D47="SELL", E47-F47, F47-E47)*C47</f>
        <v>-4295.9427207637236</v>
      </c>
      <c r="I47" s="25">
        <f t="shared" ref="I47" si="118">IF(D47="SELL",IF(G47="-","0",F47-G47),IF(D47="BUY",IF(G47="-","0",G47-F47)))*C47</f>
        <v>0</v>
      </c>
      <c r="J47" s="63">
        <f t="shared" si="109"/>
        <v>-4295.9427207637236</v>
      </c>
    </row>
    <row r="48" spans="1:13">
      <c r="A48" s="23">
        <v>43397</v>
      </c>
      <c r="B48" s="24" t="s">
        <v>199</v>
      </c>
      <c r="C48" s="61">
        <f t="shared" ref="C48" si="119">300000/E48</f>
        <v>1415.0943396226414</v>
      </c>
      <c r="D48" s="62" t="s">
        <v>104</v>
      </c>
      <c r="E48" s="25">
        <v>212</v>
      </c>
      <c r="F48" s="25">
        <v>208.5</v>
      </c>
      <c r="G48" s="25" t="s">
        <v>49</v>
      </c>
      <c r="H48" s="25">
        <f t="shared" ref="H48" si="120">IF(D48="SELL", E48-F48, F48-E48)*C48</f>
        <v>4952.8301886792451</v>
      </c>
      <c r="I48" s="25">
        <f t="shared" ref="I48" si="121">IF(D48="SELL",IF(G48="-","0",F48-G48),IF(D48="BUY",IF(G48="-","0",G48-F48)))*C48</f>
        <v>0</v>
      </c>
      <c r="J48" s="63">
        <f t="shared" ref="J48" si="122">SUM(H48:I48)</f>
        <v>4952.8301886792451</v>
      </c>
    </row>
    <row r="49" spans="1:10">
      <c r="A49" s="23">
        <v>43396</v>
      </c>
      <c r="B49" s="24" t="s">
        <v>198</v>
      </c>
      <c r="C49" s="61">
        <f t="shared" ref="C49" si="123">300000/E49</f>
        <v>217.07670043415339</v>
      </c>
      <c r="D49" s="62" t="s">
        <v>104</v>
      </c>
      <c r="E49" s="25">
        <v>1382</v>
      </c>
      <c r="F49" s="25">
        <v>1382</v>
      </c>
      <c r="G49" s="25" t="s">
        <v>49</v>
      </c>
      <c r="H49" s="25">
        <f t="shared" ref="H49" si="124">IF(D49="SELL", E49-F49, F49-E49)*C49</f>
        <v>0</v>
      </c>
      <c r="I49" s="25">
        <f t="shared" ref="I49" si="125">IF(D49="SELL",IF(G49="-","0",F49-G49),IF(D49="BUY",IF(G49="-","0",G49-F49)))*C49</f>
        <v>0</v>
      </c>
      <c r="J49" s="63">
        <f t="shared" ref="J49" si="126">SUM(H49:I49)</f>
        <v>0</v>
      </c>
    </row>
    <row r="50" spans="1:10">
      <c r="A50" s="23">
        <v>43395</v>
      </c>
      <c r="B50" s="24" t="s">
        <v>78</v>
      </c>
      <c r="C50" s="61">
        <f t="shared" ref="C50" si="127">300000/E50</f>
        <v>1153.8461538461538</v>
      </c>
      <c r="D50" s="62" t="s">
        <v>48</v>
      </c>
      <c r="E50" s="25">
        <v>260</v>
      </c>
      <c r="F50" s="25">
        <v>264</v>
      </c>
      <c r="G50" s="25" t="s">
        <v>49</v>
      </c>
      <c r="H50" s="25">
        <f t="shared" ref="H50" si="128">IF(D50="SELL", E50-F50, F50-E50)*C50</f>
        <v>4615.3846153846152</v>
      </c>
      <c r="I50" s="25">
        <f t="shared" ref="I50" si="129">IF(D50="SELL",IF(G50="-","0",F50-G50),IF(D50="BUY",IF(G50="-","0",G50-F50)))*C50</f>
        <v>0</v>
      </c>
      <c r="J50" s="63">
        <f t="shared" ref="J50" si="130">SUM(H50:I50)</f>
        <v>4615.3846153846152</v>
      </c>
    </row>
    <row r="51" spans="1:10">
      <c r="A51" s="23">
        <v>43392</v>
      </c>
      <c r="B51" s="24" t="s">
        <v>196</v>
      </c>
      <c r="C51" s="61">
        <f t="shared" ref="C51" si="131">300000/E51</f>
        <v>526.31578947368416</v>
      </c>
      <c r="D51" s="62" t="s">
        <v>104</v>
      </c>
      <c r="E51" s="25">
        <v>570</v>
      </c>
      <c r="F51" s="25">
        <v>564</v>
      </c>
      <c r="G51" s="25">
        <v>555</v>
      </c>
      <c r="H51" s="25">
        <f t="shared" ref="H51" si="132">IF(D51="SELL", E51-F51, F51-E51)*C51</f>
        <v>3157.894736842105</v>
      </c>
      <c r="I51" s="25">
        <f t="shared" ref="I51" si="133">IF(D51="SELL",IF(G51="-","0",F51-G51),IF(D51="BUY",IF(G51="-","0",G51-F51)))*C51</f>
        <v>4736.8421052631575</v>
      </c>
      <c r="J51" s="63">
        <f t="shared" ref="J51" si="134">SUM(H51:I51)</f>
        <v>7894.7368421052624</v>
      </c>
    </row>
    <row r="52" spans="1:10">
      <c r="A52" s="23">
        <v>43390</v>
      </c>
      <c r="B52" s="24" t="s">
        <v>194</v>
      </c>
      <c r="C52" s="61">
        <f t="shared" ref="C52" si="135">300000/E52</f>
        <v>190.47619047619048</v>
      </c>
      <c r="D52" s="62" t="s">
        <v>104</v>
      </c>
      <c r="E52" s="25">
        <v>1575</v>
      </c>
      <c r="F52" s="25">
        <v>1555</v>
      </c>
      <c r="G52" s="25">
        <v>1530</v>
      </c>
      <c r="H52" s="25">
        <f t="shared" ref="H52" si="136">IF(D52="SELL", E52-F52, F52-E52)*C52</f>
        <v>3809.5238095238096</v>
      </c>
      <c r="I52" s="25">
        <f t="shared" ref="I52" si="137">IF(D52="SELL",IF(G52="-","0",F52-G52),IF(D52="BUY",IF(G52="-","0",G52-F52)))*C52</f>
        <v>4761.9047619047624</v>
      </c>
      <c r="J52" s="63">
        <f t="shared" ref="J52" si="138">SUM(H52:I52)</f>
        <v>8571.4285714285725</v>
      </c>
    </row>
    <row r="53" spans="1:10">
      <c r="A53" s="23">
        <v>43389</v>
      </c>
      <c r="B53" s="24" t="s">
        <v>190</v>
      </c>
      <c r="C53" s="61">
        <f t="shared" ref="C53" si="139">300000/E53</f>
        <v>669.64285714285711</v>
      </c>
      <c r="D53" s="62" t="s">
        <v>48</v>
      </c>
      <c r="E53" s="25">
        <v>448</v>
      </c>
      <c r="F53" s="25">
        <v>453.4</v>
      </c>
      <c r="G53" s="25" t="s">
        <v>49</v>
      </c>
      <c r="H53" s="25">
        <f t="shared" ref="H53" si="140">IF(D53="SELL", E53-F53, F53-E53)*C53</f>
        <v>3616.071428571413</v>
      </c>
      <c r="I53" s="25">
        <f t="shared" ref="I53" si="141">IF(D53="SELL",IF(G53="-","0",F53-G53),IF(D53="BUY",IF(G53="-","0",G53-F53)))*C53</f>
        <v>0</v>
      </c>
      <c r="J53" s="63">
        <f t="shared" ref="J53" si="142">SUM(H53:I53)</f>
        <v>3616.071428571413</v>
      </c>
    </row>
    <row r="54" spans="1:10">
      <c r="A54" s="23">
        <v>43388</v>
      </c>
      <c r="B54" s="24" t="s">
        <v>190</v>
      </c>
      <c r="C54" s="61">
        <f t="shared" ref="C54" si="143">300000/E54</f>
        <v>753.7688442211055</v>
      </c>
      <c r="D54" s="62" t="s">
        <v>48</v>
      </c>
      <c r="E54" s="25">
        <v>398</v>
      </c>
      <c r="F54" s="25">
        <v>405</v>
      </c>
      <c r="G54" s="25" t="s">
        <v>49</v>
      </c>
      <c r="H54" s="25">
        <f t="shared" ref="H54" si="144">IF(D54="SELL", E54-F54, F54-E54)*C54</f>
        <v>5276.3819095477384</v>
      </c>
      <c r="I54" s="25">
        <f t="shared" ref="I54" si="145">IF(D54="SELL",IF(G54="-","0",F54-G54),IF(D54="BUY",IF(G54="-","0",G54-F54)))*C54</f>
        <v>0</v>
      </c>
      <c r="J54" s="63">
        <f t="shared" ref="J54" si="146">SUM(H54:I54)</f>
        <v>5276.3819095477384</v>
      </c>
    </row>
    <row r="55" spans="1:10">
      <c r="A55" s="23">
        <v>43385</v>
      </c>
      <c r="B55" s="24" t="s">
        <v>190</v>
      </c>
      <c r="C55" s="61">
        <f t="shared" ref="C55" si="147">300000/E55</f>
        <v>800</v>
      </c>
      <c r="D55" s="62" t="s">
        <v>48</v>
      </c>
      <c r="E55" s="25">
        <v>375</v>
      </c>
      <c r="F55" s="25">
        <v>379.8</v>
      </c>
      <c r="G55" s="25" t="s">
        <v>49</v>
      </c>
      <c r="H55" s="25">
        <f t="shared" ref="H55" si="148">IF(D55="SELL", E55-F55, F55-E55)*C55</f>
        <v>3840.0000000000091</v>
      </c>
      <c r="I55" s="25">
        <f t="shared" ref="I55" si="149">IF(D55="SELL",IF(G55="-","0",F55-G55),IF(D55="BUY",IF(G55="-","0",G55-F55)))*C55</f>
        <v>0</v>
      </c>
      <c r="J55" s="63">
        <f t="shared" ref="J55" si="150">SUM(H55:I55)</f>
        <v>3840.0000000000091</v>
      </c>
    </row>
    <row r="56" spans="1:10">
      <c r="A56" s="23">
        <v>43384</v>
      </c>
      <c r="B56" s="24" t="s">
        <v>187</v>
      </c>
      <c r="C56" s="61">
        <f t="shared" ref="C56" si="151">300000/E56</f>
        <v>462.24961479198765</v>
      </c>
      <c r="D56" s="62" t="s">
        <v>104</v>
      </c>
      <c r="E56" s="25">
        <v>649</v>
      </c>
      <c r="F56" s="25">
        <v>639</v>
      </c>
      <c r="G56" s="25">
        <v>631</v>
      </c>
      <c r="H56" s="25">
        <f t="shared" ref="H56" si="152">IF(D56="SELL", E56-F56, F56-E56)*C56</f>
        <v>4622.4961479198764</v>
      </c>
      <c r="I56" s="25">
        <f t="shared" ref="I56" si="153">IF(D56="SELL",IF(G56="-","0",F56-G56),IF(D56="BUY",IF(G56="-","0",G56-F56)))*C56</f>
        <v>3697.9969183359012</v>
      </c>
      <c r="J56" s="63">
        <f t="shared" ref="J56" si="154">SUM(H56:I56)</f>
        <v>8320.4930662557781</v>
      </c>
    </row>
    <row r="57" spans="1:10">
      <c r="A57" s="23">
        <v>43383</v>
      </c>
      <c r="B57" s="24" t="s">
        <v>186</v>
      </c>
      <c r="C57" s="61">
        <f t="shared" ref="C57" si="155">300000/E57</f>
        <v>240</v>
      </c>
      <c r="D57" s="62" t="s">
        <v>48</v>
      </c>
      <c r="E57" s="25">
        <v>1250</v>
      </c>
      <c r="F57" s="25">
        <v>1268</v>
      </c>
      <c r="G57" s="25">
        <v>1290</v>
      </c>
      <c r="H57" s="25">
        <f t="shared" ref="H57" si="156">IF(D57="SELL", E57-F57, F57-E57)*C57</f>
        <v>4320</v>
      </c>
      <c r="I57" s="25">
        <f t="shared" ref="I57" si="157">IF(D57="SELL",IF(G57="-","0",F57-G57),IF(D57="BUY",IF(G57="-","0",G57-F57)))*C57</f>
        <v>5280</v>
      </c>
      <c r="J57" s="63">
        <f t="shared" ref="J57" si="158">SUM(H57:I57)</f>
        <v>9600</v>
      </c>
    </row>
    <row r="58" spans="1:10">
      <c r="A58" s="23">
        <v>43382</v>
      </c>
      <c r="B58" s="24" t="s">
        <v>190</v>
      </c>
      <c r="C58" s="61">
        <f t="shared" ref="C58" si="159">300000/E58</f>
        <v>917.43119266055044</v>
      </c>
      <c r="D58" s="62" t="s">
        <v>104</v>
      </c>
      <c r="E58" s="25">
        <v>327</v>
      </c>
      <c r="F58" s="25">
        <v>321</v>
      </c>
      <c r="G58" s="25" t="s">
        <v>49</v>
      </c>
      <c r="H58" s="25">
        <f t="shared" ref="H58" si="160">IF(D58="SELL", E58-F58, F58-E58)*C58</f>
        <v>5504.5871559633024</v>
      </c>
      <c r="I58" s="25">
        <v>0</v>
      </c>
      <c r="J58" s="63">
        <f t="shared" ref="J58" si="161">SUM(H58:I58)</f>
        <v>5504.5871559633024</v>
      </c>
    </row>
    <row r="59" spans="1:10">
      <c r="A59" s="23">
        <v>43381</v>
      </c>
      <c r="B59" s="24" t="s">
        <v>185</v>
      </c>
      <c r="C59" s="61">
        <f t="shared" ref="C59" si="162">300000/E59</f>
        <v>678.73303167420818</v>
      </c>
      <c r="D59" s="62" t="s">
        <v>104</v>
      </c>
      <c r="E59" s="25">
        <v>442</v>
      </c>
      <c r="F59" s="25">
        <v>435</v>
      </c>
      <c r="G59" s="25">
        <v>428</v>
      </c>
      <c r="H59" s="25">
        <f t="shared" ref="H59" si="163">IF(D59="SELL", E59-F59, F59-E59)*C59</f>
        <v>4751.1312217194572</v>
      </c>
      <c r="I59" s="25">
        <f t="shared" ref="I59" si="164">IF(D59="SELL",IF(G59="-","0",F59-G59),IF(D59="BUY",IF(G59="-","0",G59-F59)))*C59</f>
        <v>4751.1312217194572</v>
      </c>
      <c r="J59" s="63">
        <f t="shared" ref="J59" si="165">SUM(H59:I59)</f>
        <v>9502.2624434389145</v>
      </c>
    </row>
    <row r="60" spans="1:10">
      <c r="A60" s="23">
        <v>43378</v>
      </c>
      <c r="B60" s="24" t="s">
        <v>116</v>
      </c>
      <c r="C60" s="61">
        <f t="shared" ref="C60" si="166">300000/E60</f>
        <v>656.45514223194743</v>
      </c>
      <c r="D60" s="62" t="s">
        <v>104</v>
      </c>
      <c r="E60" s="25">
        <v>457</v>
      </c>
      <c r="F60" s="25">
        <v>450</v>
      </c>
      <c r="G60" s="25">
        <v>440</v>
      </c>
      <c r="H60" s="25">
        <f t="shared" ref="H60" si="167">IF(D60="SELL", E60-F60, F60-E60)*C60</f>
        <v>4595.1859956236322</v>
      </c>
      <c r="I60" s="25">
        <f t="shared" ref="I60" si="168">IF(D60="SELL",IF(G60="-","0",F60-G60),IF(D60="BUY",IF(G60="-","0",G60-F60)))*C60</f>
        <v>6564.5514223194741</v>
      </c>
      <c r="J60" s="63">
        <f t="shared" ref="J60" si="169">SUM(H60:I60)</f>
        <v>11159.737417943106</v>
      </c>
    </row>
    <row r="61" spans="1:10">
      <c r="A61" s="23">
        <v>43377</v>
      </c>
      <c r="B61" s="24" t="s">
        <v>183</v>
      </c>
      <c r="C61" s="61">
        <f t="shared" ref="C61:C62" si="170">300000/E61</f>
        <v>879.76539589442814</v>
      </c>
      <c r="D61" s="62" t="s">
        <v>104</v>
      </c>
      <c r="E61" s="25">
        <v>341</v>
      </c>
      <c r="F61" s="25">
        <v>335</v>
      </c>
      <c r="G61" s="25">
        <v>330</v>
      </c>
      <c r="H61" s="25">
        <f t="shared" ref="H61:H62" si="171">IF(D61="SELL", E61-F61, F61-E61)*C61</f>
        <v>5278.5923753665684</v>
      </c>
      <c r="I61" s="25">
        <f t="shared" ref="I61:I62" si="172">IF(D61="SELL",IF(G61="-","0",F61-G61),IF(D61="BUY",IF(G61="-","0",G61-F61)))*C61</f>
        <v>4398.8269794721409</v>
      </c>
      <c r="J61" s="63">
        <f t="shared" ref="J61:J62" si="173">SUM(H61:I61)</f>
        <v>9677.4193548387084</v>
      </c>
    </row>
    <row r="62" spans="1:10">
      <c r="A62" s="23">
        <v>43376</v>
      </c>
      <c r="B62" s="24" t="s">
        <v>184</v>
      </c>
      <c r="C62" s="61">
        <f t="shared" si="170"/>
        <v>1142.8571428571429</v>
      </c>
      <c r="D62" s="62" t="s">
        <v>48</v>
      </c>
      <c r="E62" s="25">
        <v>262.5</v>
      </c>
      <c r="F62" s="25">
        <v>266</v>
      </c>
      <c r="G62" s="25" t="s">
        <v>49</v>
      </c>
      <c r="H62" s="25">
        <f t="shared" si="171"/>
        <v>4000</v>
      </c>
      <c r="I62" s="25">
        <f t="shared" si="172"/>
        <v>0</v>
      </c>
      <c r="J62" s="63">
        <f t="shared" si="173"/>
        <v>4000</v>
      </c>
    </row>
    <row r="63" spans="1:10">
      <c r="A63" s="23">
        <v>43374</v>
      </c>
      <c r="B63" s="24" t="s">
        <v>158</v>
      </c>
      <c r="C63" s="61">
        <f t="shared" ref="C63" si="174">300000/E63</f>
        <v>821.91780821917803</v>
      </c>
      <c r="D63" s="62" t="s">
        <v>104</v>
      </c>
      <c r="E63" s="25">
        <v>365</v>
      </c>
      <c r="F63" s="25">
        <v>359</v>
      </c>
      <c r="G63" s="25" t="s">
        <v>49</v>
      </c>
      <c r="H63" s="25">
        <f t="shared" ref="H63" si="175">IF(D63="SELL", E63-F63, F63-E63)*C63</f>
        <v>4931.5068493150684</v>
      </c>
      <c r="I63" s="25">
        <f t="shared" ref="I63" si="176">IF(D63="SELL",IF(G63="-","0",F63-G63),IF(D63="BUY",IF(G63="-","0",G63-F63)))*C63</f>
        <v>0</v>
      </c>
      <c r="J63" s="63">
        <f t="shared" ref="J63" si="177">SUM(H63:I63)</f>
        <v>4931.5068493150684</v>
      </c>
    </row>
    <row r="64" spans="1:10">
      <c r="A64" s="23">
        <v>43371</v>
      </c>
      <c r="B64" s="24" t="s">
        <v>173</v>
      </c>
      <c r="C64" s="61">
        <f t="shared" ref="C64" si="178">300000/E64</f>
        <v>759.49367088607596</v>
      </c>
      <c r="D64" s="62" t="s">
        <v>104</v>
      </c>
      <c r="E64" s="25">
        <v>395</v>
      </c>
      <c r="F64" s="25">
        <v>391</v>
      </c>
      <c r="G64" s="25" t="s">
        <v>49</v>
      </c>
      <c r="H64" s="25">
        <f t="shared" ref="H64" si="179">IF(D64="SELL", E64-F64, F64-E64)*C64</f>
        <v>3037.9746835443038</v>
      </c>
      <c r="I64" s="25">
        <f t="shared" ref="I64:I65" si="180">IF(D64="SELL",IF(G64="-","0",F64-G64),IF(D64="BUY",IF(G64="-","0",G64-F64)))*C64</f>
        <v>0</v>
      </c>
      <c r="J64" s="63">
        <f t="shared" ref="J64" si="181">SUM(H64:I64)</f>
        <v>3037.9746835443038</v>
      </c>
    </row>
    <row r="65" spans="1:10">
      <c r="A65" s="23">
        <v>43370</v>
      </c>
      <c r="B65" s="24" t="s">
        <v>174</v>
      </c>
      <c r="C65" s="61">
        <f t="shared" ref="C65:C66" si="182">300000/E65</f>
        <v>131.57894736842104</v>
      </c>
      <c r="D65" s="62" t="s">
        <v>104</v>
      </c>
      <c r="E65" s="25">
        <v>2280</v>
      </c>
      <c r="F65" s="25">
        <v>2250</v>
      </c>
      <c r="G65" s="25">
        <v>2220</v>
      </c>
      <c r="H65" s="25">
        <f t="shared" ref="H65:H66" si="183">IF(D65="SELL", E65-F65, F65-E65)*C65</f>
        <v>3947.3684210526312</v>
      </c>
      <c r="I65" s="25">
        <f t="shared" si="180"/>
        <v>3947.3684210526312</v>
      </c>
      <c r="J65" s="63">
        <f t="shared" ref="J65:J66" si="184">SUM(H65:I65)</f>
        <v>7894.7368421052624</v>
      </c>
    </row>
    <row r="66" spans="1:10">
      <c r="A66" s="23">
        <v>43369</v>
      </c>
      <c r="B66" s="24" t="s">
        <v>176</v>
      </c>
      <c r="C66" s="61">
        <f t="shared" si="182"/>
        <v>501.67224080267556</v>
      </c>
      <c r="D66" s="62" t="s">
        <v>48</v>
      </c>
      <c r="E66" s="25">
        <v>598</v>
      </c>
      <c r="F66" s="25">
        <v>605</v>
      </c>
      <c r="G66" s="25">
        <v>612</v>
      </c>
      <c r="H66" s="25">
        <f t="shared" si="183"/>
        <v>3511.7056856187291</v>
      </c>
      <c r="I66" s="25">
        <f t="shared" ref="I66:I70" si="185">IF(D66="SELL",IF(G66="-","0",F66-G66),IF(D66="BUY",IF(G66="-","0",G66-F66)))*C66</f>
        <v>3511.7056856187291</v>
      </c>
      <c r="J66" s="63">
        <f t="shared" si="184"/>
        <v>7023.4113712374583</v>
      </c>
    </row>
    <row r="67" spans="1:10">
      <c r="A67" s="23">
        <v>43368</v>
      </c>
      <c r="B67" s="24" t="s">
        <v>175</v>
      </c>
      <c r="C67" s="61">
        <f t="shared" ref="C67:C70" si="186">300000/E67</f>
        <v>325.02708559046584</v>
      </c>
      <c r="D67" s="62" t="s">
        <v>104</v>
      </c>
      <c r="E67" s="25">
        <v>923</v>
      </c>
      <c r="F67" s="25">
        <v>910</v>
      </c>
      <c r="G67" s="25">
        <v>860</v>
      </c>
      <c r="H67" s="25">
        <f t="shared" ref="H67:H70" si="187">IF(D67="SELL", E67-F67, F67-E67)*C67</f>
        <v>4225.3521126760561</v>
      </c>
      <c r="I67" s="25">
        <f t="shared" si="185"/>
        <v>16251.354279523292</v>
      </c>
      <c r="J67" s="63">
        <f t="shared" ref="J67:J70" si="188">SUM(H67:I67)</f>
        <v>20476.706392199347</v>
      </c>
    </row>
    <row r="68" spans="1:10">
      <c r="A68" s="23">
        <v>43367</v>
      </c>
      <c r="B68" s="24" t="s">
        <v>174</v>
      </c>
      <c r="C68" s="61">
        <f t="shared" si="186"/>
        <v>131.34851138353764</v>
      </c>
      <c r="D68" s="62" t="s">
        <v>104</v>
      </c>
      <c r="E68" s="25">
        <v>2284</v>
      </c>
      <c r="F68" s="25">
        <v>2250</v>
      </c>
      <c r="G68" s="25">
        <v>2200</v>
      </c>
      <c r="H68" s="25">
        <f t="shared" si="187"/>
        <v>4465.8493870402799</v>
      </c>
      <c r="I68" s="25">
        <f t="shared" si="185"/>
        <v>6567.4255691768822</v>
      </c>
      <c r="J68" s="63">
        <f t="shared" si="188"/>
        <v>11033.274956217163</v>
      </c>
    </row>
    <row r="69" spans="1:10">
      <c r="A69" s="23">
        <v>43364</v>
      </c>
      <c r="B69" s="24" t="s">
        <v>177</v>
      </c>
      <c r="C69" s="61">
        <f t="shared" si="186"/>
        <v>405.40540540540542</v>
      </c>
      <c r="D69" s="62" t="s">
        <v>48</v>
      </c>
      <c r="E69" s="25">
        <v>740</v>
      </c>
      <c r="F69" s="25">
        <v>728</v>
      </c>
      <c r="G69" s="25" t="s">
        <v>49</v>
      </c>
      <c r="H69" s="25">
        <f t="shared" si="187"/>
        <v>-4864.864864864865</v>
      </c>
      <c r="I69" s="25">
        <f t="shared" si="185"/>
        <v>0</v>
      </c>
      <c r="J69" s="63">
        <f t="shared" si="188"/>
        <v>-4864.864864864865</v>
      </c>
    </row>
    <row r="70" spans="1:10">
      <c r="A70" s="23">
        <v>43362</v>
      </c>
      <c r="B70" s="24" t="s">
        <v>54</v>
      </c>
      <c r="C70" s="61">
        <f t="shared" si="186"/>
        <v>709.21985815602841</v>
      </c>
      <c r="D70" s="62" t="s">
        <v>48</v>
      </c>
      <c r="E70" s="25">
        <v>423</v>
      </c>
      <c r="F70" s="25">
        <v>430</v>
      </c>
      <c r="G70" s="25" t="s">
        <v>49</v>
      </c>
      <c r="H70" s="25">
        <f t="shared" si="187"/>
        <v>4964.5390070921985</v>
      </c>
      <c r="I70" s="25">
        <f t="shared" si="185"/>
        <v>0</v>
      </c>
      <c r="J70" s="63">
        <f t="shared" si="188"/>
        <v>4964.5390070921985</v>
      </c>
    </row>
    <row r="71" spans="1:10">
      <c r="A71" s="23">
        <v>43361</v>
      </c>
      <c r="B71" s="24" t="s">
        <v>102</v>
      </c>
      <c r="C71" s="61">
        <f t="shared" ref="C71" si="189">300000/E71</f>
        <v>714.28571428571433</v>
      </c>
      <c r="D71" s="62" t="s">
        <v>48</v>
      </c>
      <c r="E71" s="25">
        <v>420</v>
      </c>
      <c r="F71" s="25">
        <v>427</v>
      </c>
      <c r="G71" s="25" t="s">
        <v>49</v>
      </c>
      <c r="H71" s="25">
        <f t="shared" ref="H71" si="190">IF(D71="SELL", E71-F71, F71-E71)*C71</f>
        <v>5000</v>
      </c>
      <c r="I71" s="25">
        <f t="shared" ref="I71" si="191">IF(D71="SELL",IF(G71="-","0",F71-G71),IF(D71="BUY",IF(G71="-","0",G71-F71)))*C71</f>
        <v>0</v>
      </c>
      <c r="J71" s="63">
        <f t="shared" ref="J71" si="192">SUM(H71:I71)</f>
        <v>5000</v>
      </c>
    </row>
    <row r="72" spans="1:10">
      <c r="A72" s="23">
        <v>43360</v>
      </c>
      <c r="B72" s="24" t="s">
        <v>166</v>
      </c>
      <c r="C72" s="61">
        <f t="shared" ref="C72:C78" si="193">300000/E72</f>
        <v>515.46391752577324</v>
      </c>
      <c r="D72" s="62" t="s">
        <v>48</v>
      </c>
      <c r="E72" s="25">
        <v>582</v>
      </c>
      <c r="F72" s="25">
        <v>582</v>
      </c>
      <c r="G72" s="25" t="s">
        <v>49</v>
      </c>
      <c r="H72" s="25">
        <f t="shared" ref="H72:H75" si="194">IF(D72="SELL", E72-F72, F72-E72)*C72</f>
        <v>0</v>
      </c>
      <c r="I72" s="25">
        <f t="shared" ref="I72:I75" si="195">IF(D72="SELL",IF(G72="-","0",F72-G72),IF(D72="BUY",IF(G72="-","0",G72-F72)))*C72</f>
        <v>0</v>
      </c>
      <c r="J72" s="63">
        <f t="shared" ref="J72:J75" si="196">SUM(H72:I72)</f>
        <v>0</v>
      </c>
    </row>
    <row r="73" spans="1:10">
      <c r="A73" s="23">
        <v>43357</v>
      </c>
      <c r="B73" s="24" t="s">
        <v>169</v>
      </c>
      <c r="C73" s="61">
        <f t="shared" ref="C73" si="197">300000/E73</f>
        <v>394.73684210526318</v>
      </c>
      <c r="D73" s="62" t="s">
        <v>48</v>
      </c>
      <c r="E73" s="25">
        <v>760</v>
      </c>
      <c r="F73" s="25">
        <v>770</v>
      </c>
      <c r="G73" s="25" t="s">
        <v>49</v>
      </c>
      <c r="H73" s="25">
        <f t="shared" ref="H73" si="198">IF(D73="SELL", E73-F73, F73-E73)*C73</f>
        <v>3947.3684210526317</v>
      </c>
      <c r="I73" s="25">
        <f t="shared" ref="I73" si="199">IF(D73="SELL",IF(G73="-","0",F73-G73),IF(D73="BUY",IF(G73="-","0",G73-F73)))*C73</f>
        <v>0</v>
      </c>
      <c r="J73" s="63">
        <f t="shared" ref="J73" si="200">SUM(H73:I73)</f>
        <v>3947.3684210526317</v>
      </c>
    </row>
    <row r="74" spans="1:10">
      <c r="A74" s="23">
        <v>43355</v>
      </c>
      <c r="B74" s="24" t="s">
        <v>168</v>
      </c>
      <c r="C74" s="61">
        <f t="shared" si="193"/>
        <v>694.44444444444446</v>
      </c>
      <c r="D74" s="62" t="s">
        <v>104</v>
      </c>
      <c r="E74" s="25">
        <v>432</v>
      </c>
      <c r="F74" s="25">
        <v>425</v>
      </c>
      <c r="G74" s="25">
        <v>420</v>
      </c>
      <c r="H74" s="25">
        <f t="shared" ref="H74" si="201">IF(D74="SELL", E74-F74, F74-E74)*C74</f>
        <v>4861.1111111111113</v>
      </c>
      <c r="I74" s="25">
        <f t="shared" ref="I74" si="202">IF(D74="SELL",IF(G74="-","0",F74-G74),IF(D74="BUY",IF(G74="-","0",G74-F74)))*C74</f>
        <v>3472.2222222222222</v>
      </c>
      <c r="J74" s="63">
        <f t="shared" ref="J74" si="203">SUM(H74:I74)</f>
        <v>8333.3333333333339</v>
      </c>
    </row>
    <row r="75" spans="1:10">
      <c r="A75" s="23">
        <v>43354</v>
      </c>
      <c r="B75" s="24" t="s">
        <v>167</v>
      </c>
      <c r="C75" s="61">
        <f t="shared" ref="C75" si="204">300000/E75</f>
        <v>494.23393739703459</v>
      </c>
      <c r="D75" s="62" t="s">
        <v>48</v>
      </c>
      <c r="E75" s="25">
        <v>607</v>
      </c>
      <c r="F75" s="25">
        <v>615</v>
      </c>
      <c r="G75" s="25" t="s">
        <v>49</v>
      </c>
      <c r="H75" s="25">
        <f t="shared" si="194"/>
        <v>3953.8714991762768</v>
      </c>
      <c r="I75" s="25">
        <f t="shared" si="195"/>
        <v>0</v>
      </c>
      <c r="J75" s="63">
        <f t="shared" si="196"/>
        <v>3953.8714991762768</v>
      </c>
    </row>
    <row r="76" spans="1:10">
      <c r="A76" s="23">
        <v>43353</v>
      </c>
      <c r="B76" s="24" t="s">
        <v>165</v>
      </c>
      <c r="C76" s="61">
        <f t="shared" si="193"/>
        <v>961.53846153846155</v>
      </c>
      <c r="D76" s="62" t="s">
        <v>48</v>
      </c>
      <c r="E76" s="25">
        <v>312</v>
      </c>
      <c r="F76" s="25">
        <v>318</v>
      </c>
      <c r="G76" s="25">
        <v>320</v>
      </c>
      <c r="H76" s="25">
        <f t="shared" ref="H76:H78" si="205">IF(D76="SELL", E76-F76, F76-E76)*C76</f>
        <v>5769.2307692307695</v>
      </c>
      <c r="I76" s="25">
        <f t="shared" ref="I76:I77" si="206">IF(D76="SELL",IF(G76="-","0",F76-G76),IF(D76="BUY",IF(G76="-","0",G76-F76)))*C76</f>
        <v>1923.0769230769231</v>
      </c>
      <c r="J76" s="63">
        <f t="shared" ref="J76:J78" si="207">SUM(H76:I76)</f>
        <v>7692.3076923076924</v>
      </c>
    </row>
    <row r="77" spans="1:10">
      <c r="A77" s="23">
        <v>43350</v>
      </c>
      <c r="B77" s="24" t="s">
        <v>164</v>
      </c>
      <c r="C77" s="61">
        <f t="shared" si="193"/>
        <v>582.52427184466023</v>
      </c>
      <c r="D77" s="62" t="s">
        <v>48</v>
      </c>
      <c r="E77" s="25">
        <v>515</v>
      </c>
      <c r="F77" s="25">
        <v>523</v>
      </c>
      <c r="G77" s="25">
        <v>530</v>
      </c>
      <c r="H77" s="25">
        <f t="shared" si="205"/>
        <v>4660.1941747572819</v>
      </c>
      <c r="I77" s="25">
        <f t="shared" si="206"/>
        <v>4077.6699029126216</v>
      </c>
      <c r="J77" s="63">
        <f t="shared" si="207"/>
        <v>8737.8640776699031</v>
      </c>
    </row>
    <row r="78" spans="1:10">
      <c r="A78" s="23">
        <v>43349</v>
      </c>
      <c r="B78" s="24" t="s">
        <v>163</v>
      </c>
      <c r="C78" s="61">
        <f t="shared" si="193"/>
        <v>1075.2688172043011</v>
      </c>
      <c r="D78" s="62" t="s">
        <v>48</v>
      </c>
      <c r="E78" s="25">
        <v>279</v>
      </c>
      <c r="F78" s="25">
        <v>283</v>
      </c>
      <c r="G78" s="25" t="s">
        <v>49</v>
      </c>
      <c r="H78" s="25">
        <f t="shared" si="205"/>
        <v>4301.0752688172042</v>
      </c>
      <c r="I78" s="25">
        <v>0</v>
      </c>
      <c r="J78" s="63">
        <f t="shared" si="207"/>
        <v>4301.0752688172042</v>
      </c>
    </row>
    <row r="79" spans="1:10">
      <c r="A79" s="23">
        <v>43347</v>
      </c>
      <c r="B79" s="24" t="s">
        <v>158</v>
      </c>
      <c r="C79" s="61">
        <f t="shared" ref="C79" si="208">300000/E79</f>
        <v>694.44444444444446</v>
      </c>
      <c r="D79" s="62" t="s">
        <v>48</v>
      </c>
      <c r="E79" s="25">
        <v>432</v>
      </c>
      <c r="F79" s="25">
        <v>424</v>
      </c>
      <c r="G79" s="25" t="s">
        <v>49</v>
      </c>
      <c r="H79" s="25">
        <f t="shared" ref="H79" si="209">IF(D79="SELL", E79-F79, F79-E79)*C79</f>
        <v>-5555.5555555555557</v>
      </c>
      <c r="I79" s="25">
        <v>0</v>
      </c>
      <c r="J79" s="63">
        <f t="shared" ref="J79" si="210">SUM(H79:I79)</f>
        <v>-5555.5555555555557</v>
      </c>
    </row>
    <row r="80" spans="1:10">
      <c r="A80" s="23">
        <v>43347</v>
      </c>
      <c r="B80" s="24" t="s">
        <v>47</v>
      </c>
      <c r="C80" s="61">
        <f t="shared" ref="C80" si="211">300000/E80</f>
        <v>684.93150684931504</v>
      </c>
      <c r="D80" s="62" t="s">
        <v>104</v>
      </c>
      <c r="E80" s="25">
        <v>438</v>
      </c>
      <c r="F80" s="25">
        <v>432</v>
      </c>
      <c r="G80" s="25" t="s">
        <v>49</v>
      </c>
      <c r="H80" s="25">
        <f t="shared" ref="H80" si="212">IF(D80="SELL", E80-F80, F80-E80)*C80</f>
        <v>4109.58904109589</v>
      </c>
      <c r="I80" s="25">
        <v>0</v>
      </c>
      <c r="J80" s="63">
        <f t="shared" ref="J80" si="213">SUM(H80:I80)</f>
        <v>4109.58904109589</v>
      </c>
    </row>
    <row r="81" spans="1:10">
      <c r="A81" s="23">
        <v>43346</v>
      </c>
      <c r="B81" s="24" t="s">
        <v>154</v>
      </c>
      <c r="C81" s="61">
        <f t="shared" ref="C81" si="214">300000/E81</f>
        <v>835.65459610027858</v>
      </c>
      <c r="D81" s="62" t="s">
        <v>48</v>
      </c>
      <c r="E81" s="25">
        <v>359</v>
      </c>
      <c r="F81" s="25">
        <v>365</v>
      </c>
      <c r="G81" s="25">
        <v>366</v>
      </c>
      <c r="H81" s="25">
        <f t="shared" ref="H81" si="215">IF(D81="SELL", E81-F81, F81-E81)*C81</f>
        <v>5013.9275766016717</v>
      </c>
      <c r="I81" s="25">
        <v>0</v>
      </c>
      <c r="J81" s="63">
        <f t="shared" ref="J81" si="216">SUM(H81:I81)</f>
        <v>5013.9275766016717</v>
      </c>
    </row>
    <row r="82" spans="1:10">
      <c r="A82" s="23">
        <v>43342</v>
      </c>
      <c r="B82" s="24" t="s">
        <v>79</v>
      </c>
      <c r="C82" s="61">
        <f t="shared" ref="C82" si="217">300000/E82</f>
        <v>757.57575757575762</v>
      </c>
      <c r="D82" s="62" t="s">
        <v>104</v>
      </c>
      <c r="E82" s="25">
        <v>396</v>
      </c>
      <c r="F82" s="25">
        <v>391</v>
      </c>
      <c r="G82" s="25">
        <v>389</v>
      </c>
      <c r="H82" s="25">
        <f t="shared" ref="H82" si="218">IF(D82="SELL", E82-F82, F82-E82)*C82</f>
        <v>3787.878787878788</v>
      </c>
      <c r="I82" s="25">
        <v>0</v>
      </c>
      <c r="J82" s="63">
        <f t="shared" ref="J82" si="219">SUM(H82:I82)</f>
        <v>3787.878787878788</v>
      </c>
    </row>
    <row r="83" spans="1:10">
      <c r="A83" s="23">
        <v>43341</v>
      </c>
      <c r="B83" s="24" t="s">
        <v>47</v>
      </c>
      <c r="C83" s="61">
        <f t="shared" ref="C83:C84" si="220">300000/E83</f>
        <v>634.24947145877377</v>
      </c>
      <c r="D83" s="62" t="s">
        <v>48</v>
      </c>
      <c r="E83" s="25">
        <v>473</v>
      </c>
      <c r="F83" s="25">
        <v>468</v>
      </c>
      <c r="G83" s="25" t="s">
        <v>49</v>
      </c>
      <c r="H83" s="25">
        <f t="shared" ref="H83:H84" si="221">IF(D83="SELL", E83-F83, F83-E83)*C83</f>
        <v>-3171.2473572938688</v>
      </c>
      <c r="I83" s="25">
        <v>0</v>
      </c>
      <c r="J83" s="63">
        <f t="shared" ref="J83:J84" si="222">SUM(H83:I83)</f>
        <v>-3171.2473572938688</v>
      </c>
    </row>
    <row r="84" spans="1:10">
      <c r="A84" s="23">
        <v>43340</v>
      </c>
      <c r="B84" s="24" t="s">
        <v>153</v>
      </c>
      <c r="C84" s="61">
        <f t="shared" si="220"/>
        <v>705.88235294117646</v>
      </c>
      <c r="D84" s="62" t="s">
        <v>48</v>
      </c>
      <c r="E84" s="25">
        <v>425</v>
      </c>
      <c r="F84" s="25">
        <v>430</v>
      </c>
      <c r="G84" s="25" t="s">
        <v>49</v>
      </c>
      <c r="H84" s="25">
        <f t="shared" si="221"/>
        <v>3529.4117647058824</v>
      </c>
      <c r="I84" s="25">
        <v>0</v>
      </c>
      <c r="J84" s="63">
        <f t="shared" si="222"/>
        <v>3529.4117647058824</v>
      </c>
    </row>
    <row r="85" spans="1:10">
      <c r="A85" s="23">
        <v>43339</v>
      </c>
      <c r="B85" s="24" t="s">
        <v>105</v>
      </c>
      <c r="C85" s="61">
        <f t="shared" ref="C85" si="223">300000/E85</f>
        <v>983.60655737704917</v>
      </c>
      <c r="D85" s="62" t="s">
        <v>48</v>
      </c>
      <c r="E85" s="25">
        <v>305</v>
      </c>
      <c r="F85" s="25">
        <v>305</v>
      </c>
      <c r="G85" s="25" t="s">
        <v>49</v>
      </c>
      <c r="H85" s="25">
        <f t="shared" ref="H85" si="224">IF(D85="SELL", E85-F85, F85-E85)*C85</f>
        <v>0</v>
      </c>
      <c r="I85" s="25">
        <v>0</v>
      </c>
      <c r="J85" s="63">
        <f t="shared" ref="J85" si="225">SUM(H85:I85)</f>
        <v>0</v>
      </c>
    </row>
    <row r="86" spans="1:10">
      <c r="A86" s="23">
        <v>43336</v>
      </c>
      <c r="B86" s="24" t="s">
        <v>152</v>
      </c>
      <c r="C86" s="61">
        <f t="shared" ref="C86:C87" si="226">300000/E86</f>
        <v>493.42105263157896</v>
      </c>
      <c r="D86" s="62" t="s">
        <v>48</v>
      </c>
      <c r="E86" s="25">
        <v>608</v>
      </c>
      <c r="F86" s="25">
        <v>612.5</v>
      </c>
      <c r="G86" s="25" t="s">
        <v>49</v>
      </c>
      <c r="H86" s="25">
        <f t="shared" ref="H86:H87" si="227">IF(D86="SELL", E86-F86, F86-E86)*C86</f>
        <v>2220.3947368421054</v>
      </c>
      <c r="I86" s="25">
        <v>0</v>
      </c>
      <c r="J86" s="63">
        <f t="shared" ref="J86:J87" si="228">SUM(H86:I86)</f>
        <v>2220.3947368421054</v>
      </c>
    </row>
    <row r="87" spans="1:10">
      <c r="A87" s="23">
        <v>43335</v>
      </c>
      <c r="B87" s="24" t="s">
        <v>137</v>
      </c>
      <c r="C87" s="61">
        <f t="shared" si="226"/>
        <v>540.54054054054052</v>
      </c>
      <c r="D87" s="62" t="s">
        <v>48</v>
      </c>
      <c r="E87" s="25">
        <v>555</v>
      </c>
      <c r="F87" s="25">
        <v>563</v>
      </c>
      <c r="G87" s="25" t="s">
        <v>49</v>
      </c>
      <c r="H87" s="25">
        <f t="shared" si="227"/>
        <v>4324.3243243243242</v>
      </c>
      <c r="I87" s="25">
        <v>0</v>
      </c>
      <c r="J87" s="63">
        <f t="shared" si="228"/>
        <v>4324.3243243243242</v>
      </c>
    </row>
    <row r="88" spans="1:10">
      <c r="A88" s="23">
        <v>43329</v>
      </c>
      <c r="B88" s="24" t="s">
        <v>105</v>
      </c>
      <c r="C88" s="61">
        <f t="shared" ref="C88" si="229">300000/E88</f>
        <v>1006.7114093959732</v>
      </c>
      <c r="D88" s="62" t="s">
        <v>48</v>
      </c>
      <c r="E88" s="25">
        <v>298</v>
      </c>
      <c r="F88" s="25">
        <v>303</v>
      </c>
      <c r="G88" s="25">
        <v>308</v>
      </c>
      <c r="H88" s="25">
        <f t="shared" ref="H88" si="230">IF(D88="SELL", E88-F88, F88-E88)*C88</f>
        <v>5033.5570469798658</v>
      </c>
      <c r="I88" s="25">
        <v>0</v>
      </c>
      <c r="J88" s="63">
        <f t="shared" ref="J88" si="231">SUM(H88:I88)</f>
        <v>5033.5570469798658</v>
      </c>
    </row>
    <row r="89" spans="1:10">
      <c r="A89" s="23">
        <v>43328</v>
      </c>
      <c r="B89" s="24" t="s">
        <v>143</v>
      </c>
      <c r="C89" s="61">
        <f t="shared" ref="C89" si="232">300000/E89</f>
        <v>961.53846153846155</v>
      </c>
      <c r="D89" s="62" t="s">
        <v>48</v>
      </c>
      <c r="E89" s="25">
        <v>312</v>
      </c>
      <c r="F89" s="25">
        <v>317</v>
      </c>
      <c r="G89" s="25">
        <v>321</v>
      </c>
      <c r="H89" s="25">
        <f t="shared" ref="H89" si="233">IF(D89="SELL", E89-F89, F89-E89)*C89</f>
        <v>4807.6923076923076</v>
      </c>
      <c r="I89" s="25">
        <f t="shared" ref="I89:I91" si="234">IF(D89="SELL",IF(G89="-","0",F89-G89),IF(D89="BUY",IF(G89="-","0",G89-F89)))*C89</f>
        <v>3846.1538461538462</v>
      </c>
      <c r="J89" s="63">
        <f t="shared" ref="J89" si="235">SUM(H89:I89)</f>
        <v>8653.8461538461543</v>
      </c>
    </row>
    <row r="90" spans="1:10">
      <c r="A90" s="23">
        <v>43326</v>
      </c>
      <c r="B90" s="24" t="s">
        <v>146</v>
      </c>
      <c r="C90" s="61">
        <f t="shared" ref="C90:C91" si="236">300000/E90</f>
        <v>465.11627906976742</v>
      </c>
      <c r="D90" s="62" t="s">
        <v>48</v>
      </c>
      <c r="E90" s="25">
        <v>645</v>
      </c>
      <c r="F90" s="25">
        <v>655</v>
      </c>
      <c r="G90" s="25" t="s">
        <v>49</v>
      </c>
      <c r="H90" s="25">
        <f t="shared" ref="H90:H91" si="237">IF(D90="SELL", E90-F90, F90-E90)*C90</f>
        <v>4651.1627906976737</v>
      </c>
      <c r="I90" s="25">
        <v>0</v>
      </c>
      <c r="J90" s="63">
        <f t="shared" ref="J90:J91" si="238">SUM(H90:I90)</f>
        <v>4651.1627906976737</v>
      </c>
    </row>
    <row r="91" spans="1:10">
      <c r="A91" s="23">
        <v>43326</v>
      </c>
      <c r="B91" s="24" t="s">
        <v>46</v>
      </c>
      <c r="C91" s="61">
        <f t="shared" si="236"/>
        <v>412.65474552957357</v>
      </c>
      <c r="D91" s="62" t="s">
        <v>48</v>
      </c>
      <c r="E91" s="25">
        <v>727</v>
      </c>
      <c r="F91" s="25">
        <v>738</v>
      </c>
      <c r="G91" s="25">
        <v>748</v>
      </c>
      <c r="H91" s="25">
        <f t="shared" si="237"/>
        <v>4539.2022008253098</v>
      </c>
      <c r="I91" s="25">
        <f t="shared" si="234"/>
        <v>4126.5474552957357</v>
      </c>
      <c r="J91" s="63">
        <f t="shared" si="238"/>
        <v>8665.7496561210464</v>
      </c>
    </row>
    <row r="92" spans="1:10">
      <c r="A92" s="23">
        <v>43325</v>
      </c>
      <c r="B92" s="24" t="s">
        <v>144</v>
      </c>
      <c r="C92" s="61">
        <f t="shared" ref="C92" si="239">300000/E92</f>
        <v>493.42105263157896</v>
      </c>
      <c r="D92" s="62" t="s">
        <v>48</v>
      </c>
      <c r="E92" s="25">
        <v>608</v>
      </c>
      <c r="F92" s="25">
        <v>618</v>
      </c>
      <c r="G92" s="25" t="s">
        <v>49</v>
      </c>
      <c r="H92" s="25">
        <f t="shared" ref="H92" si="240">IF(D92="SELL", E92-F92, F92-E92)*C92</f>
        <v>4934.21052631579</v>
      </c>
      <c r="I92" s="25">
        <v>0</v>
      </c>
      <c r="J92" s="63">
        <f t="shared" ref="J92" si="241">SUM(H92:I92)</f>
        <v>4934.21052631579</v>
      </c>
    </row>
    <row r="93" spans="1:10">
      <c r="A93" s="23">
        <v>43322</v>
      </c>
      <c r="B93" s="24" t="s">
        <v>142</v>
      </c>
      <c r="C93" s="61">
        <f t="shared" ref="C93" si="242">300000/E93</f>
        <v>357.99522673031026</v>
      </c>
      <c r="D93" s="62" t="s">
        <v>48</v>
      </c>
      <c r="E93" s="25">
        <v>838</v>
      </c>
      <c r="F93" s="25">
        <v>845</v>
      </c>
      <c r="G93" s="25" t="s">
        <v>49</v>
      </c>
      <c r="H93" s="25">
        <f t="shared" ref="H93" si="243">IF(D93="SELL", E93-F93, F93-E93)*C93</f>
        <v>2505.966587112172</v>
      </c>
      <c r="I93" s="25">
        <v>0</v>
      </c>
      <c r="J93" s="63">
        <f t="shared" ref="J93" si="244">SUM(H93:I93)</f>
        <v>2505.966587112172</v>
      </c>
    </row>
    <row r="94" spans="1:10">
      <c r="A94" s="23">
        <v>43322</v>
      </c>
      <c r="B94" s="24" t="s">
        <v>143</v>
      </c>
      <c r="C94" s="61">
        <f t="shared" ref="C94" si="245">300000/E94</f>
        <v>911.854103343465</v>
      </c>
      <c r="D94" s="62" t="s">
        <v>48</v>
      </c>
      <c r="E94" s="25">
        <v>329</v>
      </c>
      <c r="F94" s="25">
        <v>324</v>
      </c>
      <c r="G94" s="25" t="s">
        <v>49</v>
      </c>
      <c r="H94" s="25">
        <f t="shared" ref="H94" si="246">IF(D94="SELL", E94-F94, F94-E94)*C94</f>
        <v>-4559.2705167173253</v>
      </c>
      <c r="I94" s="25">
        <v>0</v>
      </c>
      <c r="J94" s="63">
        <f t="shared" ref="J94" si="247">SUM(H94:I94)</f>
        <v>-4559.2705167173253</v>
      </c>
    </row>
    <row r="95" spans="1:10">
      <c r="A95" s="23">
        <v>43321</v>
      </c>
      <c r="B95" s="24" t="s">
        <v>140</v>
      </c>
      <c r="C95" s="61">
        <f t="shared" ref="C95:C96" si="248">300000/E95</f>
        <v>663.71681415929208</v>
      </c>
      <c r="D95" s="62" t="s">
        <v>48</v>
      </c>
      <c r="E95" s="25">
        <v>452</v>
      </c>
      <c r="F95" s="25">
        <v>455</v>
      </c>
      <c r="G95" s="25" t="s">
        <v>49</v>
      </c>
      <c r="H95" s="25">
        <f t="shared" ref="H95:H96" si="249">IF(D95="SELL", E95-F95, F95-E95)*C95</f>
        <v>1991.1504424778764</v>
      </c>
      <c r="I95" s="25">
        <v>0</v>
      </c>
      <c r="J95" s="63">
        <f t="shared" ref="J95:J96" si="250">SUM(H95:I95)</f>
        <v>1991.1504424778764</v>
      </c>
    </row>
    <row r="96" spans="1:10">
      <c r="A96" s="23">
        <v>43321</v>
      </c>
      <c r="B96" s="24" t="s">
        <v>115</v>
      </c>
      <c r="C96" s="61">
        <f t="shared" si="248"/>
        <v>422.53521126760563</v>
      </c>
      <c r="D96" s="62" t="s">
        <v>48</v>
      </c>
      <c r="E96" s="25">
        <v>710</v>
      </c>
      <c r="F96" s="25">
        <v>720</v>
      </c>
      <c r="G96" s="25">
        <v>740</v>
      </c>
      <c r="H96" s="25">
        <f t="shared" si="249"/>
        <v>4225.3521126760561</v>
      </c>
      <c r="I96" s="25">
        <f t="shared" ref="I96" si="251">IF(D96="SELL",IF(G96="-","0",F96-G96),IF(D96="BUY",IF(G96="-","0",G96-F96)))*C96</f>
        <v>8450.7042253521122</v>
      </c>
      <c r="J96" s="63">
        <f t="shared" si="250"/>
        <v>12676.056338028167</v>
      </c>
    </row>
    <row r="97" spans="1:10">
      <c r="A97" s="23">
        <v>43318</v>
      </c>
      <c r="B97" s="24" t="s">
        <v>46</v>
      </c>
      <c r="C97" s="61">
        <f t="shared" ref="C97:C101" si="252">300000/E97</f>
        <v>476.1904761904762</v>
      </c>
      <c r="D97" s="62" t="s">
        <v>48</v>
      </c>
      <c r="E97" s="25">
        <v>630</v>
      </c>
      <c r="F97" s="25">
        <v>640</v>
      </c>
      <c r="G97" s="25" t="s">
        <v>49</v>
      </c>
      <c r="H97" s="25">
        <f t="shared" ref="H97:H101" si="253">IF(D97="SELL", E97-F97, F97-E97)*C97</f>
        <v>4761.9047619047624</v>
      </c>
      <c r="I97" s="25">
        <v>0</v>
      </c>
      <c r="J97" s="63">
        <f t="shared" ref="J97:J101" si="254">SUM(H97:I97)</f>
        <v>4761.9047619047624</v>
      </c>
    </row>
    <row r="98" spans="1:10">
      <c r="A98" s="23">
        <v>43315</v>
      </c>
      <c r="B98" s="24" t="s">
        <v>137</v>
      </c>
      <c r="C98" s="61">
        <f t="shared" si="252"/>
        <v>525.39404553415056</v>
      </c>
      <c r="D98" s="62" t="s">
        <v>48</v>
      </c>
      <c r="E98" s="25">
        <v>571</v>
      </c>
      <c r="F98" s="25">
        <v>577</v>
      </c>
      <c r="G98" s="25" t="s">
        <v>49</v>
      </c>
      <c r="H98" s="25">
        <f t="shared" si="253"/>
        <v>3152.3642732049034</v>
      </c>
      <c r="I98" s="25">
        <v>0</v>
      </c>
      <c r="J98" s="63">
        <f t="shared" si="254"/>
        <v>3152.3642732049034</v>
      </c>
    </row>
    <row r="99" spans="1:10">
      <c r="A99" s="23">
        <v>43314</v>
      </c>
      <c r="B99" s="24" t="s">
        <v>138</v>
      </c>
      <c r="C99" s="61">
        <f t="shared" si="252"/>
        <v>710.90047393364932</v>
      </c>
      <c r="D99" s="62" t="s">
        <v>48</v>
      </c>
      <c r="E99" s="25">
        <v>422</v>
      </c>
      <c r="F99" s="25">
        <v>429</v>
      </c>
      <c r="G99" s="25" t="s">
        <v>49</v>
      </c>
      <c r="H99" s="25">
        <f t="shared" si="253"/>
        <v>4976.3033175355449</v>
      </c>
      <c r="I99" s="25">
        <v>0</v>
      </c>
      <c r="J99" s="63">
        <f t="shared" si="254"/>
        <v>4976.3033175355449</v>
      </c>
    </row>
    <row r="100" spans="1:10">
      <c r="A100" s="23">
        <v>43312</v>
      </c>
      <c r="B100" s="24" t="s">
        <v>47</v>
      </c>
      <c r="C100" s="61">
        <f t="shared" si="252"/>
        <v>631.57894736842104</v>
      </c>
      <c r="D100" s="62" t="s">
        <v>48</v>
      </c>
      <c r="E100" s="25">
        <v>475</v>
      </c>
      <c r="F100" s="25">
        <v>480</v>
      </c>
      <c r="G100" s="25" t="s">
        <v>49</v>
      </c>
      <c r="H100" s="25">
        <f t="shared" si="253"/>
        <v>3157.894736842105</v>
      </c>
      <c r="I100" s="25">
        <v>0</v>
      </c>
      <c r="J100" s="63">
        <f t="shared" si="254"/>
        <v>3157.894736842105</v>
      </c>
    </row>
    <row r="101" spans="1:10">
      <c r="A101" s="23">
        <v>43311</v>
      </c>
      <c r="B101" s="24" t="s">
        <v>139</v>
      </c>
      <c r="C101" s="61">
        <f t="shared" si="252"/>
        <v>714.28571428571433</v>
      </c>
      <c r="D101" s="62" t="s">
        <v>48</v>
      </c>
      <c r="E101" s="25">
        <v>420</v>
      </c>
      <c r="F101" s="25">
        <v>427</v>
      </c>
      <c r="G101" s="25">
        <v>430</v>
      </c>
      <c r="H101" s="25">
        <f t="shared" si="253"/>
        <v>5000</v>
      </c>
      <c r="I101" s="25">
        <f t="shared" ref="I101" si="255">IF(D101="SELL",IF(G101="-","0",F101-G101),IF(D101="BUY",IF(G101="-","0",G101-F101)))*C101</f>
        <v>2142.8571428571431</v>
      </c>
      <c r="J101" s="63">
        <f t="shared" si="254"/>
        <v>7142.8571428571431</v>
      </c>
    </row>
    <row r="102" spans="1:10" ht="18.75" customHeight="1">
      <c r="A102" s="23">
        <v>43308</v>
      </c>
      <c r="B102" s="24" t="s">
        <v>111</v>
      </c>
      <c r="C102" s="61">
        <f t="shared" ref="C102:C109" si="256">300000/E102</f>
        <v>370.82818294190361</v>
      </c>
      <c r="D102" s="62" t="s">
        <v>48</v>
      </c>
      <c r="E102" s="25">
        <v>809</v>
      </c>
      <c r="F102" s="25">
        <v>790</v>
      </c>
      <c r="G102" s="25" t="s">
        <v>49</v>
      </c>
      <c r="H102" s="25">
        <f t="shared" ref="H102:H109" si="257">IF(D102="SELL", E102-F102, F102-E102)*C102</f>
        <v>-7045.7354758961683</v>
      </c>
      <c r="I102" s="25">
        <f t="shared" ref="I102:I109" si="258">IF(D102="SELL",IF(G102="-","0",F102-G102),IF(D102="BUY",IF(G102="-","0",G102-F102)))*C102</f>
        <v>0</v>
      </c>
      <c r="J102" s="63">
        <f t="shared" ref="J102:J109" si="259">SUM(H102:I102)</f>
        <v>-7045.7354758961683</v>
      </c>
    </row>
    <row r="103" spans="1:10" ht="18.75" customHeight="1">
      <c r="A103" s="23">
        <v>43307</v>
      </c>
      <c r="B103" s="24" t="s">
        <v>112</v>
      </c>
      <c r="C103" s="61">
        <f t="shared" si="256"/>
        <v>993.37748344370857</v>
      </c>
      <c r="D103" s="62" t="s">
        <v>48</v>
      </c>
      <c r="E103" s="25">
        <v>302</v>
      </c>
      <c r="F103" s="25">
        <v>305</v>
      </c>
      <c r="G103" s="25" t="s">
        <v>49</v>
      </c>
      <c r="H103" s="25">
        <f t="shared" si="257"/>
        <v>2980.1324503311257</v>
      </c>
      <c r="I103" s="25">
        <f t="shared" si="258"/>
        <v>0</v>
      </c>
      <c r="J103" s="63">
        <f t="shared" si="259"/>
        <v>2980.1324503311257</v>
      </c>
    </row>
    <row r="104" spans="1:10" ht="18.75" customHeight="1">
      <c r="A104" s="23">
        <v>43306</v>
      </c>
      <c r="B104" s="24" t="s">
        <v>113</v>
      </c>
      <c r="C104" s="61">
        <f t="shared" si="256"/>
        <v>649.35064935064941</v>
      </c>
      <c r="D104" s="62" t="s">
        <v>48</v>
      </c>
      <c r="E104" s="25">
        <v>462</v>
      </c>
      <c r="F104" s="25">
        <v>470</v>
      </c>
      <c r="G104" s="25">
        <v>480</v>
      </c>
      <c r="H104" s="25">
        <f t="shared" si="257"/>
        <v>5194.8051948051952</v>
      </c>
      <c r="I104" s="25">
        <f t="shared" si="258"/>
        <v>6493.5064935064938</v>
      </c>
      <c r="J104" s="63">
        <f t="shared" si="259"/>
        <v>11688.311688311689</v>
      </c>
    </row>
    <row r="105" spans="1:10" ht="18.75" customHeight="1">
      <c r="A105" s="23">
        <v>43304</v>
      </c>
      <c r="B105" s="24" t="s">
        <v>114</v>
      </c>
      <c r="C105" s="61">
        <f t="shared" si="256"/>
        <v>427.35042735042737</v>
      </c>
      <c r="D105" s="62" t="s">
        <v>48</v>
      </c>
      <c r="E105" s="25">
        <v>702</v>
      </c>
      <c r="F105" s="25">
        <v>692</v>
      </c>
      <c r="G105" s="25" t="s">
        <v>49</v>
      </c>
      <c r="H105" s="25">
        <f t="shared" si="257"/>
        <v>-4273.5042735042734</v>
      </c>
      <c r="I105" s="25">
        <f t="shared" si="258"/>
        <v>0</v>
      </c>
      <c r="J105" s="63">
        <f t="shared" si="259"/>
        <v>-4273.5042735042734</v>
      </c>
    </row>
    <row r="106" spans="1:10" ht="18.75" customHeight="1">
      <c r="A106" s="23">
        <v>43301</v>
      </c>
      <c r="B106" s="24" t="s">
        <v>115</v>
      </c>
      <c r="C106" s="61">
        <f t="shared" si="256"/>
        <v>468.75</v>
      </c>
      <c r="D106" s="62" t="s">
        <v>48</v>
      </c>
      <c r="E106" s="25">
        <v>640</v>
      </c>
      <c r="F106" s="25">
        <v>650</v>
      </c>
      <c r="G106" s="25">
        <v>675</v>
      </c>
      <c r="H106" s="25">
        <f t="shared" si="257"/>
        <v>4687.5</v>
      </c>
      <c r="I106" s="25">
        <f t="shared" si="258"/>
        <v>11718.75</v>
      </c>
      <c r="J106" s="63">
        <f t="shared" si="259"/>
        <v>16406.25</v>
      </c>
    </row>
    <row r="107" spans="1:10" ht="18.75" customHeight="1">
      <c r="A107" s="23">
        <v>43301</v>
      </c>
      <c r="B107" s="24" t="s">
        <v>116</v>
      </c>
      <c r="C107" s="61">
        <f t="shared" si="256"/>
        <v>530.97345132743362</v>
      </c>
      <c r="D107" s="64" t="s">
        <v>48</v>
      </c>
      <c r="E107" s="25">
        <v>565</v>
      </c>
      <c r="F107" s="25">
        <v>557</v>
      </c>
      <c r="G107" s="25" t="s">
        <v>49</v>
      </c>
      <c r="H107" s="25">
        <f t="shared" si="257"/>
        <v>-4247.787610619469</v>
      </c>
      <c r="I107" s="25">
        <f t="shared" si="258"/>
        <v>0</v>
      </c>
      <c r="J107" s="63">
        <f t="shared" si="259"/>
        <v>-4247.787610619469</v>
      </c>
    </row>
    <row r="108" spans="1:10" ht="18.75" customHeight="1">
      <c r="A108" s="23">
        <v>43300</v>
      </c>
      <c r="B108" s="24" t="s">
        <v>52</v>
      </c>
      <c r="C108" s="61">
        <f t="shared" si="256"/>
        <v>849.85835694050991</v>
      </c>
      <c r="D108" s="62" t="s">
        <v>48</v>
      </c>
      <c r="E108" s="25">
        <v>353</v>
      </c>
      <c r="F108" s="25">
        <v>358</v>
      </c>
      <c r="G108" s="25">
        <v>360</v>
      </c>
      <c r="H108" s="25">
        <f t="shared" si="257"/>
        <v>4249.2917847025492</v>
      </c>
      <c r="I108" s="25">
        <f t="shared" si="258"/>
        <v>1699.7167138810198</v>
      </c>
      <c r="J108" s="63">
        <f t="shared" si="259"/>
        <v>5949.0084985835692</v>
      </c>
    </row>
    <row r="109" spans="1:10" ht="18.75" customHeight="1">
      <c r="A109" s="23">
        <v>43300</v>
      </c>
      <c r="B109" s="24" t="s">
        <v>47</v>
      </c>
      <c r="C109" s="61">
        <f t="shared" si="256"/>
        <v>627.61506276150624</v>
      </c>
      <c r="D109" s="64" t="s">
        <v>48</v>
      </c>
      <c r="E109" s="25">
        <v>478</v>
      </c>
      <c r="F109" s="25">
        <v>485</v>
      </c>
      <c r="G109" s="25" t="s">
        <v>49</v>
      </c>
      <c r="H109" s="25">
        <f t="shared" si="257"/>
        <v>4393.3054393305438</v>
      </c>
      <c r="I109" s="25">
        <f t="shared" si="258"/>
        <v>0</v>
      </c>
      <c r="J109" s="63">
        <f t="shared" si="259"/>
        <v>4393.3054393305438</v>
      </c>
    </row>
    <row r="110" spans="1:10" ht="18.75" customHeight="1">
      <c r="A110" s="23">
        <v>43299</v>
      </c>
      <c r="B110" s="24" t="s">
        <v>100</v>
      </c>
      <c r="C110" s="61">
        <f t="shared" ref="C110:C115" si="260">300000/E110</f>
        <v>401.06951871657753</v>
      </c>
      <c r="D110" s="62" t="s">
        <v>48</v>
      </c>
      <c r="E110" s="25">
        <v>748</v>
      </c>
      <c r="F110" s="25">
        <v>758</v>
      </c>
      <c r="G110" s="25">
        <v>768</v>
      </c>
      <c r="H110" s="25">
        <f t="shared" ref="H110:H115" si="261">IF(D110="SELL", E110-F110, F110-E110)*C110</f>
        <v>4010.6951871657752</v>
      </c>
      <c r="I110" s="25">
        <f t="shared" ref="I110:I115" si="262">IF(D110="SELL",IF(G110="-","0",F110-G110),IF(D110="BUY",IF(G110="-","0",G110-F110)))*C110</f>
        <v>4010.6951871657752</v>
      </c>
      <c r="J110" s="63">
        <f t="shared" ref="J110:J115" si="263">SUM(H110:I110)</f>
        <v>8021.3903743315504</v>
      </c>
    </row>
    <row r="111" spans="1:10" ht="18.75" customHeight="1">
      <c r="A111" s="23">
        <v>43299</v>
      </c>
      <c r="B111" s="24" t="s">
        <v>101</v>
      </c>
      <c r="C111" s="61">
        <f t="shared" si="260"/>
        <v>580.27079303675043</v>
      </c>
      <c r="D111" s="64" t="s">
        <v>48</v>
      </c>
      <c r="E111" s="25">
        <v>517</v>
      </c>
      <c r="F111" s="25">
        <v>524</v>
      </c>
      <c r="G111" s="25" t="s">
        <v>49</v>
      </c>
      <c r="H111" s="25">
        <f t="shared" si="261"/>
        <v>4061.8955512572529</v>
      </c>
      <c r="I111" s="25">
        <f t="shared" si="262"/>
        <v>0</v>
      </c>
      <c r="J111" s="63">
        <f t="shared" si="263"/>
        <v>4061.8955512572529</v>
      </c>
    </row>
    <row r="112" spans="1:10" ht="18.75" customHeight="1">
      <c r="A112" s="23">
        <v>43298</v>
      </c>
      <c r="B112" s="24" t="s">
        <v>102</v>
      </c>
      <c r="C112" s="61">
        <f t="shared" si="260"/>
        <v>882.35294117647061</v>
      </c>
      <c r="D112" s="62" t="s">
        <v>48</v>
      </c>
      <c r="E112" s="25">
        <v>340</v>
      </c>
      <c r="F112" s="25">
        <v>346</v>
      </c>
      <c r="G112" s="25">
        <v>355</v>
      </c>
      <c r="H112" s="25">
        <f t="shared" si="261"/>
        <v>5294.1176470588234</v>
      </c>
      <c r="I112" s="25">
        <f t="shared" si="262"/>
        <v>7941.1764705882351</v>
      </c>
      <c r="J112" s="63">
        <f t="shared" si="263"/>
        <v>13235.294117647059</v>
      </c>
    </row>
    <row r="113" spans="1:10" ht="18.75" customHeight="1">
      <c r="A113" s="23">
        <v>43298</v>
      </c>
      <c r="B113" s="24" t="s">
        <v>47</v>
      </c>
      <c r="C113" s="61">
        <f t="shared" si="260"/>
        <v>652.17391304347825</v>
      </c>
      <c r="D113" s="64" t="s">
        <v>48</v>
      </c>
      <c r="E113" s="25">
        <v>460</v>
      </c>
      <c r="F113" s="25">
        <v>467</v>
      </c>
      <c r="G113" s="25" t="s">
        <v>49</v>
      </c>
      <c r="H113" s="25">
        <f t="shared" si="261"/>
        <v>4565.217391304348</v>
      </c>
      <c r="I113" s="25">
        <f t="shared" si="262"/>
        <v>0</v>
      </c>
      <c r="J113" s="63">
        <f t="shared" si="263"/>
        <v>4565.217391304348</v>
      </c>
    </row>
    <row r="114" spans="1:10" ht="18.75" customHeight="1">
      <c r="A114" s="23">
        <v>43297</v>
      </c>
      <c r="B114" s="24" t="s">
        <v>103</v>
      </c>
      <c r="C114" s="61">
        <f t="shared" si="260"/>
        <v>879.76539589442814</v>
      </c>
      <c r="D114" s="62" t="s">
        <v>104</v>
      </c>
      <c r="E114" s="25">
        <v>341</v>
      </c>
      <c r="F114" s="25">
        <v>335.65</v>
      </c>
      <c r="G114" s="25" t="s">
        <v>49</v>
      </c>
      <c r="H114" s="25">
        <f t="shared" si="261"/>
        <v>4706.7448680352109</v>
      </c>
      <c r="I114" s="25">
        <f t="shared" si="262"/>
        <v>0</v>
      </c>
      <c r="J114" s="63">
        <f t="shared" si="263"/>
        <v>4706.7448680352109</v>
      </c>
    </row>
    <row r="115" spans="1:10" ht="18.75" customHeight="1">
      <c r="A115" s="23">
        <v>43297</v>
      </c>
      <c r="B115" s="24" t="s">
        <v>105</v>
      </c>
      <c r="C115" s="61">
        <f t="shared" si="260"/>
        <v>1000</v>
      </c>
      <c r="D115" s="64" t="s">
        <v>48</v>
      </c>
      <c r="E115" s="25">
        <v>300</v>
      </c>
      <c r="F115" s="25">
        <v>293</v>
      </c>
      <c r="G115" s="25" t="s">
        <v>49</v>
      </c>
      <c r="H115" s="25">
        <f t="shared" si="261"/>
        <v>-7000</v>
      </c>
      <c r="I115" s="25">
        <f t="shared" si="262"/>
        <v>0</v>
      </c>
      <c r="J115" s="63">
        <f t="shared" si="263"/>
        <v>-7000</v>
      </c>
    </row>
    <row r="116" spans="1:10" ht="18.75" customHeight="1">
      <c r="A116" s="23">
        <v>43294</v>
      </c>
      <c r="B116" s="24" t="s">
        <v>54</v>
      </c>
      <c r="C116" s="26">
        <f t="shared" ref="C116:C118" si="264">200000/E116</f>
        <v>625</v>
      </c>
      <c r="D116" s="27" t="s">
        <v>48</v>
      </c>
      <c r="E116" s="25">
        <v>320</v>
      </c>
      <c r="F116" s="25">
        <v>326</v>
      </c>
      <c r="G116" s="25">
        <v>335</v>
      </c>
      <c r="H116" s="28">
        <f t="shared" ref="H116:H118" si="265">IF(D116="SELL", E116-F116, F116-E116)*C116</f>
        <v>3750</v>
      </c>
      <c r="I116" s="28">
        <f t="shared" ref="I116:I118" si="266">IF(D116="SELL",IF(G116="-","0",F116-G116),IF(D116="BUY",IF(G116="-","0",G116-F116)))*C116</f>
        <v>5625</v>
      </c>
      <c r="J116" s="28">
        <f>I116+H116</f>
        <v>9375</v>
      </c>
    </row>
    <row r="117" spans="1:10" ht="18.75" customHeight="1">
      <c r="A117" s="23">
        <v>43294</v>
      </c>
      <c r="B117" s="24" t="s">
        <v>91</v>
      </c>
      <c r="C117" s="26">
        <f t="shared" si="264"/>
        <v>578.03468208092488</v>
      </c>
      <c r="D117" s="27" t="s">
        <v>48</v>
      </c>
      <c r="E117" s="25">
        <v>346</v>
      </c>
      <c r="F117" s="25">
        <v>351</v>
      </c>
      <c r="G117" s="25" t="s">
        <v>49</v>
      </c>
      <c r="H117" s="28">
        <f t="shared" si="265"/>
        <v>2890.1734104046245</v>
      </c>
      <c r="I117" s="28">
        <f t="shared" si="266"/>
        <v>0</v>
      </c>
      <c r="J117" s="28">
        <f>I117+H117</f>
        <v>2890.1734104046245</v>
      </c>
    </row>
    <row r="118" spans="1:10" ht="18.75" customHeight="1">
      <c r="A118" s="23">
        <v>43293</v>
      </c>
      <c r="B118" s="24" t="s">
        <v>92</v>
      </c>
      <c r="C118" s="26">
        <f t="shared" si="264"/>
        <v>554.016620498615</v>
      </c>
      <c r="D118" s="27" t="s">
        <v>48</v>
      </c>
      <c r="E118" s="25">
        <v>361</v>
      </c>
      <c r="F118" s="25">
        <v>366</v>
      </c>
      <c r="G118" s="25" t="s">
        <v>49</v>
      </c>
      <c r="H118" s="28">
        <f t="shared" si="265"/>
        <v>2770.0831024930749</v>
      </c>
      <c r="I118" s="28">
        <f t="shared" si="266"/>
        <v>0</v>
      </c>
      <c r="J118" s="28">
        <f>I118+H118</f>
        <v>2770.0831024930749</v>
      </c>
    </row>
    <row r="119" spans="1:10" ht="18.75" customHeight="1">
      <c r="A119" s="23">
        <v>43292</v>
      </c>
      <c r="B119" s="24" t="s">
        <v>78</v>
      </c>
      <c r="C119" s="26">
        <f t="shared" ref="C119:C122" si="267">200000/E119</f>
        <v>547.94520547945206</v>
      </c>
      <c r="D119" s="27" t="s">
        <v>48</v>
      </c>
      <c r="E119" s="25">
        <v>365</v>
      </c>
      <c r="F119" s="25">
        <v>370</v>
      </c>
      <c r="G119" s="25">
        <v>373</v>
      </c>
      <c r="H119" s="28">
        <f t="shared" ref="H119:H122" si="268">IF(D119="SELL", E119-F119, F119-E119)*C119</f>
        <v>2739.7260273972602</v>
      </c>
      <c r="I119" s="28">
        <f t="shared" ref="I119:I122" si="269">IF(D119="SELL",IF(G119="-","0",F119-G119),IF(D119="BUY",IF(G119="-","0",G119-F119)))*C119</f>
        <v>1643.8356164383563</v>
      </c>
      <c r="J119" s="28">
        <f>I119+H119</f>
        <v>4383.5616438356165</v>
      </c>
    </row>
    <row r="120" spans="1:10" ht="18.75" customHeight="1">
      <c r="A120" s="23">
        <v>43290</v>
      </c>
      <c r="B120" s="24" t="s">
        <v>79</v>
      </c>
      <c r="C120" s="26">
        <f t="shared" si="267"/>
        <v>446.42857142857144</v>
      </c>
      <c r="D120" s="27" t="s">
        <v>48</v>
      </c>
      <c r="E120" s="25">
        <v>448</v>
      </c>
      <c r="F120" s="25">
        <v>456</v>
      </c>
      <c r="G120" s="25">
        <v>458</v>
      </c>
      <c r="H120" s="28">
        <f t="shared" si="268"/>
        <v>3571.4285714285716</v>
      </c>
      <c r="I120" s="28">
        <f t="shared" si="269"/>
        <v>892.85714285714289</v>
      </c>
      <c r="J120" s="28">
        <f>I120+H120</f>
        <v>4464.2857142857147</v>
      </c>
    </row>
    <row r="121" spans="1:10" ht="18.75" customHeight="1">
      <c r="A121" s="23">
        <v>43290</v>
      </c>
      <c r="B121" s="24" t="s">
        <v>80</v>
      </c>
      <c r="C121" s="58">
        <f t="shared" si="267"/>
        <v>53.908355795148246</v>
      </c>
      <c r="D121" s="27" t="s">
        <v>48</v>
      </c>
      <c r="E121" s="25">
        <v>3710</v>
      </c>
      <c r="F121" s="25">
        <v>3760</v>
      </c>
      <c r="G121" s="25" t="s">
        <v>49</v>
      </c>
      <c r="H121" s="28">
        <f t="shared" si="268"/>
        <v>2695.4177897574123</v>
      </c>
      <c r="I121" s="28">
        <f t="shared" si="269"/>
        <v>0</v>
      </c>
      <c r="J121" s="28">
        <f t="shared" ref="J121:J122" si="270">I121+H121</f>
        <v>2695.4177897574123</v>
      </c>
    </row>
    <row r="122" spans="1:10" ht="18.75" customHeight="1">
      <c r="A122" s="23">
        <v>43290</v>
      </c>
      <c r="B122" s="24" t="s">
        <v>81</v>
      </c>
      <c r="C122" s="58">
        <f t="shared" si="267"/>
        <v>271.73913043478262</v>
      </c>
      <c r="D122" s="27" t="s">
        <v>48</v>
      </c>
      <c r="E122" s="25">
        <v>736</v>
      </c>
      <c r="F122" s="25">
        <v>726</v>
      </c>
      <c r="G122" s="25" t="s">
        <v>49</v>
      </c>
      <c r="H122" s="28">
        <f t="shared" si="268"/>
        <v>-2717.391304347826</v>
      </c>
      <c r="I122" s="28">
        <f t="shared" si="269"/>
        <v>0</v>
      </c>
      <c r="J122" s="28">
        <f t="shared" si="270"/>
        <v>-2717.391304347826</v>
      </c>
    </row>
    <row r="123" spans="1:10" ht="18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7"/>
    </row>
    <row r="124" spans="1:10" ht="18.75" customHeight="1">
      <c r="A124" s="23">
        <v>43280</v>
      </c>
      <c r="B124" s="24" t="s">
        <v>51</v>
      </c>
      <c r="C124" s="26">
        <f t="shared" ref="C124:C129" si="271">200000/E124</f>
        <v>823.04526748971193</v>
      </c>
      <c r="D124" s="27" t="s">
        <v>48</v>
      </c>
      <c r="E124" s="25">
        <v>243</v>
      </c>
      <c r="F124" s="25">
        <v>248</v>
      </c>
      <c r="G124" s="25">
        <v>250</v>
      </c>
      <c r="H124" s="28">
        <f t="shared" ref="H124:H125" si="272">IF(D124="SELL", E124-F124, F124-E124)*C124</f>
        <v>4115.2263374485592</v>
      </c>
      <c r="I124" s="28">
        <f t="shared" ref="I124:I125" si="273">IF(D124="SELL",IF(G124="-","0",F124-G124),IF(D124="BUY",IF(G124="-","0",G124-F124)))*C124</f>
        <v>1646.0905349794239</v>
      </c>
      <c r="J124" s="28">
        <f>I124+H124</f>
        <v>5761.3168724279831</v>
      </c>
    </row>
    <row r="125" spans="1:10" ht="18.75" customHeight="1">
      <c r="A125" s="23">
        <v>43280</v>
      </c>
      <c r="B125" s="24" t="s">
        <v>52</v>
      </c>
      <c r="C125" s="26">
        <f t="shared" si="271"/>
        <v>492.61083743842363</v>
      </c>
      <c r="D125" s="27" t="s">
        <v>48</v>
      </c>
      <c r="E125" s="25">
        <v>406</v>
      </c>
      <c r="F125" s="25">
        <v>410</v>
      </c>
      <c r="G125" s="25" t="s">
        <v>49</v>
      </c>
      <c r="H125" s="28">
        <f t="shared" si="272"/>
        <v>1970.4433497536945</v>
      </c>
      <c r="I125" s="28">
        <f t="shared" si="273"/>
        <v>0</v>
      </c>
      <c r="J125" s="28">
        <f t="shared" ref="J125:J129" si="274">I125+H125</f>
        <v>1970.4433497536945</v>
      </c>
    </row>
    <row r="126" spans="1:10" ht="18.75" customHeight="1">
      <c r="A126" s="23">
        <v>43279</v>
      </c>
      <c r="B126" s="24" t="s">
        <v>51</v>
      </c>
      <c r="C126" s="26">
        <f t="shared" si="271"/>
        <v>851.063829787234</v>
      </c>
      <c r="D126" s="27" t="s">
        <v>48</v>
      </c>
      <c r="E126" s="25">
        <v>235</v>
      </c>
      <c r="F126" s="25">
        <v>240</v>
      </c>
      <c r="G126" s="25">
        <v>245</v>
      </c>
      <c r="H126" s="28">
        <f t="shared" ref="H126" si="275">IF(D126="SELL", E126-F126, F126-E126)*C126</f>
        <v>4255.3191489361698</v>
      </c>
      <c r="I126" s="28">
        <f t="shared" ref="I126" si="276">IF(D126="SELL",IF(G126="-","0",F126-G126),IF(D126="BUY",IF(G126="-","0",G126-F126)))*C126</f>
        <v>4255.3191489361698</v>
      </c>
      <c r="J126" s="28">
        <f t="shared" si="274"/>
        <v>8510.6382978723395</v>
      </c>
    </row>
    <row r="127" spans="1:10" ht="18.75" customHeight="1">
      <c r="A127" s="23">
        <v>43278</v>
      </c>
      <c r="B127" s="24" t="s">
        <v>53</v>
      </c>
      <c r="C127" s="26">
        <f t="shared" si="271"/>
        <v>490.19607843137254</v>
      </c>
      <c r="D127" s="27" t="s">
        <v>48</v>
      </c>
      <c r="E127" s="25">
        <v>408</v>
      </c>
      <c r="F127" s="25">
        <v>412</v>
      </c>
      <c r="G127" s="25" t="s">
        <v>49</v>
      </c>
      <c r="H127" s="28">
        <f t="shared" ref="H127" si="277">IF(D127="SELL", E127-F127, F127-E127)*C127</f>
        <v>1960.7843137254902</v>
      </c>
      <c r="I127" s="28">
        <f t="shared" ref="I127" si="278">IF(D127="SELL",IF(G127="-","0",F127-G127),IF(D127="BUY",IF(G127="-","0",G127-F127)))*C127</f>
        <v>0</v>
      </c>
      <c r="J127" s="28">
        <f t="shared" si="274"/>
        <v>1960.7843137254902</v>
      </c>
    </row>
    <row r="128" spans="1:10" ht="18.75" customHeight="1">
      <c r="A128" s="23">
        <v>43276</v>
      </c>
      <c r="B128" s="24" t="s">
        <v>50</v>
      </c>
      <c r="C128" s="26">
        <f t="shared" si="271"/>
        <v>586.51026392961876</v>
      </c>
      <c r="D128" s="27" t="s">
        <v>48</v>
      </c>
      <c r="E128" s="25">
        <v>341</v>
      </c>
      <c r="F128" s="25">
        <v>346</v>
      </c>
      <c r="G128" s="25">
        <v>348</v>
      </c>
      <c r="H128" s="28">
        <f t="shared" ref="H128:H129" si="279">IF(D128="SELL", E128-F128, F128-E128)*C128</f>
        <v>2932.5513196480938</v>
      </c>
      <c r="I128" s="28">
        <f t="shared" ref="I128:I129" si="280">IF(D128="SELL",IF(G128="-","0",F128-G128),IF(D128="BUY",IF(G128="-","0",G128-F128)))*C128</f>
        <v>1173.0205278592375</v>
      </c>
      <c r="J128" s="28">
        <f t="shared" si="274"/>
        <v>4105.5718475073318</v>
      </c>
    </row>
    <row r="129" spans="1:11" ht="18.75" customHeight="1">
      <c r="A129" s="18">
        <v>43276</v>
      </c>
      <c r="B129" s="24" t="s">
        <v>54</v>
      </c>
      <c r="C129" s="26">
        <f t="shared" si="271"/>
        <v>623.05295950155767</v>
      </c>
      <c r="D129" s="27" t="s">
        <v>48</v>
      </c>
      <c r="E129" s="25">
        <v>321</v>
      </c>
      <c r="F129" s="25">
        <v>326</v>
      </c>
      <c r="G129" s="25" t="s">
        <v>49</v>
      </c>
      <c r="H129" s="28">
        <f t="shared" si="279"/>
        <v>3115.2647975077884</v>
      </c>
      <c r="I129" s="28">
        <f t="shared" si="280"/>
        <v>0</v>
      </c>
      <c r="J129" s="28">
        <f t="shared" si="274"/>
        <v>3115.2647975077884</v>
      </c>
    </row>
    <row r="130" spans="1:11" ht="18.75" customHeight="1">
      <c r="A130" s="18">
        <v>43273</v>
      </c>
      <c r="B130" s="19" t="s">
        <v>36</v>
      </c>
      <c r="C130" s="20">
        <f>MROUND(500000/E130,10)</f>
        <v>570</v>
      </c>
      <c r="D130" s="20" t="s">
        <v>35</v>
      </c>
      <c r="E130" s="21">
        <v>881</v>
      </c>
      <c r="F130" s="21">
        <v>870</v>
      </c>
      <c r="G130" s="21">
        <v>0</v>
      </c>
      <c r="H130" s="21">
        <f>(E130-F130)*C130</f>
        <v>6270</v>
      </c>
      <c r="I130" s="21">
        <v>0</v>
      </c>
      <c r="J130" s="21">
        <f>+I130+H130</f>
        <v>6270</v>
      </c>
    </row>
    <row r="131" spans="1:11" ht="18.75" customHeight="1">
      <c r="A131" s="18">
        <v>43272</v>
      </c>
      <c r="B131" s="19" t="s">
        <v>30</v>
      </c>
      <c r="C131" s="20">
        <f>MROUND(500000/E131,10)</f>
        <v>1230</v>
      </c>
      <c r="D131" s="20" t="s">
        <v>35</v>
      </c>
      <c r="E131" s="21">
        <v>405</v>
      </c>
      <c r="F131" s="21">
        <v>395</v>
      </c>
      <c r="G131" s="21">
        <v>0</v>
      </c>
      <c r="H131" s="21">
        <f>(E131-F131)*C131</f>
        <v>12300</v>
      </c>
      <c r="I131" s="21">
        <v>0</v>
      </c>
      <c r="J131" s="21">
        <f>+I131+H131</f>
        <v>12300</v>
      </c>
    </row>
    <row r="132" spans="1:11" ht="18.75" customHeight="1">
      <c r="A132" s="18">
        <v>43271</v>
      </c>
      <c r="B132" s="19" t="s">
        <v>24</v>
      </c>
      <c r="C132" s="20">
        <f>MROUND(500000/E132,10)</f>
        <v>560</v>
      </c>
      <c r="D132" s="20" t="s">
        <v>10</v>
      </c>
      <c r="E132" s="21">
        <v>893</v>
      </c>
      <c r="F132" s="21">
        <v>905</v>
      </c>
      <c r="G132" s="21">
        <v>920</v>
      </c>
      <c r="H132" s="21">
        <f>(F132-E132)*C132</f>
        <v>6720</v>
      </c>
      <c r="I132" s="21">
        <f>(G132-F132)*C132</f>
        <v>8400</v>
      </c>
      <c r="J132" s="21">
        <f>+I132+H132</f>
        <v>15120</v>
      </c>
    </row>
    <row r="133" spans="1:11" ht="18.75" customHeight="1">
      <c r="A133" s="18">
        <v>43269</v>
      </c>
      <c r="B133" s="19" t="s">
        <v>15</v>
      </c>
      <c r="C133" s="20">
        <f>MROUND(500000/E133,10)</f>
        <v>880</v>
      </c>
      <c r="D133" s="20" t="s">
        <v>35</v>
      </c>
      <c r="E133" s="21">
        <v>570</v>
      </c>
      <c r="F133" s="21">
        <v>561.5</v>
      </c>
      <c r="G133" s="21">
        <v>0</v>
      </c>
      <c r="H133" s="21">
        <f>(E133-F133)*C133</f>
        <v>7480</v>
      </c>
      <c r="I133" s="21">
        <v>0</v>
      </c>
      <c r="J133" s="21">
        <f>+I133+H133</f>
        <v>7480</v>
      </c>
    </row>
    <row r="134" spans="1:11" ht="18.75" customHeight="1">
      <c r="A134" s="18">
        <v>43266</v>
      </c>
      <c r="B134" s="19" t="s">
        <v>30</v>
      </c>
      <c r="C134" s="20">
        <f t="shared" ref="C134:C139" si="281">MROUND(500000/E134,10)</f>
        <v>1290</v>
      </c>
      <c r="D134" s="20" t="s">
        <v>10</v>
      </c>
      <c r="E134" s="21">
        <v>387</v>
      </c>
      <c r="F134" s="21">
        <v>395</v>
      </c>
      <c r="G134" s="21">
        <v>0</v>
      </c>
      <c r="H134" s="21">
        <f t="shared" ref="H134:H141" si="282">(F134-E134)*C134</f>
        <v>10320</v>
      </c>
      <c r="I134" s="21">
        <v>0</v>
      </c>
      <c r="J134" s="21">
        <f t="shared" ref="J134:J139" si="283">+I134+H134</f>
        <v>10320</v>
      </c>
      <c r="K134" s="22"/>
    </row>
    <row r="135" spans="1:11" ht="18.75" customHeight="1">
      <c r="A135" s="18">
        <v>43266</v>
      </c>
      <c r="B135" s="19" t="s">
        <v>33</v>
      </c>
      <c r="C135" s="20">
        <f t="shared" si="281"/>
        <v>400</v>
      </c>
      <c r="D135" s="20" t="s">
        <v>10</v>
      </c>
      <c r="E135" s="21">
        <v>1260</v>
      </c>
      <c r="F135" s="21">
        <v>1245</v>
      </c>
      <c r="G135" s="21">
        <v>0</v>
      </c>
      <c r="H135" s="21">
        <f t="shared" si="282"/>
        <v>-6000</v>
      </c>
      <c r="I135" s="21">
        <v>0</v>
      </c>
      <c r="J135" s="16">
        <f t="shared" si="283"/>
        <v>-6000</v>
      </c>
      <c r="K135" s="22"/>
    </row>
    <row r="136" spans="1:11" ht="18.75" customHeight="1">
      <c r="A136" s="18">
        <v>43265</v>
      </c>
      <c r="B136" s="19" t="s">
        <v>23</v>
      </c>
      <c r="C136" s="20">
        <f t="shared" si="281"/>
        <v>6710</v>
      </c>
      <c r="D136" s="20" t="s">
        <v>10</v>
      </c>
      <c r="E136" s="21">
        <v>74.5</v>
      </c>
      <c r="F136" s="21">
        <v>74.900000000000006</v>
      </c>
      <c r="G136" s="21">
        <v>0</v>
      </c>
      <c r="H136" s="21">
        <f t="shared" si="282"/>
        <v>2684.0000000000382</v>
      </c>
      <c r="I136" s="21">
        <v>0</v>
      </c>
      <c r="J136" s="21">
        <f t="shared" si="283"/>
        <v>2684.0000000000382</v>
      </c>
      <c r="K136" s="22"/>
    </row>
    <row r="137" spans="1:11" ht="18.75" customHeight="1">
      <c r="A137" s="18">
        <v>43265</v>
      </c>
      <c r="B137" s="19" t="s">
        <v>19</v>
      </c>
      <c r="C137" s="20">
        <f t="shared" si="281"/>
        <v>790</v>
      </c>
      <c r="D137" s="20" t="s">
        <v>10</v>
      </c>
      <c r="E137" s="21">
        <v>632</v>
      </c>
      <c r="F137" s="21">
        <v>633.5</v>
      </c>
      <c r="G137" s="21">
        <v>0</v>
      </c>
      <c r="H137" s="21">
        <f t="shared" si="282"/>
        <v>1185</v>
      </c>
      <c r="I137" s="21">
        <v>0</v>
      </c>
      <c r="J137" s="21">
        <f t="shared" si="283"/>
        <v>1185</v>
      </c>
      <c r="K137" s="22"/>
    </row>
    <row r="138" spans="1:11" ht="18.75" customHeight="1">
      <c r="A138" s="18">
        <v>43264</v>
      </c>
      <c r="B138" s="19" t="s">
        <v>46</v>
      </c>
      <c r="C138" s="20">
        <f t="shared" si="281"/>
        <v>1020</v>
      </c>
      <c r="D138" s="20" t="s">
        <v>10</v>
      </c>
      <c r="E138" s="21">
        <v>490</v>
      </c>
      <c r="F138" s="21">
        <v>500</v>
      </c>
      <c r="G138" s="21">
        <v>509</v>
      </c>
      <c r="H138" s="21">
        <f t="shared" si="282"/>
        <v>10200</v>
      </c>
      <c r="I138" s="21">
        <f>(G138-F138)*C138</f>
        <v>9180</v>
      </c>
      <c r="J138" s="21">
        <f t="shared" si="283"/>
        <v>19380</v>
      </c>
    </row>
    <row r="139" spans="1:11" ht="18.75" customHeight="1">
      <c r="A139" s="18">
        <v>43264</v>
      </c>
      <c r="B139" s="19" t="s">
        <v>33</v>
      </c>
      <c r="C139" s="20">
        <f t="shared" si="281"/>
        <v>380</v>
      </c>
      <c r="D139" s="20" t="s">
        <v>10</v>
      </c>
      <c r="E139" s="21">
        <v>1300</v>
      </c>
      <c r="F139" s="21">
        <v>1285</v>
      </c>
      <c r="G139" s="21">
        <v>0</v>
      </c>
      <c r="H139" s="21">
        <f t="shared" si="282"/>
        <v>-5700</v>
      </c>
      <c r="I139" s="21">
        <v>0</v>
      </c>
      <c r="J139" s="16">
        <f t="shared" si="283"/>
        <v>-5700</v>
      </c>
    </row>
    <row r="140" spans="1:11" ht="18.75" customHeight="1">
      <c r="A140" s="18">
        <v>43263</v>
      </c>
      <c r="B140" s="19" t="s">
        <v>22</v>
      </c>
      <c r="C140" s="20">
        <f t="shared" ref="C140" si="284">MROUND(500000/E140,10)</f>
        <v>610</v>
      </c>
      <c r="D140" s="20" t="s">
        <v>10</v>
      </c>
      <c r="E140" s="21">
        <v>818</v>
      </c>
      <c r="F140" s="21">
        <v>833</v>
      </c>
      <c r="G140" s="21">
        <v>853</v>
      </c>
      <c r="H140" s="21">
        <f t="shared" si="282"/>
        <v>9150</v>
      </c>
      <c r="I140" s="21">
        <f>(G140-F140)*C140</f>
        <v>12200</v>
      </c>
      <c r="J140" s="21">
        <f t="shared" ref="J140" si="285">+I140+H140</f>
        <v>21350</v>
      </c>
    </row>
    <row r="141" spans="1:11" ht="18.75" customHeight="1">
      <c r="A141" s="18">
        <v>43262</v>
      </c>
      <c r="B141" s="19" t="s">
        <v>47</v>
      </c>
      <c r="C141" s="20">
        <f t="shared" ref="C141:C147" si="286">MROUND(500000/E141,10)</f>
        <v>980</v>
      </c>
      <c r="D141" s="20" t="s">
        <v>10</v>
      </c>
      <c r="E141" s="21">
        <v>510</v>
      </c>
      <c r="F141" s="21">
        <v>512</v>
      </c>
      <c r="G141" s="21">
        <v>0</v>
      </c>
      <c r="H141" s="21">
        <f t="shared" si="282"/>
        <v>1960</v>
      </c>
      <c r="I141" s="21">
        <v>0</v>
      </c>
      <c r="J141" s="21">
        <f>+I141+H141</f>
        <v>1960</v>
      </c>
    </row>
    <row r="142" spans="1:11" ht="18.75" customHeight="1">
      <c r="A142" s="18">
        <v>43259</v>
      </c>
      <c r="B142" s="19" t="s">
        <v>15</v>
      </c>
      <c r="C142" s="20">
        <f t="shared" si="286"/>
        <v>880</v>
      </c>
      <c r="D142" s="20" t="s">
        <v>35</v>
      </c>
      <c r="E142" s="21">
        <v>565</v>
      </c>
      <c r="F142" s="21">
        <v>555</v>
      </c>
      <c r="G142" s="21">
        <v>0</v>
      </c>
      <c r="H142" s="21">
        <f>(E142-F142)*C142</f>
        <v>8800</v>
      </c>
      <c r="I142" s="21">
        <v>0</v>
      </c>
      <c r="J142" s="21">
        <f>+I142+H142</f>
        <v>8800</v>
      </c>
    </row>
    <row r="143" spans="1:11" ht="18.75" customHeight="1">
      <c r="A143" s="18">
        <v>43258</v>
      </c>
      <c r="B143" s="19" t="s">
        <v>15</v>
      </c>
      <c r="C143" s="20">
        <f>MROUND(500000/E143,10)</f>
        <v>930</v>
      </c>
      <c r="D143" s="20" t="s">
        <v>10</v>
      </c>
      <c r="E143" s="21">
        <v>536</v>
      </c>
      <c r="F143" s="21">
        <v>546</v>
      </c>
      <c r="G143" s="21">
        <v>561</v>
      </c>
      <c r="H143" s="21">
        <f t="shared" ref="H143" si="287">(F143-E143)*C143</f>
        <v>9300</v>
      </c>
      <c r="I143" s="21">
        <f>(G143-F143)*C143</f>
        <v>13950</v>
      </c>
      <c r="J143" s="21">
        <f t="shared" ref="J143" si="288">+I143+H143</f>
        <v>23250</v>
      </c>
      <c r="K143" s="22"/>
    </row>
    <row r="144" spans="1:11" ht="18.75" customHeight="1">
      <c r="A144" s="18">
        <v>43257</v>
      </c>
      <c r="B144" s="19" t="s">
        <v>12</v>
      </c>
      <c r="C144" s="20">
        <f t="shared" si="286"/>
        <v>1420</v>
      </c>
      <c r="D144" s="20" t="s">
        <v>10</v>
      </c>
      <c r="E144" s="21">
        <v>351</v>
      </c>
      <c r="F144" s="21">
        <v>359</v>
      </c>
      <c r="G144" s="21">
        <v>0</v>
      </c>
      <c r="H144" s="21">
        <f>(F144-E144)*C144</f>
        <v>11360</v>
      </c>
      <c r="I144" s="21">
        <v>0</v>
      </c>
      <c r="J144" s="21">
        <f>+I144+H144</f>
        <v>11360</v>
      </c>
    </row>
    <row r="145" spans="1:10" ht="18.75" customHeight="1">
      <c r="A145" s="18">
        <v>43256</v>
      </c>
      <c r="B145" s="19" t="s">
        <v>16</v>
      </c>
      <c r="C145" s="20">
        <f t="shared" si="286"/>
        <v>830</v>
      </c>
      <c r="D145" s="20" t="s">
        <v>10</v>
      </c>
      <c r="E145" s="21">
        <v>602</v>
      </c>
      <c r="F145" s="21">
        <v>604</v>
      </c>
      <c r="G145" s="21">
        <v>0</v>
      </c>
      <c r="H145" s="21">
        <f>(F145-E145)*C145</f>
        <v>1660</v>
      </c>
      <c r="I145" s="21">
        <v>0</v>
      </c>
      <c r="J145" s="21">
        <f t="shared" ref="J145" si="289">+I145+H145</f>
        <v>1660</v>
      </c>
    </row>
    <row r="146" spans="1:10" ht="18.75" customHeight="1">
      <c r="A146" s="18">
        <v>43255</v>
      </c>
      <c r="B146" s="19" t="s">
        <v>15</v>
      </c>
      <c r="C146" s="20">
        <f t="shared" si="286"/>
        <v>870</v>
      </c>
      <c r="D146" s="20" t="s">
        <v>35</v>
      </c>
      <c r="E146" s="21">
        <v>577</v>
      </c>
      <c r="F146" s="21">
        <v>567</v>
      </c>
      <c r="G146" s="21">
        <v>557</v>
      </c>
      <c r="H146" s="21">
        <f>(E146-F146)*C146</f>
        <v>8700</v>
      </c>
      <c r="I146" s="21">
        <f>(F146-G146)*C146</f>
        <v>8700</v>
      </c>
      <c r="J146" s="21">
        <f t="shared" ref="J146:J147" si="290">+I146+H146</f>
        <v>17400</v>
      </c>
    </row>
    <row r="147" spans="1:10" ht="18.75" customHeight="1">
      <c r="A147" s="18">
        <v>43252</v>
      </c>
      <c r="B147" s="19" t="s">
        <v>38</v>
      </c>
      <c r="C147" s="20">
        <f t="shared" si="286"/>
        <v>550</v>
      </c>
      <c r="D147" s="20" t="s">
        <v>35</v>
      </c>
      <c r="E147" s="21">
        <v>910</v>
      </c>
      <c r="F147" s="21">
        <v>900</v>
      </c>
      <c r="G147" s="21">
        <v>0</v>
      </c>
      <c r="H147" s="21">
        <f>(E147-F147)*C147</f>
        <v>5500</v>
      </c>
      <c r="I147" s="21">
        <v>0</v>
      </c>
      <c r="J147" s="21">
        <f t="shared" si="290"/>
        <v>5500</v>
      </c>
    </row>
    <row r="148" spans="1:10" ht="18.75" customHeight="1">
      <c r="A148" s="17"/>
      <c r="B148" s="14"/>
      <c r="C148" s="14"/>
      <c r="D148" s="14"/>
      <c r="E148" s="14"/>
      <c r="F148" s="14"/>
      <c r="G148" s="14"/>
      <c r="H148" s="14"/>
      <c r="I148" s="14"/>
      <c r="J148" s="14"/>
    </row>
  </sheetData>
  <mergeCells count="2">
    <mergeCell ref="A1:J1"/>
    <mergeCell ref="A2:J2"/>
  </mergeCells>
  <conditionalFormatting sqref="H124:J129 H95:I96 H86:I87 H81:I81 H32:I34 H25:I27">
    <cfRule type="cellIs" dxfId="266" priority="319" operator="lessThan">
      <formula>0</formula>
    </cfRule>
  </conditionalFormatting>
  <conditionalFormatting sqref="H120:J122">
    <cfRule type="cellIs" dxfId="265" priority="318" operator="lessThan">
      <formula>0</formula>
    </cfRule>
  </conditionalFormatting>
  <conditionalFormatting sqref="H119:J119">
    <cfRule type="cellIs" dxfId="264" priority="317" operator="lessThan">
      <formula>0</formula>
    </cfRule>
  </conditionalFormatting>
  <conditionalFormatting sqref="H118:J118">
    <cfRule type="cellIs" dxfId="263" priority="316" operator="lessThan">
      <formula>0</formula>
    </cfRule>
  </conditionalFormatting>
  <conditionalFormatting sqref="H117:J117">
    <cfRule type="cellIs" dxfId="262" priority="315" operator="lessThan">
      <formula>0</formula>
    </cfRule>
  </conditionalFormatting>
  <conditionalFormatting sqref="H116:J116">
    <cfRule type="cellIs" dxfId="261" priority="314" operator="lessThan">
      <formula>0</formula>
    </cfRule>
  </conditionalFormatting>
  <conditionalFormatting sqref="H115:I115">
    <cfRule type="cellIs" dxfId="260" priority="313" operator="lessThan">
      <formula>0</formula>
    </cfRule>
  </conditionalFormatting>
  <conditionalFormatting sqref="H114:I114">
    <cfRule type="cellIs" dxfId="259" priority="312" operator="lessThan">
      <formula>0</formula>
    </cfRule>
  </conditionalFormatting>
  <conditionalFormatting sqref="H113:I113">
    <cfRule type="cellIs" dxfId="258" priority="311" operator="lessThan">
      <formula>0</formula>
    </cfRule>
  </conditionalFormatting>
  <conditionalFormatting sqref="H112:I112">
    <cfRule type="cellIs" dxfId="257" priority="310" operator="lessThan">
      <formula>0</formula>
    </cfRule>
  </conditionalFormatting>
  <conditionalFormatting sqref="H111:I111">
    <cfRule type="cellIs" dxfId="256" priority="309" operator="lessThan">
      <formula>0</formula>
    </cfRule>
  </conditionalFormatting>
  <conditionalFormatting sqref="H110:I110">
    <cfRule type="cellIs" dxfId="255" priority="308" operator="lessThan">
      <formula>0</formula>
    </cfRule>
  </conditionalFormatting>
  <conditionalFormatting sqref="H109:I109">
    <cfRule type="cellIs" dxfId="254" priority="307" operator="lessThan">
      <formula>0</formula>
    </cfRule>
  </conditionalFormatting>
  <conditionalFormatting sqref="H108:I108">
    <cfRule type="cellIs" dxfId="253" priority="306" operator="lessThan">
      <formula>0</formula>
    </cfRule>
  </conditionalFormatting>
  <conditionalFormatting sqref="H107:I107">
    <cfRule type="cellIs" dxfId="252" priority="305" operator="lessThan">
      <formula>0</formula>
    </cfRule>
  </conditionalFormatting>
  <conditionalFormatting sqref="H106:I106">
    <cfRule type="cellIs" dxfId="251" priority="304" operator="lessThan">
      <formula>0</formula>
    </cfRule>
  </conditionalFormatting>
  <conditionalFormatting sqref="H105:I105">
    <cfRule type="cellIs" dxfId="250" priority="303" operator="lessThan">
      <formula>0</formula>
    </cfRule>
  </conditionalFormatting>
  <conditionalFormatting sqref="H104:I104">
    <cfRule type="cellIs" dxfId="249" priority="302" operator="lessThan">
      <formula>0</formula>
    </cfRule>
  </conditionalFormatting>
  <conditionalFormatting sqref="H103:I103">
    <cfRule type="cellIs" dxfId="248" priority="301" operator="lessThan">
      <formula>0</formula>
    </cfRule>
  </conditionalFormatting>
  <conditionalFormatting sqref="H102:I102">
    <cfRule type="cellIs" dxfId="247" priority="300" operator="lessThan">
      <formula>0</formula>
    </cfRule>
  </conditionalFormatting>
  <conditionalFormatting sqref="H101:I101">
    <cfRule type="cellIs" dxfId="246" priority="299" operator="lessThan">
      <formula>0</formula>
    </cfRule>
  </conditionalFormatting>
  <conditionalFormatting sqref="H100:I100">
    <cfRule type="cellIs" dxfId="245" priority="298" operator="lessThan">
      <formula>0</formula>
    </cfRule>
  </conditionalFormatting>
  <conditionalFormatting sqref="H99:I99">
    <cfRule type="cellIs" dxfId="244" priority="297" operator="lessThan">
      <formula>0</formula>
    </cfRule>
  </conditionalFormatting>
  <conditionalFormatting sqref="H98:I98">
    <cfRule type="cellIs" dxfId="243" priority="296" operator="lessThan">
      <formula>0</formula>
    </cfRule>
  </conditionalFormatting>
  <conditionalFormatting sqref="H97:I97">
    <cfRule type="cellIs" dxfId="242" priority="295" operator="lessThan">
      <formula>0</formula>
    </cfRule>
  </conditionalFormatting>
  <conditionalFormatting sqref="H93:I94">
    <cfRule type="cellIs" dxfId="241" priority="291" operator="lessThan">
      <formula>0</formula>
    </cfRule>
  </conditionalFormatting>
  <conditionalFormatting sqref="H92:I92">
    <cfRule type="cellIs" dxfId="240" priority="290" operator="lessThan">
      <formula>0</formula>
    </cfRule>
  </conditionalFormatting>
  <conditionalFormatting sqref="H91:I91">
    <cfRule type="cellIs" dxfId="239" priority="289" operator="lessThan">
      <formula>0</formula>
    </cfRule>
  </conditionalFormatting>
  <conditionalFormatting sqref="H90:I90">
    <cfRule type="cellIs" dxfId="238" priority="288" operator="lessThan">
      <formula>0</formula>
    </cfRule>
  </conditionalFormatting>
  <conditionalFormatting sqref="I91">
    <cfRule type="cellIs" dxfId="237" priority="287" operator="lessThan">
      <formula>0</formula>
    </cfRule>
  </conditionalFormatting>
  <conditionalFormatting sqref="I96">
    <cfRule type="cellIs" dxfId="236" priority="286" operator="lessThan">
      <formula>0</formula>
    </cfRule>
  </conditionalFormatting>
  <conditionalFormatting sqref="H89:I89">
    <cfRule type="cellIs" dxfId="235" priority="285" operator="lessThan">
      <formula>0</formula>
    </cfRule>
  </conditionalFormatting>
  <conditionalFormatting sqref="H88:I88">
    <cfRule type="cellIs" dxfId="234" priority="284" operator="lessThan">
      <formula>0</formula>
    </cfRule>
  </conditionalFormatting>
  <conditionalFormatting sqref="I89">
    <cfRule type="cellIs" dxfId="233" priority="283" operator="lessThan">
      <formula>0</formula>
    </cfRule>
  </conditionalFormatting>
  <conditionalFormatting sqref="I89">
    <cfRule type="cellIs" dxfId="232" priority="282" operator="lessThan">
      <formula>0</formula>
    </cfRule>
  </conditionalFormatting>
  <conditionalFormatting sqref="H85:I85">
    <cfRule type="cellIs" dxfId="231" priority="279" operator="lessThan">
      <formula>0</formula>
    </cfRule>
  </conditionalFormatting>
  <conditionalFormatting sqref="H83:I83">
    <cfRule type="cellIs" dxfId="230" priority="278" operator="lessThan">
      <formula>0</formula>
    </cfRule>
  </conditionalFormatting>
  <conditionalFormatting sqref="H84:I84">
    <cfRule type="cellIs" dxfId="229" priority="277" operator="lessThan">
      <formula>0</formula>
    </cfRule>
  </conditionalFormatting>
  <conditionalFormatting sqref="H82:I82">
    <cfRule type="cellIs" dxfId="228" priority="276" operator="lessThan">
      <formula>0</formula>
    </cfRule>
  </conditionalFormatting>
  <conditionalFormatting sqref="H80:I80">
    <cfRule type="cellIs" dxfId="227" priority="274" operator="lessThan">
      <formula>0</formula>
    </cfRule>
  </conditionalFormatting>
  <conditionalFormatting sqref="H79:I79">
    <cfRule type="cellIs" dxfId="226" priority="273" operator="lessThan">
      <formula>0</formula>
    </cfRule>
  </conditionalFormatting>
  <conditionalFormatting sqref="H78:I78">
    <cfRule type="cellIs" dxfId="225" priority="272" operator="lessThan">
      <formula>0</formula>
    </cfRule>
  </conditionalFormatting>
  <conditionalFormatting sqref="H77:I77">
    <cfRule type="cellIs" dxfId="224" priority="271" operator="lessThan">
      <formula>0</formula>
    </cfRule>
  </conditionalFormatting>
  <conditionalFormatting sqref="H76:I76">
    <cfRule type="cellIs" dxfId="223" priority="270" operator="lessThan">
      <formula>0</formula>
    </cfRule>
  </conditionalFormatting>
  <conditionalFormatting sqref="I77">
    <cfRule type="cellIs" dxfId="222" priority="269" operator="lessThan">
      <formula>0</formula>
    </cfRule>
  </conditionalFormatting>
  <conditionalFormatting sqref="I77">
    <cfRule type="cellIs" dxfId="221" priority="268" operator="lessThan">
      <formula>0</formula>
    </cfRule>
  </conditionalFormatting>
  <conditionalFormatting sqref="I76">
    <cfRule type="cellIs" dxfId="220" priority="267" operator="lessThan">
      <formula>0</formula>
    </cfRule>
  </conditionalFormatting>
  <conditionalFormatting sqref="I76">
    <cfRule type="cellIs" dxfId="219" priority="266" operator="lessThan">
      <formula>0</formula>
    </cfRule>
  </conditionalFormatting>
  <conditionalFormatting sqref="I76">
    <cfRule type="cellIs" dxfId="218" priority="265" operator="lessThan">
      <formula>0</formula>
    </cfRule>
  </conditionalFormatting>
  <conditionalFormatting sqref="H72:I75">
    <cfRule type="cellIs" dxfId="217" priority="264" operator="lessThan">
      <formula>0</formula>
    </cfRule>
  </conditionalFormatting>
  <conditionalFormatting sqref="I72:I75">
    <cfRule type="cellIs" dxfId="216" priority="263" operator="lessThan">
      <formula>0</formula>
    </cfRule>
  </conditionalFormatting>
  <conditionalFormatting sqref="I72:I75">
    <cfRule type="cellIs" dxfId="215" priority="262" operator="lessThan">
      <formula>0</formula>
    </cfRule>
  </conditionalFormatting>
  <conditionalFormatting sqref="I72:I75">
    <cfRule type="cellIs" dxfId="214" priority="261" operator="lessThan">
      <formula>0</formula>
    </cfRule>
  </conditionalFormatting>
  <conditionalFormatting sqref="H75:I75">
    <cfRule type="cellIs" dxfId="213" priority="260" operator="lessThan">
      <formula>0</formula>
    </cfRule>
  </conditionalFormatting>
  <conditionalFormatting sqref="I75">
    <cfRule type="cellIs" dxfId="212" priority="259" operator="lessThan">
      <formula>0</formula>
    </cfRule>
  </conditionalFormatting>
  <conditionalFormatting sqref="I75">
    <cfRule type="cellIs" dxfId="211" priority="258" operator="lessThan">
      <formula>0</formula>
    </cfRule>
  </conditionalFormatting>
  <conditionalFormatting sqref="I75">
    <cfRule type="cellIs" dxfId="210" priority="257" operator="lessThan">
      <formula>0</formula>
    </cfRule>
  </conditionalFormatting>
  <conditionalFormatting sqref="H74:I74">
    <cfRule type="cellIs" dxfId="209" priority="256" operator="lessThan">
      <formula>0</formula>
    </cfRule>
  </conditionalFormatting>
  <conditionalFormatting sqref="I74">
    <cfRule type="cellIs" dxfId="208" priority="255" operator="lessThan">
      <formula>0</formula>
    </cfRule>
  </conditionalFormatting>
  <conditionalFormatting sqref="I74">
    <cfRule type="cellIs" dxfId="207" priority="254" operator="lessThan">
      <formula>0</formula>
    </cfRule>
  </conditionalFormatting>
  <conditionalFormatting sqref="I74">
    <cfRule type="cellIs" dxfId="206" priority="253" operator="lessThan">
      <formula>0</formula>
    </cfRule>
  </conditionalFormatting>
  <conditionalFormatting sqref="H71:I71">
    <cfRule type="cellIs" dxfId="205" priority="252" operator="lessThan">
      <formula>0</formula>
    </cfRule>
  </conditionalFormatting>
  <conditionalFormatting sqref="I71">
    <cfRule type="cellIs" dxfId="204" priority="251" operator="lessThan">
      <formula>0</formula>
    </cfRule>
  </conditionalFormatting>
  <conditionalFormatting sqref="I71">
    <cfRule type="cellIs" dxfId="203" priority="250" operator="lessThan">
      <formula>0</formula>
    </cfRule>
  </conditionalFormatting>
  <conditionalFormatting sqref="I71">
    <cfRule type="cellIs" dxfId="202" priority="249" operator="lessThan">
      <formula>0</formula>
    </cfRule>
  </conditionalFormatting>
  <conditionalFormatting sqref="H64:I70">
    <cfRule type="cellIs" dxfId="201" priority="248" operator="lessThan">
      <formula>0</formula>
    </cfRule>
  </conditionalFormatting>
  <conditionalFormatting sqref="I64:I70">
    <cfRule type="cellIs" dxfId="200" priority="247" operator="lessThan">
      <formula>0</formula>
    </cfRule>
  </conditionalFormatting>
  <conditionalFormatting sqref="I64:I70">
    <cfRule type="cellIs" dxfId="199" priority="246" operator="lessThan">
      <formula>0</formula>
    </cfRule>
  </conditionalFormatting>
  <conditionalFormatting sqref="I64:I70">
    <cfRule type="cellIs" dxfId="198" priority="245" operator="lessThan">
      <formula>0</formula>
    </cfRule>
  </conditionalFormatting>
  <conditionalFormatting sqref="I65:I70">
    <cfRule type="cellIs" dxfId="197" priority="244" operator="lessThan">
      <formula>0</formula>
    </cfRule>
  </conditionalFormatting>
  <conditionalFormatting sqref="I65:I70">
    <cfRule type="cellIs" dxfId="196" priority="243" operator="lessThan">
      <formula>0</formula>
    </cfRule>
  </conditionalFormatting>
  <conditionalFormatting sqref="I65:I70">
    <cfRule type="cellIs" dxfId="195" priority="242" operator="lessThan">
      <formula>0</formula>
    </cfRule>
  </conditionalFormatting>
  <conditionalFormatting sqref="I65:I70">
    <cfRule type="cellIs" dxfId="194" priority="241" operator="lessThan">
      <formula>0</formula>
    </cfRule>
  </conditionalFormatting>
  <conditionalFormatting sqref="I65:I70">
    <cfRule type="cellIs" dxfId="193" priority="240" operator="lessThan">
      <formula>0</formula>
    </cfRule>
  </conditionalFormatting>
  <conditionalFormatting sqref="I65:I70">
    <cfRule type="cellIs" dxfId="192" priority="239" operator="lessThan">
      <formula>0</formula>
    </cfRule>
  </conditionalFormatting>
  <conditionalFormatting sqref="I65:I70">
    <cfRule type="cellIs" dxfId="191" priority="238" operator="lessThan">
      <formula>0</formula>
    </cfRule>
  </conditionalFormatting>
  <conditionalFormatting sqref="I65:I70">
    <cfRule type="cellIs" dxfId="190" priority="237" operator="lessThan">
      <formula>0</formula>
    </cfRule>
  </conditionalFormatting>
  <conditionalFormatting sqref="I65:I70">
    <cfRule type="cellIs" dxfId="189" priority="236" operator="lessThan">
      <formula>0</formula>
    </cfRule>
  </conditionalFormatting>
  <conditionalFormatting sqref="I65:I70">
    <cfRule type="cellIs" dxfId="188" priority="235" operator="lessThan">
      <formula>0</formula>
    </cfRule>
  </conditionalFormatting>
  <conditionalFormatting sqref="I65:I70">
    <cfRule type="cellIs" dxfId="187" priority="234" operator="lessThan">
      <formula>0</formula>
    </cfRule>
  </conditionalFormatting>
  <conditionalFormatting sqref="I65:I70">
    <cfRule type="cellIs" dxfId="186" priority="233" operator="lessThan">
      <formula>0</formula>
    </cfRule>
  </conditionalFormatting>
  <conditionalFormatting sqref="H69:I70">
    <cfRule type="cellIs" dxfId="185" priority="232" operator="lessThan">
      <formula>0</formula>
    </cfRule>
  </conditionalFormatting>
  <conditionalFormatting sqref="I69:I70">
    <cfRule type="cellIs" dxfId="184" priority="231" operator="lessThan">
      <formula>0</formula>
    </cfRule>
  </conditionalFormatting>
  <conditionalFormatting sqref="I69:I70">
    <cfRule type="cellIs" dxfId="183" priority="230" operator="lessThan">
      <formula>0</formula>
    </cfRule>
  </conditionalFormatting>
  <conditionalFormatting sqref="I69:I70">
    <cfRule type="cellIs" dxfId="182" priority="229" operator="lessThan">
      <formula>0</formula>
    </cfRule>
  </conditionalFormatting>
  <conditionalFormatting sqref="H61:I62">
    <cfRule type="cellIs" dxfId="181" priority="228" operator="lessThan">
      <formula>0</formula>
    </cfRule>
  </conditionalFormatting>
  <conditionalFormatting sqref="I61:I62">
    <cfRule type="cellIs" dxfId="180" priority="227" operator="lessThan">
      <formula>0</formula>
    </cfRule>
  </conditionalFormatting>
  <conditionalFormatting sqref="I61:I62">
    <cfRule type="cellIs" dxfId="179" priority="226" operator="lessThan">
      <formula>0</formula>
    </cfRule>
  </conditionalFormatting>
  <conditionalFormatting sqref="I61:I62">
    <cfRule type="cellIs" dxfId="178" priority="225" operator="lessThan">
      <formula>0</formula>
    </cfRule>
  </conditionalFormatting>
  <conditionalFormatting sqref="H63:I63">
    <cfRule type="cellIs" dxfId="177" priority="224" operator="lessThan">
      <formula>0</formula>
    </cfRule>
  </conditionalFormatting>
  <conditionalFormatting sqref="I63">
    <cfRule type="cellIs" dxfId="176" priority="223" operator="lessThan">
      <formula>0</formula>
    </cfRule>
  </conditionalFormatting>
  <conditionalFormatting sqref="I63">
    <cfRule type="cellIs" dxfId="175" priority="222" operator="lessThan">
      <formula>0</formula>
    </cfRule>
  </conditionalFormatting>
  <conditionalFormatting sqref="I63">
    <cfRule type="cellIs" dxfId="174" priority="221" operator="lessThan">
      <formula>0</formula>
    </cfRule>
  </conditionalFormatting>
  <conditionalFormatting sqref="H62:I62">
    <cfRule type="cellIs" dxfId="173" priority="220" operator="lessThan">
      <formula>0</formula>
    </cfRule>
  </conditionalFormatting>
  <conditionalFormatting sqref="I62">
    <cfRule type="cellIs" dxfId="172" priority="219" operator="lessThan">
      <formula>0</formula>
    </cfRule>
  </conditionalFormatting>
  <conditionalFormatting sqref="I62">
    <cfRule type="cellIs" dxfId="171" priority="218" operator="lessThan">
      <formula>0</formula>
    </cfRule>
  </conditionalFormatting>
  <conditionalFormatting sqref="I62">
    <cfRule type="cellIs" dxfId="170" priority="217" operator="lessThan">
      <formula>0</formula>
    </cfRule>
  </conditionalFormatting>
  <conditionalFormatting sqref="H60:I60">
    <cfRule type="cellIs" dxfId="169" priority="216" operator="lessThan">
      <formula>0</formula>
    </cfRule>
  </conditionalFormatting>
  <conditionalFormatting sqref="I60">
    <cfRule type="cellIs" dxfId="168" priority="215" operator="lessThan">
      <formula>0</formula>
    </cfRule>
  </conditionalFormatting>
  <conditionalFormatting sqref="I60">
    <cfRule type="cellIs" dxfId="167" priority="214" operator="lessThan">
      <formula>0</formula>
    </cfRule>
  </conditionalFormatting>
  <conditionalFormatting sqref="I60">
    <cfRule type="cellIs" dxfId="166" priority="213" operator="lessThan">
      <formula>0</formula>
    </cfRule>
  </conditionalFormatting>
  <conditionalFormatting sqref="H59:I59">
    <cfRule type="cellIs" dxfId="165" priority="212" operator="lessThan">
      <formula>0</formula>
    </cfRule>
  </conditionalFormatting>
  <conditionalFormatting sqref="I59">
    <cfRule type="cellIs" dxfId="164" priority="211" operator="lessThan">
      <formula>0</formula>
    </cfRule>
  </conditionalFormatting>
  <conditionalFormatting sqref="I59">
    <cfRule type="cellIs" dxfId="163" priority="210" operator="lessThan">
      <formula>0</formula>
    </cfRule>
  </conditionalFormatting>
  <conditionalFormatting sqref="I59">
    <cfRule type="cellIs" dxfId="162" priority="209" operator="lessThan">
      <formula>0</formula>
    </cfRule>
  </conditionalFormatting>
  <conditionalFormatting sqref="H58:I58">
    <cfRule type="cellIs" dxfId="161" priority="208" operator="lessThan">
      <formula>0</formula>
    </cfRule>
  </conditionalFormatting>
  <conditionalFormatting sqref="I58">
    <cfRule type="cellIs" dxfId="160" priority="207" operator="lessThan">
      <formula>0</formula>
    </cfRule>
  </conditionalFormatting>
  <conditionalFormatting sqref="I58">
    <cfRule type="cellIs" dxfId="159" priority="206" operator="lessThan">
      <formula>0</formula>
    </cfRule>
  </conditionalFormatting>
  <conditionalFormatting sqref="I58">
    <cfRule type="cellIs" dxfId="158" priority="205" operator="lessThan">
      <formula>0</formula>
    </cfRule>
  </conditionalFormatting>
  <conditionalFormatting sqref="H57:I57">
    <cfRule type="cellIs" dxfId="157" priority="204" operator="lessThan">
      <formula>0</formula>
    </cfRule>
  </conditionalFormatting>
  <conditionalFormatting sqref="I57">
    <cfRule type="cellIs" dxfId="156" priority="203" operator="lessThan">
      <formula>0</formula>
    </cfRule>
  </conditionalFormatting>
  <conditionalFormatting sqref="I57">
    <cfRule type="cellIs" dxfId="155" priority="202" operator="lessThan">
      <formula>0</formula>
    </cfRule>
  </conditionalFormatting>
  <conditionalFormatting sqref="I57">
    <cfRule type="cellIs" dxfId="154" priority="201" operator="lessThan">
      <formula>0</formula>
    </cfRule>
  </conditionalFormatting>
  <conditionalFormatting sqref="H57:I57">
    <cfRule type="cellIs" dxfId="153" priority="200" operator="lessThan">
      <formula>0</formula>
    </cfRule>
  </conditionalFormatting>
  <conditionalFormatting sqref="I57">
    <cfRule type="cellIs" dxfId="152" priority="199" operator="lessThan">
      <formula>0</formula>
    </cfRule>
  </conditionalFormatting>
  <conditionalFormatting sqref="I57">
    <cfRule type="cellIs" dxfId="151" priority="198" operator="lessThan">
      <formula>0</formula>
    </cfRule>
  </conditionalFormatting>
  <conditionalFormatting sqref="I57">
    <cfRule type="cellIs" dxfId="150" priority="197" operator="lessThan">
      <formula>0</formula>
    </cfRule>
  </conditionalFormatting>
  <conditionalFormatting sqref="H56:I56">
    <cfRule type="cellIs" dxfId="149" priority="188" operator="lessThan">
      <formula>0</formula>
    </cfRule>
  </conditionalFormatting>
  <conditionalFormatting sqref="I56">
    <cfRule type="cellIs" dxfId="148" priority="187" operator="lessThan">
      <formula>0</formula>
    </cfRule>
  </conditionalFormatting>
  <conditionalFormatting sqref="I56">
    <cfRule type="cellIs" dxfId="147" priority="186" operator="lessThan">
      <formula>0</formula>
    </cfRule>
  </conditionalFormatting>
  <conditionalFormatting sqref="I56">
    <cfRule type="cellIs" dxfId="146" priority="185" operator="lessThan">
      <formula>0</formula>
    </cfRule>
  </conditionalFormatting>
  <conditionalFormatting sqref="H55:I55">
    <cfRule type="cellIs" dxfId="145" priority="184" operator="lessThan">
      <formula>0</formula>
    </cfRule>
  </conditionalFormatting>
  <conditionalFormatting sqref="I55">
    <cfRule type="cellIs" dxfId="144" priority="183" operator="lessThan">
      <formula>0</formula>
    </cfRule>
  </conditionalFormatting>
  <conditionalFormatting sqref="I55">
    <cfRule type="cellIs" dxfId="143" priority="182" operator="lessThan">
      <formula>0</formula>
    </cfRule>
  </conditionalFormatting>
  <conditionalFormatting sqref="I55">
    <cfRule type="cellIs" dxfId="142" priority="181" operator="lessThan">
      <formula>0</formula>
    </cfRule>
  </conditionalFormatting>
  <conditionalFormatting sqref="H55:I55">
    <cfRule type="cellIs" dxfId="141" priority="180" operator="lessThan">
      <formula>0</formula>
    </cfRule>
  </conditionalFormatting>
  <conditionalFormatting sqref="I55">
    <cfRule type="cellIs" dxfId="140" priority="179" operator="lessThan">
      <formula>0</formula>
    </cfRule>
  </conditionalFormatting>
  <conditionalFormatting sqref="I55">
    <cfRule type="cellIs" dxfId="139" priority="178" operator="lessThan">
      <formula>0</formula>
    </cfRule>
  </conditionalFormatting>
  <conditionalFormatting sqref="I55">
    <cfRule type="cellIs" dxfId="138" priority="177" operator="lessThan">
      <formula>0</formula>
    </cfRule>
  </conditionalFormatting>
  <conditionalFormatting sqref="H54:I54">
    <cfRule type="cellIs" dxfId="137" priority="176" operator="lessThan">
      <formula>0</formula>
    </cfRule>
  </conditionalFormatting>
  <conditionalFormatting sqref="I54">
    <cfRule type="cellIs" dxfId="136" priority="175" operator="lessThan">
      <formula>0</formula>
    </cfRule>
  </conditionalFormatting>
  <conditionalFormatting sqref="I54">
    <cfRule type="cellIs" dxfId="135" priority="174" operator="lessThan">
      <formula>0</formula>
    </cfRule>
  </conditionalFormatting>
  <conditionalFormatting sqref="I54">
    <cfRule type="cellIs" dxfId="134" priority="173" operator="lessThan">
      <formula>0</formula>
    </cfRule>
  </conditionalFormatting>
  <conditionalFormatting sqref="H54:I54">
    <cfRule type="cellIs" dxfId="133" priority="172" operator="lessThan">
      <formula>0</formula>
    </cfRule>
  </conditionalFormatting>
  <conditionalFormatting sqref="I54">
    <cfRule type="cellIs" dxfId="132" priority="171" operator="lessThan">
      <formula>0</formula>
    </cfRule>
  </conditionalFormatting>
  <conditionalFormatting sqref="I54">
    <cfRule type="cellIs" dxfId="131" priority="170" operator="lessThan">
      <formula>0</formula>
    </cfRule>
  </conditionalFormatting>
  <conditionalFormatting sqref="I54">
    <cfRule type="cellIs" dxfId="130" priority="169" operator="lessThan">
      <formula>0</formula>
    </cfRule>
  </conditionalFormatting>
  <conditionalFormatting sqref="H53:I53">
    <cfRule type="cellIs" dxfId="129" priority="168" operator="lessThan">
      <formula>0</formula>
    </cfRule>
  </conditionalFormatting>
  <conditionalFormatting sqref="I53">
    <cfRule type="cellIs" dxfId="128" priority="167" operator="lessThan">
      <formula>0</formula>
    </cfRule>
  </conditionalFormatting>
  <conditionalFormatting sqref="I53">
    <cfRule type="cellIs" dxfId="127" priority="166" operator="lessThan">
      <formula>0</formula>
    </cfRule>
  </conditionalFormatting>
  <conditionalFormatting sqref="I53">
    <cfRule type="cellIs" dxfId="126" priority="165" operator="lessThan">
      <formula>0</formula>
    </cfRule>
  </conditionalFormatting>
  <conditionalFormatting sqref="H53:I53">
    <cfRule type="cellIs" dxfId="125" priority="164" operator="lessThan">
      <formula>0</formula>
    </cfRule>
  </conditionalFormatting>
  <conditionalFormatting sqref="I53">
    <cfRule type="cellIs" dxfId="124" priority="163" operator="lessThan">
      <formula>0</formula>
    </cfRule>
  </conditionalFormatting>
  <conditionalFormatting sqref="I53">
    <cfRule type="cellIs" dxfId="123" priority="162" operator="lessThan">
      <formula>0</formula>
    </cfRule>
  </conditionalFormatting>
  <conditionalFormatting sqref="I53">
    <cfRule type="cellIs" dxfId="122" priority="161" operator="lessThan">
      <formula>0</formula>
    </cfRule>
  </conditionalFormatting>
  <conditionalFormatting sqref="H52:I52">
    <cfRule type="cellIs" dxfId="121" priority="160" operator="lessThan">
      <formula>0</formula>
    </cfRule>
  </conditionalFormatting>
  <conditionalFormatting sqref="I52">
    <cfRule type="cellIs" dxfId="120" priority="159" operator="lessThan">
      <formula>0</formula>
    </cfRule>
  </conditionalFormatting>
  <conditionalFormatting sqref="I52">
    <cfRule type="cellIs" dxfId="119" priority="158" operator="lessThan">
      <formula>0</formula>
    </cfRule>
  </conditionalFormatting>
  <conditionalFormatting sqref="I52">
    <cfRule type="cellIs" dxfId="118" priority="157" operator="lessThan">
      <formula>0</formula>
    </cfRule>
  </conditionalFormatting>
  <conditionalFormatting sqref="H52:I52">
    <cfRule type="cellIs" dxfId="117" priority="156" operator="lessThan">
      <formula>0</formula>
    </cfRule>
  </conditionalFormatting>
  <conditionalFormatting sqref="I52">
    <cfRule type="cellIs" dxfId="116" priority="155" operator="lessThan">
      <formula>0</formula>
    </cfRule>
  </conditionalFormatting>
  <conditionalFormatting sqref="I52">
    <cfRule type="cellIs" dxfId="115" priority="154" operator="lessThan">
      <formula>0</formula>
    </cfRule>
  </conditionalFormatting>
  <conditionalFormatting sqref="I52">
    <cfRule type="cellIs" dxfId="114" priority="153" operator="lessThan">
      <formula>0</formula>
    </cfRule>
  </conditionalFormatting>
  <conditionalFormatting sqref="H51:I51">
    <cfRule type="cellIs" dxfId="113" priority="152" operator="lessThan">
      <formula>0</formula>
    </cfRule>
  </conditionalFormatting>
  <conditionalFormatting sqref="I51">
    <cfRule type="cellIs" dxfId="112" priority="151" operator="lessThan">
      <formula>0</formula>
    </cfRule>
  </conditionalFormatting>
  <conditionalFormatting sqref="I51">
    <cfRule type="cellIs" dxfId="111" priority="150" operator="lessThan">
      <formula>0</formula>
    </cfRule>
  </conditionalFormatting>
  <conditionalFormatting sqref="I51">
    <cfRule type="cellIs" dxfId="110" priority="149" operator="lessThan">
      <formula>0</formula>
    </cfRule>
  </conditionalFormatting>
  <conditionalFormatting sqref="H51:I51">
    <cfRule type="cellIs" dxfId="109" priority="148" operator="lessThan">
      <formula>0</formula>
    </cfRule>
  </conditionalFormatting>
  <conditionalFormatting sqref="I51">
    <cfRule type="cellIs" dxfId="108" priority="147" operator="lessThan">
      <formula>0</formula>
    </cfRule>
  </conditionalFormatting>
  <conditionalFormatting sqref="I51">
    <cfRule type="cellIs" dxfId="107" priority="146" operator="lessThan">
      <formula>0</formula>
    </cfRule>
  </conditionalFormatting>
  <conditionalFormatting sqref="I51">
    <cfRule type="cellIs" dxfId="106" priority="145" operator="lessThan">
      <formula>0</formula>
    </cfRule>
  </conditionalFormatting>
  <conditionalFormatting sqref="H50:I50">
    <cfRule type="cellIs" dxfId="105" priority="144" operator="lessThan">
      <formula>0</formula>
    </cfRule>
  </conditionalFormatting>
  <conditionalFormatting sqref="I50">
    <cfRule type="cellIs" dxfId="104" priority="143" operator="lessThan">
      <formula>0</formula>
    </cfRule>
  </conditionalFormatting>
  <conditionalFormatting sqref="I50">
    <cfRule type="cellIs" dxfId="103" priority="142" operator="lessThan">
      <formula>0</formula>
    </cfRule>
  </conditionalFormatting>
  <conditionalFormatting sqref="I50">
    <cfRule type="cellIs" dxfId="102" priority="141" operator="lessThan">
      <formula>0</formula>
    </cfRule>
  </conditionalFormatting>
  <conditionalFormatting sqref="H50:I50">
    <cfRule type="cellIs" dxfId="101" priority="140" operator="lessThan">
      <formula>0</formula>
    </cfRule>
  </conditionalFormatting>
  <conditionalFormatting sqref="I50">
    <cfRule type="cellIs" dxfId="100" priority="139" operator="lessThan">
      <formula>0</formula>
    </cfRule>
  </conditionalFormatting>
  <conditionalFormatting sqref="I50">
    <cfRule type="cellIs" dxfId="99" priority="138" operator="lessThan">
      <formula>0</formula>
    </cfRule>
  </conditionalFormatting>
  <conditionalFormatting sqref="I50">
    <cfRule type="cellIs" dxfId="98" priority="137" operator="lessThan">
      <formula>0</formula>
    </cfRule>
  </conditionalFormatting>
  <conditionalFormatting sqref="H49:I49">
    <cfRule type="cellIs" dxfId="97" priority="136" operator="lessThan">
      <formula>0</formula>
    </cfRule>
  </conditionalFormatting>
  <conditionalFormatting sqref="I49">
    <cfRule type="cellIs" dxfId="96" priority="135" operator="lessThan">
      <formula>0</formula>
    </cfRule>
  </conditionalFormatting>
  <conditionalFormatting sqref="I49">
    <cfRule type="cellIs" dxfId="95" priority="134" operator="lessThan">
      <formula>0</formula>
    </cfRule>
  </conditionalFormatting>
  <conditionalFormatting sqref="I49">
    <cfRule type="cellIs" dxfId="94" priority="133" operator="lessThan">
      <formula>0</formula>
    </cfRule>
  </conditionalFormatting>
  <conditionalFormatting sqref="H49:I49">
    <cfRule type="cellIs" dxfId="93" priority="132" operator="lessThan">
      <formula>0</formula>
    </cfRule>
  </conditionalFormatting>
  <conditionalFormatting sqref="I49">
    <cfRule type="cellIs" dxfId="92" priority="131" operator="lessThan">
      <formula>0</formula>
    </cfRule>
  </conditionalFormatting>
  <conditionalFormatting sqref="I49">
    <cfRule type="cellIs" dxfId="91" priority="130" operator="lessThan">
      <formula>0</formula>
    </cfRule>
  </conditionalFormatting>
  <conditionalFormatting sqref="I49">
    <cfRule type="cellIs" dxfId="90" priority="129" operator="lessThan">
      <formula>0</formula>
    </cfRule>
  </conditionalFormatting>
  <conditionalFormatting sqref="H48:I48">
    <cfRule type="cellIs" dxfId="89" priority="128" operator="lessThan">
      <formula>0</formula>
    </cfRule>
  </conditionalFormatting>
  <conditionalFormatting sqref="I48">
    <cfRule type="cellIs" dxfId="88" priority="127" operator="lessThan">
      <formula>0</formula>
    </cfRule>
  </conditionalFormatting>
  <conditionalFormatting sqref="I48">
    <cfRule type="cellIs" dxfId="87" priority="126" operator="lessThan">
      <formula>0</formula>
    </cfRule>
  </conditionalFormatting>
  <conditionalFormatting sqref="I48">
    <cfRule type="cellIs" dxfId="86" priority="125" operator="lessThan">
      <formula>0</formula>
    </cfRule>
  </conditionalFormatting>
  <conditionalFormatting sqref="H48:I48">
    <cfRule type="cellIs" dxfId="85" priority="124" operator="lessThan">
      <formula>0</formula>
    </cfRule>
  </conditionalFormatting>
  <conditionalFormatting sqref="I48">
    <cfRule type="cellIs" dxfId="84" priority="123" operator="lessThan">
      <formula>0</formula>
    </cfRule>
  </conditionalFormatting>
  <conditionalFormatting sqref="I48">
    <cfRule type="cellIs" dxfId="83" priority="122" operator="lessThan">
      <formula>0</formula>
    </cfRule>
  </conditionalFormatting>
  <conditionalFormatting sqref="I48">
    <cfRule type="cellIs" dxfId="82" priority="121" operator="lessThan">
      <formula>0</formula>
    </cfRule>
  </conditionalFormatting>
  <conditionalFormatting sqref="H44:I47">
    <cfRule type="cellIs" dxfId="81" priority="120" operator="lessThan">
      <formula>0</formula>
    </cfRule>
  </conditionalFormatting>
  <conditionalFormatting sqref="I44:I47">
    <cfRule type="cellIs" dxfId="80" priority="119" operator="lessThan">
      <formula>0</formula>
    </cfRule>
  </conditionalFormatting>
  <conditionalFormatting sqref="I44:I47">
    <cfRule type="cellIs" dxfId="79" priority="118" operator="lessThan">
      <formula>0</formula>
    </cfRule>
  </conditionalFormatting>
  <conditionalFormatting sqref="I44:I47">
    <cfRule type="cellIs" dxfId="78" priority="117" operator="lessThan">
      <formula>0</formula>
    </cfRule>
  </conditionalFormatting>
  <conditionalFormatting sqref="H44:I47">
    <cfRule type="cellIs" dxfId="77" priority="116" operator="lessThan">
      <formula>0</formula>
    </cfRule>
  </conditionalFormatting>
  <conditionalFormatting sqref="I44:I47">
    <cfRule type="cellIs" dxfId="76" priority="115" operator="lessThan">
      <formula>0</formula>
    </cfRule>
  </conditionalFormatting>
  <conditionalFormatting sqref="I44:I47">
    <cfRule type="cellIs" dxfId="75" priority="114" operator="lessThan">
      <formula>0</formula>
    </cfRule>
  </conditionalFormatting>
  <conditionalFormatting sqref="I44:I47">
    <cfRule type="cellIs" dxfId="74" priority="113" operator="lessThan">
      <formula>0</formula>
    </cfRule>
  </conditionalFormatting>
  <conditionalFormatting sqref="I44:I46 K44:M46">
    <cfRule type="cellIs" dxfId="73" priority="112" operator="lessThan">
      <formula>0</formula>
    </cfRule>
  </conditionalFormatting>
  <conditionalFormatting sqref="H43:I43">
    <cfRule type="cellIs" dxfId="72" priority="111" operator="lessThan">
      <formula>0</formula>
    </cfRule>
  </conditionalFormatting>
  <conditionalFormatting sqref="I43">
    <cfRule type="cellIs" dxfId="71" priority="110" operator="lessThan">
      <formula>0</formula>
    </cfRule>
  </conditionalFormatting>
  <conditionalFormatting sqref="I43">
    <cfRule type="cellIs" dxfId="70" priority="109" operator="lessThan">
      <formula>0</formula>
    </cfRule>
  </conditionalFormatting>
  <conditionalFormatting sqref="I43">
    <cfRule type="cellIs" dxfId="69" priority="108" operator="lessThan">
      <formula>0</formula>
    </cfRule>
  </conditionalFormatting>
  <conditionalFormatting sqref="H43:I43">
    <cfRule type="cellIs" dxfId="68" priority="107" operator="lessThan">
      <formula>0</formula>
    </cfRule>
  </conditionalFormatting>
  <conditionalFormatting sqref="I43">
    <cfRule type="cellIs" dxfId="67" priority="106" operator="lessThan">
      <formula>0</formula>
    </cfRule>
  </conditionalFormatting>
  <conditionalFormatting sqref="I43">
    <cfRule type="cellIs" dxfId="66" priority="105" operator="lessThan">
      <formula>0</formula>
    </cfRule>
  </conditionalFormatting>
  <conditionalFormatting sqref="I43">
    <cfRule type="cellIs" dxfId="65" priority="104" operator="lessThan">
      <formula>0</formula>
    </cfRule>
  </conditionalFormatting>
  <conditionalFormatting sqref="I43 K43:M43">
    <cfRule type="cellIs" dxfId="64" priority="103" operator="lessThan">
      <formula>0</formula>
    </cfRule>
  </conditionalFormatting>
  <conditionalFormatting sqref="H42:I42">
    <cfRule type="cellIs" dxfId="63" priority="102" operator="lessThan">
      <formula>0</formula>
    </cfRule>
  </conditionalFormatting>
  <conditionalFormatting sqref="I42">
    <cfRule type="cellIs" dxfId="62" priority="101" operator="lessThan">
      <formula>0</formula>
    </cfRule>
  </conditionalFormatting>
  <conditionalFormatting sqref="I42">
    <cfRule type="cellIs" dxfId="61" priority="100" operator="lessThan">
      <formula>0</formula>
    </cfRule>
  </conditionalFormatting>
  <conditionalFormatting sqref="I42">
    <cfRule type="cellIs" dxfId="60" priority="99" operator="lessThan">
      <formula>0</formula>
    </cfRule>
  </conditionalFormatting>
  <conditionalFormatting sqref="H42:I42">
    <cfRule type="cellIs" dxfId="59" priority="98" operator="lessThan">
      <formula>0</formula>
    </cfRule>
  </conditionalFormatting>
  <conditionalFormatting sqref="I42">
    <cfRule type="cellIs" dxfId="58" priority="97" operator="lessThan">
      <formula>0</formula>
    </cfRule>
  </conditionalFormatting>
  <conditionalFormatting sqref="I42">
    <cfRule type="cellIs" dxfId="57" priority="96" operator="lessThan">
      <formula>0</formula>
    </cfRule>
  </conditionalFormatting>
  <conditionalFormatting sqref="I42">
    <cfRule type="cellIs" dxfId="56" priority="95" operator="lessThan">
      <formula>0</formula>
    </cfRule>
  </conditionalFormatting>
  <conditionalFormatting sqref="I42 K42:M42">
    <cfRule type="cellIs" dxfId="55" priority="94" operator="lessThan">
      <formula>0</formula>
    </cfRule>
  </conditionalFormatting>
  <conditionalFormatting sqref="H41:I41">
    <cfRule type="cellIs" dxfId="54" priority="93" operator="lessThan">
      <formula>0</formula>
    </cfRule>
  </conditionalFormatting>
  <conditionalFormatting sqref="I41">
    <cfRule type="cellIs" dxfId="53" priority="92" operator="lessThan">
      <formula>0</formula>
    </cfRule>
  </conditionalFormatting>
  <conditionalFormatting sqref="I41">
    <cfRule type="cellIs" dxfId="52" priority="91" operator="lessThan">
      <formula>0</formula>
    </cfRule>
  </conditionalFormatting>
  <conditionalFormatting sqref="I41">
    <cfRule type="cellIs" dxfId="51" priority="90" operator="lessThan">
      <formula>0</formula>
    </cfRule>
  </conditionalFormatting>
  <conditionalFormatting sqref="H41:I41">
    <cfRule type="cellIs" dxfId="50" priority="89" operator="lessThan">
      <formula>0</formula>
    </cfRule>
  </conditionalFormatting>
  <conditionalFormatting sqref="I41">
    <cfRule type="cellIs" dxfId="49" priority="88" operator="lessThan">
      <formula>0</formula>
    </cfRule>
  </conditionalFormatting>
  <conditionalFormatting sqref="I41">
    <cfRule type="cellIs" dxfId="48" priority="87" operator="lessThan">
      <formula>0</formula>
    </cfRule>
  </conditionalFormatting>
  <conditionalFormatting sqref="I41">
    <cfRule type="cellIs" dxfId="47" priority="86" operator="lessThan">
      <formula>0</formula>
    </cfRule>
  </conditionalFormatting>
  <conditionalFormatting sqref="I41 K41:M41">
    <cfRule type="cellIs" dxfId="46" priority="85" operator="lessThan">
      <formula>0</formula>
    </cfRule>
  </conditionalFormatting>
  <conditionalFormatting sqref="H38:I39">
    <cfRule type="cellIs" dxfId="45" priority="84" operator="lessThan">
      <formula>0</formula>
    </cfRule>
  </conditionalFormatting>
  <conditionalFormatting sqref="I38:I39">
    <cfRule type="cellIs" dxfId="44" priority="83" operator="lessThan">
      <formula>0</formula>
    </cfRule>
  </conditionalFormatting>
  <conditionalFormatting sqref="I38:I39">
    <cfRule type="cellIs" dxfId="43" priority="82" operator="lessThan">
      <formula>0</formula>
    </cfRule>
  </conditionalFormatting>
  <conditionalFormatting sqref="I38:I39">
    <cfRule type="cellIs" dxfId="42" priority="81" operator="lessThan">
      <formula>0</formula>
    </cfRule>
  </conditionalFormatting>
  <conditionalFormatting sqref="H40:I40">
    <cfRule type="cellIs" dxfId="41" priority="80" operator="lessThan">
      <formula>0</formula>
    </cfRule>
  </conditionalFormatting>
  <conditionalFormatting sqref="I40">
    <cfRule type="cellIs" dxfId="40" priority="79" operator="lessThan">
      <formula>0</formula>
    </cfRule>
  </conditionalFormatting>
  <conditionalFormatting sqref="I40">
    <cfRule type="cellIs" dxfId="39" priority="78" operator="lessThan">
      <formula>0</formula>
    </cfRule>
  </conditionalFormatting>
  <conditionalFormatting sqref="I40">
    <cfRule type="cellIs" dxfId="38" priority="77" operator="lessThan">
      <formula>0</formula>
    </cfRule>
  </conditionalFormatting>
  <conditionalFormatting sqref="H39:I39">
    <cfRule type="cellIs" dxfId="37" priority="76" operator="lessThan">
      <formula>0</formula>
    </cfRule>
  </conditionalFormatting>
  <conditionalFormatting sqref="I39">
    <cfRule type="cellIs" dxfId="36" priority="75" operator="lessThan">
      <formula>0</formula>
    </cfRule>
  </conditionalFormatting>
  <conditionalFormatting sqref="I39">
    <cfRule type="cellIs" dxfId="35" priority="74" operator="lessThan">
      <formula>0</formula>
    </cfRule>
  </conditionalFormatting>
  <conditionalFormatting sqref="I39">
    <cfRule type="cellIs" dxfId="34" priority="73" operator="lessThan">
      <formula>0</formula>
    </cfRule>
  </conditionalFormatting>
  <conditionalFormatting sqref="H37:I37">
    <cfRule type="cellIs" dxfId="33" priority="72" operator="lessThan">
      <formula>0</formula>
    </cfRule>
  </conditionalFormatting>
  <conditionalFormatting sqref="I37">
    <cfRule type="cellIs" dxfId="32" priority="71" operator="lessThan">
      <formula>0</formula>
    </cfRule>
  </conditionalFormatting>
  <conditionalFormatting sqref="I37">
    <cfRule type="cellIs" dxfId="31" priority="70" operator="lessThan">
      <formula>0</formula>
    </cfRule>
  </conditionalFormatting>
  <conditionalFormatting sqref="I37">
    <cfRule type="cellIs" dxfId="30" priority="69" operator="lessThan">
      <formula>0</formula>
    </cfRule>
  </conditionalFormatting>
  <conditionalFormatting sqref="H36:I36">
    <cfRule type="cellIs" dxfId="29" priority="68" operator="lessThan">
      <formula>0</formula>
    </cfRule>
  </conditionalFormatting>
  <conditionalFormatting sqref="I36">
    <cfRule type="cellIs" dxfId="28" priority="67" operator="lessThan">
      <formula>0</formula>
    </cfRule>
  </conditionalFormatting>
  <conditionalFormatting sqref="I36">
    <cfRule type="cellIs" dxfId="27" priority="66" operator="lessThan">
      <formula>0</formula>
    </cfRule>
  </conditionalFormatting>
  <conditionalFormatting sqref="I36">
    <cfRule type="cellIs" dxfId="26" priority="65" operator="lessThan">
      <formula>0</formula>
    </cfRule>
  </conditionalFormatting>
  <conditionalFormatting sqref="H35:I35">
    <cfRule type="cellIs" dxfId="25" priority="64" operator="lessThan">
      <formula>0</formula>
    </cfRule>
  </conditionalFormatting>
  <conditionalFormatting sqref="I35">
    <cfRule type="cellIs" dxfId="24" priority="63" operator="lessThan">
      <formula>0</formula>
    </cfRule>
  </conditionalFormatting>
  <conditionalFormatting sqref="I35">
    <cfRule type="cellIs" dxfId="23" priority="62" operator="lessThan">
      <formula>0</formula>
    </cfRule>
  </conditionalFormatting>
  <conditionalFormatting sqref="I35">
    <cfRule type="cellIs" dxfId="22" priority="61" operator="lessThan">
      <formula>0</formula>
    </cfRule>
  </conditionalFormatting>
  <conditionalFormatting sqref="H30:I31">
    <cfRule type="cellIs" dxfId="21" priority="24" operator="lessThan">
      <formula>0</formula>
    </cfRule>
  </conditionalFormatting>
  <conditionalFormatting sqref="H28:I29">
    <cfRule type="cellIs" dxfId="20" priority="23" operator="lessThan">
      <formula>0</formula>
    </cfRule>
  </conditionalFormatting>
  <conditionalFormatting sqref="H24:I24">
    <cfRule type="cellIs" dxfId="19" priority="20" operator="lessThan">
      <formula>0</formula>
    </cfRule>
  </conditionalFormatting>
  <conditionalFormatting sqref="H23:I23">
    <cfRule type="cellIs" dxfId="18" priority="19" operator="lessThan">
      <formula>0</formula>
    </cfRule>
  </conditionalFormatting>
  <conditionalFormatting sqref="H22:I22">
    <cfRule type="cellIs" dxfId="17" priority="18" operator="lessThan">
      <formula>0</formula>
    </cfRule>
  </conditionalFormatting>
  <conditionalFormatting sqref="H21:I21">
    <cfRule type="cellIs" dxfId="16" priority="17" operator="lessThan">
      <formula>0</formula>
    </cfRule>
  </conditionalFormatting>
  <conditionalFormatting sqref="H20:I20">
    <cfRule type="cellIs" dxfId="15" priority="16" operator="lessThan">
      <formula>0</formula>
    </cfRule>
  </conditionalFormatting>
  <conditionalFormatting sqref="H19:I19">
    <cfRule type="cellIs" dxfId="14" priority="15" operator="lessThan">
      <formula>0</formula>
    </cfRule>
  </conditionalFormatting>
  <conditionalFormatting sqref="H18:I18">
    <cfRule type="cellIs" dxfId="13" priority="14" operator="lessThan">
      <formula>0</formula>
    </cfRule>
  </conditionalFormatting>
  <conditionalFormatting sqref="H17:I17">
    <cfRule type="cellIs" dxfId="12" priority="13" operator="lessThan">
      <formula>0</formula>
    </cfRule>
  </conditionalFormatting>
  <conditionalFormatting sqref="H16:I16">
    <cfRule type="cellIs" dxfId="11" priority="12" operator="lessThan">
      <formula>0</formula>
    </cfRule>
  </conditionalFormatting>
  <conditionalFormatting sqref="H15:I15">
    <cfRule type="cellIs" dxfId="10" priority="11" operator="lessThan">
      <formula>0</formula>
    </cfRule>
  </conditionalFormatting>
  <conditionalFormatting sqref="H14:I14">
    <cfRule type="cellIs" dxfId="9" priority="10" operator="lessThan">
      <formula>0</formula>
    </cfRule>
  </conditionalFormatting>
  <conditionalFormatting sqref="H13:I13">
    <cfRule type="cellIs" dxfId="8" priority="9" operator="lessThan">
      <formula>0</formula>
    </cfRule>
  </conditionalFormatting>
  <conditionalFormatting sqref="H12:I12">
    <cfRule type="cellIs" dxfId="7" priority="8" operator="lessThan">
      <formula>0</formula>
    </cfRule>
  </conditionalFormatting>
  <conditionalFormatting sqref="H11:I11">
    <cfRule type="cellIs" dxfId="6" priority="7" operator="lessThan">
      <formula>0</formula>
    </cfRule>
  </conditionalFormatting>
  <conditionalFormatting sqref="H10:I10">
    <cfRule type="cellIs" dxfId="5" priority="6" operator="lessThan">
      <formula>0</formula>
    </cfRule>
  </conditionalFormatting>
  <conditionalFormatting sqref="H9:I9">
    <cfRule type="cellIs" dxfId="4" priority="5" operator="lessThan">
      <formula>0</formula>
    </cfRule>
  </conditionalFormatting>
  <conditionalFormatting sqref="H8:I8">
    <cfRule type="cellIs" dxfId="3" priority="4" operator="lessThan">
      <formula>0</formula>
    </cfRule>
  </conditionalFormatting>
  <conditionalFormatting sqref="H7:I7">
    <cfRule type="cellIs" dxfId="2" priority="3" operator="lessThan">
      <formula>0</formula>
    </cfRule>
  </conditionalFormatting>
  <conditionalFormatting sqref="H6:I6">
    <cfRule type="cellIs" dxfId="1" priority="2" operator="lessThan">
      <formula>0</formula>
    </cfRule>
  </conditionalFormatting>
  <conditionalFormatting sqref="H5:I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H14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2"/>
  <sheetViews>
    <sheetView workbookViewId="0">
      <selection activeCell="A3" sqref="A3"/>
    </sheetView>
  </sheetViews>
  <sheetFormatPr defaultRowHeight="15"/>
  <cols>
    <col min="1" max="1" width="14.140625" customWidth="1"/>
    <col min="2" max="2" width="16.85546875" customWidth="1"/>
    <col min="3" max="3" width="12.140625" customWidth="1"/>
    <col min="4" max="4" width="15.5703125" customWidth="1"/>
    <col min="5" max="5" width="15.140625" customWidth="1"/>
    <col min="6" max="6" width="15.85546875" customWidth="1"/>
    <col min="7" max="7" width="14.28515625" customWidth="1"/>
    <col min="8" max="8" width="17" customWidth="1"/>
    <col min="9" max="9" width="18.85546875" customWidth="1"/>
    <col min="10" max="10" width="19.5703125" customWidth="1"/>
  </cols>
  <sheetData>
    <row r="1" spans="1:10" ht="93.75" customHeight="1">
      <c r="A1" s="66"/>
      <c r="B1" s="67"/>
      <c r="C1" s="67"/>
      <c r="D1" s="67"/>
      <c r="E1" s="67"/>
      <c r="F1" s="67"/>
      <c r="G1" s="67"/>
      <c r="H1" s="67"/>
      <c r="I1" s="67"/>
      <c r="J1" s="67"/>
    </row>
    <row r="2" spans="1:10" ht="24" customHeight="1">
      <c r="A2" s="70" t="s">
        <v>55</v>
      </c>
      <c r="B2" s="71"/>
      <c r="C2" s="71"/>
      <c r="D2" s="71"/>
      <c r="E2" s="71"/>
      <c r="F2" s="71"/>
      <c r="G2" s="71"/>
      <c r="H2" s="71"/>
      <c r="I2" s="71"/>
      <c r="J2" s="71"/>
    </row>
    <row r="3" spans="1:10" ht="17.25" customHeight="1">
      <c r="A3" s="1" t="s">
        <v>56</v>
      </c>
      <c r="B3" s="1" t="s">
        <v>1</v>
      </c>
      <c r="C3" s="1" t="s">
        <v>57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18">
        <v>43454</v>
      </c>
      <c r="B5" s="35" t="s">
        <v>224</v>
      </c>
      <c r="C5" s="35">
        <v>6000</v>
      </c>
      <c r="D5" s="36" t="s">
        <v>10</v>
      </c>
      <c r="E5" s="37">
        <v>109.5</v>
      </c>
      <c r="F5" s="37">
        <v>110.3</v>
      </c>
      <c r="G5" s="37">
        <v>111.2</v>
      </c>
      <c r="H5" s="5">
        <f t="shared" ref="H5" si="0">(F5-E5)*C5</f>
        <v>4799.9999999999827</v>
      </c>
      <c r="I5" s="5">
        <f>(G5-F5)*C5</f>
        <v>5400.0000000000346</v>
      </c>
      <c r="J5" s="21">
        <f t="shared" ref="J5" si="1">+I5+H5</f>
        <v>10200.000000000018</v>
      </c>
    </row>
    <row r="6" spans="1:10">
      <c r="A6" s="18">
        <v>43452</v>
      </c>
      <c r="B6" s="35" t="s">
        <v>245</v>
      </c>
      <c r="C6" s="35">
        <v>700</v>
      </c>
      <c r="D6" s="36" t="s">
        <v>10</v>
      </c>
      <c r="E6" s="37">
        <v>1338</v>
      </c>
      <c r="F6" s="37">
        <v>1345</v>
      </c>
      <c r="G6" s="37">
        <v>1355</v>
      </c>
      <c r="H6" s="5">
        <f t="shared" ref="H6" si="2">(F6-E6)*C6</f>
        <v>4900</v>
      </c>
      <c r="I6" s="5">
        <f>(G6-F6)*C6</f>
        <v>7000</v>
      </c>
      <c r="J6" s="21">
        <f t="shared" ref="J6" si="3">+I6+H6</f>
        <v>11900</v>
      </c>
    </row>
    <row r="7" spans="1:10">
      <c r="A7" s="18">
        <v>43451</v>
      </c>
      <c r="B7" s="35" t="s">
        <v>63</v>
      </c>
      <c r="C7" s="35">
        <v>2750</v>
      </c>
      <c r="D7" s="36" t="s">
        <v>10</v>
      </c>
      <c r="E7" s="37">
        <v>358</v>
      </c>
      <c r="F7" s="37">
        <v>360</v>
      </c>
      <c r="G7" s="37" t="s">
        <v>49</v>
      </c>
      <c r="H7" s="5">
        <f t="shared" ref="H7" si="4">(F7-E7)*C7</f>
        <v>5500</v>
      </c>
      <c r="I7" s="5">
        <v>0</v>
      </c>
      <c r="J7" s="21">
        <f t="shared" ref="J7" si="5">+I7+H7</f>
        <v>5500</v>
      </c>
    </row>
    <row r="8" spans="1:10">
      <c r="A8" s="18">
        <v>43448</v>
      </c>
      <c r="B8" s="35" t="s">
        <v>132</v>
      </c>
      <c r="C8" s="35">
        <v>700</v>
      </c>
      <c r="D8" s="36" t="s">
        <v>10</v>
      </c>
      <c r="E8" s="37">
        <v>1308</v>
      </c>
      <c r="F8" s="37">
        <v>1314.5</v>
      </c>
      <c r="G8" s="37" t="s">
        <v>49</v>
      </c>
      <c r="H8" s="5">
        <f t="shared" ref="H8" si="6">(F8-E8)*C8</f>
        <v>4550</v>
      </c>
      <c r="I8" s="5">
        <v>0</v>
      </c>
      <c r="J8" s="21">
        <f t="shared" ref="J8" si="7">+I8+H8</f>
        <v>4550</v>
      </c>
    </row>
    <row r="9" spans="1:10">
      <c r="A9" s="18">
        <v>43447</v>
      </c>
      <c r="B9" s="35" t="s">
        <v>239</v>
      </c>
      <c r="C9" s="35">
        <v>700</v>
      </c>
      <c r="D9" s="36" t="s">
        <v>10</v>
      </c>
      <c r="E9" s="37">
        <v>939</v>
      </c>
      <c r="F9" s="37">
        <v>931</v>
      </c>
      <c r="G9" s="37" t="s">
        <v>49</v>
      </c>
      <c r="H9" s="5">
        <f t="shared" ref="H9" si="8">(F9-E9)*C9</f>
        <v>-5600</v>
      </c>
      <c r="I9" s="5">
        <v>0</v>
      </c>
      <c r="J9" s="21">
        <f t="shared" ref="J9" si="9">+I9+H9</f>
        <v>-5600</v>
      </c>
    </row>
    <row r="10" spans="1:10">
      <c r="A10" s="18">
        <v>43446</v>
      </c>
      <c r="B10" s="35" t="s">
        <v>38</v>
      </c>
      <c r="C10" s="35">
        <v>1000</v>
      </c>
      <c r="D10" s="36" t="s">
        <v>10</v>
      </c>
      <c r="E10" s="37">
        <v>745</v>
      </c>
      <c r="F10" s="37">
        <v>750</v>
      </c>
      <c r="G10" s="37">
        <v>753</v>
      </c>
      <c r="H10" s="5">
        <f t="shared" ref="H10" si="10">(F10-E10)*C10</f>
        <v>5000</v>
      </c>
      <c r="I10" s="5">
        <f>(G10-F10)*C10</f>
        <v>3000</v>
      </c>
      <c r="J10" s="21">
        <f t="shared" ref="J10" si="11">+I10+H10</f>
        <v>8000</v>
      </c>
    </row>
    <row r="11" spans="1:10">
      <c r="A11" s="18">
        <v>43445</v>
      </c>
      <c r="B11" s="35" t="s">
        <v>191</v>
      </c>
      <c r="C11" s="35">
        <v>500</v>
      </c>
      <c r="D11" s="36" t="s">
        <v>11</v>
      </c>
      <c r="E11" s="37">
        <v>1177</v>
      </c>
      <c r="F11" s="37">
        <v>1169</v>
      </c>
      <c r="G11" s="37" t="s">
        <v>49</v>
      </c>
      <c r="H11" s="5">
        <f>(E11-F11)*C11</f>
        <v>4000</v>
      </c>
      <c r="I11" s="21">
        <v>0</v>
      </c>
      <c r="J11" s="21">
        <f t="shared" ref="J11" si="12">+I11+H11</f>
        <v>4000</v>
      </c>
    </row>
    <row r="12" spans="1:10">
      <c r="A12" s="18">
        <v>43444</v>
      </c>
      <c r="B12" s="35" t="s">
        <v>128</v>
      </c>
      <c r="C12" s="35">
        <v>500</v>
      </c>
      <c r="D12" s="36" t="s">
        <v>11</v>
      </c>
      <c r="E12" s="37">
        <v>1095</v>
      </c>
      <c r="F12" s="37">
        <v>1087</v>
      </c>
      <c r="G12" s="37" t="s">
        <v>49</v>
      </c>
      <c r="H12" s="5">
        <f>(E12-F12)*C12</f>
        <v>4000</v>
      </c>
      <c r="I12" s="21">
        <v>0</v>
      </c>
      <c r="J12" s="21">
        <f t="shared" ref="J12" si="13">+I12+H12</f>
        <v>4000</v>
      </c>
    </row>
    <row r="13" spans="1:10">
      <c r="A13" s="18">
        <v>43441</v>
      </c>
      <c r="B13" s="35" t="s">
        <v>96</v>
      </c>
      <c r="C13" s="35">
        <v>1750</v>
      </c>
      <c r="D13" s="36" t="s">
        <v>11</v>
      </c>
      <c r="E13" s="37">
        <v>169</v>
      </c>
      <c r="F13" s="37">
        <v>166</v>
      </c>
      <c r="G13" s="37">
        <v>163</v>
      </c>
      <c r="H13" s="5">
        <f>(E13-F13)*C13</f>
        <v>5250</v>
      </c>
      <c r="I13" s="21">
        <f>(F13-G13)*C13</f>
        <v>5250</v>
      </c>
      <c r="J13" s="21">
        <f t="shared" ref="J13" si="14">+I13+H13</f>
        <v>10500</v>
      </c>
    </row>
    <row r="14" spans="1:10">
      <c r="A14" s="18">
        <v>43441</v>
      </c>
      <c r="B14" s="35" t="s">
        <v>29</v>
      </c>
      <c r="C14" s="35">
        <v>1100</v>
      </c>
      <c r="D14" s="36" t="s">
        <v>11</v>
      </c>
      <c r="E14" s="37">
        <v>635</v>
      </c>
      <c r="F14" s="37">
        <v>631</v>
      </c>
      <c r="G14" s="37">
        <v>625</v>
      </c>
      <c r="H14" s="5">
        <f>(E14-F14)*C14</f>
        <v>4400</v>
      </c>
      <c r="I14" s="21">
        <f>(F14-G14)*C14</f>
        <v>6600</v>
      </c>
      <c r="J14" s="21">
        <f t="shared" ref="J14" si="15">+I14+H14</f>
        <v>11000</v>
      </c>
    </row>
    <row r="15" spans="1:10">
      <c r="A15" s="18">
        <v>43440</v>
      </c>
      <c r="B15" s="35" t="s">
        <v>233</v>
      </c>
      <c r="C15" s="35">
        <v>550</v>
      </c>
      <c r="D15" s="36" t="s">
        <v>11</v>
      </c>
      <c r="E15" s="37">
        <v>880</v>
      </c>
      <c r="F15" s="37">
        <v>872</v>
      </c>
      <c r="G15" s="37">
        <v>860</v>
      </c>
      <c r="H15" s="5">
        <f>(E15-F15)*C15</f>
        <v>4400</v>
      </c>
      <c r="I15" s="21">
        <f>(F15-G15)*C15</f>
        <v>6600</v>
      </c>
      <c r="J15" s="21">
        <f t="shared" ref="J15" si="16">+I15+H15</f>
        <v>11000</v>
      </c>
    </row>
    <row r="16" spans="1:10">
      <c r="A16" s="18">
        <v>43439</v>
      </c>
      <c r="B16" s="35" t="s">
        <v>232</v>
      </c>
      <c r="C16" s="35">
        <v>350</v>
      </c>
      <c r="D16" s="36" t="s">
        <v>10</v>
      </c>
      <c r="E16" s="37">
        <v>1300</v>
      </c>
      <c r="F16" s="37">
        <v>1287</v>
      </c>
      <c r="G16" s="37" t="s">
        <v>49</v>
      </c>
      <c r="H16" s="5">
        <f t="shared" ref="H16" si="17">(F16-E16)*C16</f>
        <v>-4550</v>
      </c>
      <c r="I16" s="5">
        <v>0</v>
      </c>
      <c r="J16" s="21">
        <f t="shared" ref="J16" si="18">+I16+H16</f>
        <v>-4550</v>
      </c>
    </row>
    <row r="17" spans="1:10">
      <c r="A17" s="18">
        <v>43439</v>
      </c>
      <c r="B17" s="35" t="s">
        <v>97</v>
      </c>
      <c r="C17" s="35">
        <v>600</v>
      </c>
      <c r="D17" s="36" t="s">
        <v>11</v>
      </c>
      <c r="E17" s="37">
        <v>1117</v>
      </c>
      <c r="F17" s="37">
        <v>1124</v>
      </c>
      <c r="G17" s="37" t="s">
        <v>49</v>
      </c>
      <c r="H17" s="5">
        <f>(E17-F17)*C17</f>
        <v>-4200</v>
      </c>
      <c r="I17" s="5">
        <v>0</v>
      </c>
      <c r="J17" s="21">
        <f t="shared" ref="J17" si="19">+I17+H17</f>
        <v>-4200</v>
      </c>
    </row>
    <row r="18" spans="1:10">
      <c r="A18" s="18">
        <v>43438</v>
      </c>
      <c r="B18" s="35" t="s">
        <v>231</v>
      </c>
      <c r="C18" s="35">
        <v>1600</v>
      </c>
      <c r="D18" s="36" t="s">
        <v>10</v>
      </c>
      <c r="E18" s="37">
        <v>228</v>
      </c>
      <c r="F18" s="37">
        <v>231</v>
      </c>
      <c r="G18" s="37" t="s">
        <v>49</v>
      </c>
      <c r="H18" s="5">
        <f t="shared" ref="H18" si="20">(F18-E18)*C18</f>
        <v>4800</v>
      </c>
      <c r="I18" s="5">
        <v>0</v>
      </c>
      <c r="J18" s="21">
        <f t="shared" ref="J18" si="21">+I18+H18</f>
        <v>4800</v>
      </c>
    </row>
    <row r="19" spans="1:10">
      <c r="A19" s="18">
        <v>43438</v>
      </c>
      <c r="B19" s="35" t="s">
        <v>230</v>
      </c>
      <c r="C19" s="35">
        <v>150</v>
      </c>
      <c r="D19" s="36" t="s">
        <v>10</v>
      </c>
      <c r="E19" s="37">
        <v>3540</v>
      </c>
      <c r="F19" s="37">
        <v>3570</v>
      </c>
      <c r="G19" s="37" t="s">
        <v>49</v>
      </c>
      <c r="H19" s="5">
        <f t="shared" ref="H19" si="22">(F19-E19)*C19</f>
        <v>4500</v>
      </c>
      <c r="I19" s="5">
        <v>0</v>
      </c>
      <c r="J19" s="21">
        <f t="shared" ref="J19" si="23">+I19+H19</f>
        <v>4500</v>
      </c>
    </row>
    <row r="20" spans="1:10">
      <c r="A20" s="18">
        <v>43437</v>
      </c>
      <c r="B20" s="35" t="s">
        <v>229</v>
      </c>
      <c r="C20" s="35">
        <v>1000</v>
      </c>
      <c r="D20" s="36" t="s">
        <v>10</v>
      </c>
      <c r="E20" s="37">
        <v>665</v>
      </c>
      <c r="F20" s="37">
        <v>668</v>
      </c>
      <c r="G20" s="37" t="s">
        <v>49</v>
      </c>
      <c r="H20" s="5">
        <f t="shared" ref="H20" si="24">(F20-E20)*C20</f>
        <v>3000</v>
      </c>
      <c r="I20" s="5">
        <v>0</v>
      </c>
      <c r="J20" s="21">
        <f t="shared" ref="J20" si="25">+I20+H20</f>
        <v>3000</v>
      </c>
    </row>
    <row r="21" spans="1:10">
      <c r="A21" s="18">
        <v>43434</v>
      </c>
      <c r="B21" s="35" t="s">
        <v>223</v>
      </c>
      <c r="C21" s="35">
        <v>500</v>
      </c>
      <c r="D21" s="36" t="s">
        <v>10</v>
      </c>
      <c r="E21" s="37">
        <v>1288</v>
      </c>
      <c r="F21" s="37">
        <v>1294</v>
      </c>
      <c r="G21" s="37" t="s">
        <v>49</v>
      </c>
      <c r="H21" s="5">
        <f t="shared" ref="H21" si="26">(F21-E21)*C21</f>
        <v>3000</v>
      </c>
      <c r="I21" s="5">
        <v>0</v>
      </c>
      <c r="J21" s="21">
        <f t="shared" ref="J21" si="27">+I21+H21</f>
        <v>3000</v>
      </c>
    </row>
    <row r="22" spans="1:10">
      <c r="A22" s="18">
        <v>43434</v>
      </c>
      <c r="B22" s="35" t="s">
        <v>93</v>
      </c>
      <c r="C22" s="35">
        <v>550</v>
      </c>
      <c r="D22" s="36" t="s">
        <v>10</v>
      </c>
      <c r="E22" s="37">
        <v>1030</v>
      </c>
      <c r="F22" s="37">
        <v>1038</v>
      </c>
      <c r="G22" s="37" t="s">
        <v>49</v>
      </c>
      <c r="H22" s="5">
        <f t="shared" ref="H22:H23" si="28">(F22-E22)*C22</f>
        <v>4400</v>
      </c>
      <c r="I22" s="5">
        <v>0</v>
      </c>
      <c r="J22" s="21">
        <f t="shared" ref="J22:J23" si="29">+I22+H22</f>
        <v>4400</v>
      </c>
    </row>
    <row r="23" spans="1:10">
      <c r="A23" s="18">
        <v>43433</v>
      </c>
      <c r="B23" s="35" t="s">
        <v>222</v>
      </c>
      <c r="C23" s="35">
        <v>300</v>
      </c>
      <c r="D23" s="36" t="s">
        <v>10</v>
      </c>
      <c r="E23" s="37">
        <v>1544</v>
      </c>
      <c r="F23" s="37">
        <v>1557</v>
      </c>
      <c r="G23" s="37" t="s">
        <v>49</v>
      </c>
      <c r="H23" s="5">
        <f t="shared" si="28"/>
        <v>3900</v>
      </c>
      <c r="I23" s="5">
        <v>0</v>
      </c>
      <c r="J23" s="21">
        <f t="shared" si="29"/>
        <v>3900</v>
      </c>
    </row>
    <row r="24" spans="1:10">
      <c r="A24" s="18">
        <v>43431</v>
      </c>
      <c r="B24" s="35" t="s">
        <v>151</v>
      </c>
      <c r="C24" s="35">
        <v>700</v>
      </c>
      <c r="D24" s="36" t="s">
        <v>10</v>
      </c>
      <c r="E24" s="37">
        <v>809</v>
      </c>
      <c r="F24" s="37">
        <v>802</v>
      </c>
      <c r="G24" s="37" t="s">
        <v>49</v>
      </c>
      <c r="H24" s="5">
        <f t="shared" ref="H24" si="30">(F24-E24)*C24</f>
        <v>-4900</v>
      </c>
      <c r="I24" s="5">
        <v>0</v>
      </c>
      <c r="J24" s="21">
        <f t="shared" ref="J24:J25" si="31">+I24+H24</f>
        <v>-4900</v>
      </c>
    </row>
    <row r="25" spans="1:10">
      <c r="A25" s="18">
        <v>43430</v>
      </c>
      <c r="B25" s="35" t="s">
        <v>38</v>
      </c>
      <c r="C25" s="35">
        <v>1000</v>
      </c>
      <c r="D25" s="36" t="s">
        <v>11</v>
      </c>
      <c r="E25" s="37">
        <v>745</v>
      </c>
      <c r="F25" s="37">
        <v>740.5</v>
      </c>
      <c r="G25" s="37" t="s">
        <v>49</v>
      </c>
      <c r="H25" s="5">
        <f>(E25-F25)*C25</f>
        <v>4500</v>
      </c>
      <c r="I25" s="5">
        <v>0</v>
      </c>
      <c r="J25" s="21">
        <f t="shared" si="31"/>
        <v>4500</v>
      </c>
    </row>
    <row r="26" spans="1:10">
      <c r="A26" s="18">
        <v>43426</v>
      </c>
      <c r="B26" s="35" t="s">
        <v>118</v>
      </c>
      <c r="C26" s="35">
        <v>2000</v>
      </c>
      <c r="D26" s="36" t="s">
        <v>10</v>
      </c>
      <c r="E26" s="37">
        <v>326</v>
      </c>
      <c r="F26" s="37">
        <v>323</v>
      </c>
      <c r="G26" s="37" t="s">
        <v>49</v>
      </c>
      <c r="H26" s="5">
        <f t="shared" ref="H26:H27" si="32">(F26-E26)*C26</f>
        <v>-6000</v>
      </c>
      <c r="I26" s="5">
        <v>0</v>
      </c>
      <c r="J26" s="21">
        <f t="shared" ref="J26:J27" si="33">+I26+H26</f>
        <v>-6000</v>
      </c>
    </row>
    <row r="27" spans="1:10">
      <c r="A27" s="18">
        <v>43425</v>
      </c>
      <c r="B27" s="35" t="s">
        <v>14</v>
      </c>
      <c r="C27" s="35">
        <v>1300</v>
      </c>
      <c r="D27" s="36" t="s">
        <v>10</v>
      </c>
      <c r="E27" s="37">
        <v>362</v>
      </c>
      <c r="F27" s="37">
        <v>366</v>
      </c>
      <c r="G27" s="37">
        <v>369</v>
      </c>
      <c r="H27" s="5">
        <f t="shared" si="32"/>
        <v>5200</v>
      </c>
      <c r="I27" s="5">
        <f>(G27-F27)*C27</f>
        <v>3900</v>
      </c>
      <c r="J27" s="21">
        <f t="shared" si="33"/>
        <v>9100</v>
      </c>
    </row>
    <row r="28" spans="1:10">
      <c r="A28" s="18">
        <v>43424</v>
      </c>
      <c r="B28" s="35" t="s">
        <v>217</v>
      </c>
      <c r="C28" s="35">
        <v>500</v>
      </c>
      <c r="D28" s="36" t="s">
        <v>10</v>
      </c>
      <c r="E28" s="37">
        <v>1110</v>
      </c>
      <c r="F28" s="37">
        <v>1119</v>
      </c>
      <c r="G28" s="37" t="s">
        <v>49</v>
      </c>
      <c r="H28" s="5">
        <f t="shared" ref="H28:H29" si="34">(F28-E28)*C28</f>
        <v>4500</v>
      </c>
      <c r="I28" s="5">
        <v>0</v>
      </c>
      <c r="J28" s="21">
        <f t="shared" ref="J28:J29" si="35">+I28+H28</f>
        <v>4500</v>
      </c>
    </row>
    <row r="29" spans="1:10">
      <c r="A29" s="18">
        <v>43423</v>
      </c>
      <c r="B29" s="35" t="s">
        <v>126</v>
      </c>
      <c r="C29" s="35">
        <v>500</v>
      </c>
      <c r="D29" s="36" t="s">
        <v>10</v>
      </c>
      <c r="E29" s="37">
        <v>749</v>
      </c>
      <c r="F29" s="37">
        <v>757</v>
      </c>
      <c r="G29" s="37">
        <v>768</v>
      </c>
      <c r="H29" s="5">
        <f t="shared" si="34"/>
        <v>4000</v>
      </c>
      <c r="I29" s="5">
        <f>(G29-F29)*C29</f>
        <v>5500</v>
      </c>
      <c r="J29" s="21">
        <f t="shared" si="35"/>
        <v>9500</v>
      </c>
    </row>
    <row r="30" spans="1:10">
      <c r="A30" s="18">
        <v>43420</v>
      </c>
      <c r="B30" s="35" t="s">
        <v>132</v>
      </c>
      <c r="C30" s="35">
        <v>700</v>
      </c>
      <c r="D30" s="36" t="s">
        <v>10</v>
      </c>
      <c r="E30" s="37">
        <v>1153</v>
      </c>
      <c r="F30" s="37">
        <v>1158.5</v>
      </c>
      <c r="G30" s="37" t="s">
        <v>49</v>
      </c>
      <c r="H30" s="5">
        <f t="shared" ref="H30:H32" si="36">(F30-E30)*C30</f>
        <v>3850</v>
      </c>
      <c r="I30" s="5">
        <v>0</v>
      </c>
      <c r="J30" s="21">
        <f t="shared" ref="J30:J37" si="37">+I30+H30</f>
        <v>3850</v>
      </c>
    </row>
    <row r="31" spans="1:10">
      <c r="A31" s="18">
        <v>43419</v>
      </c>
      <c r="B31" s="35" t="s">
        <v>124</v>
      </c>
      <c r="C31" s="35">
        <v>750</v>
      </c>
      <c r="D31" s="36" t="s">
        <v>10</v>
      </c>
      <c r="E31" s="37">
        <v>908</v>
      </c>
      <c r="F31" s="37">
        <v>913</v>
      </c>
      <c r="G31" s="37">
        <v>920</v>
      </c>
      <c r="H31" s="5">
        <f t="shared" si="36"/>
        <v>3750</v>
      </c>
      <c r="I31" s="5">
        <f>(G31-F31)*C31</f>
        <v>5250</v>
      </c>
      <c r="J31" s="21">
        <f t="shared" si="37"/>
        <v>9000</v>
      </c>
    </row>
    <row r="32" spans="1:10">
      <c r="A32" s="18">
        <v>43418</v>
      </c>
      <c r="B32" s="35" t="s">
        <v>87</v>
      </c>
      <c r="C32" s="35">
        <v>1060</v>
      </c>
      <c r="D32" s="36" t="s">
        <v>10</v>
      </c>
      <c r="E32" s="37">
        <v>605</v>
      </c>
      <c r="F32" s="37">
        <v>609.5</v>
      </c>
      <c r="G32" s="37" t="s">
        <v>49</v>
      </c>
      <c r="H32" s="5">
        <f t="shared" si="36"/>
        <v>4770</v>
      </c>
      <c r="I32" s="5">
        <v>0</v>
      </c>
      <c r="J32" s="21">
        <f t="shared" si="37"/>
        <v>4770</v>
      </c>
    </row>
    <row r="33" spans="1:10">
      <c r="A33" s="18">
        <v>43417</v>
      </c>
      <c r="B33" s="35" t="s">
        <v>211</v>
      </c>
      <c r="C33" s="35">
        <v>4000</v>
      </c>
      <c r="D33" s="36" t="s">
        <v>11</v>
      </c>
      <c r="E33" s="37">
        <v>108.2</v>
      </c>
      <c r="F33" s="37">
        <v>107</v>
      </c>
      <c r="G33" s="37" t="s">
        <v>49</v>
      </c>
      <c r="H33" s="5">
        <f>(E33-F33)*C33</f>
        <v>4800.0000000000109</v>
      </c>
      <c r="I33" s="21">
        <v>0</v>
      </c>
      <c r="J33" s="21">
        <f t="shared" si="37"/>
        <v>4800.0000000000109</v>
      </c>
    </row>
    <row r="34" spans="1:10">
      <c r="A34" s="18">
        <v>43416</v>
      </c>
      <c r="B34" s="35" t="s">
        <v>29</v>
      </c>
      <c r="C34" s="35">
        <v>1100</v>
      </c>
      <c r="D34" s="36" t="s">
        <v>11</v>
      </c>
      <c r="E34" s="37">
        <v>665</v>
      </c>
      <c r="F34" s="37">
        <v>660.5</v>
      </c>
      <c r="G34" s="37" t="s">
        <v>49</v>
      </c>
      <c r="H34" s="5">
        <f>(E34-F34)*C34</f>
        <v>4950</v>
      </c>
      <c r="I34" s="5">
        <v>0</v>
      </c>
      <c r="J34" s="21">
        <f t="shared" si="37"/>
        <v>4950</v>
      </c>
    </row>
    <row r="35" spans="1:10">
      <c r="A35" s="18">
        <v>43409</v>
      </c>
      <c r="B35" s="35" t="s">
        <v>149</v>
      </c>
      <c r="C35" s="35">
        <v>1200</v>
      </c>
      <c r="D35" s="36" t="s">
        <v>10</v>
      </c>
      <c r="E35" s="37">
        <v>630</v>
      </c>
      <c r="F35" s="37">
        <v>634</v>
      </c>
      <c r="G35" s="37" t="s">
        <v>49</v>
      </c>
      <c r="H35" s="5">
        <f t="shared" ref="H35:H36" si="38">(F35-E35)*C35</f>
        <v>4800</v>
      </c>
      <c r="I35" s="21">
        <v>0</v>
      </c>
      <c r="J35" s="21">
        <f t="shared" si="37"/>
        <v>4800</v>
      </c>
    </row>
    <row r="36" spans="1:10">
      <c r="A36" s="18">
        <v>43406</v>
      </c>
      <c r="B36" s="35" t="s">
        <v>38</v>
      </c>
      <c r="C36" s="35">
        <v>1000</v>
      </c>
      <c r="D36" s="36" t="s">
        <v>10</v>
      </c>
      <c r="E36" s="37">
        <v>793</v>
      </c>
      <c r="F36" s="37">
        <v>797</v>
      </c>
      <c r="G36" s="37" t="s">
        <v>49</v>
      </c>
      <c r="H36" s="5">
        <f t="shared" si="38"/>
        <v>4000</v>
      </c>
      <c r="I36" s="21">
        <v>0</v>
      </c>
      <c r="J36" s="21">
        <f t="shared" si="37"/>
        <v>4000</v>
      </c>
    </row>
    <row r="37" spans="1:10">
      <c r="A37" s="18">
        <v>43405</v>
      </c>
      <c r="B37" s="35" t="s">
        <v>209</v>
      </c>
      <c r="C37" s="35">
        <v>600</v>
      </c>
      <c r="D37" s="36" t="s">
        <v>10</v>
      </c>
      <c r="E37" s="37">
        <v>928</v>
      </c>
      <c r="F37" s="37">
        <v>936</v>
      </c>
      <c r="G37" s="37" t="s">
        <v>49</v>
      </c>
      <c r="H37" s="5">
        <f t="shared" ref="H37:H38" si="39">(F37-E37)*C37</f>
        <v>4800</v>
      </c>
      <c r="I37" s="21">
        <v>0</v>
      </c>
      <c r="J37" s="21">
        <f t="shared" si="37"/>
        <v>4800</v>
      </c>
    </row>
    <row r="38" spans="1:10">
      <c r="A38" s="18">
        <v>43404</v>
      </c>
      <c r="B38" s="35" t="s">
        <v>145</v>
      </c>
      <c r="C38" s="35">
        <v>1200</v>
      </c>
      <c r="D38" s="36" t="s">
        <v>10</v>
      </c>
      <c r="E38" s="37">
        <v>697</v>
      </c>
      <c r="F38" s="37">
        <v>701</v>
      </c>
      <c r="G38" s="37">
        <v>705</v>
      </c>
      <c r="H38" s="5">
        <f t="shared" si="39"/>
        <v>4800</v>
      </c>
      <c r="I38" s="5">
        <f>(G38-F38)*C38</f>
        <v>4800</v>
      </c>
      <c r="J38" s="21">
        <f t="shared" ref="J38" si="40">+I38+H38</f>
        <v>9600</v>
      </c>
    </row>
    <row r="39" spans="1:10">
      <c r="A39" s="18">
        <v>43403</v>
      </c>
      <c r="B39" s="35" t="s">
        <v>204</v>
      </c>
      <c r="C39" s="35">
        <v>4500</v>
      </c>
      <c r="D39" s="36" t="s">
        <v>10</v>
      </c>
      <c r="E39" s="37">
        <v>104.5</v>
      </c>
      <c r="F39" s="37">
        <v>105.5</v>
      </c>
      <c r="G39" s="37" t="s">
        <v>49</v>
      </c>
      <c r="H39" s="5">
        <f t="shared" ref="H39" si="41">(F39-E39)*C39</f>
        <v>4500</v>
      </c>
      <c r="I39" s="5">
        <v>0</v>
      </c>
      <c r="J39" s="21">
        <f t="shared" ref="J39" si="42">+I39+H39</f>
        <v>4500</v>
      </c>
    </row>
    <row r="40" spans="1:10">
      <c r="A40" s="18">
        <v>43403</v>
      </c>
      <c r="B40" s="35" t="s">
        <v>124</v>
      </c>
      <c r="C40" s="35">
        <v>750</v>
      </c>
      <c r="D40" s="36" t="s">
        <v>10</v>
      </c>
      <c r="E40" s="37">
        <v>842</v>
      </c>
      <c r="F40" s="37">
        <v>839</v>
      </c>
      <c r="G40" s="37" t="s">
        <v>49</v>
      </c>
      <c r="H40" s="5">
        <f t="shared" ref="H40" si="43">(F40-E40)*C40</f>
        <v>-2250</v>
      </c>
      <c r="I40" s="5">
        <v>0</v>
      </c>
      <c r="J40" s="21">
        <f t="shared" ref="J40" si="44">+I40+H40</f>
        <v>-2250</v>
      </c>
    </row>
    <row r="41" spans="1:10">
      <c r="A41" s="18">
        <v>43402</v>
      </c>
      <c r="B41" s="35" t="s">
        <v>193</v>
      </c>
      <c r="C41" s="35">
        <v>1250</v>
      </c>
      <c r="D41" s="36" t="s">
        <v>10</v>
      </c>
      <c r="E41" s="37">
        <v>413</v>
      </c>
      <c r="F41" s="37">
        <v>410</v>
      </c>
      <c r="G41" s="37" t="s">
        <v>49</v>
      </c>
      <c r="H41" s="5">
        <f t="shared" ref="H41" si="45">(F41-E41)*C41</f>
        <v>-3750</v>
      </c>
      <c r="I41" s="5">
        <v>0</v>
      </c>
      <c r="J41" s="21">
        <f t="shared" ref="J41" si="46">+I41+H41</f>
        <v>-3750</v>
      </c>
    </row>
    <row r="42" spans="1:10">
      <c r="A42" s="18">
        <v>43402</v>
      </c>
      <c r="B42" s="35" t="s">
        <v>203</v>
      </c>
      <c r="C42" s="35">
        <v>3000</v>
      </c>
      <c r="D42" s="36" t="s">
        <v>10</v>
      </c>
      <c r="E42" s="37">
        <v>258</v>
      </c>
      <c r="F42" s="37">
        <v>259.5</v>
      </c>
      <c r="G42" s="37">
        <v>263</v>
      </c>
      <c r="H42" s="5">
        <f t="shared" ref="H42" si="47">(F42-E42)*C42</f>
        <v>4500</v>
      </c>
      <c r="I42" s="5">
        <f>(G42-F42)*C42</f>
        <v>10500</v>
      </c>
      <c r="J42" s="21">
        <f t="shared" ref="J42" si="48">+I42+H42</f>
        <v>15000</v>
      </c>
    </row>
    <row r="43" spans="1:10">
      <c r="A43" s="18">
        <v>43399</v>
      </c>
      <c r="B43" s="35" t="s">
        <v>202</v>
      </c>
      <c r="C43" s="35">
        <v>1200</v>
      </c>
      <c r="D43" s="36" t="s">
        <v>11</v>
      </c>
      <c r="E43" s="37">
        <v>421</v>
      </c>
      <c r="F43" s="37">
        <v>418.5</v>
      </c>
      <c r="G43" s="37" t="s">
        <v>49</v>
      </c>
      <c r="H43" s="5">
        <f t="shared" ref="H43" si="49">(E43-F43)*C43</f>
        <v>3000</v>
      </c>
      <c r="I43" s="5">
        <v>0</v>
      </c>
      <c r="J43" s="21">
        <f t="shared" ref="J43" si="50">+I43+H43</f>
        <v>3000</v>
      </c>
    </row>
    <row r="44" spans="1:10">
      <c r="A44" s="18">
        <v>43398</v>
      </c>
      <c r="B44" s="35" t="s">
        <v>98</v>
      </c>
      <c r="C44" s="35">
        <v>1200</v>
      </c>
      <c r="D44" s="36" t="s">
        <v>11</v>
      </c>
      <c r="E44" s="37">
        <v>601</v>
      </c>
      <c r="F44" s="37">
        <v>597.29999999999995</v>
      </c>
      <c r="G44" s="37" t="s">
        <v>49</v>
      </c>
      <c r="H44" s="5">
        <f t="shared" ref="H44:H46" si="51">(E44-F44)*C44</f>
        <v>4440.0000000000546</v>
      </c>
      <c r="I44" s="5">
        <v>0</v>
      </c>
      <c r="J44" s="21">
        <f t="shared" ref="J44" si="52">+I44+H44</f>
        <v>4440.0000000000546</v>
      </c>
    </row>
    <row r="45" spans="1:10">
      <c r="A45" s="18">
        <v>43397</v>
      </c>
      <c r="B45" s="35" t="s">
        <v>95</v>
      </c>
      <c r="C45" s="35">
        <v>1250</v>
      </c>
      <c r="D45" s="36" t="s">
        <v>10</v>
      </c>
      <c r="E45" s="37">
        <v>392.5</v>
      </c>
      <c r="F45" s="37">
        <v>388.5</v>
      </c>
      <c r="G45" s="37" t="s">
        <v>49</v>
      </c>
      <c r="H45" s="5">
        <f t="shared" ref="H45" si="53">(F45-E45)*C45</f>
        <v>-5000</v>
      </c>
      <c r="I45" s="5">
        <v>0</v>
      </c>
      <c r="J45" s="21">
        <f t="shared" ref="J45" si="54">+I45+H45</f>
        <v>-5000</v>
      </c>
    </row>
    <row r="46" spans="1:10">
      <c r="A46" s="18">
        <v>43397</v>
      </c>
      <c r="B46" s="35" t="s">
        <v>197</v>
      </c>
      <c r="C46" s="35">
        <v>250</v>
      </c>
      <c r="D46" s="36" t="s">
        <v>11</v>
      </c>
      <c r="E46" s="37">
        <v>2400</v>
      </c>
      <c r="F46" s="37">
        <v>2420</v>
      </c>
      <c r="G46" s="37" t="s">
        <v>49</v>
      </c>
      <c r="H46" s="5">
        <f t="shared" si="51"/>
        <v>-5000</v>
      </c>
      <c r="I46" s="5">
        <v>0</v>
      </c>
      <c r="J46" s="21">
        <f t="shared" ref="J46" si="55">+I46+H46</f>
        <v>-5000</v>
      </c>
    </row>
    <row r="47" spans="1:10">
      <c r="A47" s="18">
        <v>43396</v>
      </c>
      <c r="B47" s="35" t="s">
        <v>76</v>
      </c>
      <c r="C47" s="35">
        <v>2250</v>
      </c>
      <c r="D47" s="36" t="s">
        <v>11</v>
      </c>
      <c r="E47" s="37">
        <v>219</v>
      </c>
      <c r="F47" s="37">
        <v>219.5</v>
      </c>
      <c r="G47" s="37" t="s">
        <v>49</v>
      </c>
      <c r="H47" s="5">
        <f t="shared" ref="H47" si="56">(E47-F47)*C47</f>
        <v>-1125</v>
      </c>
      <c r="I47" s="5">
        <v>0</v>
      </c>
      <c r="J47" s="21">
        <f t="shared" ref="J47" si="57">+I47+H47</f>
        <v>-1125</v>
      </c>
    </row>
    <row r="48" spans="1:10">
      <c r="A48" s="18">
        <v>43396</v>
      </c>
      <c r="B48" s="35" t="s">
        <v>38</v>
      </c>
      <c r="C48" s="35">
        <v>1000</v>
      </c>
      <c r="D48" s="36" t="s">
        <v>11</v>
      </c>
      <c r="E48" s="37">
        <v>723</v>
      </c>
      <c r="F48" s="37">
        <v>718.5</v>
      </c>
      <c r="G48" s="37">
        <v>716</v>
      </c>
      <c r="H48" s="5">
        <f t="shared" ref="H48" si="58">(E48-F48)*C48</f>
        <v>4500</v>
      </c>
      <c r="I48" s="21">
        <f>(F48-G48)*C48</f>
        <v>2500</v>
      </c>
      <c r="J48" s="21">
        <f t="shared" ref="J48" si="59">+I48+H48</f>
        <v>7000</v>
      </c>
    </row>
    <row r="49" spans="1:10">
      <c r="A49" s="18">
        <v>43395</v>
      </c>
      <c r="B49" s="35" t="s">
        <v>130</v>
      </c>
      <c r="C49" s="35">
        <v>1000</v>
      </c>
      <c r="D49" s="36" t="s">
        <v>10</v>
      </c>
      <c r="E49" s="37">
        <v>759</v>
      </c>
      <c r="F49" s="37">
        <v>764</v>
      </c>
      <c r="G49" s="37">
        <v>770</v>
      </c>
      <c r="H49" s="5">
        <f t="shared" ref="H49" si="60">(F49-E49)*C49</f>
        <v>5000</v>
      </c>
      <c r="I49" s="5">
        <f>(G49-F49)*C49</f>
        <v>6000</v>
      </c>
      <c r="J49" s="21">
        <f t="shared" ref="J49" si="61">+I49+H49</f>
        <v>11000</v>
      </c>
    </row>
    <row r="50" spans="1:10">
      <c r="A50" s="18">
        <v>43395</v>
      </c>
      <c r="B50" s="35" t="s">
        <v>145</v>
      </c>
      <c r="C50" s="35">
        <v>1200</v>
      </c>
      <c r="D50" s="36" t="s">
        <v>11</v>
      </c>
      <c r="E50" s="37">
        <v>777</v>
      </c>
      <c r="F50" s="37">
        <v>781</v>
      </c>
      <c r="G50" s="37" t="s">
        <v>49</v>
      </c>
      <c r="H50" s="5">
        <f t="shared" ref="H50" si="62">(E50-F50)*C50</f>
        <v>-4800</v>
      </c>
      <c r="I50" s="21">
        <v>0</v>
      </c>
      <c r="J50" s="21">
        <f t="shared" ref="J50" si="63">+I50+H50</f>
        <v>-4800</v>
      </c>
    </row>
    <row r="51" spans="1:10">
      <c r="A51" s="18">
        <v>43392</v>
      </c>
      <c r="B51" s="35" t="s">
        <v>26</v>
      </c>
      <c r="C51" s="35">
        <v>1000</v>
      </c>
      <c r="D51" s="36" t="s">
        <v>11</v>
      </c>
      <c r="E51" s="37">
        <v>953</v>
      </c>
      <c r="F51" s="37">
        <v>949</v>
      </c>
      <c r="G51" s="37">
        <v>940</v>
      </c>
      <c r="H51" s="5">
        <f t="shared" ref="H51" si="64">(E51-F51)*C51</f>
        <v>4000</v>
      </c>
      <c r="I51" s="21">
        <f>(F51-G51)*C51</f>
        <v>9000</v>
      </c>
      <c r="J51" s="21">
        <f t="shared" ref="J51" si="65">+I51+H51</f>
        <v>13000</v>
      </c>
    </row>
    <row r="52" spans="1:10">
      <c r="A52" s="18">
        <v>43390</v>
      </c>
      <c r="B52" s="35" t="s">
        <v>193</v>
      </c>
      <c r="C52" s="35">
        <v>2500</v>
      </c>
      <c r="D52" s="36" t="s">
        <v>10</v>
      </c>
      <c r="E52" s="37">
        <v>420</v>
      </c>
      <c r="F52" s="37">
        <v>422.3</v>
      </c>
      <c r="G52" s="37" t="s">
        <v>49</v>
      </c>
      <c r="H52" s="5">
        <f t="shared" ref="H52" si="66">(F52-E52)*C52</f>
        <v>5750.0000000000282</v>
      </c>
      <c r="I52" s="5">
        <v>0</v>
      </c>
      <c r="J52" s="21">
        <f t="shared" ref="J52" si="67">+I52+H52</f>
        <v>5750.0000000000282</v>
      </c>
    </row>
    <row r="53" spans="1:10">
      <c r="A53" s="18">
        <v>43389</v>
      </c>
      <c r="B53" s="35" t="s">
        <v>29</v>
      </c>
      <c r="C53" s="35">
        <v>1100</v>
      </c>
      <c r="D53" s="36" t="s">
        <v>10</v>
      </c>
      <c r="E53" s="37">
        <v>623</v>
      </c>
      <c r="F53" s="37">
        <v>629</v>
      </c>
      <c r="G53" s="37">
        <v>635</v>
      </c>
      <c r="H53" s="5">
        <f t="shared" ref="H53" si="68">(F53-E53)*C53</f>
        <v>6600</v>
      </c>
      <c r="I53" s="5">
        <f>(G53-F53)*C53</f>
        <v>6600</v>
      </c>
      <c r="J53" s="21">
        <f t="shared" ref="J53:J54" si="69">+I53+H53</f>
        <v>13200</v>
      </c>
    </row>
    <row r="54" spans="1:10">
      <c r="A54" s="18">
        <v>43388</v>
      </c>
      <c r="B54" s="35" t="s">
        <v>126</v>
      </c>
      <c r="C54" s="35">
        <v>500</v>
      </c>
      <c r="D54" s="36" t="s">
        <v>10</v>
      </c>
      <c r="E54" s="37">
        <v>612</v>
      </c>
      <c r="F54" s="37">
        <v>618</v>
      </c>
      <c r="G54" s="37">
        <v>625</v>
      </c>
      <c r="H54" s="5">
        <f t="shared" ref="H54" si="70">(F54-E54)*C54</f>
        <v>3000</v>
      </c>
      <c r="I54" s="5">
        <f>(G54-F54)*C54</f>
        <v>3500</v>
      </c>
      <c r="J54" s="21">
        <f t="shared" si="69"/>
        <v>6500</v>
      </c>
    </row>
    <row r="55" spans="1:10">
      <c r="A55" s="18">
        <v>43385</v>
      </c>
      <c r="B55" s="35" t="s">
        <v>97</v>
      </c>
      <c r="C55" s="35">
        <v>600</v>
      </c>
      <c r="D55" s="36" t="s">
        <v>10</v>
      </c>
      <c r="E55" s="37">
        <v>1130</v>
      </c>
      <c r="F55" s="37">
        <v>1138</v>
      </c>
      <c r="G55" s="37">
        <v>1143</v>
      </c>
      <c r="H55" s="5">
        <f t="shared" ref="H55" si="71">(F55-E55)*C55</f>
        <v>4800</v>
      </c>
      <c r="I55" s="5">
        <f>(G55-F55)*C55</f>
        <v>3000</v>
      </c>
      <c r="J55" s="21">
        <f t="shared" ref="J55" si="72">+I55+H55</f>
        <v>7800</v>
      </c>
    </row>
    <row r="56" spans="1:10">
      <c r="A56" s="18">
        <v>43384</v>
      </c>
      <c r="B56" s="35" t="s">
        <v>70</v>
      </c>
      <c r="C56" s="35">
        <v>2500</v>
      </c>
      <c r="D56" s="36" t="s">
        <v>11</v>
      </c>
      <c r="E56" s="37">
        <v>202</v>
      </c>
      <c r="F56" s="37">
        <v>204</v>
      </c>
      <c r="G56" s="37" t="s">
        <v>49</v>
      </c>
      <c r="H56" s="5">
        <f>(E56-F56)*C56</f>
        <v>-5000</v>
      </c>
      <c r="I56" s="21">
        <v>0</v>
      </c>
      <c r="J56" s="21">
        <f t="shared" ref="J56:J57" si="73">+I56+H56</f>
        <v>-5000</v>
      </c>
    </row>
    <row r="57" spans="1:10">
      <c r="A57" s="18">
        <v>43383</v>
      </c>
      <c r="B57" s="35" t="s">
        <v>95</v>
      </c>
      <c r="C57" s="35">
        <v>1250</v>
      </c>
      <c r="D57" s="36" t="s">
        <v>10</v>
      </c>
      <c r="E57" s="37">
        <v>388</v>
      </c>
      <c r="F57" s="37">
        <v>391.5</v>
      </c>
      <c r="G57" s="37">
        <v>396</v>
      </c>
      <c r="H57" s="5">
        <f t="shared" ref="H57" si="74">(F57-E57)*C57</f>
        <v>4375</v>
      </c>
      <c r="I57" s="5">
        <f>(G57-F57)*C57</f>
        <v>5625</v>
      </c>
      <c r="J57" s="21">
        <f t="shared" si="73"/>
        <v>10000</v>
      </c>
    </row>
    <row r="58" spans="1:10">
      <c r="A58" s="18">
        <v>43382</v>
      </c>
      <c r="B58" s="35" t="s">
        <v>118</v>
      </c>
      <c r="C58" s="35">
        <v>2000</v>
      </c>
      <c r="D58" s="36" t="s">
        <v>11</v>
      </c>
      <c r="E58" s="37">
        <v>299.5</v>
      </c>
      <c r="F58" s="37">
        <v>297.5</v>
      </c>
      <c r="G58" s="37">
        <v>295</v>
      </c>
      <c r="H58" s="5">
        <f t="shared" ref="H58:H66" si="75">(E58-F58)*C58</f>
        <v>4000</v>
      </c>
      <c r="I58" s="21">
        <f>(F58-G58)*C58</f>
        <v>5000</v>
      </c>
      <c r="J58" s="21">
        <f t="shared" ref="J58" si="76">+I58+H58</f>
        <v>9000</v>
      </c>
    </row>
    <row r="59" spans="1:10">
      <c r="A59" s="18">
        <v>43382</v>
      </c>
      <c r="B59" s="35" t="s">
        <v>38</v>
      </c>
      <c r="C59" s="35">
        <v>1000</v>
      </c>
      <c r="D59" s="36" t="s">
        <v>11</v>
      </c>
      <c r="E59" s="37">
        <v>769</v>
      </c>
      <c r="F59" s="37">
        <v>764</v>
      </c>
      <c r="G59" s="37">
        <v>761</v>
      </c>
      <c r="H59" s="5">
        <f t="shared" si="75"/>
        <v>5000</v>
      </c>
      <c r="I59" s="21">
        <f>(F59-G59)*C59</f>
        <v>3000</v>
      </c>
      <c r="J59" s="21">
        <f t="shared" ref="J59" si="77">+I59+H59</f>
        <v>8000</v>
      </c>
    </row>
    <row r="60" spans="1:10">
      <c r="A60" s="18">
        <v>43381</v>
      </c>
      <c r="B60" s="35" t="s">
        <v>188</v>
      </c>
      <c r="C60" s="35">
        <v>1600</v>
      </c>
      <c r="D60" s="36" t="s">
        <v>11</v>
      </c>
      <c r="E60" s="37">
        <v>229</v>
      </c>
      <c r="F60" s="37">
        <v>227</v>
      </c>
      <c r="G60" s="37" t="s">
        <v>49</v>
      </c>
      <c r="H60" s="5">
        <f t="shared" si="75"/>
        <v>3200</v>
      </c>
      <c r="I60" s="21">
        <v>0</v>
      </c>
      <c r="J60" s="21">
        <f t="shared" ref="J60" si="78">+I60+H60</f>
        <v>3200</v>
      </c>
    </row>
    <row r="61" spans="1:10">
      <c r="A61" s="18">
        <v>43378</v>
      </c>
      <c r="B61" s="35" t="s">
        <v>189</v>
      </c>
      <c r="C61" s="35">
        <v>2500</v>
      </c>
      <c r="D61" s="36" t="s">
        <v>11</v>
      </c>
      <c r="E61" s="37">
        <v>211</v>
      </c>
      <c r="F61" s="37">
        <v>209</v>
      </c>
      <c r="G61" s="37">
        <v>205</v>
      </c>
      <c r="H61" s="5">
        <f t="shared" si="75"/>
        <v>5000</v>
      </c>
      <c r="I61" s="21">
        <f>(F61-G61)*C61</f>
        <v>10000</v>
      </c>
      <c r="J61" s="21">
        <f t="shared" ref="J61" si="79">+I61+H61</f>
        <v>15000</v>
      </c>
    </row>
    <row r="62" spans="1:10">
      <c r="A62" s="18">
        <v>43377</v>
      </c>
      <c r="B62" s="35" t="s">
        <v>37</v>
      </c>
      <c r="C62" s="35">
        <v>500</v>
      </c>
      <c r="D62" s="36" t="s">
        <v>11</v>
      </c>
      <c r="E62" s="37">
        <v>2092</v>
      </c>
      <c r="F62" s="37">
        <v>2083</v>
      </c>
      <c r="G62" s="37">
        <v>2072</v>
      </c>
      <c r="H62" s="5">
        <f t="shared" si="75"/>
        <v>4500</v>
      </c>
      <c r="I62" s="21">
        <f>(F62-G62)*C62</f>
        <v>5500</v>
      </c>
      <c r="J62" s="21">
        <f t="shared" ref="J62" si="80">+I62+H62</f>
        <v>10000</v>
      </c>
    </row>
    <row r="63" spans="1:10">
      <c r="A63" s="18">
        <v>43376</v>
      </c>
      <c r="B63" s="35" t="s">
        <v>182</v>
      </c>
      <c r="C63" s="35">
        <v>1200</v>
      </c>
      <c r="D63" s="36" t="s">
        <v>11</v>
      </c>
      <c r="E63" s="37">
        <v>389</v>
      </c>
      <c r="F63" s="37">
        <v>385</v>
      </c>
      <c r="G63" s="37">
        <v>380</v>
      </c>
      <c r="H63" s="5">
        <f t="shared" si="75"/>
        <v>4800</v>
      </c>
      <c r="I63" s="21">
        <f>(F63-G63)*C63</f>
        <v>6000</v>
      </c>
      <c r="J63" s="21">
        <f t="shared" ref="J63" si="81">+I63+H63</f>
        <v>10800</v>
      </c>
    </row>
    <row r="64" spans="1:10">
      <c r="A64" s="18">
        <v>43374</v>
      </c>
      <c r="B64" s="35" t="s">
        <v>181</v>
      </c>
      <c r="C64" s="35">
        <v>200</v>
      </c>
      <c r="D64" s="36" t="s">
        <v>11</v>
      </c>
      <c r="E64" s="37">
        <v>2790</v>
      </c>
      <c r="F64" s="37">
        <v>2768</v>
      </c>
      <c r="G64" s="37" t="s">
        <v>49</v>
      </c>
      <c r="H64" s="5">
        <f t="shared" si="75"/>
        <v>4400</v>
      </c>
      <c r="I64" s="21">
        <v>0</v>
      </c>
      <c r="J64" s="21">
        <f t="shared" ref="J64" si="82">+I64+H64</f>
        <v>4400</v>
      </c>
    </row>
    <row r="65" spans="1:10">
      <c r="A65" s="18">
        <v>43371</v>
      </c>
      <c r="B65" s="35" t="s">
        <v>126</v>
      </c>
      <c r="C65" s="35">
        <v>700</v>
      </c>
      <c r="D65" s="36" t="s">
        <v>11</v>
      </c>
      <c r="E65" s="37">
        <v>620</v>
      </c>
      <c r="F65" s="37">
        <v>613</v>
      </c>
      <c r="G65" s="37">
        <v>605</v>
      </c>
      <c r="H65" s="5">
        <f t="shared" si="75"/>
        <v>4900</v>
      </c>
      <c r="I65" s="21">
        <f>(F65-G65)*C65</f>
        <v>5600</v>
      </c>
      <c r="J65" s="21">
        <f t="shared" ref="J65:J69" si="83">+I65+H65</f>
        <v>10500</v>
      </c>
    </row>
    <row r="66" spans="1:10">
      <c r="A66" s="18">
        <v>43371</v>
      </c>
      <c r="B66" s="35" t="s">
        <v>87</v>
      </c>
      <c r="C66" s="35">
        <v>1000</v>
      </c>
      <c r="D66" s="36" t="s">
        <v>11</v>
      </c>
      <c r="E66" s="37">
        <v>595</v>
      </c>
      <c r="F66" s="37">
        <v>590</v>
      </c>
      <c r="G66" s="37">
        <v>585</v>
      </c>
      <c r="H66" s="5">
        <f t="shared" si="75"/>
        <v>5000</v>
      </c>
      <c r="I66" s="21">
        <f>(F66-G66)*C66</f>
        <v>5000</v>
      </c>
      <c r="J66" s="21">
        <f t="shared" si="83"/>
        <v>10000</v>
      </c>
    </row>
    <row r="67" spans="1:10">
      <c r="A67" s="18">
        <v>43370</v>
      </c>
      <c r="B67" s="35" t="s">
        <v>29</v>
      </c>
      <c r="C67" s="35">
        <v>1100</v>
      </c>
      <c r="D67" s="36" t="s">
        <v>10</v>
      </c>
      <c r="E67" s="37">
        <v>677</v>
      </c>
      <c r="F67" s="37">
        <v>677</v>
      </c>
      <c r="G67" s="37" t="s">
        <v>49</v>
      </c>
      <c r="H67" s="5">
        <f t="shared" ref="H67:H69" si="84">(F67-E67)*C67</f>
        <v>0</v>
      </c>
      <c r="I67" s="21">
        <v>0</v>
      </c>
      <c r="J67" s="21">
        <f t="shared" si="83"/>
        <v>0</v>
      </c>
    </row>
    <row r="68" spans="1:10">
      <c r="A68" s="18">
        <v>43370</v>
      </c>
      <c r="B68" s="35" t="s">
        <v>124</v>
      </c>
      <c r="C68" s="35">
        <v>750</v>
      </c>
      <c r="D68" s="36" t="s">
        <v>10</v>
      </c>
      <c r="E68" s="37">
        <v>936</v>
      </c>
      <c r="F68" s="37">
        <v>941</v>
      </c>
      <c r="G68" s="37" t="s">
        <v>49</v>
      </c>
      <c r="H68" s="5">
        <f t="shared" si="84"/>
        <v>3750</v>
      </c>
      <c r="I68" s="21">
        <v>0</v>
      </c>
      <c r="J68" s="21">
        <f t="shared" si="83"/>
        <v>3750</v>
      </c>
    </row>
    <row r="69" spans="1:10">
      <c r="A69" s="18">
        <v>43369</v>
      </c>
      <c r="B69" s="35" t="s">
        <v>38</v>
      </c>
      <c r="C69" s="35">
        <v>1000</v>
      </c>
      <c r="D69" s="36" t="s">
        <v>10</v>
      </c>
      <c r="E69" s="37">
        <v>910</v>
      </c>
      <c r="F69" s="37">
        <v>914</v>
      </c>
      <c r="G69" s="37" t="s">
        <v>49</v>
      </c>
      <c r="H69" s="5">
        <f t="shared" si="84"/>
        <v>4000</v>
      </c>
      <c r="I69" s="21">
        <v>0</v>
      </c>
      <c r="J69" s="21">
        <f t="shared" si="83"/>
        <v>4000</v>
      </c>
    </row>
    <row r="70" spans="1:10">
      <c r="A70" s="18">
        <v>43367</v>
      </c>
      <c r="B70" s="35" t="s">
        <v>43</v>
      </c>
      <c r="C70" s="35">
        <v>500</v>
      </c>
      <c r="D70" s="36" t="s">
        <v>11</v>
      </c>
      <c r="E70" s="37">
        <v>1900</v>
      </c>
      <c r="F70" s="37">
        <v>1891</v>
      </c>
      <c r="G70" s="37">
        <v>1870</v>
      </c>
      <c r="H70" s="5">
        <f>(E70-F70)*C70</f>
        <v>4500</v>
      </c>
      <c r="I70" s="21">
        <f>(F70-G70)*C70</f>
        <v>10500</v>
      </c>
      <c r="J70" s="21">
        <f t="shared" ref="J70" si="85">+I70+H70</f>
        <v>15000</v>
      </c>
    </row>
    <row r="71" spans="1:10">
      <c r="A71" s="18">
        <v>43362</v>
      </c>
      <c r="B71" s="35" t="s">
        <v>178</v>
      </c>
      <c r="C71" s="35">
        <v>1250</v>
      </c>
      <c r="D71" s="36" t="s">
        <v>11</v>
      </c>
      <c r="E71" s="37">
        <v>310</v>
      </c>
      <c r="F71" s="37">
        <v>306</v>
      </c>
      <c r="G71" s="37" t="s">
        <v>49</v>
      </c>
      <c r="H71" s="5">
        <f>(E71-F71)*C71</f>
        <v>5000</v>
      </c>
      <c r="I71" s="21">
        <v>0</v>
      </c>
      <c r="J71" s="21">
        <f t="shared" ref="J71" si="86">+I71+H71</f>
        <v>5000</v>
      </c>
    </row>
    <row r="72" spans="1:10">
      <c r="A72" s="18">
        <v>43361</v>
      </c>
      <c r="B72" s="35" t="s">
        <v>161</v>
      </c>
      <c r="C72" s="35">
        <v>1200</v>
      </c>
      <c r="D72" s="36" t="s">
        <v>11</v>
      </c>
      <c r="E72" s="37">
        <v>649</v>
      </c>
      <c r="F72" s="37">
        <v>645</v>
      </c>
      <c r="G72" s="37">
        <v>638</v>
      </c>
      <c r="H72" s="5">
        <f>(E72-F72)*C72</f>
        <v>4800</v>
      </c>
      <c r="I72" s="21">
        <f>(F72-G72)*C72</f>
        <v>8400</v>
      </c>
      <c r="J72" s="21">
        <f t="shared" ref="J72" si="87">+I72+H72</f>
        <v>13200</v>
      </c>
    </row>
    <row r="73" spans="1:10">
      <c r="A73" s="18">
        <v>43360</v>
      </c>
      <c r="B73" s="35" t="s">
        <v>130</v>
      </c>
      <c r="C73" s="35">
        <v>1000</v>
      </c>
      <c r="D73" s="36" t="s">
        <v>10</v>
      </c>
      <c r="E73" s="37">
        <v>811</v>
      </c>
      <c r="F73" s="37">
        <v>815.5</v>
      </c>
      <c r="G73" s="37">
        <v>817</v>
      </c>
      <c r="H73" s="5">
        <f t="shared" ref="H73:H74" si="88">(F73-E73)*C73</f>
        <v>4500</v>
      </c>
      <c r="I73" s="5">
        <f>(G73-F73)*C73</f>
        <v>1500</v>
      </c>
      <c r="J73" s="21">
        <f t="shared" ref="J73:J76" si="89">+I73+H73</f>
        <v>6000</v>
      </c>
    </row>
    <row r="74" spans="1:10">
      <c r="A74" s="18">
        <v>43357</v>
      </c>
      <c r="B74" s="35" t="s">
        <v>170</v>
      </c>
      <c r="C74" s="35">
        <v>4000</v>
      </c>
      <c r="D74" s="36" t="s">
        <v>10</v>
      </c>
      <c r="E74" s="37">
        <v>200</v>
      </c>
      <c r="F74" s="37">
        <v>200.5</v>
      </c>
      <c r="G74" s="37" t="s">
        <v>49</v>
      </c>
      <c r="H74" s="5">
        <f t="shared" si="88"/>
        <v>2000</v>
      </c>
      <c r="I74" s="21">
        <v>0</v>
      </c>
      <c r="J74" s="21">
        <f t="shared" si="89"/>
        <v>2000</v>
      </c>
    </row>
    <row r="75" spans="1:10">
      <c r="A75" s="18">
        <v>43355</v>
      </c>
      <c r="B75" s="35" t="s">
        <v>95</v>
      </c>
      <c r="C75" s="35">
        <v>1250</v>
      </c>
      <c r="D75" s="36" t="s">
        <v>11</v>
      </c>
      <c r="E75" s="37">
        <v>430</v>
      </c>
      <c r="F75" s="37">
        <v>426</v>
      </c>
      <c r="G75" s="37">
        <v>422</v>
      </c>
      <c r="H75" s="5">
        <f>(E75-F75)*C75</f>
        <v>5000</v>
      </c>
      <c r="I75" s="21">
        <f>(F75-G75)*C75</f>
        <v>5000</v>
      </c>
      <c r="J75" s="21">
        <f t="shared" ref="J75" si="90">+I75+H75</f>
        <v>10000</v>
      </c>
    </row>
    <row r="76" spans="1:10">
      <c r="A76" s="18">
        <v>43354</v>
      </c>
      <c r="B76" s="35" t="s">
        <v>132</v>
      </c>
      <c r="C76" s="35">
        <v>600</v>
      </c>
      <c r="D76" s="36" t="s">
        <v>11</v>
      </c>
      <c r="E76" s="37">
        <v>1116</v>
      </c>
      <c r="F76" s="37">
        <v>1109</v>
      </c>
      <c r="G76" s="37">
        <v>1100</v>
      </c>
      <c r="H76" s="5">
        <f>(E76-F76)*C76</f>
        <v>4200</v>
      </c>
      <c r="I76" s="21">
        <f>(F76-G76)*C76</f>
        <v>5400</v>
      </c>
      <c r="J76" s="21">
        <f t="shared" si="89"/>
        <v>9600</v>
      </c>
    </row>
    <row r="77" spans="1:10">
      <c r="A77" s="18">
        <v>43353</v>
      </c>
      <c r="B77" s="35" t="s">
        <v>162</v>
      </c>
      <c r="C77" s="35">
        <v>1500</v>
      </c>
      <c r="D77" s="36" t="s">
        <v>10</v>
      </c>
      <c r="E77" s="37">
        <v>461</v>
      </c>
      <c r="F77" s="37">
        <v>458</v>
      </c>
      <c r="G77" s="37" t="s">
        <v>49</v>
      </c>
      <c r="H77" s="5">
        <f t="shared" ref="H77:H78" si="91">(F77-E77)*C77</f>
        <v>-4500</v>
      </c>
      <c r="I77" s="21">
        <v>0</v>
      </c>
      <c r="J77" s="21">
        <f t="shared" ref="J77:J79" si="92">+I77+H77</f>
        <v>-4500</v>
      </c>
    </row>
    <row r="78" spans="1:10">
      <c r="A78" s="18">
        <v>43350</v>
      </c>
      <c r="B78" s="35" t="s">
        <v>161</v>
      </c>
      <c r="C78" s="35">
        <v>1200</v>
      </c>
      <c r="D78" s="36" t="s">
        <v>10</v>
      </c>
      <c r="E78" s="37">
        <v>676</v>
      </c>
      <c r="F78" s="37">
        <v>680</v>
      </c>
      <c r="G78" s="37">
        <v>685</v>
      </c>
      <c r="H78" s="5">
        <f t="shared" si="91"/>
        <v>4800</v>
      </c>
      <c r="I78" s="5">
        <f>(G78-F78)*C78</f>
        <v>6000</v>
      </c>
      <c r="J78" s="21">
        <f t="shared" si="92"/>
        <v>10800</v>
      </c>
    </row>
    <row r="79" spans="1:10">
      <c r="A79" s="18">
        <v>43349</v>
      </c>
      <c r="B79" s="35" t="s">
        <v>128</v>
      </c>
      <c r="C79" s="35">
        <v>1000</v>
      </c>
      <c r="D79" s="36" t="s">
        <v>10</v>
      </c>
      <c r="E79" s="37">
        <v>1241</v>
      </c>
      <c r="F79" s="37">
        <v>1246.5</v>
      </c>
      <c r="G79" s="37">
        <v>1254</v>
      </c>
      <c r="H79" s="5">
        <f t="shared" ref="H79" si="93">(F79-E79)*C79</f>
        <v>5500</v>
      </c>
      <c r="I79" s="5">
        <f>(G79-F79)*C79</f>
        <v>7500</v>
      </c>
      <c r="J79" s="21">
        <f t="shared" si="92"/>
        <v>13000</v>
      </c>
    </row>
    <row r="80" spans="1:10">
      <c r="A80" s="18">
        <v>43348</v>
      </c>
      <c r="B80" s="35" t="s">
        <v>159</v>
      </c>
      <c r="C80" s="35">
        <v>600</v>
      </c>
      <c r="D80" s="36" t="s">
        <v>11</v>
      </c>
      <c r="E80" s="37">
        <v>1230</v>
      </c>
      <c r="F80" s="37">
        <v>1220</v>
      </c>
      <c r="G80" s="37">
        <v>1210</v>
      </c>
      <c r="H80" s="5">
        <f>(E80-F80)*C80</f>
        <v>6000</v>
      </c>
      <c r="I80" s="21">
        <f>(F80-G80)*C80</f>
        <v>6000</v>
      </c>
      <c r="J80" s="21">
        <f t="shared" ref="J80" si="94">+I80+H80</f>
        <v>12000</v>
      </c>
    </row>
    <row r="81" spans="1:10">
      <c r="A81" s="18">
        <v>43347</v>
      </c>
      <c r="B81" s="35" t="s">
        <v>98</v>
      </c>
      <c r="C81" s="35">
        <v>1200</v>
      </c>
      <c r="D81" s="36" t="s">
        <v>11</v>
      </c>
      <c r="E81" s="37">
        <v>710</v>
      </c>
      <c r="F81" s="37">
        <v>706</v>
      </c>
      <c r="G81" s="37">
        <v>702</v>
      </c>
      <c r="H81" s="5">
        <f>(E81-F81)*C81</f>
        <v>4800</v>
      </c>
      <c r="I81" s="21">
        <f>(F81-G81)*C81</f>
        <v>4800</v>
      </c>
      <c r="J81" s="21">
        <f t="shared" ref="J81" si="95">+I81+H81</f>
        <v>9600</v>
      </c>
    </row>
    <row r="82" spans="1:10">
      <c r="A82" s="18">
        <v>43346</v>
      </c>
      <c r="B82" s="35" t="s">
        <v>156</v>
      </c>
      <c r="C82" s="35">
        <v>600</v>
      </c>
      <c r="D82" s="36" t="s">
        <v>10</v>
      </c>
      <c r="E82" s="37">
        <v>870</v>
      </c>
      <c r="F82" s="37">
        <v>874.75</v>
      </c>
      <c r="G82" s="37" t="s">
        <v>49</v>
      </c>
      <c r="H82" s="5">
        <f t="shared" ref="H82:H83" si="96">(F82-E82)*C82</f>
        <v>2850</v>
      </c>
      <c r="I82" s="5">
        <v>0</v>
      </c>
      <c r="J82" s="21">
        <f t="shared" ref="J82:J83" si="97">+I82+H82</f>
        <v>2850</v>
      </c>
    </row>
    <row r="83" spans="1:10">
      <c r="A83" s="18">
        <v>43346</v>
      </c>
      <c r="B83" s="35" t="s">
        <v>155</v>
      </c>
      <c r="C83" s="35">
        <v>600</v>
      </c>
      <c r="D83" s="36" t="s">
        <v>10</v>
      </c>
      <c r="E83" s="37">
        <v>1468</v>
      </c>
      <c r="F83" s="37">
        <v>1460</v>
      </c>
      <c r="G83" s="37" t="s">
        <v>49</v>
      </c>
      <c r="H83" s="5">
        <f t="shared" si="96"/>
        <v>-4800</v>
      </c>
      <c r="I83" s="5">
        <v>0</v>
      </c>
      <c r="J83" s="21">
        <f t="shared" si="97"/>
        <v>-4800</v>
      </c>
    </row>
    <row r="84" spans="1:10">
      <c r="A84" s="18">
        <v>43342</v>
      </c>
      <c r="B84" s="35" t="s">
        <v>98</v>
      </c>
      <c r="C84" s="35">
        <v>1200</v>
      </c>
      <c r="D84" s="36" t="s">
        <v>10</v>
      </c>
      <c r="E84" s="37">
        <v>695</v>
      </c>
      <c r="F84" s="37">
        <v>698.9</v>
      </c>
      <c r="G84" s="37" t="s">
        <v>49</v>
      </c>
      <c r="H84" s="5">
        <f t="shared" ref="H84" si="98">(F84-E84)*C84</f>
        <v>4679.9999999999727</v>
      </c>
      <c r="I84" s="5">
        <v>0</v>
      </c>
      <c r="J84" s="21">
        <f t="shared" ref="J84" si="99">+I84+H84</f>
        <v>4679.9999999999727</v>
      </c>
    </row>
    <row r="85" spans="1:10">
      <c r="A85" s="18">
        <v>43340</v>
      </c>
      <c r="B85" s="35" t="s">
        <v>151</v>
      </c>
      <c r="C85" s="35">
        <v>700</v>
      </c>
      <c r="D85" s="36" t="s">
        <v>10</v>
      </c>
      <c r="E85" s="37">
        <v>788</v>
      </c>
      <c r="F85" s="37">
        <v>792</v>
      </c>
      <c r="G85" s="37" t="s">
        <v>49</v>
      </c>
      <c r="H85" s="5">
        <f t="shared" ref="H85" si="100">(F85-E85)*C85</f>
        <v>2800</v>
      </c>
      <c r="I85" s="5">
        <v>0</v>
      </c>
      <c r="J85" s="21">
        <f t="shared" ref="J85" si="101">+I85+H85</f>
        <v>2800</v>
      </c>
    </row>
    <row r="86" spans="1:10">
      <c r="A86" s="18">
        <v>43339</v>
      </c>
      <c r="B86" s="35" t="s">
        <v>106</v>
      </c>
      <c r="C86" s="35">
        <v>2600</v>
      </c>
      <c r="D86" s="36" t="s">
        <v>10</v>
      </c>
      <c r="E86" s="37">
        <v>385</v>
      </c>
      <c r="F86" s="37">
        <v>386.7</v>
      </c>
      <c r="G86" s="37" t="s">
        <v>49</v>
      </c>
      <c r="H86" s="5">
        <f t="shared" ref="H86" si="102">(F86-E86)*C86</f>
        <v>4419.9999999999709</v>
      </c>
      <c r="I86" s="5">
        <v>0</v>
      </c>
      <c r="J86" s="21">
        <f t="shared" ref="J86" si="103">+I86+H86</f>
        <v>4419.9999999999709</v>
      </c>
    </row>
    <row r="87" spans="1:10">
      <c r="A87" s="18">
        <v>43336</v>
      </c>
      <c r="B87" s="35" t="s">
        <v>128</v>
      </c>
      <c r="C87" s="35">
        <v>1000</v>
      </c>
      <c r="D87" s="36" t="s">
        <v>10</v>
      </c>
      <c r="E87" s="37">
        <v>1273</v>
      </c>
      <c r="F87" s="37">
        <v>1278</v>
      </c>
      <c r="G87" s="37" t="s">
        <v>49</v>
      </c>
      <c r="H87" s="5">
        <f t="shared" ref="H87" si="104">(F87-E87)*C87</f>
        <v>5000</v>
      </c>
      <c r="I87" s="5">
        <v>0</v>
      </c>
      <c r="J87" s="21">
        <f t="shared" ref="J87" si="105">+I87+H87</f>
        <v>5000</v>
      </c>
    </row>
    <row r="88" spans="1:10">
      <c r="A88" s="18">
        <v>43335</v>
      </c>
      <c r="B88" s="35" t="s">
        <v>130</v>
      </c>
      <c r="C88" s="35">
        <v>1000</v>
      </c>
      <c r="D88" s="36" t="s">
        <v>10</v>
      </c>
      <c r="E88" s="37">
        <v>679</v>
      </c>
      <c r="F88" s="37">
        <v>684</v>
      </c>
      <c r="G88" s="37">
        <v>690</v>
      </c>
      <c r="H88" s="5">
        <f t="shared" ref="H88" si="106">(F88-E88)*C88</f>
        <v>5000</v>
      </c>
      <c r="I88" s="5">
        <f>(G88-F88)*C88</f>
        <v>6000</v>
      </c>
      <c r="J88" s="21">
        <f t="shared" ref="J88" si="107">+I88+H88</f>
        <v>11000</v>
      </c>
    </row>
    <row r="89" spans="1:10">
      <c r="A89" s="18">
        <v>43333</v>
      </c>
      <c r="B89" s="35" t="s">
        <v>151</v>
      </c>
      <c r="C89" s="35">
        <v>700</v>
      </c>
      <c r="D89" s="36" t="s">
        <v>10</v>
      </c>
      <c r="E89" s="37">
        <v>733</v>
      </c>
      <c r="F89" s="37">
        <v>739</v>
      </c>
      <c r="G89" s="37" t="s">
        <v>49</v>
      </c>
      <c r="H89" s="5">
        <f t="shared" ref="H89" si="108">(F89-E89)*C89</f>
        <v>4200</v>
      </c>
      <c r="I89" s="5">
        <v>0</v>
      </c>
      <c r="J89" s="21">
        <f t="shared" ref="J89" si="109">+I89+H89</f>
        <v>4200</v>
      </c>
    </row>
    <row r="90" spans="1:10">
      <c r="A90" s="18">
        <v>43333</v>
      </c>
      <c r="B90" s="35" t="s">
        <v>29</v>
      </c>
      <c r="C90" s="35">
        <v>1100</v>
      </c>
      <c r="D90" s="36" t="s">
        <v>10</v>
      </c>
      <c r="E90" s="37">
        <v>906</v>
      </c>
      <c r="F90" s="37">
        <v>902</v>
      </c>
      <c r="G90" s="37" t="s">
        <v>49</v>
      </c>
      <c r="H90" s="5">
        <f t="shared" ref="H90" si="110">(F90-E90)*C90</f>
        <v>-4400</v>
      </c>
      <c r="I90" s="5">
        <v>0</v>
      </c>
      <c r="J90" s="21">
        <f t="shared" ref="J90" si="111">+I90+H90</f>
        <v>-4400</v>
      </c>
    </row>
    <row r="91" spans="1:10">
      <c r="A91" s="18">
        <v>43329</v>
      </c>
      <c r="B91" s="35" t="s">
        <v>130</v>
      </c>
      <c r="C91" s="35">
        <v>1000</v>
      </c>
      <c r="D91" s="36" t="s">
        <v>10</v>
      </c>
      <c r="E91" s="37">
        <v>654</v>
      </c>
      <c r="F91" s="37">
        <v>658.5</v>
      </c>
      <c r="G91" s="37">
        <v>664</v>
      </c>
      <c r="H91" s="5">
        <f t="shared" ref="H91" si="112">(F91-E91)*C91</f>
        <v>4500</v>
      </c>
      <c r="I91" s="5">
        <f>(G91-F91)*C91</f>
        <v>5500</v>
      </c>
      <c r="J91" s="21">
        <f t="shared" ref="J91" si="113">+I91+H91</f>
        <v>10000</v>
      </c>
    </row>
    <row r="92" spans="1:10">
      <c r="A92" s="18">
        <v>43328</v>
      </c>
      <c r="B92" s="35" t="s">
        <v>123</v>
      </c>
      <c r="C92" s="35">
        <v>800</v>
      </c>
      <c r="D92" s="36" t="s">
        <v>10</v>
      </c>
      <c r="E92" s="37">
        <v>1332</v>
      </c>
      <c r="F92" s="37">
        <v>1338</v>
      </c>
      <c r="G92" s="37">
        <v>1350</v>
      </c>
      <c r="H92" s="5">
        <f t="shared" ref="H92" si="114">(F92-E92)*C92</f>
        <v>4800</v>
      </c>
      <c r="I92" s="5">
        <f>(G92-F92)*C92</f>
        <v>9600</v>
      </c>
      <c r="J92" s="21">
        <f t="shared" ref="J92" si="115">+I92+H92</f>
        <v>14400</v>
      </c>
    </row>
    <row r="93" spans="1:10">
      <c r="A93" s="18">
        <v>43326</v>
      </c>
      <c r="B93" s="35" t="s">
        <v>28</v>
      </c>
      <c r="C93" s="35">
        <v>1200</v>
      </c>
      <c r="D93" s="36" t="s">
        <v>10</v>
      </c>
      <c r="E93" s="37">
        <v>1000</v>
      </c>
      <c r="F93" s="37">
        <v>1004</v>
      </c>
      <c r="G93" s="37">
        <v>1010</v>
      </c>
      <c r="H93" s="5">
        <f t="shared" ref="H93" si="116">(F93-E93)*C93</f>
        <v>4800</v>
      </c>
      <c r="I93" s="5">
        <f>(G93-F93)*C93</f>
        <v>7200</v>
      </c>
      <c r="J93" s="21">
        <f t="shared" ref="J93" si="117">+I93+H93</f>
        <v>12000</v>
      </c>
    </row>
    <row r="94" spans="1:10">
      <c r="A94" s="18">
        <v>43325</v>
      </c>
      <c r="B94" s="35" t="s">
        <v>38</v>
      </c>
      <c r="C94" s="35">
        <v>1000</v>
      </c>
      <c r="D94" s="36" t="s">
        <v>10</v>
      </c>
      <c r="E94" s="37">
        <v>956</v>
      </c>
      <c r="F94" s="37">
        <v>960</v>
      </c>
      <c r="G94" s="37">
        <v>965</v>
      </c>
      <c r="H94" s="5">
        <f t="shared" ref="H94" si="118">(F94-E94)*C94</f>
        <v>4000</v>
      </c>
      <c r="I94" s="5">
        <f>(G94-F94)*C94</f>
        <v>5000</v>
      </c>
      <c r="J94" s="21">
        <f t="shared" ref="J94" si="119">+I94+H94</f>
        <v>9000</v>
      </c>
    </row>
    <row r="95" spans="1:10">
      <c r="A95" s="18">
        <v>43325</v>
      </c>
      <c r="B95" s="35" t="s">
        <v>145</v>
      </c>
      <c r="C95" s="35">
        <v>1200</v>
      </c>
      <c r="D95" s="36" t="s">
        <v>10</v>
      </c>
      <c r="E95" s="37">
        <v>667</v>
      </c>
      <c r="F95" s="37">
        <v>663</v>
      </c>
      <c r="G95" s="37" t="s">
        <v>49</v>
      </c>
      <c r="H95" s="5">
        <f t="shared" ref="H95" si="120">(F95-E95)*C95</f>
        <v>-4800</v>
      </c>
      <c r="I95" s="5">
        <v>0</v>
      </c>
      <c r="J95" s="21">
        <f t="shared" ref="J95" si="121">+I95+H95</f>
        <v>-4800</v>
      </c>
    </row>
    <row r="96" spans="1:10">
      <c r="A96" s="18">
        <v>43322</v>
      </c>
      <c r="B96" s="35" t="s">
        <v>141</v>
      </c>
      <c r="C96" s="35">
        <v>1100</v>
      </c>
      <c r="D96" s="36" t="s">
        <v>11</v>
      </c>
      <c r="E96" s="37">
        <v>558.5</v>
      </c>
      <c r="F96" s="37">
        <v>554.5</v>
      </c>
      <c r="G96" s="37">
        <v>551</v>
      </c>
      <c r="H96" s="5">
        <f>(E96-F96)*C96</f>
        <v>4400</v>
      </c>
      <c r="I96" s="21">
        <f>(F96-G96)*C96</f>
        <v>3850</v>
      </c>
      <c r="J96" s="21">
        <f t="shared" ref="J96" si="122">+I96+H96</f>
        <v>8250</v>
      </c>
    </row>
    <row r="97" spans="1:10">
      <c r="A97" s="18">
        <v>43321</v>
      </c>
      <c r="B97" s="35" t="s">
        <v>63</v>
      </c>
      <c r="C97" s="35">
        <v>2750</v>
      </c>
      <c r="D97" s="36" t="s">
        <v>10</v>
      </c>
      <c r="E97" s="37">
        <v>332</v>
      </c>
      <c r="F97" s="37">
        <v>334</v>
      </c>
      <c r="G97" s="37">
        <v>337</v>
      </c>
      <c r="H97" s="5">
        <f t="shared" ref="H97:H98" si="123">(F97-E97)*C97</f>
        <v>5500</v>
      </c>
      <c r="I97" s="5">
        <f>(G97-F97)*C97</f>
        <v>8250</v>
      </c>
      <c r="J97" s="21">
        <f t="shared" ref="J97:J98" si="124">+I97+H97</f>
        <v>13750</v>
      </c>
    </row>
    <row r="98" spans="1:10">
      <c r="A98" s="18">
        <v>43321</v>
      </c>
      <c r="B98" s="35" t="s">
        <v>17</v>
      </c>
      <c r="C98" s="35">
        <v>2500</v>
      </c>
      <c r="D98" s="36" t="s">
        <v>10</v>
      </c>
      <c r="E98" s="37">
        <v>199</v>
      </c>
      <c r="F98" s="37">
        <v>197</v>
      </c>
      <c r="G98" s="37" t="s">
        <v>49</v>
      </c>
      <c r="H98" s="5">
        <f t="shared" si="123"/>
        <v>-5000</v>
      </c>
      <c r="I98" s="5">
        <v>0</v>
      </c>
      <c r="J98" s="21">
        <f t="shared" si="124"/>
        <v>-5000</v>
      </c>
    </row>
    <row r="99" spans="1:10">
      <c r="A99" s="18">
        <v>43319</v>
      </c>
      <c r="B99" s="35" t="s">
        <v>93</v>
      </c>
      <c r="C99" s="35">
        <v>1100</v>
      </c>
      <c r="D99" s="36" t="s">
        <v>10</v>
      </c>
      <c r="E99" s="37">
        <v>953</v>
      </c>
      <c r="F99" s="37">
        <v>958</v>
      </c>
      <c r="G99" s="37">
        <v>963</v>
      </c>
      <c r="H99" s="5">
        <f t="shared" ref="H99:H105" si="125">(F99-E99)*C99</f>
        <v>5500</v>
      </c>
      <c r="I99" s="5">
        <f>(G99-F99)*C99</f>
        <v>5500</v>
      </c>
      <c r="J99" s="21">
        <f t="shared" ref="J99:J106" si="126">+I99+H99</f>
        <v>11000</v>
      </c>
    </row>
    <row r="100" spans="1:10">
      <c r="A100" s="18">
        <v>43318</v>
      </c>
      <c r="B100" s="35" t="s">
        <v>135</v>
      </c>
      <c r="C100" s="35">
        <v>700</v>
      </c>
      <c r="D100" s="36" t="s">
        <v>10</v>
      </c>
      <c r="E100" s="37">
        <v>892</v>
      </c>
      <c r="F100" s="37">
        <v>898.9</v>
      </c>
      <c r="G100" s="37" t="s">
        <v>49</v>
      </c>
      <c r="H100" s="5">
        <f t="shared" ref="H100:H102" si="127">(F100-E100)*C100</f>
        <v>4829.9999999999836</v>
      </c>
      <c r="I100" s="5">
        <v>0</v>
      </c>
      <c r="J100" s="21">
        <f t="shared" ref="J100:J102" si="128">+I100+H100</f>
        <v>4829.9999999999836</v>
      </c>
    </row>
    <row r="101" spans="1:10">
      <c r="A101" s="18">
        <v>43318</v>
      </c>
      <c r="B101" s="35" t="s">
        <v>134</v>
      </c>
      <c r="C101" s="35">
        <v>4950</v>
      </c>
      <c r="D101" s="36" t="s">
        <v>10</v>
      </c>
      <c r="E101" s="37">
        <v>119</v>
      </c>
      <c r="F101" s="37">
        <v>118</v>
      </c>
      <c r="G101" s="37">
        <v>0</v>
      </c>
      <c r="H101" s="5">
        <f t="shared" ref="H101" si="129">(F101-E101)*C101</f>
        <v>-4950</v>
      </c>
      <c r="I101" s="5">
        <v>0</v>
      </c>
      <c r="J101" s="21">
        <f t="shared" ref="J101" si="130">+I101+H101</f>
        <v>-4950</v>
      </c>
    </row>
    <row r="102" spans="1:10">
      <c r="A102" s="18">
        <v>43315</v>
      </c>
      <c r="B102" s="35" t="s">
        <v>136</v>
      </c>
      <c r="C102" s="35">
        <v>1000</v>
      </c>
      <c r="D102" s="36" t="s">
        <v>10</v>
      </c>
      <c r="E102" s="37">
        <v>583</v>
      </c>
      <c r="F102" s="37">
        <v>586.5</v>
      </c>
      <c r="G102" s="37">
        <v>0</v>
      </c>
      <c r="H102" s="5">
        <f t="shared" si="127"/>
        <v>3500</v>
      </c>
      <c r="I102" s="5">
        <v>0</v>
      </c>
      <c r="J102" s="21">
        <f t="shared" si="128"/>
        <v>3500</v>
      </c>
    </row>
    <row r="103" spans="1:10">
      <c r="A103" s="18">
        <v>43314</v>
      </c>
      <c r="B103" s="35" t="s">
        <v>130</v>
      </c>
      <c r="C103" s="35">
        <v>1000</v>
      </c>
      <c r="D103" s="36" t="s">
        <v>10</v>
      </c>
      <c r="E103" s="37">
        <v>613</v>
      </c>
      <c r="F103" s="37">
        <v>618</v>
      </c>
      <c r="G103" s="37">
        <v>622.75</v>
      </c>
      <c r="H103" s="5">
        <f t="shared" si="125"/>
        <v>5000</v>
      </c>
      <c r="I103" s="5">
        <f>(G103-F103)*C103</f>
        <v>4750</v>
      </c>
      <c r="J103" s="21">
        <f t="shared" si="126"/>
        <v>9750</v>
      </c>
    </row>
    <row r="104" spans="1:10">
      <c r="A104" s="18">
        <v>43313</v>
      </c>
      <c r="B104" s="35" t="s">
        <v>131</v>
      </c>
      <c r="C104" s="35">
        <v>125</v>
      </c>
      <c r="D104" s="36" t="s">
        <v>10</v>
      </c>
      <c r="E104" s="37">
        <v>7120</v>
      </c>
      <c r="F104" s="37">
        <v>7160</v>
      </c>
      <c r="G104" s="37">
        <v>0</v>
      </c>
      <c r="H104" s="5">
        <f t="shared" si="125"/>
        <v>5000</v>
      </c>
      <c r="I104" s="5">
        <v>0</v>
      </c>
      <c r="J104" s="21">
        <f t="shared" si="126"/>
        <v>5000</v>
      </c>
    </row>
    <row r="105" spans="1:10">
      <c r="A105" s="18">
        <v>43312</v>
      </c>
      <c r="B105" s="35" t="s">
        <v>132</v>
      </c>
      <c r="C105" s="35">
        <v>800</v>
      </c>
      <c r="D105" s="36" t="s">
        <v>10</v>
      </c>
      <c r="E105" s="37">
        <v>1045</v>
      </c>
      <c r="F105" s="37">
        <v>1051.8</v>
      </c>
      <c r="G105" s="37">
        <v>0</v>
      </c>
      <c r="H105" s="5">
        <f t="shared" si="125"/>
        <v>5439.9999999999636</v>
      </c>
      <c r="I105" s="5">
        <v>0</v>
      </c>
      <c r="J105" s="21">
        <f t="shared" si="126"/>
        <v>5439.9999999999636</v>
      </c>
    </row>
    <row r="106" spans="1:10">
      <c r="A106" s="18">
        <v>43311</v>
      </c>
      <c r="B106" s="35" t="s">
        <v>133</v>
      </c>
      <c r="C106" s="35">
        <v>1000</v>
      </c>
      <c r="D106" s="36" t="s">
        <v>11</v>
      </c>
      <c r="E106" s="37">
        <v>514</v>
      </c>
      <c r="F106" s="37">
        <v>510.8</v>
      </c>
      <c r="G106" s="37">
        <v>0</v>
      </c>
      <c r="H106" s="5">
        <f>(E106-F106)*C106</f>
        <v>3199.9999999999886</v>
      </c>
      <c r="I106" s="5">
        <v>0</v>
      </c>
      <c r="J106" s="21">
        <f t="shared" si="126"/>
        <v>3199.9999999999886</v>
      </c>
    </row>
    <row r="107" spans="1:10">
      <c r="A107" s="18">
        <v>43308</v>
      </c>
      <c r="B107" s="35" t="s">
        <v>121</v>
      </c>
      <c r="C107" s="35">
        <v>2800</v>
      </c>
      <c r="D107" s="36" t="s">
        <v>10</v>
      </c>
      <c r="E107" s="37">
        <v>170.5</v>
      </c>
      <c r="F107" s="37">
        <v>172</v>
      </c>
      <c r="G107" s="37">
        <v>174</v>
      </c>
      <c r="H107" s="5">
        <f t="shared" ref="H107:H114" si="131">(F107-E107)*C107</f>
        <v>4200</v>
      </c>
      <c r="I107" s="5">
        <f>(G107-F107)*C107</f>
        <v>5600</v>
      </c>
      <c r="J107" s="21">
        <f t="shared" ref="J107:J114" si="132">+I107+H107</f>
        <v>9800</v>
      </c>
    </row>
    <row r="108" spans="1:10">
      <c r="A108" s="18">
        <v>43307</v>
      </c>
      <c r="B108" s="35" t="s">
        <v>70</v>
      </c>
      <c r="C108" s="35">
        <v>2500</v>
      </c>
      <c r="D108" s="36" t="s">
        <v>10</v>
      </c>
      <c r="E108" s="37">
        <v>221.8</v>
      </c>
      <c r="F108" s="37">
        <v>223.8</v>
      </c>
      <c r="G108" s="37">
        <v>225</v>
      </c>
      <c r="H108" s="5">
        <f t="shared" si="131"/>
        <v>5000</v>
      </c>
      <c r="I108" s="5">
        <f>(G108-F108)*C108</f>
        <v>2999.9999999999718</v>
      </c>
      <c r="J108" s="21">
        <f t="shared" si="132"/>
        <v>7999.9999999999718</v>
      </c>
    </row>
    <row r="109" spans="1:10">
      <c r="A109" s="18">
        <v>43306</v>
      </c>
      <c r="B109" s="35" t="s">
        <v>122</v>
      </c>
      <c r="C109" s="35">
        <v>2250</v>
      </c>
      <c r="D109" s="36" t="s">
        <v>10</v>
      </c>
      <c r="E109" s="37">
        <v>206</v>
      </c>
      <c r="F109" s="37">
        <v>204</v>
      </c>
      <c r="G109" s="37" t="s">
        <v>49</v>
      </c>
      <c r="H109" s="5">
        <f t="shared" si="131"/>
        <v>-4500</v>
      </c>
      <c r="I109" s="5">
        <v>0</v>
      </c>
      <c r="J109" s="21">
        <f t="shared" si="132"/>
        <v>-4500</v>
      </c>
    </row>
    <row r="110" spans="1:10">
      <c r="A110" s="18">
        <v>43305</v>
      </c>
      <c r="B110" s="35" t="s">
        <v>38</v>
      </c>
      <c r="C110" s="35">
        <v>1000</v>
      </c>
      <c r="D110" s="36" t="s">
        <v>10</v>
      </c>
      <c r="E110" s="37">
        <v>920</v>
      </c>
      <c r="F110" s="37">
        <v>924.9</v>
      </c>
      <c r="G110" s="37" t="s">
        <v>49</v>
      </c>
      <c r="H110" s="5">
        <f t="shared" si="131"/>
        <v>4899.9999999999773</v>
      </c>
      <c r="I110" s="5">
        <v>0</v>
      </c>
      <c r="J110" s="21">
        <f t="shared" si="132"/>
        <v>4899.9999999999773</v>
      </c>
    </row>
    <row r="111" spans="1:10">
      <c r="A111" s="18">
        <v>43304</v>
      </c>
      <c r="B111" s="35" t="s">
        <v>123</v>
      </c>
      <c r="C111" s="35">
        <v>800</v>
      </c>
      <c r="D111" s="36" t="s">
        <v>10</v>
      </c>
      <c r="E111" s="37">
        <v>1319</v>
      </c>
      <c r="F111" s="37">
        <v>1326</v>
      </c>
      <c r="G111" s="37">
        <v>1330</v>
      </c>
      <c r="H111" s="5">
        <f t="shared" si="131"/>
        <v>5600</v>
      </c>
      <c r="I111" s="5">
        <f>(G111-F111)*C111</f>
        <v>3200</v>
      </c>
      <c r="J111" s="21">
        <f t="shared" si="132"/>
        <v>8800</v>
      </c>
    </row>
    <row r="112" spans="1:10">
      <c r="A112" s="18">
        <v>43301</v>
      </c>
      <c r="B112" s="35" t="s">
        <v>93</v>
      </c>
      <c r="C112" s="35">
        <v>1100</v>
      </c>
      <c r="D112" s="36" t="s">
        <v>10</v>
      </c>
      <c r="E112" s="37">
        <v>838</v>
      </c>
      <c r="F112" s="37">
        <v>842</v>
      </c>
      <c r="G112" s="37">
        <v>848</v>
      </c>
      <c r="H112" s="5">
        <f t="shared" si="131"/>
        <v>4400</v>
      </c>
      <c r="I112" s="5">
        <f>(G112-F112)*C112</f>
        <v>6600</v>
      </c>
      <c r="J112" s="21">
        <f t="shared" si="132"/>
        <v>11000</v>
      </c>
    </row>
    <row r="113" spans="1:10">
      <c r="A113" s="18">
        <v>43300</v>
      </c>
      <c r="B113" s="35" t="s">
        <v>124</v>
      </c>
      <c r="C113" s="35">
        <v>750</v>
      </c>
      <c r="D113" s="36" t="s">
        <v>10</v>
      </c>
      <c r="E113" s="37">
        <v>858</v>
      </c>
      <c r="F113" s="37">
        <v>864</v>
      </c>
      <c r="G113" s="37">
        <v>870</v>
      </c>
      <c r="H113" s="5">
        <f t="shared" si="131"/>
        <v>4500</v>
      </c>
      <c r="I113" s="5">
        <f>(G113-F113)*C113</f>
        <v>4500</v>
      </c>
      <c r="J113" s="21">
        <f t="shared" si="132"/>
        <v>9000</v>
      </c>
    </row>
    <row r="114" spans="1:10">
      <c r="A114" s="18">
        <v>43300</v>
      </c>
      <c r="B114" s="35" t="s">
        <v>125</v>
      </c>
      <c r="C114" s="35">
        <v>1000</v>
      </c>
      <c r="D114" s="36" t="s">
        <v>10</v>
      </c>
      <c r="E114" s="37">
        <v>572</v>
      </c>
      <c r="F114" s="37">
        <v>575.4</v>
      </c>
      <c r="G114" s="37" t="s">
        <v>49</v>
      </c>
      <c r="H114" s="5">
        <f t="shared" si="131"/>
        <v>3399.9999999999773</v>
      </c>
      <c r="I114" s="21">
        <v>0</v>
      </c>
      <c r="J114" s="21">
        <f t="shared" si="132"/>
        <v>3399.9999999999773</v>
      </c>
    </row>
    <row r="115" spans="1:10">
      <c r="A115" s="18">
        <v>43299</v>
      </c>
      <c r="B115" s="35" t="s">
        <v>26</v>
      </c>
      <c r="C115" s="35">
        <v>1000</v>
      </c>
      <c r="D115" s="36" t="s">
        <v>10</v>
      </c>
      <c r="E115" s="37">
        <v>1075</v>
      </c>
      <c r="F115" s="37">
        <v>1079.8</v>
      </c>
      <c r="G115" s="37" t="s">
        <v>49</v>
      </c>
      <c r="H115" s="5">
        <f t="shared" ref="H115" si="133">(F115-E115)*C115</f>
        <v>4799.9999999999545</v>
      </c>
      <c r="I115" s="21">
        <v>0</v>
      </c>
      <c r="J115" s="21">
        <f>+I115+H115</f>
        <v>4799.9999999999545</v>
      </c>
    </row>
    <row r="116" spans="1:10">
      <c r="A116" s="18">
        <v>43298</v>
      </c>
      <c r="B116" s="35" t="s">
        <v>106</v>
      </c>
      <c r="C116" s="35">
        <v>2600</v>
      </c>
      <c r="D116" s="36" t="s">
        <v>10</v>
      </c>
      <c r="E116" s="37">
        <v>351</v>
      </c>
      <c r="F116" s="37">
        <v>349.5</v>
      </c>
      <c r="G116" s="37">
        <v>347</v>
      </c>
      <c r="H116" s="5">
        <f>(E116-F116)*C116</f>
        <v>3900</v>
      </c>
      <c r="I116" s="21">
        <f>(F116-G116)*C116</f>
        <v>6500</v>
      </c>
      <c r="J116" s="21">
        <f>+I116+H116</f>
        <v>10400</v>
      </c>
    </row>
    <row r="117" spans="1:10">
      <c r="A117" s="18">
        <v>43297</v>
      </c>
      <c r="B117" s="35" t="s">
        <v>107</v>
      </c>
      <c r="C117" s="35">
        <v>250</v>
      </c>
      <c r="D117" s="36" t="s">
        <v>10</v>
      </c>
      <c r="E117" s="37">
        <v>3150</v>
      </c>
      <c r="F117" s="37">
        <v>3170</v>
      </c>
      <c r="G117" s="37">
        <v>0</v>
      </c>
      <c r="H117" s="5">
        <f t="shared" ref="H117" si="134">(F117-E117)*C117</f>
        <v>5000</v>
      </c>
      <c r="I117" s="21">
        <v>0</v>
      </c>
      <c r="J117" s="21">
        <f>+I117+H117</f>
        <v>5000</v>
      </c>
    </row>
    <row r="118" spans="1:10">
      <c r="A118" s="18">
        <v>43294</v>
      </c>
      <c r="B118" s="35" t="s">
        <v>93</v>
      </c>
      <c r="C118" s="35">
        <v>1100</v>
      </c>
      <c r="D118" s="36" t="s">
        <v>11</v>
      </c>
      <c r="E118" s="37">
        <v>824</v>
      </c>
      <c r="F118" s="37">
        <v>820.4</v>
      </c>
      <c r="G118" s="37">
        <v>0</v>
      </c>
      <c r="H118" s="5">
        <f>(E118-F118)*C118</f>
        <v>3960.000000000025</v>
      </c>
      <c r="I118" s="21">
        <v>0</v>
      </c>
      <c r="J118" s="21">
        <f t="shared" ref="J118:J119" si="135">+I118+H118</f>
        <v>3960.000000000025</v>
      </c>
    </row>
    <row r="119" spans="1:10">
      <c r="A119" s="18">
        <v>43294</v>
      </c>
      <c r="B119" s="35" t="s">
        <v>94</v>
      </c>
      <c r="C119" s="35">
        <v>800</v>
      </c>
      <c r="D119" s="36" t="s">
        <v>11</v>
      </c>
      <c r="E119" s="37">
        <v>1310</v>
      </c>
      <c r="F119" s="37">
        <v>1316</v>
      </c>
      <c r="G119" s="37">
        <v>0</v>
      </c>
      <c r="H119" s="5">
        <f>(E119-F119)*C119</f>
        <v>-4800</v>
      </c>
      <c r="I119" s="21">
        <v>0</v>
      </c>
      <c r="J119" s="21">
        <f t="shared" si="135"/>
        <v>-4800</v>
      </c>
    </row>
    <row r="120" spans="1:10">
      <c r="A120" s="2">
        <v>43293</v>
      </c>
      <c r="B120" s="30" t="s">
        <v>95</v>
      </c>
      <c r="C120" s="31">
        <v>1250</v>
      </c>
      <c r="D120" s="30" t="s">
        <v>10</v>
      </c>
      <c r="E120" s="32">
        <v>481.5</v>
      </c>
      <c r="F120" s="32">
        <v>484.8</v>
      </c>
      <c r="G120" s="59">
        <v>0</v>
      </c>
      <c r="H120" s="5">
        <f t="shared" ref="H120:H121" si="136">(F120-E120)*C120</f>
        <v>4125.0000000000146</v>
      </c>
      <c r="I120" s="5">
        <v>0</v>
      </c>
      <c r="J120" s="21">
        <f>+I120+H120</f>
        <v>4125.0000000000146</v>
      </c>
    </row>
    <row r="121" spans="1:10">
      <c r="A121" s="2">
        <v>43293</v>
      </c>
      <c r="B121" s="33" t="s">
        <v>96</v>
      </c>
      <c r="C121" s="33">
        <v>1750</v>
      </c>
      <c r="D121" s="33" t="s">
        <v>10</v>
      </c>
      <c r="E121" s="34">
        <v>382</v>
      </c>
      <c r="F121" s="34">
        <v>385</v>
      </c>
      <c r="G121" s="32">
        <v>386</v>
      </c>
      <c r="H121" s="5">
        <f t="shared" si="136"/>
        <v>5250</v>
      </c>
      <c r="I121" s="5">
        <v>0</v>
      </c>
      <c r="J121" s="21">
        <f t="shared" ref="J121" si="137">+I121+H121</f>
        <v>5250</v>
      </c>
    </row>
    <row r="122" spans="1:10">
      <c r="A122" s="2">
        <v>43292</v>
      </c>
      <c r="B122" s="30" t="s">
        <v>82</v>
      </c>
      <c r="C122" s="31">
        <v>3500</v>
      </c>
      <c r="D122" s="30" t="s">
        <v>11</v>
      </c>
      <c r="E122" s="32">
        <v>222.5</v>
      </c>
      <c r="F122" s="32">
        <v>220</v>
      </c>
      <c r="G122" s="59">
        <v>0</v>
      </c>
      <c r="H122" s="5">
        <f>(E122-F122)*C122</f>
        <v>8750</v>
      </c>
      <c r="I122" s="5">
        <v>0</v>
      </c>
      <c r="J122" s="21">
        <f>+I122+H122</f>
        <v>8750</v>
      </c>
    </row>
    <row r="123" spans="1:10">
      <c r="A123" s="2">
        <v>43292</v>
      </c>
      <c r="B123" s="33" t="s">
        <v>83</v>
      </c>
      <c r="C123" s="33">
        <v>1700</v>
      </c>
      <c r="D123" s="33" t="s">
        <v>10</v>
      </c>
      <c r="E123" s="34">
        <v>305</v>
      </c>
      <c r="F123" s="34">
        <v>305</v>
      </c>
      <c r="G123" s="32">
        <v>0</v>
      </c>
      <c r="H123" s="5">
        <f t="shared" ref="H123:H127" si="138">(F123-E123)*C123</f>
        <v>0</v>
      </c>
      <c r="I123" s="5">
        <v>0</v>
      </c>
      <c r="J123" s="21">
        <f t="shared" ref="J123" si="139">+I123+H123</f>
        <v>0</v>
      </c>
    </row>
    <row r="124" spans="1:10">
      <c r="A124" s="2">
        <v>43291</v>
      </c>
      <c r="B124" s="30" t="s">
        <v>84</v>
      </c>
      <c r="C124" s="31">
        <v>800</v>
      </c>
      <c r="D124" s="30" t="s">
        <v>10</v>
      </c>
      <c r="E124" s="32">
        <v>1215</v>
      </c>
      <c r="F124" s="32">
        <v>1221</v>
      </c>
      <c r="G124" s="32">
        <v>1230</v>
      </c>
      <c r="H124" s="5">
        <f t="shared" si="138"/>
        <v>4800</v>
      </c>
      <c r="I124" s="5">
        <v>0</v>
      </c>
      <c r="J124" s="21">
        <f>+I124+H124</f>
        <v>4800</v>
      </c>
    </row>
    <row r="125" spans="1:10">
      <c r="A125" s="2">
        <v>43291</v>
      </c>
      <c r="B125" s="33" t="s">
        <v>28</v>
      </c>
      <c r="C125" s="33">
        <v>1200</v>
      </c>
      <c r="D125" s="33" t="s">
        <v>10</v>
      </c>
      <c r="E125" s="34">
        <v>1052</v>
      </c>
      <c r="F125" s="34">
        <v>1055.9000000000001</v>
      </c>
      <c r="G125" s="32">
        <v>0</v>
      </c>
      <c r="H125" s="5">
        <f t="shared" si="138"/>
        <v>4680.0000000001091</v>
      </c>
      <c r="I125" s="5">
        <v>0</v>
      </c>
      <c r="J125" s="21">
        <f t="shared" ref="J125" si="140">+I125+H125</f>
        <v>4680.0000000001091</v>
      </c>
    </row>
    <row r="126" spans="1:10">
      <c r="A126" s="2">
        <v>43290</v>
      </c>
      <c r="B126" s="30" t="s">
        <v>85</v>
      </c>
      <c r="C126" s="31">
        <v>1000</v>
      </c>
      <c r="D126" s="30" t="s">
        <v>10</v>
      </c>
      <c r="E126" s="32">
        <v>812</v>
      </c>
      <c r="F126" s="32">
        <v>816.5</v>
      </c>
      <c r="G126" s="32">
        <v>0</v>
      </c>
      <c r="H126" s="5">
        <f t="shared" si="138"/>
        <v>4500</v>
      </c>
      <c r="I126" s="5">
        <v>0</v>
      </c>
      <c r="J126" s="21">
        <f>+I126+H126</f>
        <v>4500</v>
      </c>
    </row>
    <row r="127" spans="1:10">
      <c r="A127" s="2">
        <v>43290</v>
      </c>
      <c r="B127" s="33" t="s">
        <v>86</v>
      </c>
      <c r="C127" s="33">
        <v>550</v>
      </c>
      <c r="D127" s="33" t="s">
        <v>10</v>
      </c>
      <c r="E127" s="34">
        <v>932</v>
      </c>
      <c r="F127" s="34">
        <v>933</v>
      </c>
      <c r="G127" s="32">
        <v>0</v>
      </c>
      <c r="H127" s="5">
        <f t="shared" si="138"/>
        <v>550</v>
      </c>
      <c r="I127" s="5">
        <v>0</v>
      </c>
      <c r="J127" s="21">
        <f t="shared" ref="J127" si="141">+I127+H127</f>
        <v>550</v>
      </c>
    </row>
    <row r="128" spans="1:10">
      <c r="A128" s="2">
        <v>43286</v>
      </c>
      <c r="B128" s="30" t="s">
        <v>58</v>
      </c>
      <c r="C128" s="31">
        <v>1500</v>
      </c>
      <c r="D128" s="30" t="s">
        <v>10</v>
      </c>
      <c r="E128" s="32">
        <v>410</v>
      </c>
      <c r="F128" s="32">
        <v>413</v>
      </c>
      <c r="G128" s="32">
        <v>0</v>
      </c>
      <c r="H128" s="5">
        <f t="shared" ref="H128:H129" si="142">(F128-E128)*C128</f>
        <v>4500</v>
      </c>
      <c r="I128" s="5">
        <v>0</v>
      </c>
      <c r="J128" s="21">
        <f>+I128+H128</f>
        <v>4500</v>
      </c>
    </row>
    <row r="129" spans="1:10">
      <c r="A129" s="2">
        <v>43286</v>
      </c>
      <c r="B129" s="33" t="s">
        <v>59</v>
      </c>
      <c r="C129" s="33">
        <v>800</v>
      </c>
      <c r="D129" s="33" t="s">
        <v>10</v>
      </c>
      <c r="E129" s="34">
        <v>1370</v>
      </c>
      <c r="F129" s="34">
        <v>1364</v>
      </c>
      <c r="G129" s="32">
        <v>0</v>
      </c>
      <c r="H129" s="5">
        <f t="shared" si="142"/>
        <v>-4800</v>
      </c>
      <c r="I129" s="5">
        <v>0</v>
      </c>
      <c r="J129" s="16">
        <f t="shared" ref="J129" si="143">+I129+H129</f>
        <v>-4800</v>
      </c>
    </row>
    <row r="130" spans="1:10">
      <c r="A130" s="2">
        <v>43285</v>
      </c>
      <c r="B130" s="31" t="s">
        <v>60</v>
      </c>
      <c r="C130" s="31">
        <v>500</v>
      </c>
      <c r="D130" s="31" t="s">
        <v>11</v>
      </c>
      <c r="E130" s="32">
        <v>1455</v>
      </c>
      <c r="F130" s="32">
        <v>1435</v>
      </c>
      <c r="G130" s="32">
        <v>0</v>
      </c>
      <c r="H130" s="5">
        <f>(E130-F130)*C130</f>
        <v>10000</v>
      </c>
      <c r="I130" s="5">
        <v>0</v>
      </c>
      <c r="J130" s="21">
        <f>+I130+H130</f>
        <v>10000</v>
      </c>
    </row>
    <row r="131" spans="1:10">
      <c r="A131" s="2">
        <v>43284</v>
      </c>
      <c r="B131" s="33" t="s">
        <v>61</v>
      </c>
      <c r="C131" s="33">
        <v>1500</v>
      </c>
      <c r="D131" s="33" t="s">
        <v>10</v>
      </c>
      <c r="E131" s="34">
        <v>626.5</v>
      </c>
      <c r="F131" s="34">
        <v>629.5</v>
      </c>
      <c r="G131" s="32">
        <v>632</v>
      </c>
      <c r="H131" s="5">
        <f t="shared" ref="H131:H132" si="144">(F131-E131)*C131</f>
        <v>4500</v>
      </c>
      <c r="I131" s="5">
        <f>(G131-F131)*C131</f>
        <v>3750</v>
      </c>
      <c r="J131" s="21">
        <f t="shared" ref="J131:J133" si="145">+I131+H131</f>
        <v>8250</v>
      </c>
    </row>
    <row r="132" spans="1:10">
      <c r="A132" s="2">
        <v>43284</v>
      </c>
      <c r="B132" s="33" t="s">
        <v>28</v>
      </c>
      <c r="C132" s="33">
        <v>1200</v>
      </c>
      <c r="D132" s="33" t="s">
        <v>10</v>
      </c>
      <c r="E132" s="34">
        <v>993.5</v>
      </c>
      <c r="F132" s="34">
        <v>997.5</v>
      </c>
      <c r="G132" s="32">
        <v>0</v>
      </c>
      <c r="H132" s="5">
        <f t="shared" si="144"/>
        <v>4800</v>
      </c>
      <c r="I132" s="5">
        <v>0</v>
      </c>
      <c r="J132" s="21">
        <f t="shared" si="145"/>
        <v>4800</v>
      </c>
    </row>
    <row r="133" spans="1:10">
      <c r="A133" s="2">
        <v>43284</v>
      </c>
      <c r="B133" s="33" t="s">
        <v>62</v>
      </c>
      <c r="C133" s="33">
        <v>10000</v>
      </c>
      <c r="D133" s="31" t="s">
        <v>11</v>
      </c>
      <c r="E133" s="32">
        <v>53</v>
      </c>
      <c r="F133" s="32">
        <v>52.5</v>
      </c>
      <c r="G133" s="32">
        <v>0</v>
      </c>
      <c r="H133" s="5">
        <f t="shared" ref="H133" si="146">(E133-F133)*C133</f>
        <v>5000</v>
      </c>
      <c r="I133" s="5">
        <v>0</v>
      </c>
      <c r="J133" s="5">
        <f t="shared" si="145"/>
        <v>5000</v>
      </c>
    </row>
    <row r="134" spans="1:10">
      <c r="A134" s="18">
        <v>43283</v>
      </c>
      <c r="B134" s="35" t="s">
        <v>21</v>
      </c>
      <c r="C134" s="35">
        <v>500</v>
      </c>
      <c r="D134" s="36" t="s">
        <v>11</v>
      </c>
      <c r="E134" s="37">
        <v>1508</v>
      </c>
      <c r="F134" s="37">
        <v>1493</v>
      </c>
      <c r="G134" s="37">
        <v>1473</v>
      </c>
      <c r="H134" s="21">
        <f>(E134-F134)*C134</f>
        <v>7500</v>
      </c>
      <c r="I134" s="21">
        <f>(F134-G134)*C134</f>
        <v>10000</v>
      </c>
      <c r="J134" s="21">
        <f>+I134+H134</f>
        <v>17500</v>
      </c>
    </row>
    <row r="135" spans="1:10">
      <c r="A135" s="38"/>
      <c r="B135" s="38"/>
      <c r="C135" s="38"/>
      <c r="D135" s="38"/>
      <c r="E135" s="38"/>
      <c r="F135" s="38"/>
      <c r="G135" s="38"/>
      <c r="H135" s="38"/>
      <c r="I135" s="38"/>
      <c r="J135" s="38"/>
    </row>
    <row r="136" spans="1:10">
      <c r="A136" s="2">
        <v>43280</v>
      </c>
      <c r="B136" s="33" t="s">
        <v>21</v>
      </c>
      <c r="C136" s="33">
        <v>500</v>
      </c>
      <c r="D136" s="33" t="s">
        <v>10</v>
      </c>
      <c r="E136" s="34">
        <v>1495</v>
      </c>
      <c r="F136" s="34">
        <v>1510</v>
      </c>
      <c r="G136" s="32">
        <v>1530</v>
      </c>
      <c r="H136" s="5">
        <f t="shared" ref="H136:H137" si="147">(F136-E136)*C136</f>
        <v>7500</v>
      </c>
      <c r="I136" s="5">
        <f>(G136-F136)*C136</f>
        <v>10000</v>
      </c>
      <c r="J136" s="21">
        <f t="shared" ref="J136:J138" si="148">+I136+H136</f>
        <v>17500</v>
      </c>
    </row>
    <row r="137" spans="1:10">
      <c r="A137" s="2">
        <v>43280</v>
      </c>
      <c r="B137" s="33" t="s">
        <v>13</v>
      </c>
      <c r="C137" s="33">
        <v>12000</v>
      </c>
      <c r="D137" s="33" t="s">
        <v>10</v>
      </c>
      <c r="E137" s="34">
        <v>83.25</v>
      </c>
      <c r="F137" s="34">
        <v>84.25</v>
      </c>
      <c r="G137" s="32">
        <v>0</v>
      </c>
      <c r="H137" s="5">
        <f t="shared" si="147"/>
        <v>12000</v>
      </c>
      <c r="I137" s="5">
        <v>0</v>
      </c>
      <c r="J137" s="21">
        <f t="shared" si="148"/>
        <v>12000</v>
      </c>
    </row>
    <row r="138" spans="1:10">
      <c r="A138" s="18">
        <v>43279</v>
      </c>
      <c r="B138" s="35" t="s">
        <v>63</v>
      </c>
      <c r="C138" s="35">
        <v>2750</v>
      </c>
      <c r="D138" s="35" t="s">
        <v>11</v>
      </c>
      <c r="E138" s="39">
        <v>273.2</v>
      </c>
      <c r="F138" s="39">
        <v>271</v>
      </c>
      <c r="G138" s="37">
        <v>0</v>
      </c>
      <c r="H138" s="21">
        <v>6050</v>
      </c>
      <c r="I138" s="21">
        <v>0</v>
      </c>
      <c r="J138" s="21">
        <f t="shared" si="148"/>
        <v>6050</v>
      </c>
    </row>
    <row r="139" spans="1:10">
      <c r="A139" s="18">
        <v>43279</v>
      </c>
      <c r="B139" s="35" t="s">
        <v>17</v>
      </c>
      <c r="C139" s="35">
        <v>2500</v>
      </c>
      <c r="D139" s="35" t="s">
        <v>11</v>
      </c>
      <c r="E139" s="39">
        <v>186.75</v>
      </c>
      <c r="F139" s="39">
        <v>185.3</v>
      </c>
      <c r="G139" s="37" t="s">
        <v>49</v>
      </c>
      <c r="H139" s="21">
        <v>3650</v>
      </c>
      <c r="I139" s="21" t="s">
        <v>49</v>
      </c>
      <c r="J139" s="21" t="s">
        <v>49</v>
      </c>
    </row>
    <row r="140" spans="1:10">
      <c r="A140" s="18">
        <v>43279</v>
      </c>
      <c r="B140" s="35" t="s">
        <v>18</v>
      </c>
      <c r="C140" s="35">
        <v>7000</v>
      </c>
      <c r="D140" s="35" t="s">
        <v>10</v>
      </c>
      <c r="E140" s="39">
        <v>129.25</v>
      </c>
      <c r="F140" s="39">
        <v>128.25</v>
      </c>
      <c r="G140" s="37">
        <v>0</v>
      </c>
      <c r="H140" s="21">
        <f>(F140-E140)*C140</f>
        <v>-7000</v>
      </c>
      <c r="I140" s="21">
        <v>0</v>
      </c>
      <c r="J140" s="16">
        <f>+I140+H140</f>
        <v>-7000</v>
      </c>
    </row>
    <row r="141" spans="1:10">
      <c r="A141" s="18">
        <v>43279</v>
      </c>
      <c r="B141" s="35" t="s">
        <v>34</v>
      </c>
      <c r="C141" s="35">
        <v>8000</v>
      </c>
      <c r="D141" s="35" t="s">
        <v>10</v>
      </c>
      <c r="E141" s="39">
        <v>75.75</v>
      </c>
      <c r="F141" s="39">
        <v>76.75</v>
      </c>
      <c r="G141" s="37">
        <v>77.45</v>
      </c>
      <c r="H141" s="21">
        <f t="shared" ref="H141:H144" si="149">(F141-E141)*C141</f>
        <v>8000</v>
      </c>
      <c r="I141" s="21">
        <f>(G141-F141)*C141</f>
        <v>5600.0000000000227</v>
      </c>
      <c r="J141" s="21">
        <f t="shared" ref="J141:J144" si="150">+I141+H141</f>
        <v>13600.000000000022</v>
      </c>
    </row>
    <row r="142" spans="1:10">
      <c r="A142" s="2">
        <v>43278</v>
      </c>
      <c r="B142" s="33" t="s">
        <v>18</v>
      </c>
      <c r="C142" s="33">
        <v>7000</v>
      </c>
      <c r="D142" s="33" t="s">
        <v>10</v>
      </c>
      <c r="E142" s="34">
        <v>128.9</v>
      </c>
      <c r="F142" s="34">
        <v>129.9</v>
      </c>
      <c r="G142" s="32">
        <v>0</v>
      </c>
      <c r="H142" s="5">
        <f t="shared" si="149"/>
        <v>7000</v>
      </c>
      <c r="I142" s="5">
        <v>0</v>
      </c>
      <c r="J142" s="21">
        <f t="shared" si="150"/>
        <v>7000</v>
      </c>
    </row>
    <row r="143" spans="1:10">
      <c r="A143" s="2">
        <v>43277</v>
      </c>
      <c r="B143" s="33" t="s">
        <v>29</v>
      </c>
      <c r="C143" s="33">
        <v>1100</v>
      </c>
      <c r="D143" s="33" t="s">
        <v>10</v>
      </c>
      <c r="E143" s="34">
        <v>879</v>
      </c>
      <c r="F143" s="34">
        <v>884</v>
      </c>
      <c r="G143" s="32">
        <v>0</v>
      </c>
      <c r="H143" s="5">
        <f t="shared" si="149"/>
        <v>5500</v>
      </c>
      <c r="I143" s="5">
        <v>0</v>
      </c>
      <c r="J143" s="21">
        <f t="shared" si="150"/>
        <v>5500</v>
      </c>
    </row>
    <row r="144" spans="1:10">
      <c r="A144" s="2">
        <v>43276</v>
      </c>
      <c r="B144" s="33" t="s">
        <v>26</v>
      </c>
      <c r="C144" s="33">
        <v>1000</v>
      </c>
      <c r="D144" s="31" t="s">
        <v>10</v>
      </c>
      <c r="E144" s="32">
        <v>1058</v>
      </c>
      <c r="F144" s="32">
        <v>1066</v>
      </c>
      <c r="G144" s="32">
        <v>0</v>
      </c>
      <c r="H144" s="5">
        <f t="shared" si="149"/>
        <v>8000</v>
      </c>
      <c r="I144" s="5">
        <v>0</v>
      </c>
      <c r="J144" s="21">
        <f t="shared" si="150"/>
        <v>8000</v>
      </c>
    </row>
    <row r="145" spans="1:10">
      <c r="A145" s="2">
        <v>43273</v>
      </c>
      <c r="B145" s="33" t="s">
        <v>64</v>
      </c>
      <c r="C145" s="33">
        <v>1000</v>
      </c>
      <c r="D145" s="31" t="s">
        <v>11</v>
      </c>
      <c r="E145" s="32">
        <v>832</v>
      </c>
      <c r="F145" s="32">
        <v>828</v>
      </c>
      <c r="G145" s="32">
        <v>0</v>
      </c>
      <c r="H145" s="5">
        <f>(E145-F145)*C145</f>
        <v>4000</v>
      </c>
      <c r="I145" s="5">
        <v>0</v>
      </c>
      <c r="J145" s="21">
        <f>+I145+H145</f>
        <v>4000</v>
      </c>
    </row>
    <row r="146" spans="1:10">
      <c r="A146" s="2">
        <v>43272</v>
      </c>
      <c r="B146" s="33" t="s">
        <v>39</v>
      </c>
      <c r="C146" s="33">
        <v>500</v>
      </c>
      <c r="D146" s="31" t="s">
        <v>11</v>
      </c>
      <c r="E146" s="32">
        <v>1485</v>
      </c>
      <c r="F146" s="32">
        <v>1481</v>
      </c>
      <c r="G146" s="32">
        <v>0</v>
      </c>
      <c r="H146" s="5">
        <f>(E146-F146)*C146</f>
        <v>2000</v>
      </c>
      <c r="I146" s="5">
        <v>0</v>
      </c>
      <c r="J146" s="21">
        <f>+I146+H146</f>
        <v>2000</v>
      </c>
    </row>
    <row r="147" spans="1:10">
      <c r="A147" s="2">
        <v>43272</v>
      </c>
      <c r="B147" s="33" t="s">
        <v>32</v>
      </c>
      <c r="C147" s="33">
        <v>12000</v>
      </c>
      <c r="D147" s="33" t="s">
        <v>10</v>
      </c>
      <c r="E147" s="34">
        <v>83.4</v>
      </c>
      <c r="F147" s="34">
        <v>84.4</v>
      </c>
      <c r="G147" s="32">
        <v>0</v>
      </c>
      <c r="H147" s="5">
        <f t="shared" ref="H147:H149" si="151">(F147-E147)*C147</f>
        <v>12000</v>
      </c>
      <c r="I147" s="5">
        <v>0</v>
      </c>
      <c r="J147" s="21">
        <f t="shared" ref="J147:J149" si="152">+I147+H147</f>
        <v>12000</v>
      </c>
    </row>
    <row r="148" spans="1:10">
      <c r="A148" s="18">
        <v>43269</v>
      </c>
      <c r="B148" s="35" t="s">
        <v>40</v>
      </c>
      <c r="C148" s="35">
        <v>1000</v>
      </c>
      <c r="D148" s="35" t="s">
        <v>10</v>
      </c>
      <c r="E148" s="39">
        <v>1080</v>
      </c>
      <c r="F148" s="39">
        <v>1085</v>
      </c>
      <c r="G148" s="37">
        <v>0</v>
      </c>
      <c r="H148" s="21">
        <f t="shared" si="151"/>
        <v>5000</v>
      </c>
      <c r="I148" s="21">
        <v>0</v>
      </c>
      <c r="J148" s="21">
        <f t="shared" si="152"/>
        <v>5000</v>
      </c>
    </row>
    <row r="149" spans="1:10">
      <c r="A149" s="18">
        <v>43269</v>
      </c>
      <c r="B149" s="35" t="s">
        <v>21</v>
      </c>
      <c r="C149" s="35">
        <v>500</v>
      </c>
      <c r="D149" s="35" t="s">
        <v>10</v>
      </c>
      <c r="E149" s="39">
        <v>1620</v>
      </c>
      <c r="F149" s="39">
        <v>1625</v>
      </c>
      <c r="G149" s="37">
        <v>0</v>
      </c>
      <c r="H149" s="21">
        <f t="shared" si="151"/>
        <v>2500</v>
      </c>
      <c r="I149" s="21">
        <v>0</v>
      </c>
      <c r="J149" s="21">
        <f t="shared" si="152"/>
        <v>2500</v>
      </c>
    </row>
    <row r="150" spans="1:10">
      <c r="A150" s="2">
        <v>43266</v>
      </c>
      <c r="B150" s="33" t="s">
        <v>32</v>
      </c>
      <c r="C150" s="33">
        <v>12000</v>
      </c>
      <c r="D150" s="33" t="s">
        <v>10</v>
      </c>
      <c r="E150" s="34">
        <v>84.5</v>
      </c>
      <c r="F150" s="34">
        <v>85.5</v>
      </c>
      <c r="G150" s="32">
        <v>0</v>
      </c>
      <c r="H150" s="5">
        <f>(F150-E150)*C150</f>
        <v>12000</v>
      </c>
      <c r="I150" s="5">
        <v>0</v>
      </c>
      <c r="J150" s="21">
        <f>+I150+H150</f>
        <v>12000</v>
      </c>
    </row>
    <row r="151" spans="1:10">
      <c r="A151" s="2">
        <v>43266</v>
      </c>
      <c r="B151" s="33" t="s">
        <v>21</v>
      </c>
      <c r="C151" s="33">
        <v>500</v>
      </c>
      <c r="D151" s="33" t="s">
        <v>10</v>
      </c>
      <c r="E151" s="34">
        <v>1610</v>
      </c>
      <c r="F151" s="34">
        <v>1630</v>
      </c>
      <c r="G151" s="32">
        <v>0</v>
      </c>
      <c r="H151" s="5">
        <f t="shared" ref="H151:H152" si="153">(F151-E151)*C151</f>
        <v>10000</v>
      </c>
      <c r="I151" s="5">
        <v>0</v>
      </c>
      <c r="J151" s="21">
        <f t="shared" ref="J151:J152" si="154">+I151+H151</f>
        <v>10000</v>
      </c>
    </row>
    <row r="152" spans="1:10">
      <c r="A152" s="2">
        <v>43265</v>
      </c>
      <c r="B152" s="33" t="s">
        <v>21</v>
      </c>
      <c r="C152" s="33">
        <v>500</v>
      </c>
      <c r="D152" s="33" t="s">
        <v>10</v>
      </c>
      <c r="E152" s="34">
        <v>1592</v>
      </c>
      <c r="F152" s="34">
        <v>1608</v>
      </c>
      <c r="G152" s="32">
        <v>0</v>
      </c>
      <c r="H152" s="5">
        <f t="shared" si="153"/>
        <v>8000</v>
      </c>
      <c r="I152" s="5">
        <v>0</v>
      </c>
      <c r="J152" s="21">
        <f t="shared" si="154"/>
        <v>8000</v>
      </c>
    </row>
    <row r="153" spans="1:10">
      <c r="A153" s="2">
        <v>43265</v>
      </c>
      <c r="B153" s="33" t="s">
        <v>20</v>
      </c>
      <c r="C153" s="33">
        <v>800</v>
      </c>
      <c r="D153" s="31" t="s">
        <v>11</v>
      </c>
      <c r="E153" s="32">
        <v>1278</v>
      </c>
      <c r="F153" s="32">
        <v>1265.5</v>
      </c>
      <c r="G153" s="32">
        <v>0</v>
      </c>
      <c r="H153" s="5">
        <f>(E153-F153)*C153</f>
        <v>10000</v>
      </c>
      <c r="I153" s="5">
        <v>0</v>
      </c>
      <c r="J153" s="21">
        <f>+I153+H153</f>
        <v>10000</v>
      </c>
    </row>
    <row r="154" spans="1:10">
      <c r="A154" s="18">
        <v>43264</v>
      </c>
      <c r="B154" s="35" t="s">
        <v>41</v>
      </c>
      <c r="C154" s="35">
        <v>10000</v>
      </c>
      <c r="D154" s="35" t="s">
        <v>10</v>
      </c>
      <c r="E154" s="39">
        <v>37.25</v>
      </c>
      <c r="F154" s="39">
        <v>38</v>
      </c>
      <c r="G154" s="37">
        <v>0</v>
      </c>
      <c r="H154" s="21">
        <f t="shared" ref="H154" si="155">(F154-E154)*C154</f>
        <v>7500</v>
      </c>
      <c r="I154" s="21">
        <v>0</v>
      </c>
      <c r="J154" s="21">
        <f t="shared" ref="J154" si="156">+I154+H154</f>
        <v>7500</v>
      </c>
    </row>
    <row r="155" spans="1:10">
      <c r="A155" s="18">
        <v>43264</v>
      </c>
      <c r="B155" s="35" t="s">
        <v>24</v>
      </c>
      <c r="C155" s="35">
        <v>750</v>
      </c>
      <c r="D155" s="35" t="s">
        <v>10</v>
      </c>
      <c r="E155" s="39">
        <v>923</v>
      </c>
      <c r="F155" s="39">
        <v>913</v>
      </c>
      <c r="G155" s="37">
        <v>0</v>
      </c>
      <c r="H155" s="21">
        <f>(F155-E155)*C155</f>
        <v>-7500</v>
      </c>
      <c r="I155" s="21">
        <v>0</v>
      </c>
      <c r="J155" s="16">
        <f>+I155+H155</f>
        <v>-7500</v>
      </c>
    </row>
    <row r="156" spans="1:10">
      <c r="A156" s="18">
        <v>43263</v>
      </c>
      <c r="B156" s="35" t="s">
        <v>18</v>
      </c>
      <c r="C156" s="35">
        <v>7000</v>
      </c>
      <c r="D156" s="35" t="s">
        <v>10</v>
      </c>
      <c r="E156" s="39">
        <v>142.75</v>
      </c>
      <c r="F156" s="39">
        <v>144.25</v>
      </c>
      <c r="G156" s="37">
        <v>146.25</v>
      </c>
      <c r="H156" s="21">
        <f t="shared" ref="H156:H158" si="157">(F156-E156)*C156</f>
        <v>10500</v>
      </c>
      <c r="I156" s="21">
        <f>(G156-F156)*C156</f>
        <v>14000</v>
      </c>
      <c r="J156" s="21">
        <f t="shared" ref="J156:J160" si="158">+I156+H156</f>
        <v>24500</v>
      </c>
    </row>
    <row r="157" spans="1:10">
      <c r="A157" s="18">
        <v>43259</v>
      </c>
      <c r="B157" s="35" t="s">
        <v>65</v>
      </c>
      <c r="C157" s="35">
        <v>10000</v>
      </c>
      <c r="D157" s="35" t="s">
        <v>10</v>
      </c>
      <c r="E157" s="39">
        <v>44.25</v>
      </c>
      <c r="F157" s="39">
        <v>45</v>
      </c>
      <c r="G157" s="37">
        <v>46</v>
      </c>
      <c r="H157" s="21">
        <f t="shared" si="157"/>
        <v>7500</v>
      </c>
      <c r="I157" s="21">
        <f>(G157-F157)*C157</f>
        <v>10000</v>
      </c>
      <c r="J157" s="21">
        <f t="shared" si="158"/>
        <v>17500</v>
      </c>
    </row>
    <row r="158" spans="1:10">
      <c r="A158" s="18">
        <v>43257</v>
      </c>
      <c r="B158" s="35" t="s">
        <v>44</v>
      </c>
      <c r="C158" s="35">
        <v>1400</v>
      </c>
      <c r="D158" s="35" t="s">
        <v>10</v>
      </c>
      <c r="E158" s="39">
        <v>523</v>
      </c>
      <c r="F158" s="39">
        <v>530</v>
      </c>
      <c r="G158" s="37">
        <v>540</v>
      </c>
      <c r="H158" s="21">
        <f t="shared" si="157"/>
        <v>9800</v>
      </c>
      <c r="I158" s="21">
        <f>(G158-F158)*C158</f>
        <v>14000</v>
      </c>
      <c r="J158" s="21">
        <f t="shared" si="158"/>
        <v>23800</v>
      </c>
    </row>
    <row r="159" spans="1:10">
      <c r="A159" s="18">
        <v>43256</v>
      </c>
      <c r="B159" s="35" t="s">
        <v>38</v>
      </c>
      <c r="C159" s="35">
        <v>1000</v>
      </c>
      <c r="D159" s="36" t="s">
        <v>11</v>
      </c>
      <c r="E159" s="37">
        <v>913</v>
      </c>
      <c r="F159" s="37">
        <v>905</v>
      </c>
      <c r="G159" s="37">
        <v>0</v>
      </c>
      <c r="H159" s="21">
        <f>(E159-F159)*C159</f>
        <v>8000</v>
      </c>
      <c r="I159" s="21">
        <v>0</v>
      </c>
      <c r="J159" s="21">
        <f t="shared" si="158"/>
        <v>8000</v>
      </c>
    </row>
    <row r="160" spans="1:10">
      <c r="A160" s="18">
        <v>43255</v>
      </c>
      <c r="B160" s="35" t="s">
        <v>18</v>
      </c>
      <c r="C160" s="35">
        <v>7000</v>
      </c>
      <c r="D160" s="36" t="s">
        <v>11</v>
      </c>
      <c r="E160" s="37">
        <v>151</v>
      </c>
      <c r="F160" s="37">
        <v>149.75</v>
      </c>
      <c r="G160" s="37">
        <v>147.25</v>
      </c>
      <c r="H160" s="21">
        <f>(E160-F160)*C160</f>
        <v>8750</v>
      </c>
      <c r="I160" s="21">
        <f>(F160-G160)*C160</f>
        <v>17500</v>
      </c>
      <c r="J160" s="21">
        <f t="shared" si="158"/>
        <v>26250</v>
      </c>
    </row>
    <row r="161" spans="1:10">
      <c r="A161" s="18">
        <v>43252</v>
      </c>
      <c r="B161" s="35" t="s">
        <v>27</v>
      </c>
      <c r="C161" s="35">
        <v>3750</v>
      </c>
      <c r="D161" s="36" t="s">
        <v>11</v>
      </c>
      <c r="E161" s="37">
        <v>172</v>
      </c>
      <c r="F161" s="37">
        <v>173</v>
      </c>
      <c r="G161" s="37">
        <v>0</v>
      </c>
      <c r="H161" s="21">
        <f>(E161-F161)*C161</f>
        <v>-3750</v>
      </c>
      <c r="I161" s="21">
        <v>0</v>
      </c>
      <c r="J161" s="16">
        <f>+I161+H161</f>
        <v>-3750</v>
      </c>
    </row>
    <row r="162" spans="1:10">
      <c r="A162" s="40"/>
      <c r="B162" s="41"/>
      <c r="C162" s="41"/>
      <c r="D162" s="41"/>
      <c r="E162" s="42"/>
      <c r="F162" s="42"/>
      <c r="G162" s="42"/>
      <c r="H162" s="43"/>
      <c r="I162" s="43"/>
      <c r="J162" s="44"/>
    </row>
  </sheetData>
  <mergeCells count="2">
    <mergeCell ref="A1:J1"/>
    <mergeCell ref="A2:J2"/>
  </mergeCells>
  <pageMargins left="0.7" right="0.7" top="0.75" bottom="0.75" header="0.3" footer="0.3"/>
  <ignoredErrors>
    <ignoredError sqref="H130 H153:H160 H122 H116:H117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>
      <selection activeCell="A3" sqref="A3"/>
    </sheetView>
  </sheetViews>
  <sheetFormatPr defaultRowHeight="15"/>
  <cols>
    <col min="1" max="1" width="15.140625" customWidth="1"/>
    <col min="2" max="2" width="17" customWidth="1"/>
    <col min="3" max="3" width="13.140625" customWidth="1"/>
    <col min="4" max="4" width="14.7109375" customWidth="1"/>
    <col min="5" max="5" width="13.85546875" customWidth="1"/>
    <col min="6" max="6" width="14.7109375" customWidth="1"/>
    <col min="7" max="8" width="16.7109375" customWidth="1"/>
    <col min="9" max="9" width="16.140625" customWidth="1"/>
    <col min="10" max="10" width="16.7109375" customWidth="1"/>
    <col min="11" max="11" width="23.85546875" customWidth="1"/>
  </cols>
  <sheetData>
    <row r="1" spans="1:11" ht="91.5" customHeight="1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ht="26.25" customHeight="1">
      <c r="A2" s="70" t="s">
        <v>66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>
      <c r="A3" s="1" t="s">
        <v>0</v>
      </c>
      <c r="B3" s="1" t="s">
        <v>1</v>
      </c>
      <c r="C3" s="1" t="s">
        <v>67</v>
      </c>
      <c r="D3" s="1" t="s">
        <v>68</v>
      </c>
      <c r="E3" s="1" t="s">
        <v>57</v>
      </c>
      <c r="F3" s="1" t="s">
        <v>69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>
      <c r="A4" s="45"/>
      <c r="B4" s="3"/>
      <c r="C4" s="20"/>
      <c r="D4" s="4"/>
      <c r="E4" s="15"/>
      <c r="F4" s="15"/>
      <c r="G4" s="15"/>
      <c r="H4" s="5"/>
      <c r="I4" s="46"/>
      <c r="J4" s="8"/>
      <c r="K4" s="47"/>
    </row>
    <row r="5" spans="1:11">
      <c r="A5" s="2">
        <v>43454</v>
      </c>
      <c r="B5" s="3" t="s">
        <v>109</v>
      </c>
      <c r="C5" s="4">
        <v>360</v>
      </c>
      <c r="D5" s="4" t="s">
        <v>180</v>
      </c>
      <c r="E5" s="5">
        <v>1800</v>
      </c>
      <c r="F5" s="5">
        <v>11</v>
      </c>
      <c r="G5" s="5">
        <v>12.5</v>
      </c>
      <c r="H5" s="5">
        <v>14.5</v>
      </c>
      <c r="I5" s="48">
        <f t="shared" ref="I5" si="0">(G5-F5)*E5</f>
        <v>2700</v>
      </c>
      <c r="J5" s="49">
        <f t="shared" ref="J5" si="1">(H5-G5)*E5</f>
        <v>3600</v>
      </c>
      <c r="K5" s="49">
        <f t="shared" ref="K5" si="2">(I5+J5)</f>
        <v>6300</v>
      </c>
    </row>
    <row r="6" spans="1:11">
      <c r="A6" s="2">
        <v>43453</v>
      </c>
      <c r="B6" s="3" t="s">
        <v>88</v>
      </c>
      <c r="C6" s="4">
        <v>1380</v>
      </c>
      <c r="D6" s="4" t="s">
        <v>180</v>
      </c>
      <c r="E6" s="5">
        <v>600</v>
      </c>
      <c r="F6" s="5">
        <v>26.5</v>
      </c>
      <c r="G6" s="5">
        <v>30.5</v>
      </c>
      <c r="H6" s="5">
        <v>35</v>
      </c>
      <c r="I6" s="48">
        <f t="shared" ref="I6" si="3">(G6-F6)*E6</f>
        <v>2400</v>
      </c>
      <c r="J6" s="49">
        <f t="shared" ref="J6" si="4">(H6-G6)*E6</f>
        <v>2700</v>
      </c>
      <c r="K6" s="49">
        <f t="shared" ref="K6" si="5">(I6+J6)</f>
        <v>5100</v>
      </c>
    </row>
    <row r="7" spans="1:11">
      <c r="A7" s="2">
        <v>43452</v>
      </c>
      <c r="B7" s="3" t="s">
        <v>98</v>
      </c>
      <c r="C7" s="4">
        <v>740</v>
      </c>
      <c r="D7" s="4" t="s">
        <v>119</v>
      </c>
      <c r="E7" s="5">
        <v>1200</v>
      </c>
      <c r="F7" s="5">
        <v>13.25</v>
      </c>
      <c r="G7" s="5">
        <v>15</v>
      </c>
      <c r="H7" s="5">
        <v>17</v>
      </c>
      <c r="I7" s="48">
        <f t="shared" ref="I7" si="6">(G7-F7)*E7</f>
        <v>2100</v>
      </c>
      <c r="J7" s="49">
        <f t="shared" ref="J7:J9" si="7">(H7-G7)*E7</f>
        <v>2400</v>
      </c>
      <c r="K7" s="49">
        <f t="shared" ref="K7" si="8">(I7+J7)</f>
        <v>4500</v>
      </c>
    </row>
    <row r="8" spans="1:11">
      <c r="A8" s="2">
        <v>43451</v>
      </c>
      <c r="B8" s="3" t="s">
        <v>14</v>
      </c>
      <c r="C8" s="4">
        <v>290</v>
      </c>
      <c r="D8" s="4" t="s">
        <v>119</v>
      </c>
      <c r="E8" s="5">
        <v>1300</v>
      </c>
      <c r="F8" s="5">
        <v>13.6</v>
      </c>
      <c r="G8" s="5">
        <v>11</v>
      </c>
      <c r="H8" s="5" t="s">
        <v>49</v>
      </c>
      <c r="I8" s="48">
        <f t="shared" ref="I8" si="9">(G8-F8)*E8</f>
        <v>-3379.9999999999995</v>
      </c>
      <c r="J8" s="49">
        <v>0</v>
      </c>
      <c r="K8" s="49">
        <f t="shared" ref="K8" si="10">(I8+J8)</f>
        <v>-3379.9999999999995</v>
      </c>
    </row>
    <row r="9" spans="1:11">
      <c r="A9" s="2">
        <v>43448</v>
      </c>
      <c r="B9" s="3" t="s">
        <v>244</v>
      </c>
      <c r="C9" s="4">
        <v>320</v>
      </c>
      <c r="D9" s="4" t="s">
        <v>180</v>
      </c>
      <c r="E9" s="5">
        <v>1700</v>
      </c>
      <c r="F9" s="5">
        <v>11.9</v>
      </c>
      <c r="G9" s="5">
        <v>13.5</v>
      </c>
      <c r="H9" s="5">
        <v>16</v>
      </c>
      <c r="I9" s="48">
        <f t="shared" ref="I9" si="11">(G9-F9)*E9</f>
        <v>2719.9999999999995</v>
      </c>
      <c r="J9" s="49">
        <f t="shared" si="7"/>
        <v>4250</v>
      </c>
      <c r="K9" s="49">
        <f t="shared" ref="K9" si="12">(I9+J9)</f>
        <v>6970</v>
      </c>
    </row>
    <row r="10" spans="1:11">
      <c r="A10" s="2">
        <v>43447</v>
      </c>
      <c r="B10" s="3" t="s">
        <v>155</v>
      </c>
      <c r="C10" s="4">
        <v>690</v>
      </c>
      <c r="D10" s="4" t="s">
        <v>180</v>
      </c>
      <c r="E10" s="5">
        <v>1800</v>
      </c>
      <c r="F10" s="5">
        <v>16.5</v>
      </c>
      <c r="G10" s="5">
        <v>19</v>
      </c>
      <c r="H10" s="5">
        <v>21</v>
      </c>
      <c r="I10" s="48">
        <f t="shared" ref="I10" si="13">(G10-F10)*E10</f>
        <v>4500</v>
      </c>
      <c r="J10" s="49">
        <f t="shared" ref="J10:J12" si="14">(H10-G10)*E10</f>
        <v>3600</v>
      </c>
      <c r="K10" s="49">
        <f t="shared" ref="K10" si="15">(I10+J10)</f>
        <v>8100</v>
      </c>
    </row>
    <row r="11" spans="1:11">
      <c r="A11" s="2">
        <v>43447</v>
      </c>
      <c r="B11" s="3" t="s">
        <v>86</v>
      </c>
      <c r="C11" s="4">
        <v>700</v>
      </c>
      <c r="D11" s="4" t="s">
        <v>180</v>
      </c>
      <c r="E11" s="5">
        <v>550</v>
      </c>
      <c r="F11" s="5">
        <v>18.5</v>
      </c>
      <c r="G11" s="5">
        <v>21</v>
      </c>
      <c r="H11" s="5" t="s">
        <v>49</v>
      </c>
      <c r="I11" s="48">
        <f t="shared" ref="I11" si="16">(G11-F11)*E11</f>
        <v>1375</v>
      </c>
      <c r="J11" s="49">
        <v>0</v>
      </c>
      <c r="K11" s="49">
        <f t="shared" ref="K11" si="17">(I11+J11)</f>
        <v>1375</v>
      </c>
    </row>
    <row r="12" spans="1:11">
      <c r="A12" s="2">
        <v>43446</v>
      </c>
      <c r="B12" s="3" t="s">
        <v>238</v>
      </c>
      <c r="C12" s="4">
        <v>560</v>
      </c>
      <c r="D12" s="4" t="s">
        <v>180</v>
      </c>
      <c r="E12" s="5">
        <v>1000</v>
      </c>
      <c r="F12" s="5">
        <v>18.5</v>
      </c>
      <c r="G12" s="5">
        <v>20.5</v>
      </c>
      <c r="H12" s="5">
        <v>23</v>
      </c>
      <c r="I12" s="48">
        <f t="shared" ref="I12" si="18">(G12-F12)*E12</f>
        <v>2000</v>
      </c>
      <c r="J12" s="49">
        <f t="shared" si="14"/>
        <v>2500</v>
      </c>
      <c r="K12" s="49">
        <f t="shared" ref="K12" si="19">(I12+J12)</f>
        <v>4500</v>
      </c>
    </row>
    <row r="13" spans="1:11">
      <c r="A13" s="2">
        <v>43446</v>
      </c>
      <c r="B13" s="3" t="s">
        <v>129</v>
      </c>
      <c r="C13" s="4">
        <v>85</v>
      </c>
      <c r="D13" s="4" t="s">
        <v>180</v>
      </c>
      <c r="E13" s="5">
        <v>6000</v>
      </c>
      <c r="F13" s="5">
        <v>3.9</v>
      </c>
      <c r="G13" s="5">
        <v>4.3</v>
      </c>
      <c r="H13" s="5">
        <v>4.8</v>
      </c>
      <c r="I13" s="48">
        <f t="shared" ref="I13" si="20">(G13-F13)*E13</f>
        <v>2399.9999999999995</v>
      </c>
      <c r="J13" s="49">
        <f t="shared" ref="J13" si="21">(H13-G13)*E13</f>
        <v>3000</v>
      </c>
      <c r="K13" s="49">
        <f t="shared" ref="K13" si="22">(I13+J13)</f>
        <v>5400</v>
      </c>
    </row>
    <row r="14" spans="1:11">
      <c r="A14" s="2">
        <v>43445</v>
      </c>
      <c r="B14" s="3" t="s">
        <v>85</v>
      </c>
      <c r="C14" s="4">
        <v>560</v>
      </c>
      <c r="D14" s="4" t="s">
        <v>119</v>
      </c>
      <c r="E14" s="5">
        <v>1000</v>
      </c>
      <c r="F14" s="5">
        <v>19.5</v>
      </c>
      <c r="G14" s="5">
        <v>21.5</v>
      </c>
      <c r="H14" s="5" t="s">
        <v>49</v>
      </c>
      <c r="I14" s="48">
        <f t="shared" ref="I14" si="23">(G14-F14)*E14</f>
        <v>2000</v>
      </c>
      <c r="J14" s="49">
        <v>0</v>
      </c>
      <c r="K14" s="49">
        <f t="shared" ref="K14" si="24">(I14+J14)</f>
        <v>2000</v>
      </c>
    </row>
    <row r="15" spans="1:11">
      <c r="A15" s="2">
        <v>43445</v>
      </c>
      <c r="B15" s="3" t="s">
        <v>236</v>
      </c>
      <c r="C15" s="4">
        <v>2040</v>
      </c>
      <c r="D15" s="4" t="s">
        <v>119</v>
      </c>
      <c r="E15" s="5">
        <v>250</v>
      </c>
      <c r="F15" s="5">
        <v>37</v>
      </c>
      <c r="G15" s="5">
        <v>27</v>
      </c>
      <c r="H15" s="5" t="s">
        <v>49</v>
      </c>
      <c r="I15" s="48">
        <f t="shared" ref="I15" si="25">(G15-F15)*E15</f>
        <v>-2500</v>
      </c>
      <c r="J15" s="49">
        <v>0</v>
      </c>
      <c r="K15" s="49">
        <f t="shared" ref="K15" si="26">(I15+J15)</f>
        <v>-2500</v>
      </c>
    </row>
    <row r="16" spans="1:11">
      <c r="A16" s="2">
        <v>43444</v>
      </c>
      <c r="B16" s="3" t="s">
        <v>141</v>
      </c>
      <c r="C16" s="4">
        <v>400</v>
      </c>
      <c r="D16" s="4" t="s">
        <v>119</v>
      </c>
      <c r="E16" s="5">
        <v>1100</v>
      </c>
      <c r="F16" s="5">
        <v>20</v>
      </c>
      <c r="G16" s="5">
        <v>21.6</v>
      </c>
      <c r="H16" s="5" t="s">
        <v>49</v>
      </c>
      <c r="I16" s="48">
        <f t="shared" ref="I16" si="27">(G16-F16)*E16</f>
        <v>1760.0000000000016</v>
      </c>
      <c r="J16" s="49">
        <v>0</v>
      </c>
      <c r="K16" s="49">
        <f t="shared" ref="K16" si="28">(I16+J16)</f>
        <v>1760.0000000000016</v>
      </c>
    </row>
    <row r="17" spans="1:11">
      <c r="A17" s="2">
        <v>43444</v>
      </c>
      <c r="B17" s="3" t="s">
        <v>157</v>
      </c>
      <c r="C17" s="4">
        <v>820</v>
      </c>
      <c r="D17" s="4" t="s">
        <v>119</v>
      </c>
      <c r="E17" s="5">
        <v>700</v>
      </c>
      <c r="F17" s="5">
        <v>27</v>
      </c>
      <c r="G17" s="5">
        <v>30</v>
      </c>
      <c r="H17" s="5" t="s">
        <v>49</v>
      </c>
      <c r="I17" s="48">
        <f t="shared" ref="I17" si="29">(G17-F17)*E17</f>
        <v>2100</v>
      </c>
      <c r="J17" s="49">
        <v>0</v>
      </c>
      <c r="K17" s="49">
        <f t="shared" ref="K17" si="30">(I17+J17)</f>
        <v>2100</v>
      </c>
    </row>
    <row r="18" spans="1:11">
      <c r="A18" s="2">
        <v>43441</v>
      </c>
      <c r="B18" s="3" t="s">
        <v>210</v>
      </c>
      <c r="C18" s="4">
        <v>960</v>
      </c>
      <c r="D18" s="4" t="s">
        <v>119</v>
      </c>
      <c r="E18" s="5">
        <v>700</v>
      </c>
      <c r="F18" s="5">
        <v>30</v>
      </c>
      <c r="G18" s="5">
        <v>33</v>
      </c>
      <c r="H18" s="5">
        <v>38</v>
      </c>
      <c r="I18" s="48">
        <f t="shared" ref="I18" si="31">(G18-F18)*E18</f>
        <v>2100</v>
      </c>
      <c r="J18" s="49">
        <f t="shared" ref="J18:J20" si="32">(H18-G18)*E18</f>
        <v>3500</v>
      </c>
      <c r="K18" s="49">
        <f t="shared" ref="K18" si="33">(I18+J18)</f>
        <v>5600</v>
      </c>
    </row>
    <row r="19" spans="1:11">
      <c r="A19" s="2">
        <v>43440</v>
      </c>
      <c r="B19" s="3" t="s">
        <v>31</v>
      </c>
      <c r="C19" s="4">
        <v>2000</v>
      </c>
      <c r="D19" s="4" t="s">
        <v>119</v>
      </c>
      <c r="E19" s="5">
        <v>2000</v>
      </c>
      <c r="F19" s="5">
        <v>10</v>
      </c>
      <c r="G19" s="5">
        <v>11.2</v>
      </c>
      <c r="H19" s="5" t="s">
        <v>49</v>
      </c>
      <c r="I19" s="48">
        <f t="shared" ref="I19" si="34">(G19-F19)*E19</f>
        <v>2399.9999999999986</v>
      </c>
      <c r="J19" s="49">
        <v>0</v>
      </c>
      <c r="K19" s="49">
        <f t="shared" ref="K19" si="35">(I19+J19)</f>
        <v>2399.9999999999986</v>
      </c>
    </row>
    <row r="20" spans="1:11">
      <c r="A20" s="2">
        <v>43439</v>
      </c>
      <c r="B20" s="3" t="s">
        <v>157</v>
      </c>
      <c r="C20" s="4">
        <v>860</v>
      </c>
      <c r="D20" s="4" t="s">
        <v>119</v>
      </c>
      <c r="E20" s="5">
        <v>700</v>
      </c>
      <c r="F20" s="5">
        <v>24.5</v>
      </c>
      <c r="G20" s="5">
        <v>27.5</v>
      </c>
      <c r="H20" s="5">
        <v>32</v>
      </c>
      <c r="I20" s="48">
        <f t="shared" ref="I20" si="36">(G20-F20)*E20</f>
        <v>2100</v>
      </c>
      <c r="J20" s="49">
        <f t="shared" si="32"/>
        <v>3150</v>
      </c>
      <c r="K20" s="49">
        <f t="shared" ref="K20" si="37">(I20+J20)</f>
        <v>5250</v>
      </c>
    </row>
    <row r="21" spans="1:11">
      <c r="A21" s="2">
        <v>43438</v>
      </c>
      <c r="B21" s="3" t="s">
        <v>191</v>
      </c>
      <c r="C21" s="4">
        <v>1360</v>
      </c>
      <c r="D21" s="4" t="s">
        <v>180</v>
      </c>
      <c r="E21" s="5">
        <v>500</v>
      </c>
      <c r="F21" s="5">
        <v>46</v>
      </c>
      <c r="G21" s="5">
        <v>44</v>
      </c>
      <c r="H21" s="5" t="s">
        <v>49</v>
      </c>
      <c r="I21" s="48">
        <f t="shared" ref="I21" si="38">(G21-F21)*E21</f>
        <v>-1000</v>
      </c>
      <c r="J21" s="49">
        <v>0</v>
      </c>
      <c r="K21" s="49">
        <f t="shared" ref="K21" si="39">(I21+J21)</f>
        <v>-1000</v>
      </c>
    </row>
    <row r="22" spans="1:11">
      <c r="A22" s="2">
        <v>43438</v>
      </c>
      <c r="B22" s="3" t="s">
        <v>37</v>
      </c>
      <c r="C22" s="4">
        <v>2000</v>
      </c>
      <c r="D22" s="4" t="s">
        <v>180</v>
      </c>
      <c r="E22" s="5">
        <v>250</v>
      </c>
      <c r="F22" s="5">
        <v>66</v>
      </c>
      <c r="G22" s="5">
        <v>74</v>
      </c>
      <c r="H22" s="5" t="s">
        <v>49</v>
      </c>
      <c r="I22" s="48">
        <f t="shared" ref="I22" si="40">(G22-F22)*E22</f>
        <v>2000</v>
      </c>
      <c r="J22" s="49">
        <v>0</v>
      </c>
      <c r="K22" s="49">
        <f t="shared" ref="K22" si="41">(I22+J22)</f>
        <v>2000</v>
      </c>
    </row>
    <row r="23" spans="1:11">
      <c r="A23" s="2">
        <v>43437</v>
      </c>
      <c r="B23" s="3" t="s">
        <v>86</v>
      </c>
      <c r="C23" s="4">
        <v>730</v>
      </c>
      <c r="D23" s="4" t="s">
        <v>180</v>
      </c>
      <c r="E23" s="5">
        <v>550</v>
      </c>
      <c r="F23" s="5">
        <v>32</v>
      </c>
      <c r="G23" s="5">
        <v>28</v>
      </c>
      <c r="H23" s="5" t="s">
        <v>49</v>
      </c>
      <c r="I23" s="48">
        <f t="shared" ref="I23" si="42">(G23-F23)*E23</f>
        <v>-2200</v>
      </c>
      <c r="J23" s="49">
        <v>0</v>
      </c>
      <c r="K23" s="49">
        <f t="shared" ref="K23" si="43">(I23+J23)</f>
        <v>-2200</v>
      </c>
    </row>
    <row r="24" spans="1:11">
      <c r="A24" s="2">
        <v>43434</v>
      </c>
      <c r="B24" s="3" t="s">
        <v>224</v>
      </c>
      <c r="C24" s="4">
        <v>120</v>
      </c>
      <c r="D24" s="4" t="s">
        <v>119</v>
      </c>
      <c r="E24" s="5">
        <v>6000</v>
      </c>
      <c r="F24" s="5">
        <v>4.2</v>
      </c>
      <c r="G24" s="5">
        <v>4.5999999999999996</v>
      </c>
      <c r="H24" s="5">
        <v>5.2</v>
      </c>
      <c r="I24" s="48">
        <f t="shared" ref="I24:I25" si="44">(G24-F24)*E24</f>
        <v>2399.9999999999968</v>
      </c>
      <c r="J24" s="49">
        <f t="shared" ref="J24" si="45">(H24-G24)*E24</f>
        <v>3600.0000000000032</v>
      </c>
      <c r="K24" s="49">
        <f t="shared" ref="K24:K25" si="46">(I24+J24)</f>
        <v>6000</v>
      </c>
    </row>
    <row r="25" spans="1:11">
      <c r="A25" s="2">
        <v>43433</v>
      </c>
      <c r="B25" s="3" t="s">
        <v>147</v>
      </c>
      <c r="C25" s="4">
        <v>3000</v>
      </c>
      <c r="D25" s="4" t="s">
        <v>180</v>
      </c>
      <c r="E25" s="5">
        <v>3000</v>
      </c>
      <c r="F25" s="5">
        <v>6.3</v>
      </c>
      <c r="G25" s="5">
        <v>7</v>
      </c>
      <c r="H25" s="5" t="s">
        <v>49</v>
      </c>
      <c r="I25" s="48">
        <f t="shared" si="44"/>
        <v>2100.0000000000005</v>
      </c>
      <c r="J25" s="49">
        <v>0</v>
      </c>
      <c r="K25" s="49">
        <f t="shared" si="46"/>
        <v>2100.0000000000005</v>
      </c>
    </row>
    <row r="26" spans="1:11">
      <c r="A26" s="2">
        <v>43431</v>
      </c>
      <c r="B26" s="3" t="s">
        <v>171</v>
      </c>
      <c r="C26" s="4">
        <v>310</v>
      </c>
      <c r="D26" s="4" t="s">
        <v>119</v>
      </c>
      <c r="E26" s="5">
        <v>1500</v>
      </c>
      <c r="F26" s="5">
        <v>9.25</v>
      </c>
      <c r="G26" s="5">
        <v>11</v>
      </c>
      <c r="H26" s="5" t="s">
        <v>49</v>
      </c>
      <c r="I26" s="48">
        <f t="shared" ref="I26:I27" si="47">(G26-F26)*E26</f>
        <v>2625</v>
      </c>
      <c r="J26" s="49">
        <v>0</v>
      </c>
      <c r="K26" s="49">
        <f t="shared" ref="K26:K27" si="48">(I26+J26)</f>
        <v>2625</v>
      </c>
    </row>
    <row r="27" spans="1:11">
      <c r="A27" s="2">
        <v>43430</v>
      </c>
      <c r="B27" s="3" t="s">
        <v>87</v>
      </c>
      <c r="C27" s="4">
        <v>550</v>
      </c>
      <c r="D27" s="4" t="s">
        <v>119</v>
      </c>
      <c r="E27" s="5">
        <v>1060</v>
      </c>
      <c r="F27" s="5">
        <v>14.5</v>
      </c>
      <c r="G27" s="5">
        <v>16.5</v>
      </c>
      <c r="H27" s="5">
        <v>20</v>
      </c>
      <c r="I27" s="48">
        <f t="shared" si="47"/>
        <v>2120</v>
      </c>
      <c r="J27" s="49">
        <f t="shared" ref="J27" si="49">(H27-G27)*E27</f>
        <v>3710</v>
      </c>
      <c r="K27" s="49">
        <f t="shared" si="48"/>
        <v>5830</v>
      </c>
    </row>
    <row r="28" spans="1:11">
      <c r="A28" s="2">
        <v>43426</v>
      </c>
      <c r="B28" s="3" t="s">
        <v>218</v>
      </c>
      <c r="C28" s="4">
        <v>250</v>
      </c>
      <c r="D28" s="4" t="s">
        <v>119</v>
      </c>
      <c r="E28" s="5">
        <v>1575</v>
      </c>
      <c r="F28" s="5">
        <v>11</v>
      </c>
      <c r="G28" s="5">
        <v>12.5</v>
      </c>
      <c r="H28" s="5" t="s">
        <v>49</v>
      </c>
      <c r="I28" s="48">
        <f t="shared" ref="I28:I29" si="50">(G28-F28)*E28</f>
        <v>2362.5</v>
      </c>
      <c r="J28" s="49">
        <v>0</v>
      </c>
      <c r="K28" s="49">
        <f t="shared" ref="K28:K29" si="51">(I28+J28)</f>
        <v>2362.5</v>
      </c>
    </row>
    <row r="29" spans="1:11">
      <c r="A29" s="2">
        <v>43425</v>
      </c>
      <c r="B29" s="3" t="s">
        <v>155</v>
      </c>
      <c r="C29" s="4">
        <v>1200</v>
      </c>
      <c r="D29" s="4" t="s">
        <v>119</v>
      </c>
      <c r="E29" s="5">
        <v>1200</v>
      </c>
      <c r="F29" s="5">
        <v>14</v>
      </c>
      <c r="G29" s="5">
        <v>16</v>
      </c>
      <c r="H29" s="5">
        <v>19</v>
      </c>
      <c r="I29" s="48">
        <f t="shared" si="50"/>
        <v>2400</v>
      </c>
      <c r="J29" s="49">
        <f t="shared" ref="J29:J30" si="52">(H29-G29)*E29</f>
        <v>3600</v>
      </c>
      <c r="K29" s="49">
        <f t="shared" si="51"/>
        <v>6000</v>
      </c>
    </row>
    <row r="30" spans="1:11">
      <c r="A30" s="2">
        <v>43424</v>
      </c>
      <c r="B30" s="3" t="s">
        <v>14</v>
      </c>
      <c r="C30" s="4">
        <v>350</v>
      </c>
      <c r="D30" s="4" t="s">
        <v>180</v>
      </c>
      <c r="E30" s="5">
        <v>1300</v>
      </c>
      <c r="F30" s="5">
        <v>15</v>
      </c>
      <c r="G30" s="5">
        <v>17</v>
      </c>
      <c r="H30" s="5">
        <v>19</v>
      </c>
      <c r="I30" s="48">
        <f t="shared" ref="I30:I31" si="53">(G30-F30)*E30</f>
        <v>2600</v>
      </c>
      <c r="J30" s="49">
        <f t="shared" si="52"/>
        <v>2600</v>
      </c>
      <c r="K30" s="49">
        <f t="shared" ref="K30:K31" si="54">(I30+J30)</f>
        <v>5200</v>
      </c>
    </row>
    <row r="31" spans="1:11">
      <c r="A31" s="2">
        <v>43423</v>
      </c>
      <c r="B31" s="3" t="s">
        <v>130</v>
      </c>
      <c r="C31" s="4">
        <v>800</v>
      </c>
      <c r="D31" s="4" t="s">
        <v>180</v>
      </c>
      <c r="E31" s="5">
        <v>1000</v>
      </c>
      <c r="F31" s="5">
        <v>16</v>
      </c>
      <c r="G31" s="5">
        <v>18.2</v>
      </c>
      <c r="H31" s="5" t="s">
        <v>49</v>
      </c>
      <c r="I31" s="48">
        <f t="shared" si="53"/>
        <v>2199.9999999999991</v>
      </c>
      <c r="J31" s="49">
        <v>0</v>
      </c>
      <c r="K31" s="49">
        <f t="shared" si="54"/>
        <v>2199.9999999999991</v>
      </c>
    </row>
    <row r="32" spans="1:11">
      <c r="A32" s="2">
        <v>43420</v>
      </c>
      <c r="B32" s="3" t="s">
        <v>128</v>
      </c>
      <c r="C32" s="4">
        <v>1100</v>
      </c>
      <c r="D32" s="4" t="s">
        <v>180</v>
      </c>
      <c r="E32" s="5">
        <v>500</v>
      </c>
      <c r="F32" s="5">
        <v>35</v>
      </c>
      <c r="G32" s="5">
        <v>40</v>
      </c>
      <c r="H32" s="5" t="s">
        <v>49</v>
      </c>
      <c r="I32" s="48">
        <f t="shared" ref="I32:I40" si="55">(G32-F32)*E32</f>
        <v>2500</v>
      </c>
      <c r="J32" s="49">
        <v>0</v>
      </c>
      <c r="K32" s="49">
        <f t="shared" ref="K32:K40" si="56">(I32+J32)</f>
        <v>2500</v>
      </c>
    </row>
    <row r="33" spans="1:11">
      <c r="A33" s="2">
        <v>43419</v>
      </c>
      <c r="B33" s="3" t="s">
        <v>211</v>
      </c>
      <c r="C33" s="4">
        <v>110</v>
      </c>
      <c r="D33" s="4" t="s">
        <v>180</v>
      </c>
      <c r="E33" s="5">
        <v>4000</v>
      </c>
      <c r="F33" s="5">
        <v>6.3</v>
      </c>
      <c r="G33" s="5">
        <v>6.9</v>
      </c>
      <c r="H33" s="5" t="s">
        <v>49</v>
      </c>
      <c r="I33" s="48">
        <f t="shared" si="55"/>
        <v>2400.0000000000023</v>
      </c>
      <c r="J33" s="49">
        <v>0</v>
      </c>
      <c r="K33" s="49">
        <f t="shared" si="56"/>
        <v>2400.0000000000023</v>
      </c>
    </row>
    <row r="34" spans="1:11">
      <c r="A34" s="2">
        <v>43418</v>
      </c>
      <c r="B34" s="3" t="s">
        <v>210</v>
      </c>
      <c r="C34" s="4">
        <v>1010</v>
      </c>
      <c r="D34" s="4" t="s">
        <v>119</v>
      </c>
      <c r="E34" s="5">
        <v>700</v>
      </c>
      <c r="F34" s="5">
        <v>27.5</v>
      </c>
      <c r="G34" s="5">
        <v>31</v>
      </c>
      <c r="H34" s="5" t="s">
        <v>49</v>
      </c>
      <c r="I34" s="48">
        <f t="shared" si="55"/>
        <v>2450</v>
      </c>
      <c r="J34" s="49">
        <v>0</v>
      </c>
      <c r="K34" s="49">
        <f t="shared" si="56"/>
        <v>2450</v>
      </c>
    </row>
    <row r="35" spans="1:11">
      <c r="A35" s="2">
        <v>43418</v>
      </c>
      <c r="B35" s="3" t="s">
        <v>155</v>
      </c>
      <c r="C35" s="4">
        <v>660</v>
      </c>
      <c r="D35" s="4" t="s">
        <v>119</v>
      </c>
      <c r="E35" s="5">
        <v>1200</v>
      </c>
      <c r="F35" s="5">
        <v>20</v>
      </c>
      <c r="G35" s="5">
        <v>22</v>
      </c>
      <c r="H35" s="5">
        <v>25</v>
      </c>
      <c r="I35" s="48">
        <f t="shared" si="55"/>
        <v>2400</v>
      </c>
      <c r="J35" s="49">
        <f t="shared" ref="J35" si="57">(H35-G35)*E35</f>
        <v>3600</v>
      </c>
      <c r="K35" s="49">
        <f t="shared" si="56"/>
        <v>6000</v>
      </c>
    </row>
    <row r="36" spans="1:11">
      <c r="A36" s="2">
        <v>43417</v>
      </c>
      <c r="B36" s="3" t="s">
        <v>85</v>
      </c>
      <c r="C36" s="4">
        <v>600</v>
      </c>
      <c r="D36" s="4" t="s">
        <v>119</v>
      </c>
      <c r="E36" s="5">
        <v>1000</v>
      </c>
      <c r="F36" s="5">
        <v>21</v>
      </c>
      <c r="G36" s="5">
        <v>23</v>
      </c>
      <c r="H36" s="5" t="s">
        <v>49</v>
      </c>
      <c r="I36" s="48">
        <f t="shared" si="55"/>
        <v>2000</v>
      </c>
      <c r="J36" s="49">
        <v>0</v>
      </c>
      <c r="K36" s="49">
        <f t="shared" si="56"/>
        <v>2000</v>
      </c>
    </row>
    <row r="37" spans="1:11">
      <c r="A37" s="2">
        <v>43416</v>
      </c>
      <c r="B37" s="3" t="s">
        <v>160</v>
      </c>
      <c r="C37" s="4">
        <v>195</v>
      </c>
      <c r="D37" s="4" t="s">
        <v>119</v>
      </c>
      <c r="E37" s="5">
        <v>1500</v>
      </c>
      <c r="F37" s="5">
        <v>10</v>
      </c>
      <c r="G37" s="5">
        <v>11.5</v>
      </c>
      <c r="H37" s="5" t="s">
        <v>49</v>
      </c>
      <c r="I37" s="48">
        <f t="shared" si="55"/>
        <v>2250</v>
      </c>
      <c r="J37" s="49">
        <v>0</v>
      </c>
      <c r="K37" s="49">
        <f t="shared" si="56"/>
        <v>2250</v>
      </c>
    </row>
    <row r="38" spans="1:11">
      <c r="A38" s="2">
        <v>43409</v>
      </c>
      <c r="B38" s="3" t="s">
        <v>149</v>
      </c>
      <c r="C38" s="4">
        <v>640</v>
      </c>
      <c r="D38" s="4" t="s">
        <v>180</v>
      </c>
      <c r="E38" s="5">
        <v>1200</v>
      </c>
      <c r="F38" s="5">
        <v>18</v>
      </c>
      <c r="G38" s="5">
        <v>20</v>
      </c>
      <c r="H38" s="5" t="s">
        <v>49</v>
      </c>
      <c r="I38" s="48">
        <f t="shared" si="55"/>
        <v>2400</v>
      </c>
      <c r="J38" s="49">
        <v>0</v>
      </c>
      <c r="K38" s="49">
        <f t="shared" si="56"/>
        <v>2400</v>
      </c>
    </row>
    <row r="39" spans="1:11">
      <c r="A39" s="2">
        <v>43406</v>
      </c>
      <c r="B39" s="3" t="s">
        <v>108</v>
      </c>
      <c r="C39" s="4">
        <v>190</v>
      </c>
      <c r="D39" s="4" t="s">
        <v>180</v>
      </c>
      <c r="E39" s="5">
        <v>2250</v>
      </c>
      <c r="F39" s="5">
        <v>9.25</v>
      </c>
      <c r="G39" s="5">
        <v>10</v>
      </c>
      <c r="H39" s="5" t="s">
        <v>49</v>
      </c>
      <c r="I39" s="48">
        <f t="shared" si="55"/>
        <v>1687.5</v>
      </c>
      <c r="J39" s="49">
        <v>0</v>
      </c>
      <c r="K39" s="49">
        <f t="shared" si="56"/>
        <v>1687.5</v>
      </c>
    </row>
    <row r="40" spans="1:11">
      <c r="A40" s="2">
        <v>43405</v>
      </c>
      <c r="B40" s="3" t="s">
        <v>162</v>
      </c>
      <c r="C40" s="4">
        <v>240</v>
      </c>
      <c r="D40" s="4" t="s">
        <v>119</v>
      </c>
      <c r="E40" s="5">
        <v>1500</v>
      </c>
      <c r="F40" s="5">
        <v>20.5</v>
      </c>
      <c r="G40" s="5">
        <v>22</v>
      </c>
      <c r="H40" s="5" t="s">
        <v>49</v>
      </c>
      <c r="I40" s="48">
        <f t="shared" si="55"/>
        <v>2250</v>
      </c>
      <c r="J40" s="49">
        <v>0</v>
      </c>
      <c r="K40" s="49">
        <f t="shared" si="56"/>
        <v>2250</v>
      </c>
    </row>
    <row r="41" spans="1:11">
      <c r="A41" s="2">
        <v>43404</v>
      </c>
      <c r="B41" s="3" t="s">
        <v>93</v>
      </c>
      <c r="C41" s="4">
        <v>960</v>
      </c>
      <c r="D41" s="4" t="s">
        <v>180</v>
      </c>
      <c r="E41" s="5">
        <v>550</v>
      </c>
      <c r="F41" s="5">
        <v>37.5</v>
      </c>
      <c r="G41" s="5">
        <v>41</v>
      </c>
      <c r="H41" s="5">
        <v>45</v>
      </c>
      <c r="I41" s="48">
        <f t="shared" ref="I41" si="58">(G41-F41)*E41</f>
        <v>1925</v>
      </c>
      <c r="J41" s="49">
        <f t="shared" ref="J41" si="59">(H41-G41)*E41</f>
        <v>2200</v>
      </c>
      <c r="K41" s="49">
        <f t="shared" ref="K41" si="60">(I41+J41)</f>
        <v>4125</v>
      </c>
    </row>
    <row r="42" spans="1:11">
      <c r="A42" s="2">
        <v>43403</v>
      </c>
      <c r="B42" s="3" t="s">
        <v>161</v>
      </c>
      <c r="C42" s="4">
        <v>580</v>
      </c>
      <c r="D42" s="4" t="s">
        <v>180</v>
      </c>
      <c r="E42" s="5">
        <v>1200</v>
      </c>
      <c r="F42" s="5">
        <v>23.5</v>
      </c>
      <c r="G42" s="5">
        <v>22</v>
      </c>
      <c r="H42" s="5" t="s">
        <v>49</v>
      </c>
      <c r="I42" s="48">
        <f t="shared" ref="I42" si="61">(G42-F42)*E42</f>
        <v>-1800</v>
      </c>
      <c r="J42" s="49">
        <v>0</v>
      </c>
      <c r="K42" s="49">
        <f t="shared" ref="K42" si="62">(I42+J42)</f>
        <v>-1800</v>
      </c>
    </row>
    <row r="43" spans="1:11">
      <c r="A43" s="2">
        <v>43403</v>
      </c>
      <c r="B43" s="3" t="s">
        <v>201</v>
      </c>
      <c r="C43" s="4">
        <v>200</v>
      </c>
      <c r="D43" s="4" t="s">
        <v>180</v>
      </c>
      <c r="E43" s="5">
        <v>2500</v>
      </c>
      <c r="F43" s="5">
        <v>6.6</v>
      </c>
      <c r="G43" s="5">
        <v>6.2</v>
      </c>
      <c r="H43" s="5" t="s">
        <v>49</v>
      </c>
      <c r="I43" s="48">
        <f t="shared" ref="I43" si="63">(G43-F43)*E43</f>
        <v>-999.99999999999864</v>
      </c>
      <c r="J43" s="49">
        <v>0</v>
      </c>
      <c r="K43" s="49">
        <f t="shared" ref="K43" si="64">(I43+J43)</f>
        <v>-999.99999999999864</v>
      </c>
    </row>
    <row r="44" spans="1:11">
      <c r="A44" s="2">
        <v>43402</v>
      </c>
      <c r="B44" s="3" t="s">
        <v>149</v>
      </c>
      <c r="C44" s="4">
        <v>580</v>
      </c>
      <c r="D44" s="4" t="s">
        <v>180</v>
      </c>
      <c r="E44" s="5">
        <v>1200</v>
      </c>
      <c r="F44" s="5">
        <v>25</v>
      </c>
      <c r="G44" s="5">
        <v>27</v>
      </c>
      <c r="H44" s="5" t="s">
        <v>49</v>
      </c>
      <c r="I44" s="48">
        <f t="shared" ref="I44" si="65">(G44-F44)*E44</f>
        <v>2400</v>
      </c>
      <c r="J44" s="49">
        <v>0</v>
      </c>
      <c r="K44" s="49">
        <f t="shared" ref="K44" si="66">(I44+J44)</f>
        <v>2400</v>
      </c>
    </row>
    <row r="45" spans="1:11">
      <c r="A45" s="2">
        <v>43399</v>
      </c>
      <c r="B45" s="3" t="s">
        <v>130</v>
      </c>
      <c r="C45" s="4">
        <v>570</v>
      </c>
      <c r="D45" s="4" t="s">
        <v>119</v>
      </c>
      <c r="E45" s="5">
        <v>1000</v>
      </c>
      <c r="F45" s="5">
        <v>25.5</v>
      </c>
      <c r="G45" s="5">
        <v>27.3</v>
      </c>
      <c r="H45" s="5" t="s">
        <v>49</v>
      </c>
      <c r="I45" s="48">
        <f t="shared" ref="I45" si="67">(G45-F45)*E45</f>
        <v>1800.0000000000007</v>
      </c>
      <c r="J45" s="49">
        <v>0</v>
      </c>
      <c r="K45" s="49">
        <f t="shared" ref="K45" si="68">(I45+J45)</f>
        <v>1800.0000000000007</v>
      </c>
    </row>
    <row r="46" spans="1:11">
      <c r="A46" s="2">
        <v>43398</v>
      </c>
      <c r="B46" s="3" t="s">
        <v>29</v>
      </c>
      <c r="C46" s="4">
        <v>570</v>
      </c>
      <c r="D46" s="4" t="s">
        <v>119</v>
      </c>
      <c r="E46" s="5">
        <v>1100</v>
      </c>
      <c r="F46" s="5">
        <v>8</v>
      </c>
      <c r="G46" s="5">
        <v>10</v>
      </c>
      <c r="H46" s="5">
        <v>14</v>
      </c>
      <c r="I46" s="48">
        <f t="shared" ref="I46" si="69">(G46-F46)*E46</f>
        <v>2200</v>
      </c>
      <c r="J46" s="49">
        <f t="shared" ref="J46:J50" si="70">(H46-G46)*E46</f>
        <v>4400</v>
      </c>
      <c r="K46" s="49">
        <f t="shared" ref="K46" si="71">(I46+J46)</f>
        <v>6600</v>
      </c>
    </row>
    <row r="47" spans="1:11">
      <c r="A47" s="2">
        <v>43397</v>
      </c>
      <c r="B47" s="3" t="s">
        <v>157</v>
      </c>
      <c r="C47" s="4">
        <v>860</v>
      </c>
      <c r="D47" s="4" t="s">
        <v>119</v>
      </c>
      <c r="E47" s="5">
        <v>700</v>
      </c>
      <c r="F47" s="5">
        <v>20.5</v>
      </c>
      <c r="G47" s="5">
        <v>23</v>
      </c>
      <c r="H47" s="5" t="s">
        <v>49</v>
      </c>
      <c r="I47" s="48">
        <f t="shared" ref="I47" si="72">(G47-F47)*E47</f>
        <v>1750</v>
      </c>
      <c r="J47" s="49">
        <v>0</v>
      </c>
      <c r="K47" s="49">
        <f t="shared" ref="K47" si="73">(I47+J47)</f>
        <v>1750</v>
      </c>
    </row>
    <row r="48" spans="1:11">
      <c r="A48" s="2">
        <v>43396</v>
      </c>
      <c r="B48" s="3" t="s">
        <v>70</v>
      </c>
      <c r="C48" s="4">
        <v>200</v>
      </c>
      <c r="D48" s="4" t="s">
        <v>119</v>
      </c>
      <c r="E48" s="5">
        <v>2500</v>
      </c>
      <c r="F48" s="5">
        <v>5</v>
      </c>
      <c r="G48" s="5">
        <v>5.8</v>
      </c>
      <c r="H48" s="5">
        <v>6.9</v>
      </c>
      <c r="I48" s="48">
        <f t="shared" ref="I48" si="74">(G48-F48)*E48</f>
        <v>1999.9999999999995</v>
      </c>
      <c r="J48" s="49">
        <f t="shared" si="70"/>
        <v>2750.0000000000014</v>
      </c>
      <c r="K48" s="49">
        <f t="shared" ref="K48" si="75">(I48+J48)</f>
        <v>4750.0000000000009</v>
      </c>
    </row>
    <row r="49" spans="1:11">
      <c r="A49" s="2">
        <v>43395</v>
      </c>
      <c r="B49" s="3" t="s">
        <v>38</v>
      </c>
      <c r="C49" s="4">
        <v>760</v>
      </c>
      <c r="D49" s="4" t="s">
        <v>119</v>
      </c>
      <c r="E49" s="5">
        <v>1000</v>
      </c>
      <c r="F49" s="5">
        <v>15</v>
      </c>
      <c r="G49" s="5">
        <v>17.5</v>
      </c>
      <c r="H49" s="5" t="s">
        <v>49</v>
      </c>
      <c r="I49" s="48">
        <f t="shared" ref="I49" si="76">(G49-F49)*E49</f>
        <v>2500</v>
      </c>
      <c r="J49" s="49">
        <v>0</v>
      </c>
      <c r="K49" s="49">
        <f t="shared" ref="K49" si="77">(I49+J49)</f>
        <v>2500</v>
      </c>
    </row>
    <row r="50" spans="1:11">
      <c r="A50" s="2">
        <v>43392</v>
      </c>
      <c r="B50" s="3" t="s">
        <v>195</v>
      </c>
      <c r="C50" s="4">
        <v>70</v>
      </c>
      <c r="D50" s="4" t="s">
        <v>119</v>
      </c>
      <c r="E50" s="5">
        <v>9000</v>
      </c>
      <c r="F50" s="5">
        <v>1.5</v>
      </c>
      <c r="G50" s="5">
        <v>1.8</v>
      </c>
      <c r="H50" s="5">
        <v>2</v>
      </c>
      <c r="I50" s="48">
        <f t="shared" ref="I50" si="78">(G50-F50)*E50</f>
        <v>2700.0000000000005</v>
      </c>
      <c r="J50" s="49">
        <f t="shared" si="70"/>
        <v>1799.9999999999995</v>
      </c>
      <c r="K50" s="49">
        <f t="shared" ref="K50" si="79">(I50+J50)</f>
        <v>4500</v>
      </c>
    </row>
    <row r="51" spans="1:11">
      <c r="A51" s="2">
        <v>43390</v>
      </c>
      <c r="B51" s="3" t="s">
        <v>192</v>
      </c>
      <c r="C51" s="4">
        <v>1180</v>
      </c>
      <c r="D51" s="4" t="s">
        <v>180</v>
      </c>
      <c r="E51" s="5">
        <v>1000</v>
      </c>
      <c r="F51" s="5">
        <v>26.2</v>
      </c>
      <c r="G51" s="5">
        <v>27.8</v>
      </c>
      <c r="H51" s="5" t="s">
        <v>49</v>
      </c>
      <c r="I51" s="48">
        <f t="shared" ref="I51" si="80">(G51-F51)*E51</f>
        <v>1600.0000000000014</v>
      </c>
      <c r="J51" s="49">
        <v>0</v>
      </c>
      <c r="K51" s="49">
        <f t="shared" ref="K51" si="81">(I51+J51)</f>
        <v>1600.0000000000014</v>
      </c>
    </row>
    <row r="52" spans="1:11">
      <c r="A52" s="2">
        <v>43389</v>
      </c>
      <c r="B52" s="3" t="s">
        <v>191</v>
      </c>
      <c r="C52" s="4">
        <v>1240</v>
      </c>
      <c r="D52" s="4" t="s">
        <v>180</v>
      </c>
      <c r="E52" s="5">
        <v>500</v>
      </c>
      <c r="F52" s="5">
        <v>31</v>
      </c>
      <c r="G52" s="5">
        <v>36</v>
      </c>
      <c r="H52" s="5" t="s">
        <v>49</v>
      </c>
      <c r="I52" s="48">
        <f t="shared" ref="I52:I53" si="82">(G52-F52)*E52</f>
        <v>2500</v>
      </c>
      <c r="J52" s="49">
        <v>0</v>
      </c>
      <c r="K52" s="49">
        <f t="shared" ref="K52:K53" si="83">(I52+J52)</f>
        <v>2500</v>
      </c>
    </row>
    <row r="53" spans="1:11">
      <c r="A53" s="2">
        <v>43388</v>
      </c>
      <c r="B53" s="3" t="s">
        <v>38</v>
      </c>
      <c r="C53" s="4">
        <v>750</v>
      </c>
      <c r="D53" s="4" t="s">
        <v>119</v>
      </c>
      <c r="E53" s="5">
        <v>1000</v>
      </c>
      <c r="F53" s="5">
        <v>23</v>
      </c>
      <c r="G53" s="5">
        <v>25.5</v>
      </c>
      <c r="H53" s="5">
        <v>29</v>
      </c>
      <c r="I53" s="48">
        <f t="shared" si="82"/>
        <v>2500</v>
      </c>
      <c r="J53" s="49">
        <v>0</v>
      </c>
      <c r="K53" s="49">
        <f t="shared" si="83"/>
        <v>2500</v>
      </c>
    </row>
    <row r="54" spans="1:11">
      <c r="A54" s="2">
        <v>43385</v>
      </c>
      <c r="B54" s="3" t="s">
        <v>120</v>
      </c>
      <c r="C54" s="4">
        <v>270</v>
      </c>
      <c r="D54" s="4" t="s">
        <v>180</v>
      </c>
      <c r="E54" s="5">
        <v>2400</v>
      </c>
      <c r="F54" s="5">
        <v>8.5</v>
      </c>
      <c r="G54" s="5">
        <v>9.5</v>
      </c>
      <c r="H54" s="5">
        <v>11</v>
      </c>
      <c r="I54" s="48">
        <f t="shared" ref="I54" si="84">(G54-F54)*E54</f>
        <v>2400</v>
      </c>
      <c r="J54" s="49">
        <f t="shared" ref="J54" si="85">(H54-G54)*E54</f>
        <v>3600</v>
      </c>
      <c r="K54" s="49">
        <f t="shared" ref="K54" si="86">(I54+J54)</f>
        <v>6000</v>
      </c>
    </row>
    <row r="55" spans="1:11">
      <c r="A55" s="2">
        <v>43384</v>
      </c>
      <c r="B55" s="3" t="s">
        <v>87</v>
      </c>
      <c r="C55" s="4">
        <v>540</v>
      </c>
      <c r="D55" s="4" t="s">
        <v>119</v>
      </c>
      <c r="E55" s="5">
        <v>1000</v>
      </c>
      <c r="F55" s="5">
        <v>22</v>
      </c>
      <c r="G55" s="5">
        <v>19.5</v>
      </c>
      <c r="H55" s="5" t="s">
        <v>49</v>
      </c>
      <c r="I55" s="48">
        <f t="shared" ref="I55" si="87">(G55-F55)*E55</f>
        <v>-2500</v>
      </c>
      <c r="J55" s="49">
        <v>0</v>
      </c>
      <c r="K55" s="49">
        <f t="shared" ref="K55" si="88">(I55+J55)</f>
        <v>-2500</v>
      </c>
    </row>
    <row r="56" spans="1:11">
      <c r="A56" s="2">
        <v>43383</v>
      </c>
      <c r="B56" s="3" t="s">
        <v>162</v>
      </c>
      <c r="C56" s="4">
        <v>260</v>
      </c>
      <c r="D56" s="4" t="s">
        <v>180</v>
      </c>
      <c r="E56" s="5">
        <v>1500</v>
      </c>
      <c r="F56" s="5">
        <v>13.25</v>
      </c>
      <c r="G56" s="5">
        <v>15</v>
      </c>
      <c r="H56" s="5">
        <v>16.5</v>
      </c>
      <c r="I56" s="48">
        <f t="shared" ref="I56" si="89">(G56-F56)*E56</f>
        <v>2625</v>
      </c>
      <c r="J56" s="49">
        <f t="shared" ref="J56" si="90">(H56-G56)*E56</f>
        <v>2250</v>
      </c>
      <c r="K56" s="49">
        <f t="shared" ref="K56" si="91">(I56+J56)</f>
        <v>4875</v>
      </c>
    </row>
    <row r="57" spans="1:11">
      <c r="A57" s="2">
        <v>43382</v>
      </c>
      <c r="B57" s="3" t="s">
        <v>43</v>
      </c>
      <c r="C57" s="4">
        <v>1720</v>
      </c>
      <c r="D57" s="4" t="s">
        <v>180</v>
      </c>
      <c r="E57" s="5">
        <v>500</v>
      </c>
      <c r="F57" s="5">
        <v>42</v>
      </c>
      <c r="G57" s="5">
        <v>47</v>
      </c>
      <c r="H57" s="5">
        <v>53</v>
      </c>
      <c r="I57" s="48">
        <f t="shared" ref="I57:I59" si="92">(G57-F57)*E57</f>
        <v>2500</v>
      </c>
      <c r="J57" s="49">
        <f t="shared" ref="J57:J58" si="93">(H57-G57)*E57</f>
        <v>3000</v>
      </c>
      <c r="K57" s="49">
        <f t="shared" ref="K57:K59" si="94">(I57+J57)</f>
        <v>5500</v>
      </c>
    </row>
    <row r="58" spans="1:11">
      <c r="A58" s="2">
        <v>43381</v>
      </c>
      <c r="B58" s="3" t="s">
        <v>87</v>
      </c>
      <c r="C58" s="4">
        <v>550</v>
      </c>
      <c r="D58" s="4" t="s">
        <v>119</v>
      </c>
      <c r="E58" s="5">
        <v>1000</v>
      </c>
      <c r="F58" s="5">
        <v>20</v>
      </c>
      <c r="G58" s="5">
        <v>22.5</v>
      </c>
      <c r="H58" s="5">
        <v>26</v>
      </c>
      <c r="I58" s="48">
        <f t="shared" si="92"/>
        <v>2500</v>
      </c>
      <c r="J58" s="49">
        <f t="shared" si="93"/>
        <v>3500</v>
      </c>
      <c r="K58" s="49">
        <f t="shared" si="94"/>
        <v>6000</v>
      </c>
    </row>
    <row r="59" spans="1:11">
      <c r="A59" s="2">
        <v>43378</v>
      </c>
      <c r="B59" s="3" t="s">
        <v>124</v>
      </c>
      <c r="C59" s="4">
        <v>820</v>
      </c>
      <c r="D59" s="4" t="s">
        <v>180</v>
      </c>
      <c r="E59" s="5">
        <v>750</v>
      </c>
      <c r="F59" s="5">
        <v>28</v>
      </c>
      <c r="G59" s="5">
        <v>31</v>
      </c>
      <c r="H59" s="5" t="s">
        <v>49</v>
      </c>
      <c r="I59" s="48">
        <f t="shared" si="92"/>
        <v>2250</v>
      </c>
      <c r="J59" s="49">
        <v>0</v>
      </c>
      <c r="K59" s="49">
        <f t="shared" si="94"/>
        <v>2250</v>
      </c>
    </row>
    <row r="60" spans="1:11">
      <c r="A60" s="2">
        <v>43377</v>
      </c>
      <c r="B60" s="3" t="s">
        <v>93</v>
      </c>
      <c r="C60" s="4">
        <v>860</v>
      </c>
      <c r="D60" s="4" t="s">
        <v>119</v>
      </c>
      <c r="E60" s="5">
        <v>1100</v>
      </c>
      <c r="F60" s="5">
        <v>22.5</v>
      </c>
      <c r="G60" s="5">
        <v>24.5</v>
      </c>
      <c r="H60" s="5">
        <v>28</v>
      </c>
      <c r="I60" s="48">
        <f t="shared" ref="I60:I62" si="95">(G60-F60)*E60</f>
        <v>2200</v>
      </c>
      <c r="J60" s="49">
        <f t="shared" ref="J60:J62" si="96">(H60-G60)*E60</f>
        <v>3850</v>
      </c>
      <c r="K60" s="49">
        <f t="shared" ref="K60:K62" si="97">(I60+J60)</f>
        <v>6050</v>
      </c>
    </row>
    <row r="61" spans="1:11">
      <c r="A61" s="2">
        <v>43376</v>
      </c>
      <c r="B61" s="3" t="s">
        <v>82</v>
      </c>
      <c r="C61" s="4">
        <v>260</v>
      </c>
      <c r="D61" s="4" t="s">
        <v>180</v>
      </c>
      <c r="E61" s="5">
        <v>3500</v>
      </c>
      <c r="F61" s="5">
        <v>5</v>
      </c>
      <c r="G61" s="5">
        <v>5.8</v>
      </c>
      <c r="H61" s="5">
        <v>7</v>
      </c>
      <c r="I61" s="48">
        <f t="shared" si="95"/>
        <v>2799.9999999999995</v>
      </c>
      <c r="J61" s="49">
        <f t="shared" si="96"/>
        <v>4200.0000000000009</v>
      </c>
      <c r="K61" s="49">
        <f t="shared" si="97"/>
        <v>7000</v>
      </c>
    </row>
    <row r="62" spans="1:11">
      <c r="A62" s="2">
        <v>43374</v>
      </c>
      <c r="B62" s="3" t="s">
        <v>14</v>
      </c>
      <c r="C62" s="4">
        <v>280</v>
      </c>
      <c r="D62" s="4" t="s">
        <v>119</v>
      </c>
      <c r="E62" s="5">
        <v>1300</v>
      </c>
      <c r="F62" s="5">
        <v>15</v>
      </c>
      <c r="G62" s="5">
        <v>16.5</v>
      </c>
      <c r="H62" s="5">
        <v>20</v>
      </c>
      <c r="I62" s="48">
        <f t="shared" si="95"/>
        <v>1950</v>
      </c>
      <c r="J62" s="49">
        <f t="shared" si="96"/>
        <v>4550</v>
      </c>
      <c r="K62" s="49">
        <f t="shared" si="97"/>
        <v>6500</v>
      </c>
    </row>
    <row r="63" spans="1:11">
      <c r="A63" s="2">
        <v>43371</v>
      </c>
      <c r="B63" s="3" t="s">
        <v>179</v>
      </c>
      <c r="C63" s="4">
        <v>120</v>
      </c>
      <c r="D63" s="4" t="s">
        <v>119</v>
      </c>
      <c r="E63" s="5">
        <v>3500</v>
      </c>
      <c r="F63" s="5">
        <v>6</v>
      </c>
      <c r="G63" s="5">
        <v>6.8</v>
      </c>
      <c r="H63" s="5">
        <v>7.5</v>
      </c>
      <c r="I63" s="48">
        <f t="shared" ref="I63" si="98">(G63-F63)*E63</f>
        <v>2799.9999999999995</v>
      </c>
      <c r="J63" s="49">
        <f t="shared" ref="J63" si="99">(H63-G63)*E63</f>
        <v>2450.0000000000005</v>
      </c>
      <c r="K63" s="49">
        <f t="shared" ref="K63" si="100">(I63+J63)</f>
        <v>5250</v>
      </c>
    </row>
    <row r="64" spans="1:11">
      <c r="A64" s="2">
        <v>43370</v>
      </c>
      <c r="B64" s="3" t="s">
        <v>124</v>
      </c>
      <c r="C64" s="4">
        <v>820</v>
      </c>
      <c r="D64" s="4" t="s">
        <v>71</v>
      </c>
      <c r="E64" s="5">
        <v>750</v>
      </c>
      <c r="F64" s="5">
        <v>17</v>
      </c>
      <c r="G64" s="5">
        <v>20</v>
      </c>
      <c r="H64" s="5">
        <v>24</v>
      </c>
      <c r="I64" s="48">
        <f t="shared" ref="I64" si="101">(G64-F64)*E64</f>
        <v>2250</v>
      </c>
      <c r="J64" s="49">
        <f t="shared" ref="J64" si="102">(H64-G64)*E64</f>
        <v>3000</v>
      </c>
      <c r="K64" s="49">
        <f t="shared" ref="K64" si="103">(I64+J64)</f>
        <v>5250</v>
      </c>
    </row>
    <row r="65" spans="1:11">
      <c r="A65" s="2">
        <v>43369</v>
      </c>
      <c r="B65" s="3" t="s">
        <v>160</v>
      </c>
      <c r="C65" s="4">
        <v>250</v>
      </c>
      <c r="D65" s="4" t="s">
        <v>72</v>
      </c>
      <c r="E65" s="5">
        <v>1500</v>
      </c>
      <c r="F65" s="5">
        <v>12.5</v>
      </c>
      <c r="G65" s="5">
        <v>13.7</v>
      </c>
      <c r="H65" s="5">
        <v>16</v>
      </c>
      <c r="I65" s="48">
        <f t="shared" ref="I65" si="104">(G65-F65)*E65</f>
        <v>1799.9999999999989</v>
      </c>
      <c r="J65" s="49">
        <f t="shared" ref="J65" si="105">(H65-G65)*E65</f>
        <v>3450.0000000000009</v>
      </c>
      <c r="K65" s="49">
        <f t="shared" ref="K65" si="106">(I65+J65)</f>
        <v>5250</v>
      </c>
    </row>
    <row r="66" spans="1:11">
      <c r="A66" s="2">
        <v>43368</v>
      </c>
      <c r="B66" s="3" t="s">
        <v>125</v>
      </c>
      <c r="C66" s="4">
        <v>610</v>
      </c>
      <c r="D66" s="4" t="s">
        <v>72</v>
      </c>
      <c r="E66" s="5">
        <v>1000</v>
      </c>
      <c r="F66" s="5">
        <v>7.25</v>
      </c>
      <c r="G66" s="5">
        <v>9.5</v>
      </c>
      <c r="H66" s="5" t="s">
        <v>49</v>
      </c>
      <c r="I66" s="48">
        <f t="shared" ref="I66" si="107">(G66-F66)*E66</f>
        <v>2250</v>
      </c>
      <c r="J66" s="49">
        <v>0</v>
      </c>
      <c r="K66" s="49">
        <f t="shared" ref="K66" si="108">(I66+J66)</f>
        <v>2250</v>
      </c>
    </row>
    <row r="67" spans="1:11">
      <c r="A67" s="2">
        <v>43367</v>
      </c>
      <c r="B67" s="3" t="s">
        <v>85</v>
      </c>
      <c r="C67" s="4">
        <v>640</v>
      </c>
      <c r="D67" s="4" t="s">
        <v>72</v>
      </c>
      <c r="E67" s="5">
        <v>1000</v>
      </c>
      <c r="F67" s="5">
        <v>10.199999999999999</v>
      </c>
      <c r="G67" s="5">
        <v>12.5</v>
      </c>
      <c r="H67" s="5" t="s">
        <v>49</v>
      </c>
      <c r="I67" s="48">
        <f t="shared" ref="I67" si="109">(G67-F67)*E67</f>
        <v>2300.0000000000009</v>
      </c>
      <c r="J67" s="49">
        <v>0</v>
      </c>
      <c r="K67" s="49">
        <f t="shared" ref="K67" si="110">(I67+J67)</f>
        <v>2300.0000000000009</v>
      </c>
    </row>
    <row r="68" spans="1:11">
      <c r="A68" s="2">
        <v>43364</v>
      </c>
      <c r="B68" s="3" t="s">
        <v>128</v>
      </c>
      <c r="C68" s="4">
        <v>1240</v>
      </c>
      <c r="D68" s="4" t="s">
        <v>71</v>
      </c>
      <c r="E68" s="5">
        <v>1000</v>
      </c>
      <c r="F68" s="5">
        <v>12</v>
      </c>
      <c r="G68" s="5">
        <v>14.2</v>
      </c>
      <c r="H68" s="5" t="s">
        <v>49</v>
      </c>
      <c r="I68" s="48">
        <f t="shared" ref="I68" si="111">(G68-F68)*E68</f>
        <v>2199.9999999999991</v>
      </c>
      <c r="J68" s="49">
        <v>0</v>
      </c>
      <c r="K68" s="49">
        <f t="shared" ref="K68" si="112">(I68+J68)</f>
        <v>2199.9999999999991</v>
      </c>
    </row>
    <row r="69" spans="1:11">
      <c r="A69" s="2">
        <v>43362</v>
      </c>
      <c r="B69" s="3" t="s">
        <v>87</v>
      </c>
      <c r="C69" s="4">
        <v>620</v>
      </c>
      <c r="D69" s="4" t="s">
        <v>71</v>
      </c>
      <c r="E69" s="5">
        <v>1000</v>
      </c>
      <c r="F69" s="5">
        <v>16</v>
      </c>
      <c r="G69" s="5">
        <v>18.2</v>
      </c>
      <c r="H69" s="5">
        <v>21</v>
      </c>
      <c r="I69" s="48">
        <f t="shared" ref="I69" si="113">(G69-F69)*E69</f>
        <v>2199.9999999999991</v>
      </c>
      <c r="J69" s="49">
        <f t="shared" ref="J69" si="114">(H69-G69)*E69</f>
        <v>2800.0000000000009</v>
      </c>
      <c r="K69" s="49">
        <f t="shared" ref="K69" si="115">(I69+J69)</f>
        <v>5000</v>
      </c>
    </row>
    <row r="70" spans="1:11">
      <c r="A70" s="2">
        <v>43361</v>
      </c>
      <c r="B70" s="3" t="s">
        <v>172</v>
      </c>
      <c r="C70" s="4">
        <v>120</v>
      </c>
      <c r="D70" s="4" t="s">
        <v>72</v>
      </c>
      <c r="E70" s="5">
        <v>6000</v>
      </c>
      <c r="F70" s="5">
        <v>2.7</v>
      </c>
      <c r="G70" s="5">
        <v>3.2</v>
      </c>
      <c r="H70" s="5" t="s">
        <v>49</v>
      </c>
      <c r="I70" s="48">
        <f t="shared" ref="I70" si="116">(G70-F70)*E70</f>
        <v>3000</v>
      </c>
      <c r="J70" s="49">
        <v>0</v>
      </c>
      <c r="K70" s="49">
        <f t="shared" ref="K70" si="117">(I70+J70)</f>
        <v>3000</v>
      </c>
    </row>
    <row r="71" spans="1:11">
      <c r="A71" s="2">
        <v>43360</v>
      </c>
      <c r="B71" s="3" t="s">
        <v>31</v>
      </c>
      <c r="C71" s="4">
        <v>260</v>
      </c>
      <c r="D71" s="4" t="s">
        <v>72</v>
      </c>
      <c r="E71" s="5">
        <v>2000</v>
      </c>
      <c r="F71" s="5">
        <v>6.3</v>
      </c>
      <c r="G71" s="5">
        <v>4.8</v>
      </c>
      <c r="H71" s="5" t="s">
        <v>49</v>
      </c>
      <c r="I71" s="48">
        <f t="shared" ref="I71:I74" si="118">(G71-F71)*E71</f>
        <v>-3000</v>
      </c>
      <c r="J71" s="49">
        <v>0</v>
      </c>
      <c r="K71" s="49">
        <f t="shared" ref="K71:K74" si="119">(I71+J71)</f>
        <v>-3000</v>
      </c>
    </row>
    <row r="72" spans="1:11">
      <c r="A72" s="2">
        <v>43357</v>
      </c>
      <c r="B72" s="3" t="s">
        <v>171</v>
      </c>
      <c r="C72" s="4">
        <v>410</v>
      </c>
      <c r="D72" s="4" t="s">
        <v>71</v>
      </c>
      <c r="E72" s="5">
        <v>3000</v>
      </c>
      <c r="F72" s="5">
        <v>7.7</v>
      </c>
      <c r="G72" s="5">
        <v>8.5</v>
      </c>
      <c r="H72" s="5" t="s">
        <v>49</v>
      </c>
      <c r="I72" s="48">
        <f t="shared" ref="I72:I73" si="120">(G72-F72)*E72</f>
        <v>2399.9999999999995</v>
      </c>
      <c r="J72" s="49">
        <v>0</v>
      </c>
      <c r="K72" s="49">
        <f t="shared" ref="K72:K73" si="121">(I72+J72)</f>
        <v>2399.9999999999995</v>
      </c>
    </row>
    <row r="73" spans="1:11">
      <c r="A73" s="2">
        <v>43355</v>
      </c>
      <c r="B73" s="3" t="s">
        <v>129</v>
      </c>
      <c r="C73" s="4">
        <v>90</v>
      </c>
      <c r="D73" s="4" t="s">
        <v>72</v>
      </c>
      <c r="E73" s="5">
        <v>6000</v>
      </c>
      <c r="F73" s="5">
        <v>3.4</v>
      </c>
      <c r="G73" s="5">
        <v>3.8</v>
      </c>
      <c r="H73" s="5" t="s">
        <v>49</v>
      </c>
      <c r="I73" s="48">
        <f t="shared" si="120"/>
        <v>2399.9999999999995</v>
      </c>
      <c r="J73" s="49">
        <v>0</v>
      </c>
      <c r="K73" s="49">
        <f t="shared" si="121"/>
        <v>2399.9999999999995</v>
      </c>
    </row>
    <row r="74" spans="1:11">
      <c r="A74" s="2">
        <v>43354</v>
      </c>
      <c r="B74" s="3" t="s">
        <v>125</v>
      </c>
      <c r="C74" s="4">
        <v>640</v>
      </c>
      <c r="D74" s="4" t="s">
        <v>72</v>
      </c>
      <c r="E74" s="5">
        <v>1000</v>
      </c>
      <c r="F74" s="5">
        <v>19.399999999999999</v>
      </c>
      <c r="G74" s="5">
        <v>21.5</v>
      </c>
      <c r="H74" s="5" t="s">
        <v>49</v>
      </c>
      <c r="I74" s="48">
        <f t="shared" si="118"/>
        <v>2100.0000000000014</v>
      </c>
      <c r="J74" s="49">
        <v>0</v>
      </c>
      <c r="K74" s="49">
        <f t="shared" si="119"/>
        <v>2100.0000000000014</v>
      </c>
    </row>
    <row r="75" spans="1:11">
      <c r="A75" s="2">
        <v>43353</v>
      </c>
      <c r="B75" s="3" t="s">
        <v>109</v>
      </c>
      <c r="C75" s="4">
        <v>350</v>
      </c>
      <c r="D75" s="4" t="s">
        <v>72</v>
      </c>
      <c r="E75" s="5">
        <v>1800</v>
      </c>
      <c r="F75" s="5">
        <v>10.7</v>
      </c>
      <c r="G75" s="5">
        <v>11.7</v>
      </c>
      <c r="H75" s="5">
        <v>14</v>
      </c>
      <c r="I75" s="48">
        <f t="shared" ref="I75" si="122">(G75-F75)*E75</f>
        <v>1800</v>
      </c>
      <c r="J75" s="49">
        <f t="shared" ref="J75" si="123">(H75-G75)*E75</f>
        <v>4140.0000000000009</v>
      </c>
      <c r="K75" s="49">
        <f t="shared" ref="K75" si="124">(I75+J75)</f>
        <v>5940.0000000000009</v>
      </c>
    </row>
    <row r="76" spans="1:11">
      <c r="A76" s="2">
        <v>43350</v>
      </c>
      <c r="B76" s="3" t="s">
        <v>130</v>
      </c>
      <c r="C76" s="4">
        <v>800</v>
      </c>
      <c r="D76" s="4" t="s">
        <v>71</v>
      </c>
      <c r="E76" s="5">
        <v>1000</v>
      </c>
      <c r="F76" s="5">
        <v>19</v>
      </c>
      <c r="G76" s="5">
        <v>22</v>
      </c>
      <c r="H76" s="5">
        <v>26</v>
      </c>
      <c r="I76" s="48">
        <f t="shared" ref="I76" si="125">(G76-F76)*E76</f>
        <v>3000</v>
      </c>
      <c r="J76" s="49">
        <f t="shared" ref="J76" si="126">(H76-G76)*E76</f>
        <v>4000</v>
      </c>
      <c r="K76" s="49">
        <f t="shared" ref="K76" si="127">(I76+J76)</f>
        <v>7000</v>
      </c>
    </row>
    <row r="77" spans="1:11">
      <c r="A77" s="2">
        <v>43349</v>
      </c>
      <c r="B77" s="3" t="s">
        <v>160</v>
      </c>
      <c r="C77" s="4">
        <v>260</v>
      </c>
      <c r="D77" s="4" t="s">
        <v>71</v>
      </c>
      <c r="E77" s="5">
        <v>1500</v>
      </c>
      <c r="F77" s="5">
        <v>14.4</v>
      </c>
      <c r="G77" s="5">
        <v>16</v>
      </c>
      <c r="H77" s="5">
        <v>17.5</v>
      </c>
      <c r="I77" s="48">
        <f t="shared" ref="I77:I78" si="128">(G77-F77)*E77</f>
        <v>2399.9999999999995</v>
      </c>
      <c r="J77" s="49">
        <f t="shared" ref="J77" si="129">(H77-G77)*E77</f>
        <v>2250</v>
      </c>
      <c r="K77" s="49">
        <f t="shared" ref="K77:K78" si="130">(I77+J77)</f>
        <v>4650</v>
      </c>
    </row>
    <row r="78" spans="1:11">
      <c r="A78" s="2">
        <v>43349</v>
      </c>
      <c r="B78" s="3" t="s">
        <v>87</v>
      </c>
      <c r="C78" s="4">
        <v>620</v>
      </c>
      <c r="D78" s="4" t="s">
        <v>71</v>
      </c>
      <c r="E78" s="5">
        <v>1061</v>
      </c>
      <c r="F78" s="5">
        <v>23</v>
      </c>
      <c r="G78" s="5">
        <v>25.5</v>
      </c>
      <c r="H78" s="5" t="s">
        <v>49</v>
      </c>
      <c r="I78" s="48">
        <f t="shared" si="128"/>
        <v>2652.5</v>
      </c>
      <c r="J78" s="49">
        <v>0</v>
      </c>
      <c r="K78" s="49">
        <f t="shared" si="130"/>
        <v>2652.5</v>
      </c>
    </row>
    <row r="79" spans="1:11">
      <c r="A79" s="2">
        <v>43348</v>
      </c>
      <c r="B79" s="3" t="s">
        <v>136</v>
      </c>
      <c r="C79" s="4">
        <v>580</v>
      </c>
      <c r="D79" s="4" t="s">
        <v>72</v>
      </c>
      <c r="E79" s="5">
        <v>1000</v>
      </c>
      <c r="F79" s="5">
        <v>20</v>
      </c>
      <c r="G79" s="5">
        <v>22.5</v>
      </c>
      <c r="H79" s="5">
        <v>24</v>
      </c>
      <c r="I79" s="48">
        <f t="shared" ref="I79" si="131">(G79-F79)*E79</f>
        <v>2500</v>
      </c>
      <c r="J79" s="49">
        <f t="shared" ref="J79" si="132">(H79-G79)*E79</f>
        <v>1500</v>
      </c>
      <c r="K79" s="49">
        <f t="shared" ref="K79" si="133">(I79+J79)</f>
        <v>4000</v>
      </c>
    </row>
    <row r="80" spans="1:11">
      <c r="A80" s="2">
        <v>43347</v>
      </c>
      <c r="B80" s="3" t="s">
        <v>148</v>
      </c>
      <c r="C80" s="4">
        <v>520</v>
      </c>
      <c r="D80" s="4" t="s">
        <v>72</v>
      </c>
      <c r="E80" s="5">
        <v>1100</v>
      </c>
      <c r="F80" s="5">
        <v>19.600000000000001</v>
      </c>
      <c r="G80" s="5">
        <v>22</v>
      </c>
      <c r="H80" s="5">
        <v>25</v>
      </c>
      <c r="I80" s="48">
        <f t="shared" ref="I80" si="134">(G80-F80)*E80</f>
        <v>2639.9999999999986</v>
      </c>
      <c r="J80" s="49">
        <f t="shared" ref="J80:J82" si="135">(H80-G80)*E80</f>
        <v>3300</v>
      </c>
      <c r="K80" s="49">
        <f t="shared" ref="K80" si="136">(I80+J80)</f>
        <v>5939.9999999999982</v>
      </c>
    </row>
    <row r="81" spans="1:11">
      <c r="A81" s="2">
        <v>43346</v>
      </c>
      <c r="B81" s="3" t="s">
        <v>157</v>
      </c>
      <c r="C81" s="4">
        <v>960</v>
      </c>
      <c r="D81" s="4" t="s">
        <v>71</v>
      </c>
      <c r="E81" s="5">
        <v>700</v>
      </c>
      <c r="F81" s="5">
        <v>34</v>
      </c>
      <c r="G81" s="5">
        <v>30</v>
      </c>
      <c r="H81" s="5" t="s">
        <v>49</v>
      </c>
      <c r="I81" s="48">
        <f t="shared" ref="I81" si="137">(G81-F81)*E81</f>
        <v>-2800</v>
      </c>
      <c r="J81" s="49">
        <v>0</v>
      </c>
      <c r="K81" s="49">
        <f t="shared" ref="K81" si="138">(I81+J81)</f>
        <v>-2800</v>
      </c>
    </row>
    <row r="82" spans="1:11">
      <c r="A82" s="2">
        <v>43342</v>
      </c>
      <c r="B82" s="3" t="s">
        <v>120</v>
      </c>
      <c r="C82" s="4">
        <v>300</v>
      </c>
      <c r="D82" s="4" t="s">
        <v>71</v>
      </c>
      <c r="E82" s="5">
        <v>2400</v>
      </c>
      <c r="F82" s="5">
        <v>7.25</v>
      </c>
      <c r="G82" s="5">
        <v>8.25</v>
      </c>
      <c r="H82" s="5">
        <v>9.5</v>
      </c>
      <c r="I82" s="48">
        <f t="shared" ref="I82" si="139">(G82-F82)*E82</f>
        <v>2400</v>
      </c>
      <c r="J82" s="49">
        <f t="shared" si="135"/>
        <v>3000</v>
      </c>
      <c r="K82" s="49">
        <f t="shared" ref="K82" si="140">(I82+J82)</f>
        <v>5400</v>
      </c>
    </row>
    <row r="83" spans="1:11">
      <c r="A83" s="2">
        <v>43341</v>
      </c>
      <c r="B83" s="3" t="s">
        <v>38</v>
      </c>
      <c r="C83" s="4">
        <v>980</v>
      </c>
      <c r="D83" s="4" t="s">
        <v>71</v>
      </c>
      <c r="E83" s="5">
        <v>1000</v>
      </c>
      <c r="F83" s="5">
        <v>10.5</v>
      </c>
      <c r="G83" s="5">
        <v>12.5</v>
      </c>
      <c r="H83" s="5">
        <v>14</v>
      </c>
      <c r="I83" s="48">
        <f t="shared" ref="I83" si="141">(G83-F83)*E83</f>
        <v>2000</v>
      </c>
      <c r="J83" s="49">
        <v>0</v>
      </c>
      <c r="K83" s="49">
        <f t="shared" ref="K83" si="142">(I83+J83)</f>
        <v>2000</v>
      </c>
    </row>
    <row r="84" spans="1:11">
      <c r="A84" s="2">
        <v>43341</v>
      </c>
      <c r="B84" s="3" t="s">
        <v>130</v>
      </c>
      <c r="C84" s="4">
        <v>690</v>
      </c>
      <c r="D84" s="4" t="s">
        <v>71</v>
      </c>
      <c r="E84" s="5">
        <v>1000</v>
      </c>
      <c r="F84" s="5">
        <v>13</v>
      </c>
      <c r="G84" s="5">
        <v>10</v>
      </c>
      <c r="H84" s="5" t="s">
        <v>49</v>
      </c>
      <c r="I84" s="48">
        <f t="shared" ref="I84" si="143">(G84-F84)*E84</f>
        <v>-3000</v>
      </c>
      <c r="J84" s="49">
        <v>0</v>
      </c>
      <c r="K84" s="49">
        <f t="shared" ref="K84" si="144">(I84+J84)</f>
        <v>-3000</v>
      </c>
    </row>
    <row r="85" spans="1:11">
      <c r="A85" s="2">
        <v>43340</v>
      </c>
      <c r="B85" s="3" t="s">
        <v>88</v>
      </c>
      <c r="C85" s="4">
        <v>1400</v>
      </c>
      <c r="D85" s="4" t="s">
        <v>71</v>
      </c>
      <c r="E85" s="5">
        <v>600</v>
      </c>
      <c r="F85" s="5">
        <v>21.5</v>
      </c>
      <c r="G85" s="5">
        <v>25</v>
      </c>
      <c r="H85" s="5" t="s">
        <v>49</v>
      </c>
      <c r="I85" s="48">
        <f t="shared" ref="I85" si="145">(G85-F85)*E85</f>
        <v>2100</v>
      </c>
      <c r="J85" s="49">
        <v>0</v>
      </c>
      <c r="K85" s="49">
        <f t="shared" ref="K85" si="146">(I85+J85)</f>
        <v>2100</v>
      </c>
    </row>
    <row r="86" spans="1:11">
      <c r="A86" s="2">
        <v>43339</v>
      </c>
      <c r="B86" s="3" t="s">
        <v>149</v>
      </c>
      <c r="C86" s="4">
        <v>640</v>
      </c>
      <c r="D86" s="4" t="s">
        <v>71</v>
      </c>
      <c r="E86" s="5">
        <v>1200</v>
      </c>
      <c r="F86" s="5">
        <v>16</v>
      </c>
      <c r="G86" s="5">
        <v>13.5</v>
      </c>
      <c r="H86" s="5" t="s">
        <v>49</v>
      </c>
      <c r="I86" s="48">
        <f t="shared" ref="I86:I87" si="147">(G86-F86)*E86</f>
        <v>-3000</v>
      </c>
      <c r="J86" s="49">
        <v>0</v>
      </c>
      <c r="K86" s="49">
        <f t="shared" ref="K86:K87" si="148">(I86+J86)</f>
        <v>-3000</v>
      </c>
    </row>
    <row r="87" spans="1:11">
      <c r="A87" s="2">
        <v>43336</v>
      </c>
      <c r="B87" s="3" t="s">
        <v>150</v>
      </c>
      <c r="C87" s="4">
        <v>2950</v>
      </c>
      <c r="D87" s="4" t="s">
        <v>71</v>
      </c>
      <c r="E87" s="5">
        <v>500</v>
      </c>
      <c r="F87" s="5">
        <v>37</v>
      </c>
      <c r="G87" s="5">
        <v>41</v>
      </c>
      <c r="H87" s="5" t="s">
        <v>49</v>
      </c>
      <c r="I87" s="48">
        <f t="shared" si="147"/>
        <v>2000</v>
      </c>
      <c r="J87" s="49">
        <v>0</v>
      </c>
      <c r="K87" s="49">
        <f t="shared" si="148"/>
        <v>2000</v>
      </c>
    </row>
    <row r="88" spans="1:11">
      <c r="A88" s="2">
        <v>43335</v>
      </c>
      <c r="B88" s="3" t="s">
        <v>87</v>
      </c>
      <c r="C88" s="4">
        <v>570</v>
      </c>
      <c r="D88" s="4" t="s">
        <v>72</v>
      </c>
      <c r="E88" s="5">
        <v>1000</v>
      </c>
      <c r="F88" s="5">
        <v>15</v>
      </c>
      <c r="G88" s="5">
        <v>16.649999999999999</v>
      </c>
      <c r="H88" s="5" t="s">
        <v>49</v>
      </c>
      <c r="I88" s="48">
        <f t="shared" ref="I88" si="149">(G88-F88)*E88</f>
        <v>1649.9999999999986</v>
      </c>
      <c r="J88" s="49">
        <v>0</v>
      </c>
      <c r="K88" s="49">
        <f t="shared" ref="K88" si="150">(I88+J88)</f>
        <v>1649.9999999999986</v>
      </c>
    </row>
    <row r="89" spans="1:11">
      <c r="A89" s="2">
        <v>43333</v>
      </c>
      <c r="B89" s="3" t="s">
        <v>98</v>
      </c>
      <c r="C89" s="4">
        <v>640</v>
      </c>
      <c r="D89" s="4" t="s">
        <v>71</v>
      </c>
      <c r="E89" s="5">
        <v>1200</v>
      </c>
      <c r="F89" s="5">
        <v>12.5</v>
      </c>
      <c r="G89" s="5">
        <v>14.5</v>
      </c>
      <c r="H89" s="5">
        <v>18</v>
      </c>
      <c r="I89" s="48">
        <f t="shared" ref="I89" si="151">(G89-F89)*E89</f>
        <v>2400</v>
      </c>
      <c r="J89" s="49">
        <f t="shared" ref="J89" si="152">(H89-G89)*E89</f>
        <v>4200</v>
      </c>
      <c r="K89" s="49">
        <f t="shared" ref="K89" si="153">(I89+J89)</f>
        <v>6600</v>
      </c>
    </row>
    <row r="90" spans="1:11">
      <c r="A90" s="2">
        <v>43332</v>
      </c>
      <c r="B90" s="3" t="s">
        <v>93</v>
      </c>
      <c r="C90" s="4">
        <v>1040</v>
      </c>
      <c r="D90" s="4" t="s">
        <v>71</v>
      </c>
      <c r="E90" s="5">
        <v>1100</v>
      </c>
      <c r="F90" s="5">
        <v>21</v>
      </c>
      <c r="G90" s="5">
        <v>23</v>
      </c>
      <c r="H90" s="5">
        <v>25</v>
      </c>
      <c r="I90" s="48">
        <f t="shared" ref="I90" si="154">(G90-F90)*E90</f>
        <v>2200</v>
      </c>
      <c r="J90" s="49">
        <f t="shared" ref="J90" si="155">(H90-G90)*E90</f>
        <v>2200</v>
      </c>
      <c r="K90" s="49">
        <f t="shared" ref="K90" si="156">(I90+J90)</f>
        <v>4400</v>
      </c>
    </row>
    <row r="91" spans="1:11">
      <c r="A91" s="2">
        <v>43329</v>
      </c>
      <c r="B91" s="3" t="s">
        <v>148</v>
      </c>
      <c r="C91" s="4">
        <v>560</v>
      </c>
      <c r="D91" s="4" t="s">
        <v>71</v>
      </c>
      <c r="E91" s="5">
        <v>1100</v>
      </c>
      <c r="F91" s="5">
        <v>14</v>
      </c>
      <c r="G91" s="5">
        <v>14</v>
      </c>
      <c r="H91" s="5" t="s">
        <v>49</v>
      </c>
      <c r="I91" s="48">
        <f t="shared" ref="I91" si="157">(G91-F91)*E91</f>
        <v>0</v>
      </c>
      <c r="J91" s="49">
        <v>0</v>
      </c>
      <c r="K91" s="49">
        <f t="shared" ref="K91" si="158">(I91+J91)</f>
        <v>0</v>
      </c>
    </row>
    <row r="92" spans="1:11">
      <c r="A92" s="2">
        <v>43328</v>
      </c>
      <c r="B92" s="3" t="s">
        <v>96</v>
      </c>
      <c r="C92" s="4">
        <v>380</v>
      </c>
      <c r="D92" s="4" t="s">
        <v>71</v>
      </c>
      <c r="E92" s="5">
        <v>1750</v>
      </c>
      <c r="F92" s="5">
        <v>11.5</v>
      </c>
      <c r="G92" s="5">
        <v>13</v>
      </c>
      <c r="H92" s="5" t="s">
        <v>49</v>
      </c>
      <c r="I92" s="48">
        <f t="shared" ref="I92" si="159">(G92-F92)*E92</f>
        <v>2625</v>
      </c>
      <c r="J92" s="49">
        <v>0</v>
      </c>
      <c r="K92" s="49">
        <f t="shared" ref="K92" si="160">(I92+J92)</f>
        <v>2625</v>
      </c>
    </row>
    <row r="93" spans="1:11">
      <c r="A93" s="2">
        <v>43326</v>
      </c>
      <c r="B93" s="3" t="s">
        <v>147</v>
      </c>
      <c r="C93" s="4">
        <v>265</v>
      </c>
      <c r="D93" s="4" t="s">
        <v>71</v>
      </c>
      <c r="E93" s="5">
        <v>3000</v>
      </c>
      <c r="F93" s="5">
        <v>9.6</v>
      </c>
      <c r="G93" s="5">
        <v>10</v>
      </c>
      <c r="H93" s="5" t="s">
        <v>49</v>
      </c>
      <c r="I93" s="48">
        <f t="shared" ref="I93" si="161">(G93-F93)*E93</f>
        <v>1200.0000000000011</v>
      </c>
      <c r="J93" s="49">
        <v>0</v>
      </c>
      <c r="K93" s="49">
        <f t="shared" ref="K93" si="162">(I93+J93)</f>
        <v>1200.0000000000011</v>
      </c>
    </row>
    <row r="94" spans="1:11">
      <c r="A94" s="2">
        <v>43325</v>
      </c>
      <c r="B94" s="3" t="s">
        <v>120</v>
      </c>
      <c r="C94" s="4">
        <v>305</v>
      </c>
      <c r="D94" s="4" t="s">
        <v>71</v>
      </c>
      <c r="E94" s="5">
        <v>2400</v>
      </c>
      <c r="F94" s="5">
        <v>7.6</v>
      </c>
      <c r="G94" s="5">
        <v>7.6</v>
      </c>
      <c r="H94" s="5" t="s">
        <v>49</v>
      </c>
      <c r="I94" s="48">
        <f t="shared" ref="I94" si="163">(G94-F94)*E94</f>
        <v>0</v>
      </c>
      <c r="J94" s="49">
        <v>0</v>
      </c>
      <c r="K94" s="49">
        <f t="shared" ref="K94" si="164">(I94+J94)</f>
        <v>0</v>
      </c>
    </row>
    <row r="95" spans="1:11">
      <c r="A95" s="2">
        <v>43325</v>
      </c>
      <c r="B95" s="3" t="s">
        <v>128</v>
      </c>
      <c r="C95" s="4">
        <v>1180</v>
      </c>
      <c r="D95" s="4" t="s">
        <v>72</v>
      </c>
      <c r="E95" s="5">
        <v>1000</v>
      </c>
      <c r="F95" s="5">
        <v>18.5</v>
      </c>
      <c r="G95" s="5">
        <v>19</v>
      </c>
      <c r="H95" s="5" t="s">
        <v>49</v>
      </c>
      <c r="I95" s="48">
        <f t="shared" ref="I95" si="165">(G95-F95)*E95</f>
        <v>500</v>
      </c>
      <c r="J95" s="49">
        <v>0</v>
      </c>
      <c r="K95" s="49">
        <f t="shared" ref="K95" si="166">(I95+J95)</f>
        <v>500</v>
      </c>
    </row>
    <row r="96" spans="1:11">
      <c r="A96" s="2">
        <v>43322</v>
      </c>
      <c r="B96" s="3" t="s">
        <v>96</v>
      </c>
      <c r="C96" s="4">
        <v>390</v>
      </c>
      <c r="D96" s="4" t="s">
        <v>71</v>
      </c>
      <c r="E96" s="5">
        <v>1750</v>
      </c>
      <c r="F96" s="5">
        <v>11.5</v>
      </c>
      <c r="G96" s="5">
        <v>12.5</v>
      </c>
      <c r="H96" s="5" t="s">
        <v>49</v>
      </c>
      <c r="I96" s="48">
        <f t="shared" ref="I96" si="167">(G96-F96)*E96</f>
        <v>1750</v>
      </c>
      <c r="J96" s="49">
        <v>0</v>
      </c>
      <c r="K96" s="49">
        <f t="shared" ref="K96" si="168">(I96+J96)</f>
        <v>1750</v>
      </c>
    </row>
    <row r="97" spans="1:11">
      <c r="A97" s="2">
        <v>43321</v>
      </c>
      <c r="B97" s="3" t="s">
        <v>129</v>
      </c>
      <c r="C97" s="4">
        <v>100</v>
      </c>
      <c r="D97" s="4" t="s">
        <v>71</v>
      </c>
      <c r="E97" s="5">
        <v>6000</v>
      </c>
      <c r="F97" s="5">
        <v>3.1</v>
      </c>
      <c r="G97" s="5">
        <v>3.4</v>
      </c>
      <c r="H97" s="5">
        <v>4</v>
      </c>
      <c r="I97" s="48">
        <f t="shared" ref="I97" si="169">(G97-F97)*E97</f>
        <v>1799.9999999999989</v>
      </c>
      <c r="J97" s="49">
        <f t="shared" ref="J97:J99" si="170">(H97-G97)*E97</f>
        <v>3600.0000000000005</v>
      </c>
      <c r="K97" s="49">
        <f t="shared" ref="K97" si="171">(I97+J97)</f>
        <v>5399.9999999999991</v>
      </c>
    </row>
    <row r="98" spans="1:11">
      <c r="A98" s="2">
        <v>43319</v>
      </c>
      <c r="B98" s="3" t="s">
        <v>63</v>
      </c>
      <c r="C98" s="4">
        <v>320</v>
      </c>
      <c r="D98" s="4" t="s">
        <v>71</v>
      </c>
      <c r="E98" s="5">
        <v>2750</v>
      </c>
      <c r="F98" s="5">
        <v>7.5</v>
      </c>
      <c r="G98" s="5">
        <v>8.4</v>
      </c>
      <c r="H98" s="5" t="s">
        <v>49</v>
      </c>
      <c r="I98" s="48">
        <f t="shared" ref="I98:I104" si="172">(G98-F98)*E98</f>
        <v>2475.0000000000009</v>
      </c>
      <c r="J98" s="49">
        <v>0</v>
      </c>
      <c r="K98" s="49">
        <f t="shared" ref="K98:K104" si="173">(I98+J98)</f>
        <v>2475.0000000000009</v>
      </c>
    </row>
    <row r="99" spans="1:11">
      <c r="A99" s="2">
        <v>43318</v>
      </c>
      <c r="B99" s="3" t="s">
        <v>128</v>
      </c>
      <c r="C99" s="4">
        <v>1200</v>
      </c>
      <c r="D99" s="4" t="s">
        <v>71</v>
      </c>
      <c r="E99" s="5">
        <v>1000</v>
      </c>
      <c r="F99" s="5">
        <v>22</v>
      </c>
      <c r="G99" s="5">
        <v>24.5</v>
      </c>
      <c r="H99" s="5">
        <v>27</v>
      </c>
      <c r="I99" s="48">
        <f>(G99-F99)*E99</f>
        <v>2500</v>
      </c>
      <c r="J99" s="49">
        <f t="shared" si="170"/>
        <v>2500</v>
      </c>
      <c r="K99" s="49">
        <f>(I99+J99)</f>
        <v>5000</v>
      </c>
    </row>
    <row r="100" spans="1:11">
      <c r="A100" s="2">
        <v>43315</v>
      </c>
      <c r="B100" s="3" t="s">
        <v>129</v>
      </c>
      <c r="C100" s="4">
        <v>100</v>
      </c>
      <c r="D100" s="4" t="s">
        <v>71</v>
      </c>
      <c r="E100" s="5">
        <v>6000</v>
      </c>
      <c r="F100" s="5">
        <v>3.1</v>
      </c>
      <c r="G100" s="5">
        <v>3.5</v>
      </c>
      <c r="H100" s="5" t="s">
        <v>49</v>
      </c>
      <c r="I100" s="48">
        <f>(G100-F100)*E100</f>
        <v>2399.9999999999995</v>
      </c>
      <c r="J100" s="49">
        <v>0</v>
      </c>
      <c r="K100" s="49">
        <f>(I100+J100)</f>
        <v>2399.9999999999995</v>
      </c>
    </row>
    <row r="101" spans="1:11">
      <c r="A101" s="2">
        <v>43314</v>
      </c>
      <c r="B101" s="3" t="s">
        <v>31</v>
      </c>
      <c r="C101" s="4">
        <v>280</v>
      </c>
      <c r="D101" s="4" t="s">
        <v>119</v>
      </c>
      <c r="E101" s="5">
        <v>2000</v>
      </c>
      <c r="F101" s="5">
        <v>12</v>
      </c>
      <c r="G101" s="5">
        <v>13.2</v>
      </c>
      <c r="H101" s="5" t="s">
        <v>49</v>
      </c>
      <c r="I101" s="48">
        <f>(G101-F101)*E101</f>
        <v>2399.9999999999986</v>
      </c>
      <c r="J101" s="49">
        <v>0</v>
      </c>
      <c r="K101" s="49">
        <f>(I101+J101)</f>
        <v>2399.9999999999986</v>
      </c>
    </row>
    <row r="102" spans="1:11">
      <c r="A102" s="2">
        <v>43313</v>
      </c>
      <c r="B102" s="3" t="s">
        <v>126</v>
      </c>
      <c r="C102" s="4">
        <v>1000</v>
      </c>
      <c r="D102" s="4" t="s">
        <v>71</v>
      </c>
      <c r="E102" s="5">
        <v>500</v>
      </c>
      <c r="F102" s="5">
        <v>33</v>
      </c>
      <c r="G102" s="5">
        <v>27</v>
      </c>
      <c r="H102" s="5" t="s">
        <v>49</v>
      </c>
      <c r="I102" s="48">
        <f>(G102-F102)*E102</f>
        <v>-3000</v>
      </c>
      <c r="J102" s="49">
        <v>0</v>
      </c>
      <c r="K102" s="49">
        <f>(I102+J102)</f>
        <v>-3000</v>
      </c>
    </row>
    <row r="103" spans="1:11">
      <c r="A103" s="2">
        <v>43312</v>
      </c>
      <c r="B103" s="3" t="s">
        <v>17</v>
      </c>
      <c r="C103" s="4">
        <v>200</v>
      </c>
      <c r="D103" s="4" t="s">
        <v>71</v>
      </c>
      <c r="E103" s="5">
        <v>2500</v>
      </c>
      <c r="F103" s="5">
        <v>9</v>
      </c>
      <c r="G103" s="5">
        <v>9.8000000000000007</v>
      </c>
      <c r="H103" s="5" t="s">
        <v>49</v>
      </c>
      <c r="I103" s="48">
        <f t="shared" si="172"/>
        <v>2000.0000000000018</v>
      </c>
      <c r="J103" s="49">
        <v>0</v>
      </c>
      <c r="K103" s="49">
        <f t="shared" si="173"/>
        <v>2000.0000000000018</v>
      </c>
    </row>
    <row r="104" spans="1:11">
      <c r="A104" s="2">
        <v>43311</v>
      </c>
      <c r="B104" s="3" t="s">
        <v>127</v>
      </c>
      <c r="C104" s="4">
        <v>1700</v>
      </c>
      <c r="D104" s="4" t="s">
        <v>71</v>
      </c>
      <c r="E104" s="5">
        <v>600</v>
      </c>
      <c r="F104" s="5">
        <v>32</v>
      </c>
      <c r="G104" s="5">
        <v>35</v>
      </c>
      <c r="H104" s="5" t="s">
        <v>49</v>
      </c>
      <c r="I104" s="48">
        <f t="shared" si="172"/>
        <v>1800</v>
      </c>
      <c r="J104" s="49">
        <v>0</v>
      </c>
      <c r="K104" s="49">
        <f t="shared" si="173"/>
        <v>1800</v>
      </c>
    </row>
    <row r="105" spans="1:11">
      <c r="A105" s="2">
        <v>43308</v>
      </c>
      <c r="B105" s="3" t="s">
        <v>117</v>
      </c>
      <c r="C105" s="4">
        <v>620</v>
      </c>
      <c r="D105" s="4" t="s">
        <v>71</v>
      </c>
      <c r="E105" s="5">
        <v>1250</v>
      </c>
      <c r="F105" s="5">
        <v>18.5</v>
      </c>
      <c r="G105" s="5">
        <v>19.75</v>
      </c>
      <c r="H105" s="5" t="s">
        <v>49</v>
      </c>
      <c r="I105" s="48">
        <f t="shared" ref="I105:I112" si="174">(G105-F105)*E105</f>
        <v>1562.5</v>
      </c>
      <c r="J105" s="49">
        <v>0</v>
      </c>
      <c r="K105" s="49">
        <f t="shared" ref="K105:K112" si="175">(I105+J105)</f>
        <v>1562.5</v>
      </c>
    </row>
    <row r="106" spans="1:11">
      <c r="A106" s="2">
        <v>43308</v>
      </c>
      <c r="B106" s="3" t="s">
        <v>87</v>
      </c>
      <c r="C106" s="4">
        <v>560</v>
      </c>
      <c r="D106" s="4" t="s">
        <v>71</v>
      </c>
      <c r="E106" s="5">
        <v>1000</v>
      </c>
      <c r="F106" s="5">
        <v>17.75</v>
      </c>
      <c r="G106" s="5">
        <v>20</v>
      </c>
      <c r="H106" s="5" t="s">
        <v>49</v>
      </c>
      <c r="I106" s="48">
        <f t="shared" si="174"/>
        <v>2250</v>
      </c>
      <c r="J106" s="49">
        <v>0</v>
      </c>
      <c r="K106" s="49">
        <f t="shared" si="175"/>
        <v>2250</v>
      </c>
    </row>
    <row r="107" spans="1:11">
      <c r="A107" s="2">
        <v>43307</v>
      </c>
      <c r="B107" s="3" t="s">
        <v>70</v>
      </c>
      <c r="C107" s="4">
        <v>220</v>
      </c>
      <c r="D107" s="4" t="s">
        <v>71</v>
      </c>
      <c r="E107" s="5">
        <v>2500</v>
      </c>
      <c r="F107" s="5">
        <v>6</v>
      </c>
      <c r="G107" s="5">
        <v>5</v>
      </c>
      <c r="H107" s="5" t="s">
        <v>49</v>
      </c>
      <c r="I107" s="48">
        <f t="shared" si="174"/>
        <v>-2500</v>
      </c>
      <c r="J107" s="49">
        <v>0</v>
      </c>
      <c r="K107" s="49">
        <f t="shared" si="175"/>
        <v>-2500</v>
      </c>
    </row>
    <row r="108" spans="1:11">
      <c r="A108" s="2">
        <v>43306</v>
      </c>
      <c r="B108" s="3" t="s">
        <v>118</v>
      </c>
      <c r="C108" s="4">
        <v>430</v>
      </c>
      <c r="D108" s="4" t="s">
        <v>71</v>
      </c>
      <c r="E108" s="5">
        <v>2000</v>
      </c>
      <c r="F108" s="5">
        <v>7.5</v>
      </c>
      <c r="G108" s="5">
        <v>8.5</v>
      </c>
      <c r="H108" s="5">
        <v>9.5</v>
      </c>
      <c r="I108" s="48">
        <f t="shared" si="174"/>
        <v>2000</v>
      </c>
      <c r="J108" s="49">
        <f t="shared" ref="J108" si="176">(H108-G108)*E108</f>
        <v>2000</v>
      </c>
      <c r="K108" s="49">
        <f t="shared" si="175"/>
        <v>4000</v>
      </c>
    </row>
    <row r="109" spans="1:11">
      <c r="A109" s="2">
        <v>43305</v>
      </c>
      <c r="B109" s="3" t="s">
        <v>87</v>
      </c>
      <c r="C109" s="4">
        <v>520</v>
      </c>
      <c r="D109" s="4" t="s">
        <v>71</v>
      </c>
      <c r="E109" s="5">
        <v>1000</v>
      </c>
      <c r="F109" s="5">
        <v>10</v>
      </c>
      <c r="G109" s="5">
        <v>12</v>
      </c>
      <c r="H109" s="5" t="s">
        <v>49</v>
      </c>
      <c r="I109" s="48">
        <f t="shared" si="174"/>
        <v>2000</v>
      </c>
      <c r="J109" s="49">
        <v>0</v>
      </c>
      <c r="K109" s="49">
        <f t="shared" si="175"/>
        <v>2000</v>
      </c>
    </row>
    <row r="110" spans="1:11">
      <c r="A110" s="2">
        <v>43304</v>
      </c>
      <c r="B110" s="3" t="s">
        <v>82</v>
      </c>
      <c r="C110" s="4">
        <v>195</v>
      </c>
      <c r="D110" s="4" t="s">
        <v>119</v>
      </c>
      <c r="E110" s="5">
        <v>3500</v>
      </c>
      <c r="F110" s="5">
        <v>5.75</v>
      </c>
      <c r="G110" s="5">
        <v>4.8</v>
      </c>
      <c r="H110" s="5" t="s">
        <v>49</v>
      </c>
      <c r="I110" s="48">
        <f t="shared" si="174"/>
        <v>-3325.0000000000005</v>
      </c>
      <c r="J110" s="49">
        <v>0</v>
      </c>
      <c r="K110" s="49">
        <f t="shared" si="175"/>
        <v>-3325.0000000000005</v>
      </c>
    </row>
    <row r="111" spans="1:11">
      <c r="A111" s="2">
        <v>43301</v>
      </c>
      <c r="B111" s="3" t="s">
        <v>120</v>
      </c>
      <c r="C111" s="4">
        <v>270</v>
      </c>
      <c r="D111" s="4" t="s">
        <v>71</v>
      </c>
      <c r="E111" s="5">
        <v>2400</v>
      </c>
      <c r="F111" s="5">
        <v>6.6</v>
      </c>
      <c r="G111" s="5">
        <v>5.6</v>
      </c>
      <c r="H111" s="5" t="s">
        <v>49</v>
      </c>
      <c r="I111" s="48">
        <f t="shared" si="174"/>
        <v>-2400</v>
      </c>
      <c r="J111" s="49">
        <v>0</v>
      </c>
      <c r="K111" s="49">
        <f t="shared" si="175"/>
        <v>-2400</v>
      </c>
    </row>
    <row r="112" spans="1:11">
      <c r="A112" s="2">
        <v>43300</v>
      </c>
      <c r="B112" s="3" t="s">
        <v>87</v>
      </c>
      <c r="C112" s="4">
        <v>520</v>
      </c>
      <c r="D112" s="4" t="s">
        <v>72</v>
      </c>
      <c r="E112" s="5">
        <v>1000</v>
      </c>
      <c r="F112" s="5">
        <v>21</v>
      </c>
      <c r="G112" s="5">
        <v>23.5</v>
      </c>
      <c r="H112" s="5">
        <v>26</v>
      </c>
      <c r="I112" s="48">
        <f t="shared" si="174"/>
        <v>2500</v>
      </c>
      <c r="J112" s="49">
        <f t="shared" ref="J112" si="177">(H112-G112)*E112</f>
        <v>2500</v>
      </c>
      <c r="K112" s="49">
        <f t="shared" si="175"/>
        <v>5000</v>
      </c>
    </row>
    <row r="113" spans="1:11">
      <c r="A113" s="2">
        <v>43299</v>
      </c>
      <c r="B113" s="3" t="s">
        <v>108</v>
      </c>
      <c r="C113" s="4">
        <v>200</v>
      </c>
      <c r="D113" s="4" t="s">
        <v>72</v>
      </c>
      <c r="E113" s="5">
        <v>2250</v>
      </c>
      <c r="F113" s="5">
        <v>9</v>
      </c>
      <c r="G113" s="5">
        <v>10</v>
      </c>
      <c r="H113" s="5">
        <v>11.5</v>
      </c>
      <c r="I113" s="48">
        <f t="shared" ref="I113:I116" si="178">(G113-F113)*E113</f>
        <v>2250</v>
      </c>
      <c r="J113" s="49">
        <f t="shared" ref="J113:J116" si="179">(H113-G113)*E113</f>
        <v>3375</v>
      </c>
      <c r="K113" s="49">
        <f t="shared" ref="K113:K116" si="180">(I113+J113)</f>
        <v>5625</v>
      </c>
    </row>
    <row r="114" spans="1:11">
      <c r="A114" s="2">
        <v>43298</v>
      </c>
      <c r="B114" s="3" t="s">
        <v>109</v>
      </c>
      <c r="C114" s="4">
        <v>390</v>
      </c>
      <c r="D114" s="4" t="s">
        <v>71</v>
      </c>
      <c r="E114" s="5">
        <v>1800</v>
      </c>
      <c r="F114" s="5">
        <v>10.4</v>
      </c>
      <c r="G114" s="5">
        <v>11.8</v>
      </c>
      <c r="H114" s="5">
        <v>14</v>
      </c>
      <c r="I114" s="48">
        <f t="shared" si="178"/>
        <v>2520.0000000000005</v>
      </c>
      <c r="J114" s="49">
        <f t="shared" si="179"/>
        <v>3959.9999999999986</v>
      </c>
      <c r="K114" s="49">
        <f t="shared" si="180"/>
        <v>6479.9999999999991</v>
      </c>
    </row>
    <row r="115" spans="1:11">
      <c r="A115" s="2">
        <v>43297</v>
      </c>
      <c r="B115" s="3" t="s">
        <v>110</v>
      </c>
      <c r="C115" s="4">
        <v>135</v>
      </c>
      <c r="D115" s="4" t="s">
        <v>71</v>
      </c>
      <c r="E115" s="5">
        <v>4000</v>
      </c>
      <c r="F115" s="5">
        <v>5</v>
      </c>
      <c r="G115" s="5">
        <v>5.6</v>
      </c>
      <c r="H115" s="5">
        <v>6.3</v>
      </c>
      <c r="I115" s="48">
        <f t="shared" si="178"/>
        <v>2399.9999999999986</v>
      </c>
      <c r="J115" s="49">
        <f t="shared" si="179"/>
        <v>2800.0000000000009</v>
      </c>
      <c r="K115" s="49">
        <f t="shared" si="180"/>
        <v>5200</v>
      </c>
    </row>
    <row r="116" spans="1:11">
      <c r="A116" s="2">
        <v>43297</v>
      </c>
      <c r="B116" s="3" t="s">
        <v>108</v>
      </c>
      <c r="C116" s="4">
        <v>200</v>
      </c>
      <c r="D116" s="4" t="s">
        <v>72</v>
      </c>
      <c r="E116" s="5">
        <v>2250</v>
      </c>
      <c r="F116" s="5">
        <v>9.5</v>
      </c>
      <c r="G116" s="5">
        <v>10.5</v>
      </c>
      <c r="H116" s="5">
        <v>12</v>
      </c>
      <c r="I116" s="48">
        <f t="shared" si="178"/>
        <v>2250</v>
      </c>
      <c r="J116" s="49">
        <f t="shared" si="179"/>
        <v>3375</v>
      </c>
      <c r="K116" s="49">
        <f t="shared" si="180"/>
        <v>5625</v>
      </c>
    </row>
    <row r="117" spans="1:11">
      <c r="A117" s="2">
        <v>43294</v>
      </c>
      <c r="B117" s="3" t="s">
        <v>97</v>
      </c>
      <c r="C117" s="4">
        <v>1300</v>
      </c>
      <c r="D117" s="4" t="s">
        <v>71</v>
      </c>
      <c r="E117" s="5">
        <v>600</v>
      </c>
      <c r="F117" s="5">
        <v>21</v>
      </c>
      <c r="G117" s="5">
        <v>21</v>
      </c>
      <c r="H117" s="5" t="s">
        <v>49</v>
      </c>
      <c r="I117" s="48">
        <f t="shared" ref="I117:I120" si="181">(G117-F117)*E117</f>
        <v>0</v>
      </c>
      <c r="J117" s="49">
        <v>0</v>
      </c>
      <c r="K117" s="49">
        <f t="shared" ref="K117:K120" si="182">(I117+J117)</f>
        <v>0</v>
      </c>
    </row>
    <row r="118" spans="1:11">
      <c r="A118" s="2">
        <v>43294</v>
      </c>
      <c r="B118" s="3" t="s">
        <v>88</v>
      </c>
      <c r="C118" s="4">
        <v>1360</v>
      </c>
      <c r="D118" s="4" t="s">
        <v>71</v>
      </c>
      <c r="E118" s="5">
        <v>600</v>
      </c>
      <c r="F118" s="5">
        <v>31</v>
      </c>
      <c r="G118" s="5">
        <v>34.5</v>
      </c>
      <c r="H118" s="5">
        <v>36.5</v>
      </c>
      <c r="I118" s="48">
        <f t="shared" si="181"/>
        <v>2100</v>
      </c>
      <c r="J118" s="49">
        <f t="shared" ref="J118:J120" si="183">(H118-G118)*E118</f>
        <v>1200</v>
      </c>
      <c r="K118" s="49">
        <f t="shared" si="182"/>
        <v>3300</v>
      </c>
    </row>
    <row r="119" spans="1:11">
      <c r="A119" s="2">
        <v>43293</v>
      </c>
      <c r="B119" s="3" t="s">
        <v>98</v>
      </c>
      <c r="C119" s="4">
        <v>600</v>
      </c>
      <c r="D119" s="4" t="s">
        <v>72</v>
      </c>
      <c r="E119" s="5">
        <v>1200</v>
      </c>
      <c r="F119" s="5">
        <v>16</v>
      </c>
      <c r="G119" s="5">
        <v>18</v>
      </c>
      <c r="H119" s="5">
        <v>21</v>
      </c>
      <c r="I119" s="48">
        <f t="shared" si="181"/>
        <v>2400</v>
      </c>
      <c r="J119" s="49">
        <f t="shared" si="183"/>
        <v>3600</v>
      </c>
      <c r="K119" s="49">
        <f t="shared" si="182"/>
        <v>6000</v>
      </c>
    </row>
    <row r="120" spans="1:11">
      <c r="A120" s="2">
        <v>43293</v>
      </c>
      <c r="B120" s="3" t="s">
        <v>99</v>
      </c>
      <c r="C120" s="4">
        <v>1060</v>
      </c>
      <c r="D120" s="4" t="s">
        <v>71</v>
      </c>
      <c r="E120" s="5">
        <v>1000</v>
      </c>
      <c r="F120" s="5">
        <v>21.5</v>
      </c>
      <c r="G120" s="5">
        <v>23.5</v>
      </c>
      <c r="H120" s="5">
        <v>28</v>
      </c>
      <c r="I120" s="48">
        <f t="shared" si="181"/>
        <v>2000</v>
      </c>
      <c r="J120" s="49">
        <f t="shared" si="183"/>
        <v>4500</v>
      </c>
      <c r="K120" s="49">
        <f t="shared" si="182"/>
        <v>6500</v>
      </c>
    </row>
    <row r="121" spans="1:11">
      <c r="A121" s="2">
        <v>43292</v>
      </c>
      <c r="B121" s="3" t="s">
        <v>87</v>
      </c>
      <c r="C121" s="4">
        <v>460</v>
      </c>
      <c r="D121" s="4" t="s">
        <v>72</v>
      </c>
      <c r="E121" s="5">
        <v>1000</v>
      </c>
      <c r="F121" s="5">
        <v>15</v>
      </c>
      <c r="G121" s="5">
        <v>17</v>
      </c>
      <c r="H121" s="5">
        <v>18.5</v>
      </c>
      <c r="I121" s="48">
        <f t="shared" ref="I121:I125" si="184">(G121-F121)*E121</f>
        <v>2000</v>
      </c>
      <c r="J121" s="49">
        <v>0</v>
      </c>
      <c r="K121" s="49">
        <f t="shared" ref="K121:K125" si="185">(I121+J121)</f>
        <v>2000</v>
      </c>
    </row>
    <row r="122" spans="1:11">
      <c r="A122" s="2">
        <v>43292</v>
      </c>
      <c r="B122" s="3" t="s">
        <v>88</v>
      </c>
      <c r="C122" s="4">
        <v>1360</v>
      </c>
      <c r="D122" s="4" t="s">
        <v>71</v>
      </c>
      <c r="E122" s="5">
        <v>600</v>
      </c>
      <c r="F122" s="5">
        <v>40</v>
      </c>
      <c r="G122" s="5">
        <v>36</v>
      </c>
      <c r="H122" s="5" t="s">
        <v>49</v>
      </c>
      <c r="I122" s="48">
        <f t="shared" si="184"/>
        <v>-2400</v>
      </c>
      <c r="J122" s="49">
        <v>0</v>
      </c>
      <c r="K122" s="60">
        <f t="shared" si="185"/>
        <v>-2400</v>
      </c>
    </row>
    <row r="123" spans="1:11">
      <c r="A123" s="2">
        <v>43291</v>
      </c>
      <c r="B123" s="3" t="s">
        <v>89</v>
      </c>
      <c r="C123" s="4">
        <v>4000</v>
      </c>
      <c r="D123" s="4" t="s">
        <v>71</v>
      </c>
      <c r="E123" s="5">
        <v>200</v>
      </c>
      <c r="F123" s="5">
        <v>85</v>
      </c>
      <c r="G123" s="5">
        <v>84</v>
      </c>
      <c r="H123" s="5" t="s">
        <v>49</v>
      </c>
      <c r="I123" s="48">
        <f t="shared" si="184"/>
        <v>-200</v>
      </c>
      <c r="J123" s="49">
        <v>0</v>
      </c>
      <c r="K123" s="49">
        <f t="shared" si="185"/>
        <v>-200</v>
      </c>
    </row>
    <row r="124" spans="1:11">
      <c r="A124" s="2">
        <v>43290</v>
      </c>
      <c r="B124" s="3" t="s">
        <v>63</v>
      </c>
      <c r="C124" s="4">
        <v>270</v>
      </c>
      <c r="D124" s="4" t="s">
        <v>71</v>
      </c>
      <c r="E124" s="5">
        <v>2750</v>
      </c>
      <c r="F124" s="5">
        <v>8.5</v>
      </c>
      <c r="G124" s="5">
        <v>9.3000000000000007</v>
      </c>
      <c r="H124" s="5">
        <v>9.3000000000000007</v>
      </c>
      <c r="I124" s="48">
        <f t="shared" si="184"/>
        <v>2200.0000000000018</v>
      </c>
      <c r="J124" s="49">
        <f t="shared" ref="J124" si="186">(H124-G124)*E124</f>
        <v>0</v>
      </c>
      <c r="K124" s="49">
        <f t="shared" si="185"/>
        <v>2200.0000000000018</v>
      </c>
    </row>
    <row r="125" spans="1:11">
      <c r="A125" s="2">
        <v>43290</v>
      </c>
      <c r="B125" s="3" t="s">
        <v>90</v>
      </c>
      <c r="C125" s="4">
        <v>270</v>
      </c>
      <c r="D125" s="4" t="s">
        <v>71</v>
      </c>
      <c r="E125" s="5">
        <v>4000</v>
      </c>
      <c r="F125" s="5">
        <v>5</v>
      </c>
      <c r="G125" s="5">
        <v>5.6</v>
      </c>
      <c r="H125" s="5">
        <v>5.9</v>
      </c>
      <c r="I125" s="48">
        <f t="shared" si="184"/>
        <v>2399.9999999999986</v>
      </c>
      <c r="J125" s="8">
        <v>0</v>
      </c>
      <c r="K125" s="49">
        <f t="shared" si="185"/>
        <v>2399.9999999999986</v>
      </c>
    </row>
    <row r="126" spans="1:11">
      <c r="A126" s="2">
        <v>43286</v>
      </c>
      <c r="B126" s="3" t="s">
        <v>70</v>
      </c>
      <c r="C126" s="4">
        <v>200</v>
      </c>
      <c r="D126" s="4" t="s">
        <v>71</v>
      </c>
      <c r="E126" s="5">
        <v>2500</v>
      </c>
      <c r="F126" s="5">
        <v>7</v>
      </c>
      <c r="G126" s="5">
        <v>7.8</v>
      </c>
      <c r="H126" s="5">
        <v>8.5</v>
      </c>
      <c r="I126" s="48">
        <f t="shared" ref="I126:I128" si="187">(G126-F126)*E126</f>
        <v>1999.9999999999995</v>
      </c>
      <c r="J126" s="49">
        <f t="shared" ref="J126" si="188">(H126-G126)*E126</f>
        <v>1750.0000000000005</v>
      </c>
      <c r="K126" s="49">
        <f t="shared" ref="K126:K128" si="189">(I126+J126)</f>
        <v>3750</v>
      </c>
    </row>
    <row r="127" spans="1:11">
      <c r="A127" s="2">
        <v>43284</v>
      </c>
      <c r="B127" s="3" t="s">
        <v>37</v>
      </c>
      <c r="C127" s="4">
        <v>1900</v>
      </c>
      <c r="D127" s="4" t="s">
        <v>71</v>
      </c>
      <c r="E127" s="5">
        <v>500</v>
      </c>
      <c r="F127" s="5">
        <v>40</v>
      </c>
      <c r="G127" s="5">
        <v>42.9</v>
      </c>
      <c r="H127" s="5">
        <v>0</v>
      </c>
      <c r="I127" s="48">
        <f t="shared" si="187"/>
        <v>1449.9999999999993</v>
      </c>
      <c r="J127" s="8">
        <v>0</v>
      </c>
      <c r="K127" s="49">
        <f t="shared" si="189"/>
        <v>1449.9999999999993</v>
      </c>
    </row>
    <row r="128" spans="1:11">
      <c r="A128" s="2">
        <v>43283</v>
      </c>
      <c r="B128" s="3" t="s">
        <v>31</v>
      </c>
      <c r="C128" s="4">
        <v>240</v>
      </c>
      <c r="D128" s="4" t="s">
        <v>72</v>
      </c>
      <c r="E128" s="5">
        <v>1600</v>
      </c>
      <c r="F128" s="5">
        <v>10.5</v>
      </c>
      <c r="G128" s="5">
        <v>12</v>
      </c>
      <c r="H128" s="5">
        <v>0</v>
      </c>
      <c r="I128" s="48">
        <f t="shared" si="187"/>
        <v>2400</v>
      </c>
      <c r="J128" s="8">
        <v>0</v>
      </c>
      <c r="K128" s="49">
        <f t="shared" si="189"/>
        <v>2400</v>
      </c>
    </row>
    <row r="129" spans="1:11">
      <c r="A129" s="50"/>
      <c r="B129" s="9"/>
      <c r="C129" s="51"/>
      <c r="D129" s="10"/>
      <c r="E129" s="52"/>
      <c r="F129" s="52"/>
      <c r="G129" s="52"/>
      <c r="H129" s="11"/>
      <c r="I129" s="13"/>
      <c r="J129" s="12"/>
      <c r="K129" s="53"/>
    </row>
    <row r="130" spans="1:11">
      <c r="A130" s="18">
        <v>43280</v>
      </c>
      <c r="B130" s="19" t="s">
        <v>62</v>
      </c>
      <c r="C130" s="20">
        <v>60</v>
      </c>
      <c r="D130" s="20" t="s">
        <v>71</v>
      </c>
      <c r="E130" s="21">
        <v>10000</v>
      </c>
      <c r="F130" s="21">
        <v>2.25</v>
      </c>
      <c r="G130" s="21">
        <v>2.75</v>
      </c>
      <c r="H130" s="21">
        <v>0</v>
      </c>
      <c r="I130" s="54">
        <f t="shared" ref="I130:I145" si="190">(G130-F130)*E130</f>
        <v>5000</v>
      </c>
      <c r="J130" s="49">
        <v>0</v>
      </c>
      <c r="K130" s="49">
        <f t="shared" ref="K130:K145" si="191">(I130+J130)</f>
        <v>5000</v>
      </c>
    </row>
    <row r="131" spans="1:11">
      <c r="A131" s="18">
        <v>43279</v>
      </c>
      <c r="B131" s="19" t="s">
        <v>43</v>
      </c>
      <c r="C131" s="20">
        <v>2100</v>
      </c>
      <c r="D131" s="20" t="s">
        <v>71</v>
      </c>
      <c r="E131" s="21">
        <v>500</v>
      </c>
      <c r="F131" s="21">
        <v>28.5</v>
      </c>
      <c r="G131" s="21">
        <v>32.5</v>
      </c>
      <c r="H131" s="21">
        <v>0</v>
      </c>
      <c r="I131" s="54">
        <f t="shared" si="190"/>
        <v>2000</v>
      </c>
      <c r="J131" s="49">
        <v>0</v>
      </c>
      <c r="K131" s="49">
        <f t="shared" si="191"/>
        <v>2000</v>
      </c>
    </row>
    <row r="132" spans="1:11">
      <c r="A132" s="18">
        <v>43279</v>
      </c>
      <c r="B132" s="19" t="s">
        <v>14</v>
      </c>
      <c r="C132" s="20">
        <v>400</v>
      </c>
      <c r="D132" s="20" t="s">
        <v>72</v>
      </c>
      <c r="E132" s="21">
        <v>1300</v>
      </c>
      <c r="F132" s="21">
        <v>8</v>
      </c>
      <c r="G132" s="21">
        <v>9.5</v>
      </c>
      <c r="H132" s="21">
        <v>0</v>
      </c>
      <c r="I132" s="54">
        <f t="shared" si="190"/>
        <v>1950</v>
      </c>
      <c r="J132" s="49">
        <v>0</v>
      </c>
      <c r="K132" s="49">
        <f t="shared" si="191"/>
        <v>1950</v>
      </c>
    </row>
    <row r="133" spans="1:11">
      <c r="A133" s="18">
        <v>43279</v>
      </c>
      <c r="B133" s="19" t="s">
        <v>42</v>
      </c>
      <c r="C133" s="20">
        <v>230</v>
      </c>
      <c r="D133" s="20" t="s">
        <v>71</v>
      </c>
      <c r="E133" s="21">
        <v>3500</v>
      </c>
      <c r="F133" s="21">
        <v>4.75</v>
      </c>
      <c r="G133" s="21">
        <v>5.75</v>
      </c>
      <c r="H133" s="21">
        <v>0</v>
      </c>
      <c r="I133" s="54">
        <f t="shared" si="190"/>
        <v>3500</v>
      </c>
      <c r="J133" s="49">
        <v>0</v>
      </c>
      <c r="K133" s="49">
        <f t="shared" si="191"/>
        <v>3500</v>
      </c>
    </row>
    <row r="134" spans="1:11">
      <c r="A134" s="2">
        <v>43278</v>
      </c>
      <c r="B134" s="3" t="s">
        <v>74</v>
      </c>
      <c r="C134" s="4">
        <v>280</v>
      </c>
      <c r="D134" s="4" t="s">
        <v>71</v>
      </c>
      <c r="E134" s="5">
        <v>4500</v>
      </c>
      <c r="F134" s="5">
        <v>1</v>
      </c>
      <c r="G134" s="5">
        <v>0.9</v>
      </c>
      <c r="H134" s="5">
        <v>0</v>
      </c>
      <c r="I134" s="48">
        <f t="shared" si="190"/>
        <v>-449.99999999999989</v>
      </c>
      <c r="J134" s="8">
        <v>0</v>
      </c>
      <c r="K134" s="49">
        <f t="shared" si="191"/>
        <v>-449.99999999999989</v>
      </c>
    </row>
    <row r="135" spans="1:11">
      <c r="A135" s="2">
        <v>43277</v>
      </c>
      <c r="B135" s="3" t="s">
        <v>75</v>
      </c>
      <c r="C135" s="4">
        <v>170</v>
      </c>
      <c r="D135" s="4" t="s">
        <v>71</v>
      </c>
      <c r="E135" s="5">
        <v>3000</v>
      </c>
      <c r="F135" s="5">
        <v>1.25</v>
      </c>
      <c r="G135" s="5">
        <v>2.25</v>
      </c>
      <c r="H135" s="5">
        <v>0</v>
      </c>
      <c r="I135" s="48">
        <f t="shared" si="190"/>
        <v>3000</v>
      </c>
      <c r="J135" s="8">
        <v>0</v>
      </c>
      <c r="K135" s="49">
        <f t="shared" si="191"/>
        <v>3000</v>
      </c>
    </row>
    <row r="136" spans="1:11">
      <c r="A136" s="18">
        <v>43273</v>
      </c>
      <c r="B136" s="19" t="s">
        <v>13</v>
      </c>
      <c r="C136" s="20">
        <v>80</v>
      </c>
      <c r="D136" s="20" t="s">
        <v>72</v>
      </c>
      <c r="E136" s="21">
        <v>12000</v>
      </c>
      <c r="F136" s="21">
        <v>0.75</v>
      </c>
      <c r="G136" s="21">
        <v>1</v>
      </c>
      <c r="H136" s="21">
        <v>0</v>
      </c>
      <c r="I136" s="54">
        <f t="shared" si="190"/>
        <v>3000</v>
      </c>
      <c r="J136" s="49">
        <v>0</v>
      </c>
      <c r="K136" s="49">
        <f t="shared" si="191"/>
        <v>3000</v>
      </c>
    </row>
    <row r="137" spans="1:11">
      <c r="A137" s="18">
        <v>43272</v>
      </c>
      <c r="B137" s="19" t="s">
        <v>18</v>
      </c>
      <c r="C137" s="20">
        <v>135</v>
      </c>
      <c r="D137" s="20" t="s">
        <v>71</v>
      </c>
      <c r="E137" s="21">
        <v>7000</v>
      </c>
      <c r="F137" s="21">
        <v>2.8</v>
      </c>
      <c r="G137" s="21">
        <v>3.3</v>
      </c>
      <c r="H137" s="21">
        <v>5.75</v>
      </c>
      <c r="I137" s="54">
        <f t="shared" si="190"/>
        <v>3500</v>
      </c>
      <c r="J137" s="49">
        <v>0</v>
      </c>
      <c r="K137" s="49">
        <f t="shared" si="191"/>
        <v>3500</v>
      </c>
    </row>
    <row r="138" spans="1:11">
      <c r="A138" s="18">
        <v>43271</v>
      </c>
      <c r="B138" s="19" t="s">
        <v>42</v>
      </c>
      <c r="C138" s="20">
        <v>230</v>
      </c>
      <c r="D138" s="20" t="s">
        <v>71</v>
      </c>
      <c r="E138" s="21">
        <v>3500</v>
      </c>
      <c r="F138" s="21">
        <v>4.5</v>
      </c>
      <c r="G138" s="21">
        <v>5.5</v>
      </c>
      <c r="H138" s="21">
        <v>0</v>
      </c>
      <c r="I138" s="54">
        <f t="shared" si="190"/>
        <v>3500</v>
      </c>
      <c r="J138" s="49">
        <v>0</v>
      </c>
      <c r="K138" s="49">
        <f t="shared" si="191"/>
        <v>3500</v>
      </c>
    </row>
    <row r="139" spans="1:11">
      <c r="A139" s="18">
        <v>43269</v>
      </c>
      <c r="B139" s="19" t="s">
        <v>13</v>
      </c>
      <c r="C139" s="20">
        <v>85</v>
      </c>
      <c r="D139" s="20" t="s">
        <v>71</v>
      </c>
      <c r="E139" s="21">
        <v>12000</v>
      </c>
      <c r="F139" s="21">
        <v>2.2000000000000002</v>
      </c>
      <c r="G139" s="21">
        <v>2.6</v>
      </c>
      <c r="H139" s="21">
        <v>0</v>
      </c>
      <c r="I139" s="54">
        <f t="shared" si="190"/>
        <v>4799.9999999999991</v>
      </c>
      <c r="J139" s="49">
        <v>0</v>
      </c>
      <c r="K139" s="49">
        <f t="shared" si="191"/>
        <v>4799.9999999999991</v>
      </c>
    </row>
    <row r="140" spans="1:11">
      <c r="A140" s="18">
        <v>43266</v>
      </c>
      <c r="B140" s="19" t="s">
        <v>30</v>
      </c>
      <c r="C140" s="20">
        <v>360</v>
      </c>
      <c r="D140" s="20" t="s">
        <v>71</v>
      </c>
      <c r="E140" s="21">
        <v>600</v>
      </c>
      <c r="F140" s="21">
        <v>33</v>
      </c>
      <c r="G140" s="21">
        <v>37</v>
      </c>
      <c r="H140" s="21">
        <v>0</v>
      </c>
      <c r="I140" s="54">
        <f t="shared" si="190"/>
        <v>2400</v>
      </c>
      <c r="J140" s="49">
        <v>0</v>
      </c>
      <c r="K140" s="49">
        <f t="shared" si="191"/>
        <v>2400</v>
      </c>
    </row>
    <row r="141" spans="1:11">
      <c r="A141" s="18">
        <v>43266</v>
      </c>
      <c r="B141" s="19" t="s">
        <v>73</v>
      </c>
      <c r="C141" s="20">
        <v>280</v>
      </c>
      <c r="D141" s="20" t="s">
        <v>72</v>
      </c>
      <c r="E141" s="21">
        <v>3000</v>
      </c>
      <c r="F141" s="21">
        <v>4.9000000000000004</v>
      </c>
      <c r="G141" s="21">
        <v>5.9</v>
      </c>
      <c r="H141" s="21">
        <v>7.4</v>
      </c>
      <c r="I141" s="54">
        <f t="shared" si="190"/>
        <v>3000</v>
      </c>
      <c r="J141" s="49">
        <f t="shared" ref="J141" si="192">(H141-G141)*E141</f>
        <v>4500</v>
      </c>
      <c r="K141" s="49">
        <f t="shared" si="191"/>
        <v>7500</v>
      </c>
    </row>
    <row r="142" spans="1:11">
      <c r="A142" s="18">
        <v>43265</v>
      </c>
      <c r="B142" s="19" t="s">
        <v>76</v>
      </c>
      <c r="C142" s="20">
        <v>270</v>
      </c>
      <c r="D142" s="20" t="s">
        <v>71</v>
      </c>
      <c r="E142" s="21">
        <v>2250</v>
      </c>
      <c r="F142" s="21">
        <v>9.4</v>
      </c>
      <c r="G142" s="21">
        <v>10.6</v>
      </c>
      <c r="H142" s="21">
        <v>0</v>
      </c>
      <c r="I142" s="54">
        <f t="shared" si="190"/>
        <v>2699.9999999999982</v>
      </c>
      <c r="J142" s="49">
        <v>0</v>
      </c>
      <c r="K142" s="49">
        <f t="shared" si="191"/>
        <v>2699.9999999999982</v>
      </c>
    </row>
    <row r="143" spans="1:11">
      <c r="A143" s="18">
        <v>43265</v>
      </c>
      <c r="B143" s="19" t="s">
        <v>18</v>
      </c>
      <c r="C143" s="20">
        <v>140</v>
      </c>
      <c r="D143" s="20" t="s">
        <v>71</v>
      </c>
      <c r="E143" s="21">
        <v>7000</v>
      </c>
      <c r="F143" s="21">
        <v>5.75</v>
      </c>
      <c r="G143" s="21">
        <v>6.75</v>
      </c>
      <c r="H143" s="21">
        <v>8</v>
      </c>
      <c r="I143" s="54">
        <f t="shared" si="190"/>
        <v>7000</v>
      </c>
      <c r="J143" s="49">
        <f t="shared" ref="J143" si="193">(H143-G143)*E143</f>
        <v>8750</v>
      </c>
      <c r="K143" s="49">
        <f t="shared" si="191"/>
        <v>15750</v>
      </c>
    </row>
    <row r="144" spans="1:11">
      <c r="A144" s="2">
        <v>43264</v>
      </c>
      <c r="B144" s="3" t="s">
        <v>77</v>
      </c>
      <c r="C144" s="4">
        <v>135</v>
      </c>
      <c r="D144" s="4" t="s">
        <v>71</v>
      </c>
      <c r="E144" s="5">
        <v>4000</v>
      </c>
      <c r="F144" s="5">
        <v>4.75</v>
      </c>
      <c r="G144" s="5">
        <v>5.75</v>
      </c>
      <c r="H144" s="5">
        <v>6.25</v>
      </c>
      <c r="I144" s="48">
        <f t="shared" si="190"/>
        <v>4000</v>
      </c>
      <c r="J144" s="8">
        <f>(H144-G144)*E144</f>
        <v>2000</v>
      </c>
      <c r="K144" s="49">
        <f t="shared" si="191"/>
        <v>6000</v>
      </c>
    </row>
    <row r="145" spans="1:11">
      <c r="A145" s="18">
        <v>43263</v>
      </c>
      <c r="B145" s="19" t="s">
        <v>25</v>
      </c>
      <c r="C145" s="20">
        <v>95</v>
      </c>
      <c r="D145" s="20" t="s">
        <v>71</v>
      </c>
      <c r="E145" s="21">
        <v>4000</v>
      </c>
      <c r="F145" s="21">
        <v>2.5</v>
      </c>
      <c r="G145" s="21">
        <v>3</v>
      </c>
      <c r="H145" s="21">
        <v>0</v>
      </c>
      <c r="I145" s="54">
        <f t="shared" si="190"/>
        <v>2000</v>
      </c>
      <c r="J145" s="49">
        <v>0</v>
      </c>
      <c r="K145" s="49">
        <f t="shared" si="191"/>
        <v>2000</v>
      </c>
    </row>
    <row r="146" spans="1:1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</sheetData>
  <mergeCells count="2">
    <mergeCell ref="A1:K1"/>
    <mergeCell ref="A2:K2"/>
  </mergeCells>
  <pageMargins left="0.7" right="0.7" top="0.75" bottom="0.75" header="0.3" footer="0.3"/>
  <pageSetup paperSize="16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CASH</vt:lpstr>
      <vt:lpstr>PREMIUM FUTURE</vt:lpstr>
      <vt:lpstr>PREMIUM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2018-01-13T08:20:33Z</dcterms:created>
  <dcterms:modified xsi:type="dcterms:W3CDTF">2018-12-20T11:21:43Z</dcterms:modified>
</cp:coreProperties>
</file>