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/>
  <c r="J5" s="1"/>
  <c r="C5" i="3"/>
  <c r="I5" s="1"/>
  <c r="I5" i="6"/>
  <c r="K5" s="1"/>
  <c r="K6"/>
  <c r="I6"/>
  <c r="H6" i="5"/>
  <c r="J6" s="1"/>
  <c r="H6" i="3"/>
  <c r="C6"/>
  <c r="I6"/>
  <c r="C7"/>
  <c r="I7" s="1"/>
  <c r="I7" i="5"/>
  <c r="H7"/>
  <c r="I7" i="6"/>
  <c r="K7" s="1"/>
  <c r="I8"/>
  <c r="K8" s="1"/>
  <c r="I8" i="5"/>
  <c r="H8"/>
  <c r="H8" i="3"/>
  <c r="C8"/>
  <c r="I8" s="1"/>
  <c r="H9" i="5"/>
  <c r="J9"/>
  <c r="I9" i="6"/>
  <c r="K9" s="1"/>
  <c r="C9" i="3"/>
  <c r="I9" s="1"/>
  <c r="I10" i="6"/>
  <c r="K10" s="1"/>
  <c r="H10" i="5"/>
  <c r="J10" s="1"/>
  <c r="C10" i="3"/>
  <c r="I10" s="1"/>
  <c r="C11"/>
  <c r="H11" s="1"/>
  <c r="H11" i="5"/>
  <c r="J11" s="1"/>
  <c r="I11" i="6"/>
  <c r="K11" s="1"/>
  <c r="I12"/>
  <c r="H12" i="5"/>
  <c r="J12" s="1"/>
  <c r="H12" i="3"/>
  <c r="C12"/>
  <c r="I12" s="1"/>
  <c r="I13" i="5"/>
  <c r="H13"/>
  <c r="J13"/>
  <c r="H13" i="3"/>
  <c r="C13"/>
  <c r="I13" s="1"/>
  <c r="H14"/>
  <c r="C14"/>
  <c r="I14" s="1"/>
  <c r="H14" i="5"/>
  <c r="J14" s="1"/>
  <c r="J13" i="6"/>
  <c r="K13" s="1"/>
  <c r="I13"/>
  <c r="I14"/>
  <c r="K14" s="1"/>
  <c r="H15" i="5"/>
  <c r="J15" s="1"/>
  <c r="H15" i="3"/>
  <c r="C15"/>
  <c r="I15" s="1"/>
  <c r="I15" i="6"/>
  <c r="H16" i="5"/>
  <c r="C16" i="3"/>
  <c r="I16" s="1"/>
  <c r="J16" i="6"/>
  <c r="I16"/>
  <c r="I17" i="5"/>
  <c r="J17" s="1"/>
  <c r="H17"/>
  <c r="H17" i="3"/>
  <c r="C17"/>
  <c r="I17" s="1"/>
  <c r="C18"/>
  <c r="I17" i="6"/>
  <c r="K17" s="1"/>
  <c r="H18" i="5"/>
  <c r="J18" s="1"/>
  <c r="H19" i="3"/>
  <c r="C19"/>
  <c r="I20"/>
  <c r="C20"/>
  <c r="H20" s="1"/>
  <c r="H5" l="1"/>
  <c r="J5" s="1"/>
  <c r="J6"/>
  <c r="H7"/>
  <c r="J7" s="1"/>
  <c r="J7" i="5"/>
  <c r="J8"/>
  <c r="J8" i="3"/>
  <c r="H9"/>
  <c r="J9" s="1"/>
  <c r="H10"/>
  <c r="J10" s="1"/>
  <c r="I11"/>
  <c r="J11" s="1"/>
  <c r="K12" i="6"/>
  <c r="J12" i="3"/>
  <c r="J13"/>
  <c r="J14"/>
  <c r="J15"/>
  <c r="K15" i="6"/>
  <c r="J16" i="5"/>
  <c r="H16" i="3"/>
  <c r="J16"/>
  <c r="K16" i="6"/>
  <c r="J17" i="3"/>
  <c r="I18"/>
  <c r="J18" s="1"/>
  <c r="I19"/>
  <c r="J19" s="1"/>
  <c r="J20"/>
  <c r="C21"/>
  <c r="H21" s="1"/>
  <c r="I21" l="1"/>
  <c r="J21" s="1"/>
  <c r="I18" i="6" l="1"/>
  <c r="H19" i="5"/>
  <c r="J19" i="6"/>
  <c r="I19"/>
  <c r="I20" i="5"/>
  <c r="H20"/>
  <c r="J20" s="1"/>
  <c r="C22" i="3"/>
  <c r="I22" s="1"/>
  <c r="H21" i="5"/>
  <c r="J21" s="1"/>
  <c r="I20" i="6"/>
  <c r="J21"/>
  <c r="I21"/>
  <c r="K21" s="1"/>
  <c r="H22" i="5"/>
  <c r="J22" s="1"/>
  <c r="H23" i="3"/>
  <c r="C23"/>
  <c r="I23" s="1"/>
  <c r="J23" s="1"/>
  <c r="I22" i="6"/>
  <c r="K22" s="1"/>
  <c r="H23" i="5"/>
  <c r="C24" i="3"/>
  <c r="C26"/>
  <c r="H26" s="1"/>
  <c r="C25"/>
  <c r="H25" s="1"/>
  <c r="H27"/>
  <c r="C27"/>
  <c r="I27" s="1"/>
  <c r="J27" s="1"/>
  <c r="C28"/>
  <c r="I28" s="1"/>
  <c r="I24" i="5"/>
  <c r="H24"/>
  <c r="I25"/>
  <c r="H25"/>
  <c r="J25"/>
  <c r="I23" i="6"/>
  <c r="K23" s="1"/>
  <c r="I24"/>
  <c r="K24" s="1"/>
  <c r="I25"/>
  <c r="K25" s="1"/>
  <c r="I26" i="5"/>
  <c r="J27"/>
  <c r="H27"/>
  <c r="H26"/>
  <c r="J26" s="1"/>
  <c r="C29" i="3"/>
  <c r="H29" s="1"/>
  <c r="C31"/>
  <c r="I31" s="1"/>
  <c r="C30"/>
  <c r="I30" s="1"/>
  <c r="J27" i="6"/>
  <c r="I27"/>
  <c r="I26"/>
  <c r="I29" i="5"/>
  <c r="J29"/>
  <c r="H29"/>
  <c r="H28"/>
  <c r="J28" s="1"/>
  <c r="C33" i="3"/>
  <c r="H33" s="1"/>
  <c r="C32"/>
  <c r="H32" s="1"/>
  <c r="J29" i="6"/>
  <c r="I29"/>
  <c r="K29" s="1"/>
  <c r="J28"/>
  <c r="I28"/>
  <c r="H31" i="5"/>
  <c r="H30"/>
  <c r="J30" s="1"/>
  <c r="H35" i="3"/>
  <c r="C35"/>
  <c r="I35" s="1"/>
  <c r="H34"/>
  <c r="C34"/>
  <c r="I34" s="1"/>
  <c r="J30" i="6"/>
  <c r="I31"/>
  <c r="I30"/>
  <c r="I33" i="5"/>
  <c r="J33" s="1"/>
  <c r="H33"/>
  <c r="H32"/>
  <c r="J32" s="1"/>
  <c r="H36" i="3"/>
  <c r="C37"/>
  <c r="I37" s="1"/>
  <c r="C36"/>
  <c r="I36" s="1"/>
  <c r="J36" s="1"/>
  <c r="H38" i="5"/>
  <c r="H37"/>
  <c r="H35"/>
  <c r="J39"/>
  <c r="H39"/>
  <c r="J38"/>
  <c r="H36"/>
  <c r="J36" s="1"/>
  <c r="J35"/>
  <c r="H34"/>
  <c r="K18" i="6" l="1"/>
  <c r="J19" i="5"/>
  <c r="K19" i="6"/>
  <c r="H22" i="3"/>
  <c r="J22"/>
  <c r="K20" i="6"/>
  <c r="J23" i="5"/>
  <c r="J24"/>
  <c r="I32" i="3"/>
  <c r="H31"/>
  <c r="H28"/>
  <c r="J28" s="1"/>
  <c r="I24"/>
  <c r="J24" s="1"/>
  <c r="I26"/>
  <c r="J26" s="1"/>
  <c r="I25"/>
  <c r="J25" s="1"/>
  <c r="I29"/>
  <c r="J29" s="1"/>
  <c r="H30"/>
  <c r="J30" s="1"/>
  <c r="J31"/>
  <c r="K26" i="6"/>
  <c r="K27"/>
  <c r="J32" i="3"/>
  <c r="I33"/>
  <c r="J33" s="1"/>
  <c r="K28" i="6"/>
  <c r="J31" i="5"/>
  <c r="J34" i="3"/>
  <c r="J35"/>
  <c r="K30" i="6"/>
  <c r="K31"/>
  <c r="H37" i="3"/>
  <c r="J37" s="1"/>
  <c r="J37" i="5"/>
  <c r="J34"/>
  <c r="C44" i="3" l="1"/>
  <c r="C43"/>
  <c r="I43" s="1"/>
  <c r="C42"/>
  <c r="C41"/>
  <c r="C40"/>
  <c r="I40" s="1"/>
  <c r="C39"/>
  <c r="I39" s="1"/>
  <c r="C38"/>
  <c r="I38" s="1"/>
  <c r="I36" i="6"/>
  <c r="K36" s="1"/>
  <c r="I38"/>
  <c r="K38" s="1"/>
  <c r="I37"/>
  <c r="K37" s="1"/>
  <c r="I35"/>
  <c r="K35" s="1"/>
  <c r="I34"/>
  <c r="K34" s="1"/>
  <c r="J33"/>
  <c r="I33"/>
  <c r="I32"/>
  <c r="K32" s="1"/>
  <c r="C45" i="3"/>
  <c r="H45" s="1"/>
  <c r="I40" i="5"/>
  <c r="H40"/>
  <c r="I39" i="6"/>
  <c r="I42"/>
  <c r="K42" s="1"/>
  <c r="J40"/>
  <c r="I40"/>
  <c r="I41"/>
  <c r="K41" s="1"/>
  <c r="H44" i="5"/>
  <c r="J44" s="1"/>
  <c r="H43"/>
  <c r="J43" s="1"/>
  <c r="H42"/>
  <c r="J42" s="1"/>
  <c r="H41"/>
  <c r="J41" s="1"/>
  <c r="C46" i="3"/>
  <c r="I46" s="1"/>
  <c r="C47"/>
  <c r="I47" s="1"/>
  <c r="C48"/>
  <c r="I48" s="1"/>
  <c r="C49"/>
  <c r="H49" s="1"/>
  <c r="C50"/>
  <c r="H50" s="1"/>
  <c r="H45" i="5"/>
  <c r="J45" s="1"/>
  <c r="H46"/>
  <c r="J46" s="1"/>
  <c r="I43" i="6"/>
  <c r="I44"/>
  <c r="J45"/>
  <c r="I45"/>
  <c r="H47" i="5"/>
  <c r="J47" s="1"/>
  <c r="H48"/>
  <c r="I46" i="6"/>
  <c r="K46" s="1"/>
  <c r="I47"/>
  <c r="K47" s="1"/>
  <c r="C51" i="3"/>
  <c r="I51" s="1"/>
  <c r="C53"/>
  <c r="I53" s="1"/>
  <c r="C52"/>
  <c r="I52" s="1"/>
  <c r="I49" i="5"/>
  <c r="H49"/>
  <c r="H50"/>
  <c r="I48" i="6"/>
  <c r="K48" s="1"/>
  <c r="I49"/>
  <c r="J50"/>
  <c r="I51"/>
  <c r="K51" s="1"/>
  <c r="I50"/>
  <c r="K50" s="1"/>
  <c r="I54"/>
  <c r="K54" s="1"/>
  <c r="I53"/>
  <c r="I52"/>
  <c r="H55" i="5"/>
  <c r="J55" s="1"/>
  <c r="H57"/>
  <c r="H56"/>
  <c r="J56" s="1"/>
  <c r="I54"/>
  <c r="I53"/>
  <c r="H54"/>
  <c r="J54" s="1"/>
  <c r="H53"/>
  <c r="J53" s="1"/>
  <c r="I51"/>
  <c r="H52"/>
  <c r="J52" s="1"/>
  <c r="H51"/>
  <c r="J51" s="1"/>
  <c r="C57" i="3"/>
  <c r="H57" s="1"/>
  <c r="C56"/>
  <c r="I56" s="1"/>
  <c r="C55"/>
  <c r="I55" s="1"/>
  <c r="C54"/>
  <c r="H54" s="1"/>
  <c r="C58"/>
  <c r="I58" s="1"/>
  <c r="C60"/>
  <c r="I60" s="1"/>
  <c r="C59"/>
  <c r="H59" s="1"/>
  <c r="J40" i="5" l="1"/>
  <c r="H58" i="3"/>
  <c r="I41"/>
  <c r="H41"/>
  <c r="I59"/>
  <c r="J59" s="1"/>
  <c r="H55"/>
  <c r="J55" s="1"/>
  <c r="I42"/>
  <c r="H42"/>
  <c r="I44"/>
  <c r="H44"/>
  <c r="H56"/>
  <c r="J56" s="1"/>
  <c r="H48"/>
  <c r="H38"/>
  <c r="J38" s="1"/>
  <c r="H39"/>
  <c r="J39" s="1"/>
  <c r="H40"/>
  <c r="J40" s="1"/>
  <c r="H43"/>
  <c r="J43" s="1"/>
  <c r="J44"/>
  <c r="K40" i="6"/>
  <c r="K33"/>
  <c r="K45"/>
  <c r="I45" i="3"/>
  <c r="J45" s="1"/>
  <c r="K39" i="6"/>
  <c r="H46" i="3"/>
  <c r="J46" s="1"/>
  <c r="H47"/>
  <c r="J47" s="1"/>
  <c r="J48"/>
  <c r="I49"/>
  <c r="J49" s="1"/>
  <c r="I50"/>
  <c r="J50" s="1"/>
  <c r="K44" i="6"/>
  <c r="K43"/>
  <c r="J48" i="5"/>
  <c r="H51" i="3"/>
  <c r="J51" s="1"/>
  <c r="H52"/>
  <c r="J52" s="1"/>
  <c r="H53"/>
  <c r="J53" s="1"/>
  <c r="J49" i="5"/>
  <c r="J50"/>
  <c r="K49" i="6"/>
  <c r="K52"/>
  <c r="K53"/>
  <c r="J57" i="5"/>
  <c r="I54" i="3"/>
  <c r="J54" s="1"/>
  <c r="I57"/>
  <c r="J57" s="1"/>
  <c r="J58"/>
  <c r="H60"/>
  <c r="J60" s="1"/>
  <c r="J41" l="1"/>
  <c r="J42"/>
  <c r="H58" i="5"/>
  <c r="H59"/>
  <c r="J59" s="1"/>
  <c r="I57" i="6"/>
  <c r="K57" s="1"/>
  <c r="J56"/>
  <c r="I56"/>
  <c r="J55"/>
  <c r="I55"/>
  <c r="K56" l="1"/>
  <c r="J58" i="5"/>
  <c r="K55" i="6"/>
  <c r="C61" i="3" l="1"/>
  <c r="I61" s="1"/>
  <c r="C62"/>
  <c r="H62" s="1"/>
  <c r="J62" i="6"/>
  <c r="I62"/>
  <c r="J61"/>
  <c r="I61"/>
  <c r="J59"/>
  <c r="I59"/>
  <c r="J60"/>
  <c r="I60"/>
  <c r="I63"/>
  <c r="K63" s="1"/>
  <c r="J58"/>
  <c r="I58"/>
  <c r="K58" s="1"/>
  <c r="H61" i="5"/>
  <c r="I60"/>
  <c r="H60"/>
  <c r="I62"/>
  <c r="H62"/>
  <c r="I63"/>
  <c r="H63"/>
  <c r="I64"/>
  <c r="H64"/>
  <c r="H65"/>
  <c r="I66"/>
  <c r="H66"/>
  <c r="I64" i="6"/>
  <c r="K64" s="1"/>
  <c r="I65"/>
  <c r="K65" s="1"/>
  <c r="H69" i="5"/>
  <c r="J69" s="1"/>
  <c r="H70"/>
  <c r="J70" s="1"/>
  <c r="H71"/>
  <c r="C65" i="3"/>
  <c r="H65" s="1"/>
  <c r="C64"/>
  <c r="I64" s="1"/>
  <c r="C63"/>
  <c r="H63" s="1"/>
  <c r="H67" i="5"/>
  <c r="J67" s="1"/>
  <c r="H68"/>
  <c r="J66" i="6"/>
  <c r="I66"/>
  <c r="K66" s="1"/>
  <c r="J67"/>
  <c r="I67"/>
  <c r="K67" s="1"/>
  <c r="I72" i="5"/>
  <c r="H72"/>
  <c r="H73"/>
  <c r="I68" i="6"/>
  <c r="K68" s="1"/>
  <c r="I74" i="5"/>
  <c r="H74"/>
  <c r="C66" i="3"/>
  <c r="I66" s="1"/>
  <c r="H75" i="5"/>
  <c r="J75" s="1"/>
  <c r="H76"/>
  <c r="J76" s="1"/>
  <c r="H77"/>
  <c r="J77" s="1"/>
  <c r="I79"/>
  <c r="H79"/>
  <c r="I70" i="6"/>
  <c r="K70" s="1"/>
  <c r="I69"/>
  <c r="K69" s="1"/>
  <c r="I78" i="5"/>
  <c r="H78"/>
  <c r="I81"/>
  <c r="H81"/>
  <c r="H80"/>
  <c r="J80" s="1"/>
  <c r="I71" i="6"/>
  <c r="K71" s="1"/>
  <c r="I73"/>
  <c r="K73" s="1"/>
  <c r="C70" i="3"/>
  <c r="I70" s="1"/>
  <c r="C69"/>
  <c r="I69" s="1"/>
  <c r="C68"/>
  <c r="I68" s="1"/>
  <c r="C67"/>
  <c r="I67" s="1"/>
  <c r="J72" i="5" l="1"/>
  <c r="J64"/>
  <c r="H64" i="3"/>
  <c r="J64" s="1"/>
  <c r="H61"/>
  <c r="J61" s="1"/>
  <c r="K60" i="6"/>
  <c r="K59"/>
  <c r="K61"/>
  <c r="J74" i="5"/>
  <c r="J81"/>
  <c r="J66"/>
  <c r="I62" i="3"/>
  <c r="J62" s="1"/>
  <c r="K62" i="6"/>
  <c r="J60" i="5"/>
  <c r="J61"/>
  <c r="J62"/>
  <c r="J63"/>
  <c r="J65"/>
  <c r="J71"/>
  <c r="I65" i="3"/>
  <c r="J65" s="1"/>
  <c r="I63"/>
  <c r="J63" s="1"/>
  <c r="J68" i="5"/>
  <c r="J73"/>
  <c r="H66" i="3"/>
  <c r="J66" s="1"/>
  <c r="J79" i="5"/>
  <c r="J78"/>
  <c r="H67" i="3"/>
  <c r="J67" s="1"/>
  <c r="H68"/>
  <c r="J68" s="1"/>
  <c r="H69"/>
  <c r="J69" s="1"/>
  <c r="H70"/>
  <c r="J70" s="1"/>
  <c r="H85" i="5" l="1"/>
  <c r="J85" s="1"/>
  <c r="H84"/>
  <c r="J84" s="1"/>
  <c r="H83"/>
  <c r="J83" s="1"/>
  <c r="H82"/>
  <c r="J82" s="1"/>
  <c r="I72" i="6"/>
  <c r="K72" s="1"/>
  <c r="H86" i="5"/>
  <c r="H87"/>
  <c r="J87" s="1"/>
  <c r="C72" i="3"/>
  <c r="H72" s="1"/>
  <c r="C71"/>
  <c r="H71" s="1"/>
  <c r="I74" i="6"/>
  <c r="K74" s="1"/>
  <c r="I88" i="5"/>
  <c r="H88"/>
  <c r="I89"/>
  <c r="H89"/>
  <c r="I75" i="6"/>
  <c r="K75" s="1"/>
  <c r="H90" i="5"/>
  <c r="I91"/>
  <c r="H91"/>
  <c r="C73" i="3"/>
  <c r="I73" s="1"/>
  <c r="I77" i="6"/>
  <c r="K77" s="1"/>
  <c r="I76"/>
  <c r="H92" i="5"/>
  <c r="J92" s="1"/>
  <c r="H94"/>
  <c r="J94" s="1"/>
  <c r="H93"/>
  <c r="J93" s="1"/>
  <c r="I97"/>
  <c r="H97"/>
  <c r="H96"/>
  <c r="J96" s="1"/>
  <c r="H95"/>
  <c r="J95" s="1"/>
  <c r="C74" i="3"/>
  <c r="H74" s="1"/>
  <c r="C78"/>
  <c r="I78" s="1"/>
  <c r="C77"/>
  <c r="H77" s="1"/>
  <c r="C76"/>
  <c r="I76" s="1"/>
  <c r="C75"/>
  <c r="I75" s="1"/>
  <c r="J86" i="5" l="1"/>
  <c r="I71" i="3"/>
  <c r="J71" s="1"/>
  <c r="I72"/>
  <c r="J72" s="1"/>
  <c r="J88" i="5"/>
  <c r="J89"/>
  <c r="J90"/>
  <c r="J91"/>
  <c r="H73" i="3"/>
  <c r="J73" s="1"/>
  <c r="K76" i="6"/>
  <c r="J97" i="5"/>
  <c r="I74" i="3"/>
  <c r="J74" s="1"/>
  <c r="I77"/>
  <c r="J77" s="1"/>
  <c r="H75"/>
  <c r="J75" s="1"/>
  <c r="H76"/>
  <c r="J76" s="1"/>
  <c r="H78"/>
  <c r="J78" s="1"/>
  <c r="H103" i="5"/>
  <c r="J103" s="1"/>
  <c r="I102"/>
  <c r="H102"/>
  <c r="I101"/>
  <c r="H101"/>
  <c r="I100"/>
  <c r="H100"/>
  <c r="I99"/>
  <c r="H99"/>
  <c r="H98"/>
  <c r="J98" s="1"/>
  <c r="J78" i="6"/>
  <c r="I78"/>
  <c r="J99" i="5" l="1"/>
  <c r="K78" i="6"/>
  <c r="J101" i="5"/>
  <c r="J100"/>
  <c r="J102"/>
  <c r="J79" i="6" l="1"/>
  <c r="I79"/>
  <c r="H106" i="5"/>
  <c r="J106" s="1"/>
  <c r="J105"/>
  <c r="J104"/>
  <c r="C79" i="3"/>
  <c r="I79" s="1"/>
  <c r="K79" i="6" l="1"/>
  <c r="H79" i="3"/>
  <c r="J79" s="1"/>
  <c r="H107" i="5" l="1"/>
  <c r="J107" s="1"/>
  <c r="I81" i="6"/>
  <c r="K81" s="1"/>
  <c r="I80"/>
  <c r="K80" s="1"/>
  <c r="I83" l="1"/>
  <c r="K83" s="1"/>
  <c r="I82"/>
  <c r="K82" s="1"/>
  <c r="H109" i="5"/>
  <c r="J109" s="1"/>
  <c r="H108"/>
  <c r="J108" s="1"/>
  <c r="I88" i="6" l="1"/>
  <c r="K88" s="1"/>
  <c r="J87"/>
  <c r="I87"/>
  <c r="I86"/>
  <c r="K86" s="1"/>
  <c r="I85"/>
  <c r="K85" s="1"/>
  <c r="I84"/>
  <c r="K84" s="1"/>
  <c r="H114" i="5"/>
  <c r="J114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I138"/>
  <c r="H138"/>
  <c r="H137"/>
  <c r="J137" s="1"/>
  <c r="I136"/>
  <c r="H136"/>
  <c r="H135"/>
  <c r="J135" s="1"/>
  <c r="H134"/>
  <c r="J134" s="1"/>
  <c r="H133"/>
  <c r="J133" s="1"/>
  <c r="I132"/>
  <c r="H132"/>
  <c r="H131"/>
  <c r="J131" s="1"/>
  <c r="H130"/>
  <c r="J130" s="1"/>
  <c r="I129"/>
  <c r="H129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7"/>
  <c r="J117" s="1"/>
  <c r="H116"/>
  <c r="J116" s="1"/>
  <c r="J113"/>
  <c r="H112"/>
  <c r="J112" s="1"/>
  <c r="H111"/>
  <c r="J111" s="1"/>
  <c r="H110"/>
  <c r="J110" s="1"/>
  <c r="J129" l="1"/>
  <c r="J138"/>
  <c r="J136"/>
  <c r="J132"/>
  <c r="K87" i="6"/>
  <c r="C86" i="3"/>
  <c r="I86" s="1"/>
  <c r="C85"/>
  <c r="I85" s="1"/>
  <c r="C84"/>
  <c r="I84" s="1"/>
  <c r="C83"/>
  <c r="I83" s="1"/>
  <c r="C82"/>
  <c r="I82" s="1"/>
  <c r="C81"/>
  <c r="I81" s="1"/>
  <c r="H81" l="1"/>
  <c r="J81" s="1"/>
  <c r="H82"/>
  <c r="J82" s="1"/>
  <c r="H83"/>
  <c r="J83" s="1"/>
  <c r="H84"/>
  <c r="J84" s="1"/>
  <c r="H85"/>
  <c r="J85" s="1"/>
  <c r="H86"/>
  <c r="J86" s="1"/>
  <c r="C87" l="1"/>
  <c r="H87" s="1"/>
  <c r="J87" s="1"/>
  <c r="C88"/>
  <c r="H88" s="1"/>
  <c r="J88" s="1"/>
  <c r="C89"/>
  <c r="H89" s="1"/>
  <c r="J89" s="1"/>
  <c r="C90" l="1"/>
  <c r="C91" l="1"/>
  <c r="H91" s="1"/>
  <c r="J91" s="1"/>
  <c r="C92"/>
  <c r="H92" s="1"/>
  <c r="J92" s="1"/>
  <c r="C93" l="1"/>
  <c r="H93" s="1"/>
  <c r="J93" s="1"/>
  <c r="C98"/>
  <c r="H98" s="1"/>
  <c r="J98" s="1"/>
  <c r="C94" l="1"/>
  <c r="H94" s="1"/>
  <c r="J94" s="1"/>
  <c r="C95" l="1"/>
  <c r="H95" s="1"/>
  <c r="J95" s="1"/>
  <c r="C97" l="1"/>
  <c r="H97" s="1"/>
  <c r="J97" s="1"/>
  <c r="C96"/>
  <c r="H96" s="1"/>
  <c r="J96" s="1"/>
  <c r="C99" l="1"/>
  <c r="I99" s="1"/>
  <c r="H99" l="1"/>
  <c r="J99" s="1"/>
  <c r="C101"/>
  <c r="H101" s="1"/>
  <c r="J101" s="1"/>
  <c r="C100"/>
  <c r="H100" s="1"/>
  <c r="J100" s="1"/>
  <c r="C103" l="1"/>
  <c r="H103" s="1"/>
  <c r="J103" s="1"/>
  <c r="C102"/>
  <c r="H102" s="1"/>
  <c r="J102" s="1"/>
</calcChain>
</file>

<file path=xl/sharedStrings.xml><?xml version="1.0" encoding="utf-8"?>
<sst xmlns="http://schemas.openxmlformats.org/spreadsheetml/2006/main" count="864" uniqueCount="223">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</sst>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4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43474</v>
      </c>
      <c r="B5" s="19" t="s">
        <v>222</v>
      </c>
      <c r="C5" s="20">
        <f t="shared" ref="C5" si="0">300000/E5</f>
        <v>238.0952380952381</v>
      </c>
      <c r="D5" s="49" t="s">
        <v>43</v>
      </c>
      <c r="E5" s="22">
        <v>1260</v>
      </c>
      <c r="F5" s="22">
        <v>1261</v>
      </c>
      <c r="G5" s="22" t="s">
        <v>44</v>
      </c>
      <c r="H5" s="16">
        <f t="shared" ref="H5" si="1">(F5-E5)*C5</f>
        <v>238.0952380952381</v>
      </c>
      <c r="I5" s="22">
        <f t="shared" ref="I5" si="2">IF(D5="SELL",IF(G5="-","0",F5-G5),IF(D5="BUY",IF(G5="-","0",G5-F5)))*C5</f>
        <v>0</v>
      </c>
      <c r="J5" s="16">
        <f t="shared" ref="J5" si="3">+I5+H5</f>
        <v>238.0952380952381</v>
      </c>
    </row>
    <row r="6" spans="1:10">
      <c r="A6" s="18">
        <v>43473</v>
      </c>
      <c r="B6" s="19" t="s">
        <v>176</v>
      </c>
      <c r="C6" s="20">
        <f t="shared" ref="C6:C7" si="4">300000/E6</f>
        <v>704.22535211267609</v>
      </c>
      <c r="D6" s="49" t="s">
        <v>43</v>
      </c>
      <c r="E6" s="22">
        <v>426</v>
      </c>
      <c r="F6" s="22">
        <v>432.5</v>
      </c>
      <c r="G6" s="22" t="s">
        <v>44</v>
      </c>
      <c r="H6" s="16">
        <f t="shared" ref="H6" si="5">(F6-E6)*C6</f>
        <v>4577.4647887323945</v>
      </c>
      <c r="I6" s="22">
        <f t="shared" ref="I6" si="6">IF(D6="SELL",IF(G6="-","0",F6-G6),IF(D6="BUY",IF(G6="-","0",G6-F6)))*C6</f>
        <v>0</v>
      </c>
      <c r="J6" s="16">
        <f t="shared" ref="J6" si="7">+I6+H6</f>
        <v>4577.4647887323945</v>
      </c>
    </row>
    <row r="7" spans="1:10">
      <c r="A7" s="18">
        <v>43469</v>
      </c>
      <c r="B7" s="19" t="s">
        <v>97</v>
      </c>
      <c r="C7" s="20">
        <f t="shared" si="4"/>
        <v>680.27210884353747</v>
      </c>
      <c r="D7" s="49" t="s">
        <v>189</v>
      </c>
      <c r="E7" s="22">
        <v>441</v>
      </c>
      <c r="F7" s="22">
        <v>440</v>
      </c>
      <c r="G7" s="22" t="s">
        <v>44</v>
      </c>
      <c r="H7" s="16">
        <f>(E7-F7)*C7</f>
        <v>680.27210884353747</v>
      </c>
      <c r="I7" s="22">
        <f t="shared" ref="I7" si="8">IF(D7="SELL",IF(G7="-","0",F7-G7),IF(D7="BUY",IF(G7="-","0",G7-F7)))*C7</f>
        <v>0</v>
      </c>
      <c r="J7" s="16">
        <f t="shared" ref="J7" si="9">+I7+H7</f>
        <v>680.27210884353747</v>
      </c>
    </row>
    <row r="8" spans="1:10">
      <c r="A8" s="18">
        <v>43468</v>
      </c>
      <c r="B8" s="19" t="s">
        <v>219</v>
      </c>
      <c r="C8" s="20">
        <f t="shared" ref="C8" si="10">300000/E8</f>
        <v>310.88082901554407</v>
      </c>
      <c r="D8" s="49" t="s">
        <v>189</v>
      </c>
      <c r="E8" s="22">
        <v>965</v>
      </c>
      <c r="F8" s="22">
        <v>945</v>
      </c>
      <c r="G8" s="22" t="s">
        <v>44</v>
      </c>
      <c r="H8" s="16">
        <f>(E8-F8)*C8</f>
        <v>6217.6165803108815</v>
      </c>
      <c r="I8" s="22">
        <f t="shared" ref="I8" si="11">IF(D8="SELL",IF(G8="-","0",F8-G8),IF(D8="BUY",IF(G8="-","0",G8-F8)))*C8</f>
        <v>0</v>
      </c>
      <c r="J8" s="16">
        <f t="shared" ref="J8" si="12">+I8+H8</f>
        <v>6217.6165803108815</v>
      </c>
    </row>
    <row r="9" spans="1:10">
      <c r="A9" s="18">
        <v>43466</v>
      </c>
      <c r="B9" s="19" t="s">
        <v>218</v>
      </c>
      <c r="C9" s="20">
        <f t="shared" ref="C9" si="13">300000/E9</f>
        <v>433.52601156069363</v>
      </c>
      <c r="D9" s="49" t="s">
        <v>43</v>
      </c>
      <c r="E9" s="22">
        <v>692</v>
      </c>
      <c r="F9" s="22">
        <v>702.8</v>
      </c>
      <c r="G9" s="22" t="s">
        <v>44</v>
      </c>
      <c r="H9" s="16">
        <f t="shared" ref="H9" si="14">(F9-E9)*C9</f>
        <v>4682.0809248554715</v>
      </c>
      <c r="I9" s="22">
        <f t="shared" ref="I9" si="15">IF(D9="SELL",IF(G9="-","0",F9-G9),IF(D9="BUY",IF(G9="-","0",G9-F9)))*C9</f>
        <v>0</v>
      </c>
      <c r="J9" s="16">
        <f t="shared" ref="J9" si="16">+I9+H9</f>
        <v>4682.0809248554715</v>
      </c>
    </row>
    <row r="10" spans="1:10">
      <c r="A10" s="18">
        <v>43465</v>
      </c>
      <c r="B10" s="19" t="s">
        <v>190</v>
      </c>
      <c r="C10" s="20">
        <f t="shared" ref="C10" si="17">300000/E10</f>
        <v>824.17582417582423</v>
      </c>
      <c r="D10" s="49" t="s">
        <v>43</v>
      </c>
      <c r="E10" s="22">
        <v>364</v>
      </c>
      <c r="F10" s="22">
        <v>370</v>
      </c>
      <c r="G10" s="22" t="s">
        <v>44</v>
      </c>
      <c r="H10" s="16">
        <f t="shared" ref="H10" si="18">(F10-E10)*C10</f>
        <v>4945.0549450549452</v>
      </c>
      <c r="I10" s="22">
        <f t="shared" ref="I10" si="19">IF(D10="SELL",IF(G10="-","0",F10-G10),IF(D10="BUY",IF(G10="-","0",G10-F10)))*C10</f>
        <v>0</v>
      </c>
      <c r="J10" s="16">
        <f t="shared" ref="J10" si="20">+I10+H10</f>
        <v>4945.0549450549452</v>
      </c>
    </row>
    <row r="11" spans="1:10">
      <c r="A11" s="18">
        <v>43462</v>
      </c>
      <c r="B11" s="19" t="s">
        <v>217</v>
      </c>
      <c r="C11" s="20">
        <f t="shared" ref="C11" si="21">300000/E11</f>
        <v>1442.3076923076924</v>
      </c>
      <c r="D11" s="49" t="s">
        <v>43</v>
      </c>
      <c r="E11" s="22">
        <v>208</v>
      </c>
      <c r="F11" s="22">
        <v>212.5</v>
      </c>
      <c r="G11" s="22" t="s">
        <v>44</v>
      </c>
      <c r="H11" s="16">
        <f t="shared" ref="H11" si="22">(F11-E11)*C11</f>
        <v>6490.3846153846152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6490.3846153846152</v>
      </c>
    </row>
    <row r="12" spans="1:10">
      <c r="A12" s="18">
        <v>43461</v>
      </c>
      <c r="B12" s="19" t="s">
        <v>68</v>
      </c>
      <c r="C12" s="20">
        <f t="shared" ref="C12" si="25">300000/E12</f>
        <v>597.60956175298804</v>
      </c>
      <c r="D12" s="49" t="s">
        <v>43</v>
      </c>
      <c r="E12" s="22">
        <v>502</v>
      </c>
      <c r="F12" s="22">
        <v>509.5</v>
      </c>
      <c r="G12" s="22" t="s">
        <v>44</v>
      </c>
      <c r="H12" s="16">
        <f t="shared" ref="H12:H14" si="26">(F12-E12)*C12</f>
        <v>4482.0717131474103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4482.0717131474103</v>
      </c>
    </row>
    <row r="13" spans="1:10">
      <c r="A13" s="18">
        <v>43460</v>
      </c>
      <c r="B13" s="19" t="s">
        <v>204</v>
      </c>
      <c r="C13" s="20">
        <f t="shared" ref="C13" si="29">300000/E13</f>
        <v>705.88235294117646</v>
      </c>
      <c r="D13" s="49" t="s">
        <v>189</v>
      </c>
      <c r="E13" s="22">
        <v>425</v>
      </c>
      <c r="F13" s="22">
        <v>433</v>
      </c>
      <c r="G13" s="22" t="s">
        <v>44</v>
      </c>
      <c r="H13" s="16">
        <f>(E13-F13)*C13</f>
        <v>-5647.0588235294117</v>
      </c>
      <c r="I13" s="22">
        <f t="shared" ref="I13" si="30">IF(D13="SELL",IF(G13="-","0",F13-G13),IF(D13="BUY",IF(G13="-","0",G13-F13)))*C13</f>
        <v>0</v>
      </c>
      <c r="J13" s="16">
        <f t="shared" ref="J13" si="31">+I13+H13</f>
        <v>-5647.0588235294117</v>
      </c>
    </row>
    <row r="14" spans="1:10">
      <c r="A14" s="18">
        <v>43458</v>
      </c>
      <c r="B14" s="19" t="s">
        <v>214</v>
      </c>
      <c r="C14" s="20">
        <f t="shared" ref="C14" si="32">300000/E14</f>
        <v>351.28805620608898</v>
      </c>
      <c r="D14" s="49" t="s">
        <v>43</v>
      </c>
      <c r="E14" s="22">
        <v>854</v>
      </c>
      <c r="F14" s="22">
        <v>840</v>
      </c>
      <c r="G14" s="22" t="s">
        <v>44</v>
      </c>
      <c r="H14" s="16">
        <f t="shared" si="26"/>
        <v>-4918.0327868852455</v>
      </c>
      <c r="I14" s="22">
        <f t="shared" ref="I14" si="33">IF(D14="SELL",IF(G14="-","0",F14-G14),IF(D14="BUY",IF(G14="-","0",G14-F14)))*C14</f>
        <v>0</v>
      </c>
      <c r="J14" s="16">
        <f t="shared" ref="J14" si="34">+I14+H14</f>
        <v>-4918.0327868852455</v>
      </c>
    </row>
    <row r="15" spans="1:10">
      <c r="A15" s="18">
        <v>43455</v>
      </c>
      <c r="B15" s="19" t="s">
        <v>107</v>
      </c>
      <c r="C15" s="20">
        <f t="shared" ref="C15" si="35">300000/E15</f>
        <v>203.1144211238998</v>
      </c>
      <c r="D15" s="49" t="s">
        <v>189</v>
      </c>
      <c r="E15" s="22">
        <v>1477</v>
      </c>
      <c r="F15" s="22">
        <v>1470</v>
      </c>
      <c r="G15" s="22" t="s">
        <v>44</v>
      </c>
      <c r="H15" s="16">
        <f>(E15-F15)*C15</f>
        <v>1421.8009478672986</v>
      </c>
      <c r="I15" s="22">
        <f t="shared" ref="I15" si="36">IF(D15="SELL",IF(G15="-","0",F15-G15),IF(D15="BUY",IF(G15="-","0",G15-F15)))*C15</f>
        <v>0</v>
      </c>
      <c r="J15" s="16">
        <f t="shared" ref="J15" si="37">+I15+H15</f>
        <v>1421.8009478672986</v>
      </c>
    </row>
    <row r="16" spans="1:10">
      <c r="A16" s="18">
        <v>43454</v>
      </c>
      <c r="B16" s="19" t="s">
        <v>211</v>
      </c>
      <c r="C16" s="20">
        <f t="shared" ref="C16" si="38">300000/E16</f>
        <v>357.99522673031026</v>
      </c>
      <c r="D16" s="49" t="s">
        <v>43</v>
      </c>
      <c r="E16" s="22">
        <v>838</v>
      </c>
      <c r="F16" s="22">
        <v>840</v>
      </c>
      <c r="G16" s="22" t="s">
        <v>44</v>
      </c>
      <c r="H16" s="16">
        <f t="shared" ref="H16" si="39">(F16-E16)*C16</f>
        <v>715.99045346062053</v>
      </c>
      <c r="I16" s="22">
        <f t="shared" ref="I16" si="40">IF(D16="SELL",IF(G16="-","0",F16-G16),IF(D16="BUY",IF(G16="-","0",G16-F16)))*C16</f>
        <v>0</v>
      </c>
      <c r="J16" s="16">
        <f t="shared" ref="J16" si="41">+I16+H16</f>
        <v>715.99045346062053</v>
      </c>
    </row>
    <row r="17" spans="1:10">
      <c r="A17" s="18">
        <v>43453</v>
      </c>
      <c r="B17" s="19" t="s">
        <v>82</v>
      </c>
      <c r="C17" s="20">
        <f t="shared" ref="C17" si="42">300000/E17</f>
        <v>364.96350364963502</v>
      </c>
      <c r="D17" s="49" t="s">
        <v>43</v>
      </c>
      <c r="E17" s="22">
        <v>822</v>
      </c>
      <c r="F17" s="22">
        <v>835</v>
      </c>
      <c r="G17" s="22">
        <v>842</v>
      </c>
      <c r="H17" s="16">
        <f t="shared" ref="H17" si="43">(F17-E17)*C17</f>
        <v>4744.5255474452551</v>
      </c>
      <c r="I17" s="22">
        <f t="shared" ref="I17" si="44">IF(D17="SELL",IF(G17="-","0",F17-G17),IF(D17="BUY",IF(G17="-","0",G17-F17)))*C17</f>
        <v>2554.7445255474449</v>
      </c>
      <c r="J17" s="16">
        <f t="shared" ref="J17" si="45">+I17+H17</f>
        <v>7299.2700729927001</v>
      </c>
    </row>
    <row r="18" spans="1:10">
      <c r="A18" s="18">
        <v>43452</v>
      </c>
      <c r="B18" s="19" t="s">
        <v>21</v>
      </c>
      <c r="C18" s="20">
        <f t="shared" ref="C18" si="46">300000/E18</f>
        <v>356.71819262782401</v>
      </c>
      <c r="D18" s="49" t="s">
        <v>189</v>
      </c>
      <c r="E18" s="22">
        <v>841</v>
      </c>
      <c r="F18" s="22" t="s">
        <v>203</v>
      </c>
      <c r="G18" s="22" t="s">
        <v>44</v>
      </c>
      <c r="H18" s="16">
        <v>0</v>
      </c>
      <c r="I18" s="22">
        <f t="shared" ref="I18" si="47">IF(D18="SELL",IF(G18="-","0",F18-G18),IF(D18="BUY",IF(G18="-","0",G18-F18)))*C18</f>
        <v>0</v>
      </c>
      <c r="J18" s="16">
        <f t="shared" ref="J18" si="48">+I18+H18</f>
        <v>0</v>
      </c>
    </row>
    <row r="19" spans="1:10">
      <c r="A19" s="18">
        <v>43451</v>
      </c>
      <c r="B19" s="19" t="s">
        <v>87</v>
      </c>
      <c r="C19" s="20">
        <f t="shared" ref="C19" si="49">300000/E19</f>
        <v>430.41606886657104</v>
      </c>
      <c r="D19" s="49" t="s">
        <v>189</v>
      </c>
      <c r="E19" s="22">
        <v>697</v>
      </c>
      <c r="F19" s="22">
        <v>700</v>
      </c>
      <c r="G19" s="22" t="s">
        <v>44</v>
      </c>
      <c r="H19" s="16">
        <f>(E19-F19)*C19</f>
        <v>-1291.2482065997131</v>
      </c>
      <c r="I19" s="22">
        <f t="shared" ref="I19" si="50">IF(D19="SELL",IF(G19="-","0",F19-G19),IF(D19="BUY",IF(G19="-","0",G19-F19)))*C19</f>
        <v>0</v>
      </c>
      <c r="J19" s="16">
        <f t="shared" ref="J19" si="51">+I19+H19</f>
        <v>-1291.2482065997131</v>
      </c>
    </row>
    <row r="20" spans="1:10">
      <c r="A20" s="18">
        <v>43448</v>
      </c>
      <c r="B20" s="19" t="s">
        <v>209</v>
      </c>
      <c r="C20" s="20">
        <f t="shared" ref="C20" si="52">300000/E20</f>
        <v>573.61376673040149</v>
      </c>
      <c r="D20" s="49" t="s">
        <v>43</v>
      </c>
      <c r="E20" s="22">
        <v>523</v>
      </c>
      <c r="F20" s="22">
        <v>533</v>
      </c>
      <c r="G20" s="22">
        <v>542</v>
      </c>
      <c r="H20" s="16">
        <f t="shared" ref="H20" si="53">(F20-E20)*C20</f>
        <v>5736.1376673040149</v>
      </c>
      <c r="I20" s="22">
        <f t="shared" ref="I20" si="54">IF(D20="SELL",IF(G20="-","0",F20-G20),IF(D20="BUY",IF(G20="-","0",G20-F20)))*C20</f>
        <v>5162.523900573613</v>
      </c>
      <c r="J20" s="16">
        <f t="shared" ref="J20" si="55">+I20+H20</f>
        <v>10898.661567877629</v>
      </c>
    </row>
    <row r="21" spans="1:10">
      <c r="A21" s="18">
        <v>43446</v>
      </c>
      <c r="B21" s="19" t="s">
        <v>206</v>
      </c>
      <c r="C21" s="20">
        <f t="shared" ref="C21" si="56">300000/E21</f>
        <v>874.63556851311955</v>
      </c>
      <c r="D21" s="49" t="s">
        <v>43</v>
      </c>
      <c r="E21" s="22">
        <v>343</v>
      </c>
      <c r="F21" s="22">
        <v>347.6</v>
      </c>
      <c r="G21" s="22" t="s">
        <v>44</v>
      </c>
      <c r="H21" s="16">
        <f t="shared" ref="H21" si="57">(F21-E21)*C21</f>
        <v>4023.3236151603696</v>
      </c>
      <c r="I21" s="22">
        <f t="shared" ref="I21" si="58">IF(D21="SELL",IF(G21="-","0",F21-G21),IF(D21="BUY",IF(G21="-","0",G21-F21)))*C21</f>
        <v>0</v>
      </c>
      <c r="J21" s="16">
        <f t="shared" ref="J21" si="59">+I21+H21</f>
        <v>4023.3236151603696</v>
      </c>
    </row>
    <row r="22" spans="1:10">
      <c r="A22" s="18">
        <v>43446</v>
      </c>
      <c r="B22" s="19" t="s">
        <v>206</v>
      </c>
      <c r="C22" s="20">
        <f t="shared" ref="C22" si="60">300000/E22</f>
        <v>874.63556851311955</v>
      </c>
      <c r="D22" s="49" t="s">
        <v>43</v>
      </c>
      <c r="E22" s="22">
        <v>343</v>
      </c>
      <c r="F22" s="22">
        <v>347.6</v>
      </c>
      <c r="G22" s="22" t="s">
        <v>44</v>
      </c>
      <c r="H22" s="16">
        <f t="shared" ref="H22" si="61">(F22-E22)*C22</f>
        <v>4023.3236151603696</v>
      </c>
      <c r="I22" s="22">
        <f t="shared" ref="I22" si="62">IF(D22="SELL",IF(G22="-","0",F22-G22),IF(D22="BUY",IF(G22="-","0",G22-F22)))*C22</f>
        <v>0</v>
      </c>
      <c r="J22" s="16">
        <f t="shared" ref="J22" si="63">+I22+H22</f>
        <v>4023.3236151603696</v>
      </c>
    </row>
    <row r="23" spans="1:10">
      <c r="A23" s="18">
        <v>43445</v>
      </c>
      <c r="B23" s="19" t="s">
        <v>32</v>
      </c>
      <c r="C23" s="20">
        <f t="shared" ref="C23" si="64">300000/E23</f>
        <v>202.70270270270271</v>
      </c>
      <c r="D23" s="49" t="s">
        <v>43</v>
      </c>
      <c r="E23" s="22">
        <v>1480</v>
      </c>
      <c r="F23" s="22">
        <v>1455</v>
      </c>
      <c r="G23" s="22" t="s">
        <v>44</v>
      </c>
      <c r="H23" s="16">
        <f t="shared" ref="H23" si="65">(F23-E23)*C23</f>
        <v>-5067.5675675675675</v>
      </c>
      <c r="I23" s="22">
        <f t="shared" ref="I23" si="66">IF(D23="SELL",IF(G23="-","0",F23-G23),IF(D23="BUY",IF(G23="-","0",G23-F23)))*C23</f>
        <v>0</v>
      </c>
      <c r="J23" s="16">
        <f t="shared" ref="J23" si="67">+I23+H23</f>
        <v>-5067.5675675675675</v>
      </c>
    </row>
    <row r="24" spans="1:10">
      <c r="A24" s="18">
        <v>43444</v>
      </c>
      <c r="B24" s="19" t="s">
        <v>202</v>
      </c>
      <c r="C24" s="20">
        <f t="shared" ref="C24" si="68">300000/E24</f>
        <v>86.830680173661364</v>
      </c>
      <c r="D24" s="49" t="s">
        <v>189</v>
      </c>
      <c r="E24" s="22">
        <v>3455</v>
      </c>
      <c r="F24" s="22" t="s">
        <v>203</v>
      </c>
      <c r="G24" s="22" t="s">
        <v>44</v>
      </c>
      <c r="H24" s="16">
        <v>0</v>
      </c>
      <c r="I24" s="22">
        <f t="shared" ref="I24" si="69">IF(D24="SELL",IF(G24="-","0",F24-G24),IF(D24="BUY",IF(G24="-","0",G24-F24)))*C24</f>
        <v>0</v>
      </c>
      <c r="J24" s="16">
        <f t="shared" ref="J24" si="70">+I24+H24</f>
        <v>0</v>
      </c>
    </row>
    <row r="25" spans="1:10">
      <c r="A25" s="18">
        <v>43440</v>
      </c>
      <c r="B25" s="19" t="s">
        <v>201</v>
      </c>
      <c r="C25" s="20">
        <f t="shared" ref="C25:C26" si="71">300000/E25</f>
        <v>310.88082901554407</v>
      </c>
      <c r="D25" s="49" t="s">
        <v>189</v>
      </c>
      <c r="E25" s="22">
        <v>965</v>
      </c>
      <c r="F25" s="22">
        <v>950</v>
      </c>
      <c r="G25" s="22" t="s">
        <v>44</v>
      </c>
      <c r="H25" s="16">
        <f>(E25-F25)*C25</f>
        <v>4663.2124352331612</v>
      </c>
      <c r="I25" s="22">
        <f t="shared" ref="I25:I26" si="72">IF(D25="SELL",IF(G25="-","0",F25-G25),IF(D25="BUY",IF(G25="-","0",G25-F25)))*C25</f>
        <v>0</v>
      </c>
      <c r="J25" s="16">
        <f t="shared" ref="J25:J26" si="73">+I25+H25</f>
        <v>4663.2124352331612</v>
      </c>
    </row>
    <row r="26" spans="1:10">
      <c r="A26" s="18">
        <v>43439</v>
      </c>
      <c r="B26" s="19" t="s">
        <v>200</v>
      </c>
      <c r="C26" s="20">
        <f t="shared" si="71"/>
        <v>852.27272727272725</v>
      </c>
      <c r="D26" s="49" t="s">
        <v>43</v>
      </c>
      <c r="E26" s="22">
        <v>352</v>
      </c>
      <c r="F26" s="22">
        <v>360</v>
      </c>
      <c r="G26" s="22" t="s">
        <v>44</v>
      </c>
      <c r="H26" s="16">
        <f t="shared" ref="H26" si="74">(F26-E26)*C26</f>
        <v>6818.181818181818</v>
      </c>
      <c r="I26" s="22">
        <f t="shared" si="72"/>
        <v>0</v>
      </c>
      <c r="J26" s="16">
        <f t="shared" si="73"/>
        <v>6818.181818181818</v>
      </c>
    </row>
    <row r="27" spans="1:10">
      <c r="A27" s="18">
        <v>43438</v>
      </c>
      <c r="B27" s="19" t="s">
        <v>199</v>
      </c>
      <c r="C27" s="20">
        <f t="shared" ref="C27" si="75">300000/E27</f>
        <v>276.49769585253455</v>
      </c>
      <c r="D27" s="49" t="s">
        <v>43</v>
      </c>
      <c r="E27" s="22">
        <v>1085</v>
      </c>
      <c r="F27" s="22">
        <v>1103</v>
      </c>
      <c r="G27" s="22" t="s">
        <v>44</v>
      </c>
      <c r="H27" s="16">
        <f t="shared" ref="H27" si="76">(F27-E27)*C27</f>
        <v>4976.9585253456216</v>
      </c>
      <c r="I27" s="22">
        <f t="shared" ref="I27" si="77">IF(D27="SELL",IF(G27="-","0",F27-G27),IF(D27="BUY",IF(G27="-","0",G27-F27)))*C27</f>
        <v>0</v>
      </c>
      <c r="J27" s="16">
        <f t="shared" ref="J27" si="78">+I27+H27</f>
        <v>4976.9585253456216</v>
      </c>
    </row>
    <row r="28" spans="1:10">
      <c r="A28" s="18">
        <v>43437</v>
      </c>
      <c r="B28" s="19" t="s">
        <v>198</v>
      </c>
      <c r="C28" s="20">
        <f t="shared" ref="C28" si="79">300000/E28</f>
        <v>554.52865064695004</v>
      </c>
      <c r="D28" s="49" t="s">
        <v>43</v>
      </c>
      <c r="E28" s="22">
        <v>541</v>
      </c>
      <c r="F28" s="22">
        <v>531</v>
      </c>
      <c r="G28" s="22" t="s">
        <v>44</v>
      </c>
      <c r="H28" s="16">
        <f t="shared" ref="H28" si="80">(F28-E28)*C28</f>
        <v>-5545.2865064695006</v>
      </c>
      <c r="I28" s="22">
        <f t="shared" ref="I28" si="81">IF(D28="SELL",IF(G28="-","0",F28-G28),IF(D28="BUY",IF(G28="-","0",G28-F28)))*C28</f>
        <v>0</v>
      </c>
      <c r="J28" s="16">
        <f t="shared" ref="J28" si="82">+I28+H28</f>
        <v>-5545.2865064695006</v>
      </c>
    </row>
    <row r="29" spans="1:10">
      <c r="A29" s="18">
        <v>43434</v>
      </c>
      <c r="B29" s="19" t="s">
        <v>195</v>
      </c>
      <c r="C29" s="20">
        <f t="shared" ref="C29" si="83">300000/E29</f>
        <v>508.47457627118644</v>
      </c>
      <c r="D29" s="49" t="s">
        <v>43</v>
      </c>
      <c r="E29" s="22">
        <v>590</v>
      </c>
      <c r="F29" s="22">
        <v>600</v>
      </c>
      <c r="G29" s="22">
        <v>612</v>
      </c>
      <c r="H29" s="16">
        <f t="shared" ref="H29" si="84">(F29-E29)*C29</f>
        <v>5084.7457627118647</v>
      </c>
      <c r="I29" s="22">
        <f t="shared" ref="I29" si="85">IF(D29="SELL",IF(G29="-","0",F29-G29),IF(D29="BUY",IF(G29="-","0",G29-F29)))*C29</f>
        <v>6101.6949152542375</v>
      </c>
      <c r="J29" s="16">
        <f t="shared" ref="J29" si="86">+I29+H29</f>
        <v>11186.440677966102</v>
      </c>
    </row>
    <row r="30" spans="1:10">
      <c r="A30" s="18">
        <v>43433</v>
      </c>
      <c r="B30" s="19" t="s">
        <v>194</v>
      </c>
      <c r="C30" s="20">
        <f t="shared" ref="C30:C31" si="87">300000/E30</f>
        <v>793.65079365079362</v>
      </c>
      <c r="D30" s="49" t="s">
        <v>43</v>
      </c>
      <c r="E30" s="22">
        <v>378</v>
      </c>
      <c r="F30" s="22">
        <v>386</v>
      </c>
      <c r="G30" s="22">
        <v>393</v>
      </c>
      <c r="H30" s="16">
        <f t="shared" ref="H30:H31" si="88">(F30-E30)*C30</f>
        <v>6349.2063492063489</v>
      </c>
      <c r="I30" s="22">
        <f t="shared" ref="I30:I31" si="89">IF(D30="SELL",IF(G30="-","0",F30-G30),IF(D30="BUY",IF(G30="-","0",G30-F30)))*C30</f>
        <v>5555.5555555555557</v>
      </c>
      <c r="J30" s="16">
        <f t="shared" ref="J30:J31" si="90">+I30+H30</f>
        <v>11904.761904761905</v>
      </c>
    </row>
    <row r="31" spans="1:10">
      <c r="A31" s="18">
        <v>43432</v>
      </c>
      <c r="B31" s="19" t="s">
        <v>193</v>
      </c>
      <c r="C31" s="20">
        <f t="shared" si="87"/>
        <v>520.83333333333337</v>
      </c>
      <c r="D31" s="49" t="s">
        <v>43</v>
      </c>
      <c r="E31" s="22">
        <v>576</v>
      </c>
      <c r="F31" s="22">
        <v>586</v>
      </c>
      <c r="G31" s="22">
        <v>598</v>
      </c>
      <c r="H31" s="16">
        <f t="shared" si="88"/>
        <v>5208.3333333333339</v>
      </c>
      <c r="I31" s="22">
        <f t="shared" si="89"/>
        <v>6250</v>
      </c>
      <c r="J31" s="16">
        <f t="shared" si="90"/>
        <v>11458.333333333334</v>
      </c>
    </row>
    <row r="32" spans="1:10">
      <c r="A32" s="18">
        <v>43431</v>
      </c>
      <c r="B32" s="19" t="s">
        <v>188</v>
      </c>
      <c r="C32" s="20">
        <f t="shared" ref="C32:C33" si="91">300000/E32</f>
        <v>398.93617021276594</v>
      </c>
      <c r="D32" s="49" t="s">
        <v>189</v>
      </c>
      <c r="E32" s="22">
        <v>752</v>
      </c>
      <c r="F32" s="22">
        <v>742</v>
      </c>
      <c r="G32" s="22">
        <v>730</v>
      </c>
      <c r="H32" s="16">
        <f>(E32-F32)*C32</f>
        <v>3989.3617021276596</v>
      </c>
      <c r="I32" s="22">
        <f t="shared" ref="I32" si="92">IF(D32="SELL",IF(G32="-","0",F32-G32),IF(D32="BUY",IF(G32="-","0",G32-F32)))*C32</f>
        <v>4787.2340425531911</v>
      </c>
      <c r="J32" s="16">
        <f t="shared" ref="J32:J33" si="93">+I32+H32</f>
        <v>8776.5957446808497</v>
      </c>
    </row>
    <row r="33" spans="1:10">
      <c r="A33" s="18">
        <v>43430</v>
      </c>
      <c r="B33" s="19" t="s">
        <v>190</v>
      </c>
      <c r="C33" s="20">
        <f t="shared" si="91"/>
        <v>909.09090909090912</v>
      </c>
      <c r="D33" s="49" t="s">
        <v>43</v>
      </c>
      <c r="E33" s="22">
        <v>330</v>
      </c>
      <c r="F33" s="22">
        <v>334</v>
      </c>
      <c r="G33" s="22" t="s">
        <v>44</v>
      </c>
      <c r="H33" s="16">
        <f t="shared" ref="H33" si="94">(F33-E33)*C33</f>
        <v>3636.3636363636365</v>
      </c>
      <c r="I33" s="22">
        <f t="shared" ref="I33" si="95">IF(D33="SELL",IF(G33="-","0",F33-G33),IF(D33="BUY",IF(G33="-","0",G33-F33)))*C33</f>
        <v>0</v>
      </c>
      <c r="J33" s="16">
        <f t="shared" si="93"/>
        <v>3636.3636363636365</v>
      </c>
    </row>
    <row r="34" spans="1:10">
      <c r="A34" s="18">
        <v>43426</v>
      </c>
      <c r="B34" s="19" t="s">
        <v>184</v>
      </c>
      <c r="C34" s="20">
        <f t="shared" ref="C34:C35" si="96">300000/E34</f>
        <v>931.67701863354034</v>
      </c>
      <c r="D34" s="49" t="s">
        <v>43</v>
      </c>
      <c r="E34" s="22">
        <v>322</v>
      </c>
      <c r="F34" s="22">
        <v>322</v>
      </c>
      <c r="G34" s="22" t="s">
        <v>44</v>
      </c>
      <c r="H34" s="16">
        <f>(E34-F34)*C34</f>
        <v>0</v>
      </c>
      <c r="I34" s="22">
        <f t="shared" ref="I34:I35" si="97">IF(D34="SELL",IF(G34="-","0",F34-G34),IF(D34="BUY",IF(G34="-","0",G34-F34)))*C34</f>
        <v>0</v>
      </c>
      <c r="J34" s="16">
        <f t="shared" ref="J34:J35" si="98">+I34+H34</f>
        <v>0</v>
      </c>
    </row>
    <row r="35" spans="1:10">
      <c r="A35" s="18">
        <v>43425</v>
      </c>
      <c r="B35" s="19" t="s">
        <v>183</v>
      </c>
      <c r="C35" s="20">
        <f t="shared" si="96"/>
        <v>377.83375314861462</v>
      </c>
      <c r="D35" s="49" t="s">
        <v>43</v>
      </c>
      <c r="E35" s="22">
        <v>794</v>
      </c>
      <c r="F35" s="22">
        <v>784</v>
      </c>
      <c r="G35" s="22" t="s">
        <v>44</v>
      </c>
      <c r="H35" s="16">
        <f t="shared" ref="H35" si="99">(F35-E35)*C35</f>
        <v>-3778.337531486146</v>
      </c>
      <c r="I35" s="22">
        <f t="shared" si="97"/>
        <v>0</v>
      </c>
      <c r="J35" s="16">
        <f t="shared" si="98"/>
        <v>-3778.337531486146</v>
      </c>
    </row>
    <row r="36" spans="1:10">
      <c r="A36" s="18">
        <v>43424</v>
      </c>
      <c r="B36" s="19" t="s">
        <v>181</v>
      </c>
      <c r="C36" s="20">
        <f t="shared" ref="C36:C37" si="100">300000/E36</f>
        <v>681.81818181818187</v>
      </c>
      <c r="D36" s="49" t="s">
        <v>189</v>
      </c>
      <c r="E36" s="22">
        <v>440</v>
      </c>
      <c r="F36" s="22">
        <v>432</v>
      </c>
      <c r="G36" s="22">
        <v>426</v>
      </c>
      <c r="H36" s="16">
        <f>(E36-F36)*C36</f>
        <v>5454.545454545455</v>
      </c>
      <c r="I36" s="22">
        <f t="shared" ref="I36:I41" si="101">IF(D36="SELL",IF(G36="-","0",F36-G36),IF(D36="BUY",IF(G36="-","0",G36-F36)))*C36</f>
        <v>4090.909090909091</v>
      </c>
      <c r="J36" s="16">
        <f t="shared" ref="J36:J37" si="102">+I36+H36</f>
        <v>9545.454545454546</v>
      </c>
    </row>
    <row r="37" spans="1:10">
      <c r="A37" s="18">
        <v>43423</v>
      </c>
      <c r="B37" s="19" t="s">
        <v>146</v>
      </c>
      <c r="C37" s="20">
        <f t="shared" si="100"/>
        <v>837.98882681564248</v>
      </c>
      <c r="D37" s="49" t="s">
        <v>43</v>
      </c>
      <c r="E37" s="22">
        <v>358</v>
      </c>
      <c r="F37" s="22">
        <v>365</v>
      </c>
      <c r="G37" s="22" t="s">
        <v>44</v>
      </c>
      <c r="H37" s="16">
        <f t="shared" ref="H37" si="103">(F37-E37)*C37</f>
        <v>5865.921787709497</v>
      </c>
      <c r="I37" s="22">
        <f t="shared" ref="I37" si="104">IF(D37="SELL",IF(G37="-","0",F37-G37),IF(D37="BUY",IF(G37="-","0",G37-F37)))*C37</f>
        <v>0</v>
      </c>
      <c r="J37" s="16">
        <f t="shared" si="102"/>
        <v>5865.921787709497</v>
      </c>
    </row>
    <row r="38" spans="1:10">
      <c r="A38" s="18">
        <v>43420</v>
      </c>
      <c r="B38" s="19" t="s">
        <v>127</v>
      </c>
      <c r="C38" s="20">
        <f t="shared" ref="C38:C44" si="105">300000/E38</f>
        <v>721.15384615384619</v>
      </c>
      <c r="D38" s="49" t="s">
        <v>43</v>
      </c>
      <c r="E38" s="22">
        <v>416</v>
      </c>
      <c r="F38" s="22">
        <v>409</v>
      </c>
      <c r="G38" s="22" t="s">
        <v>44</v>
      </c>
      <c r="H38" s="16">
        <f t="shared" ref="H38:H42" si="106">(F38-E38)*C38</f>
        <v>-5048.0769230769238</v>
      </c>
      <c r="I38" s="22">
        <f t="shared" si="101"/>
        <v>0</v>
      </c>
      <c r="J38" s="16">
        <f t="shared" ref="J38:J44" si="107">+I38+H38</f>
        <v>-5048.0769230769238</v>
      </c>
    </row>
    <row r="39" spans="1:10">
      <c r="A39" s="18">
        <v>43419</v>
      </c>
      <c r="B39" s="19" t="s">
        <v>177</v>
      </c>
      <c r="C39" s="20">
        <f t="shared" si="105"/>
        <v>85.106382978723403</v>
      </c>
      <c r="D39" s="49" t="s">
        <v>43</v>
      </c>
      <c r="E39" s="22">
        <v>3525</v>
      </c>
      <c r="F39" s="22">
        <v>3540</v>
      </c>
      <c r="G39" s="22" t="s">
        <v>44</v>
      </c>
      <c r="H39" s="16">
        <f t="shared" si="106"/>
        <v>1276.5957446808511</v>
      </c>
      <c r="I39" s="22">
        <f t="shared" si="101"/>
        <v>0</v>
      </c>
      <c r="J39" s="16">
        <f t="shared" si="107"/>
        <v>1276.5957446808511</v>
      </c>
    </row>
    <row r="40" spans="1:10">
      <c r="A40" s="18">
        <v>43418</v>
      </c>
      <c r="B40" s="19" t="s">
        <v>146</v>
      </c>
      <c r="C40" s="20">
        <f t="shared" si="105"/>
        <v>882.35294117647061</v>
      </c>
      <c r="D40" s="49" t="s">
        <v>43</v>
      </c>
      <c r="E40" s="22">
        <v>340</v>
      </c>
      <c r="F40" s="22">
        <v>347</v>
      </c>
      <c r="G40" s="22">
        <v>352</v>
      </c>
      <c r="H40" s="16">
        <f t="shared" si="106"/>
        <v>6176.4705882352946</v>
      </c>
      <c r="I40" s="22">
        <f t="shared" si="101"/>
        <v>4411.7647058823532</v>
      </c>
      <c r="J40" s="16">
        <f t="shared" si="107"/>
        <v>10588.235294117647</v>
      </c>
    </row>
    <row r="41" spans="1:10">
      <c r="A41" s="18">
        <v>43417</v>
      </c>
      <c r="B41" s="53" t="s">
        <v>108</v>
      </c>
      <c r="C41" s="20">
        <f t="shared" si="105"/>
        <v>370.37037037037038</v>
      </c>
      <c r="D41" s="49" t="s">
        <v>189</v>
      </c>
      <c r="E41" s="22">
        <v>810</v>
      </c>
      <c r="F41" s="22">
        <v>803</v>
      </c>
      <c r="G41" s="22" t="s">
        <v>44</v>
      </c>
      <c r="H41" s="16">
        <f>(E41-F41)*C41</f>
        <v>2592.5925925925926</v>
      </c>
      <c r="I41" s="22">
        <f t="shared" si="101"/>
        <v>0</v>
      </c>
      <c r="J41" s="16">
        <f t="shared" si="107"/>
        <v>2592.5925925925926</v>
      </c>
    </row>
    <row r="42" spans="1:10">
      <c r="A42" s="18">
        <v>43416</v>
      </c>
      <c r="B42" s="19" t="s">
        <v>176</v>
      </c>
      <c r="C42" s="20">
        <f t="shared" si="105"/>
        <v>721.15384615384619</v>
      </c>
      <c r="D42" s="49" t="s">
        <v>43</v>
      </c>
      <c r="E42" s="22">
        <v>416</v>
      </c>
      <c r="F42" s="22">
        <v>410</v>
      </c>
      <c r="G42" s="22" t="s">
        <v>44</v>
      </c>
      <c r="H42" s="16">
        <f t="shared" si="106"/>
        <v>-4326.9230769230771</v>
      </c>
      <c r="I42" s="22">
        <f>IF(D42="SELL",IF(G42="-","0",F42-G42),IF(D42="BUY",IF(G42="-","0",G42-F42)))*C42</f>
        <v>0</v>
      </c>
      <c r="J42" s="16">
        <f t="shared" si="107"/>
        <v>-4326.9230769230771</v>
      </c>
    </row>
    <row r="43" spans="1:10">
      <c r="A43" s="18">
        <v>43416</v>
      </c>
      <c r="B43" s="19" t="s">
        <v>175</v>
      </c>
      <c r="C43" s="20">
        <f t="shared" si="105"/>
        <v>1224.4897959183672</v>
      </c>
      <c r="D43" s="49" t="s">
        <v>43</v>
      </c>
      <c r="E43" s="22">
        <v>245</v>
      </c>
      <c r="F43" s="22">
        <v>245</v>
      </c>
      <c r="G43" s="22" t="s">
        <v>44</v>
      </c>
      <c r="H43" s="16">
        <f>(E43-F43)*C43</f>
        <v>0</v>
      </c>
      <c r="I43" s="22">
        <f>IF(D43="SELL",IF(G43="-","0",F43-G43),IF(D43="BUY",IF(G43="-","0",G43-F43)))*C43</f>
        <v>0</v>
      </c>
      <c r="J43" s="16">
        <f t="shared" si="107"/>
        <v>0</v>
      </c>
    </row>
    <row r="44" spans="1:10">
      <c r="A44" s="18">
        <v>43406</v>
      </c>
      <c r="B44" s="19" t="s">
        <v>174</v>
      </c>
      <c r="C44" s="20">
        <f t="shared" si="105"/>
        <v>513.69863013698625</v>
      </c>
      <c r="D44" s="49" t="s">
        <v>43</v>
      </c>
      <c r="E44" s="22">
        <v>584</v>
      </c>
      <c r="F44" s="22">
        <v>592</v>
      </c>
      <c r="G44" s="22" t="s">
        <v>44</v>
      </c>
      <c r="H44" s="16">
        <f t="shared" ref="H44" si="108">(F44-E44)*C44</f>
        <v>4109.58904109589</v>
      </c>
      <c r="I44" s="22">
        <f t="shared" ref="I44" si="109">IF(D44="SELL",IF(G44="-","0",F44-G44),IF(D44="BUY",IF(G44="-","0",G44-F44)))*C44</f>
        <v>0</v>
      </c>
      <c r="J44" s="16">
        <f t="shared" si="107"/>
        <v>4109.58904109589</v>
      </c>
    </row>
    <row r="45" spans="1:10">
      <c r="A45" s="18">
        <v>43404</v>
      </c>
      <c r="B45" s="19" t="s">
        <v>170</v>
      </c>
      <c r="C45" s="20">
        <f t="shared" ref="C45" si="110">300000/E45</f>
        <v>943.39622641509436</v>
      </c>
      <c r="D45" s="49" t="s">
        <v>43</v>
      </c>
      <c r="E45" s="22">
        <v>318</v>
      </c>
      <c r="F45" s="22">
        <v>318</v>
      </c>
      <c r="G45" s="22" t="s">
        <v>44</v>
      </c>
      <c r="H45" s="16">
        <f t="shared" ref="H45" si="111">(F45-E45)*C45</f>
        <v>0</v>
      </c>
      <c r="I45" s="22">
        <f t="shared" ref="I45" si="112">IF(D45="SELL",IF(G45="-","0",F45-G45),IF(D45="BUY",IF(G45="-","0",G45-F45)))*C45</f>
        <v>0</v>
      </c>
      <c r="J45" s="16">
        <f t="shared" ref="J45" si="113">+I45+H45</f>
        <v>0</v>
      </c>
    </row>
    <row r="46" spans="1:10">
      <c r="A46" s="18">
        <v>43403</v>
      </c>
      <c r="B46" s="19" t="s">
        <v>145</v>
      </c>
      <c r="C46" s="20">
        <f t="shared" ref="C46" si="114">300000/E46</f>
        <v>555.55555555555554</v>
      </c>
      <c r="D46" s="49" t="s">
        <v>43</v>
      </c>
      <c r="E46" s="22">
        <v>540</v>
      </c>
      <c r="F46" s="22">
        <v>530</v>
      </c>
      <c r="G46" s="22" t="s">
        <v>44</v>
      </c>
      <c r="H46" s="16">
        <f t="shared" ref="H46" si="115">(F46-E46)*C46</f>
        <v>-5555.5555555555557</v>
      </c>
      <c r="I46" s="22">
        <f t="shared" ref="I46" si="116">IF(D46="SELL",IF(G46="-","0",F46-G46),IF(D46="BUY",IF(G46="-","0",G46-F46)))*C46</f>
        <v>0</v>
      </c>
      <c r="J46" s="16">
        <f t="shared" ref="J46" si="117">+I46+H46</f>
        <v>-5555.5555555555557</v>
      </c>
    </row>
    <row r="47" spans="1:10">
      <c r="A47" s="18">
        <v>43402</v>
      </c>
      <c r="B47" s="19" t="s">
        <v>167</v>
      </c>
      <c r="C47" s="20">
        <f t="shared" ref="C47" si="118">300000/E47</f>
        <v>179.31858936043037</v>
      </c>
      <c r="D47" s="49" t="s">
        <v>43</v>
      </c>
      <c r="E47" s="22">
        <v>1673</v>
      </c>
      <c r="F47" s="22">
        <v>1685</v>
      </c>
      <c r="G47" s="22" t="s">
        <v>44</v>
      </c>
      <c r="H47" s="16">
        <f t="shared" ref="H47" si="119">(F47-E47)*C47</f>
        <v>2151.8230723251645</v>
      </c>
      <c r="I47" s="22">
        <f t="shared" ref="I47" si="120">IF(D47="SELL",IF(G47="-","0",F47-G47),IF(D47="BUY",IF(G47="-","0",G47-F47)))*C47</f>
        <v>0</v>
      </c>
      <c r="J47" s="16">
        <f t="shared" ref="J47" si="121">+I47+H47</f>
        <v>2151.8230723251645</v>
      </c>
    </row>
    <row r="48" spans="1:10">
      <c r="A48" s="18">
        <v>43399</v>
      </c>
      <c r="B48" s="19" t="s">
        <v>166</v>
      </c>
      <c r="C48" s="20">
        <f t="shared" ref="C48" si="122">300000/E48</f>
        <v>872.09302325581393</v>
      </c>
      <c r="D48" s="49" t="s">
        <v>43</v>
      </c>
      <c r="E48" s="22">
        <v>344</v>
      </c>
      <c r="F48" s="22">
        <v>349</v>
      </c>
      <c r="G48" s="22" t="s">
        <v>44</v>
      </c>
      <c r="H48" s="16">
        <f t="shared" ref="H48" si="123">(F48-E48)*C48</f>
        <v>4360.4651162790697</v>
      </c>
      <c r="I48" s="22">
        <f t="shared" ref="I48" si="124">IF(D48="SELL",IF(G48="-","0",F48-G48),IF(D48="BUY",IF(G48="-","0",G48-F48)))*C48</f>
        <v>0</v>
      </c>
      <c r="J48" s="16">
        <f t="shared" ref="J48" si="125">+I48+H48</f>
        <v>4360.4651162790697</v>
      </c>
    </row>
    <row r="49" spans="1:10">
      <c r="A49" s="18">
        <v>43398</v>
      </c>
      <c r="B49" s="19" t="s">
        <v>165</v>
      </c>
      <c r="C49" s="20">
        <f t="shared" ref="C49" si="126">300000/E49</f>
        <v>379.74683544303798</v>
      </c>
      <c r="D49" s="49" t="s">
        <v>189</v>
      </c>
      <c r="E49" s="22">
        <v>790</v>
      </c>
      <c r="F49" s="22">
        <v>765</v>
      </c>
      <c r="G49" s="22" t="s">
        <v>44</v>
      </c>
      <c r="H49" s="16">
        <f>(E49-F49)*C49</f>
        <v>9493.67088607595</v>
      </c>
      <c r="I49" s="22">
        <f t="shared" ref="I49" si="127">IF(D49="SELL",IF(G49="-","0",F49-G49),IF(D49="BUY",IF(G49="-","0",G49-F49)))*C49</f>
        <v>0</v>
      </c>
      <c r="J49" s="16">
        <f t="shared" ref="J49" si="128">+I49+H49</f>
        <v>9493.67088607595</v>
      </c>
    </row>
    <row r="50" spans="1:10">
      <c r="A50" s="18">
        <v>43397</v>
      </c>
      <c r="B50" s="19" t="s">
        <v>164</v>
      </c>
      <c r="C50" s="20">
        <f t="shared" ref="C50" si="129">300000/E50</f>
        <v>769.23076923076928</v>
      </c>
      <c r="D50" s="49" t="s">
        <v>189</v>
      </c>
      <c r="E50" s="22">
        <v>390</v>
      </c>
      <c r="F50" s="22">
        <v>385</v>
      </c>
      <c r="G50" s="22" t="s">
        <v>44</v>
      </c>
      <c r="H50" s="16">
        <f>(E50-F50)*C50</f>
        <v>3846.1538461538466</v>
      </c>
      <c r="I50" s="22">
        <f t="shared" ref="I50:I55" si="130">IF(D50="SELL",IF(G50="-","0",F50-G50),IF(D50="BUY",IF(G50="-","0",G50-F50)))*C50</f>
        <v>0</v>
      </c>
      <c r="J50" s="16">
        <f t="shared" ref="J50" si="131">+I50+H50</f>
        <v>3846.1538461538466</v>
      </c>
    </row>
    <row r="51" spans="1:10">
      <c r="A51" s="18">
        <v>43390</v>
      </c>
      <c r="B51" s="19" t="s">
        <v>160</v>
      </c>
      <c r="C51" s="20">
        <f t="shared" ref="C51" si="132">300000/E51</f>
        <v>531.91489361702122</v>
      </c>
      <c r="D51" s="49" t="s">
        <v>43</v>
      </c>
      <c r="E51" s="22">
        <v>564</v>
      </c>
      <c r="F51" s="22">
        <v>564</v>
      </c>
      <c r="G51" s="22" t="s">
        <v>44</v>
      </c>
      <c r="H51" s="16">
        <f t="shared" ref="H51" si="133">(F51-E51)*C51</f>
        <v>0</v>
      </c>
      <c r="I51" s="22">
        <f t="shared" si="130"/>
        <v>0</v>
      </c>
      <c r="J51" s="16">
        <f t="shared" ref="J51" si="134">+I51+H51</f>
        <v>0</v>
      </c>
    </row>
    <row r="52" spans="1:10">
      <c r="A52" s="18">
        <v>43389</v>
      </c>
      <c r="B52" s="19" t="s">
        <v>158</v>
      </c>
      <c r="C52" s="20">
        <f t="shared" ref="C52:C53" si="135">300000/E52</f>
        <v>576.92307692307691</v>
      </c>
      <c r="D52" s="49" t="s">
        <v>43</v>
      </c>
      <c r="E52" s="22">
        <v>520</v>
      </c>
      <c r="F52" s="22">
        <v>530</v>
      </c>
      <c r="G52" s="22">
        <v>537</v>
      </c>
      <c r="H52" s="16">
        <f t="shared" ref="H52:H57" si="136">(F52-E52)*C52</f>
        <v>5769.2307692307695</v>
      </c>
      <c r="I52" s="22">
        <f t="shared" si="130"/>
        <v>4038.4615384615381</v>
      </c>
      <c r="J52" s="16">
        <f t="shared" ref="J52:J53" si="137">+I52+H52</f>
        <v>9807.6923076923085</v>
      </c>
    </row>
    <row r="53" spans="1:10">
      <c r="A53" s="18">
        <v>43388</v>
      </c>
      <c r="B53" s="19" t="s">
        <v>157</v>
      </c>
      <c r="C53" s="20">
        <f t="shared" si="135"/>
        <v>710.90047393364932</v>
      </c>
      <c r="D53" s="49" t="s">
        <v>43</v>
      </c>
      <c r="E53" s="22">
        <v>422</v>
      </c>
      <c r="F53" s="22">
        <v>431</v>
      </c>
      <c r="G53" s="22" t="s">
        <v>44</v>
      </c>
      <c r="H53" s="16">
        <f t="shared" si="136"/>
        <v>6398.1042654028442</v>
      </c>
      <c r="I53" s="22">
        <f t="shared" si="130"/>
        <v>0</v>
      </c>
      <c r="J53" s="16">
        <f t="shared" si="137"/>
        <v>6398.1042654028442</v>
      </c>
    </row>
    <row r="54" spans="1:10">
      <c r="A54" s="18">
        <v>43385</v>
      </c>
      <c r="B54" s="19" t="s">
        <v>149</v>
      </c>
      <c r="C54" s="20">
        <f t="shared" ref="C54:C56" si="138">300000/E54</f>
        <v>1357.4660633484164</v>
      </c>
      <c r="D54" s="49" t="s">
        <v>43</v>
      </c>
      <c r="E54" s="22">
        <v>221</v>
      </c>
      <c r="F54" s="22">
        <v>226</v>
      </c>
      <c r="G54" s="22">
        <v>240</v>
      </c>
      <c r="H54" s="16">
        <f t="shared" si="136"/>
        <v>6787.3303167420818</v>
      </c>
      <c r="I54" s="22">
        <f t="shared" si="130"/>
        <v>19004.524886877829</v>
      </c>
      <c r="J54" s="16">
        <f t="shared" ref="J54:J56" si="139">+I54+H54</f>
        <v>25791.855203619911</v>
      </c>
    </row>
    <row r="55" spans="1:10">
      <c r="A55" s="18">
        <v>43383</v>
      </c>
      <c r="B55" s="19" t="s">
        <v>145</v>
      </c>
      <c r="C55" s="20">
        <f t="shared" si="138"/>
        <v>547.44525547445255</v>
      </c>
      <c r="D55" s="49" t="s">
        <v>43</v>
      </c>
      <c r="E55" s="22">
        <v>548</v>
      </c>
      <c r="F55" s="22">
        <v>558</v>
      </c>
      <c r="G55" s="22" t="s">
        <v>44</v>
      </c>
      <c r="H55" s="16">
        <f t="shared" si="136"/>
        <v>5474.4525547445255</v>
      </c>
      <c r="I55" s="22">
        <f t="shared" si="130"/>
        <v>0</v>
      </c>
      <c r="J55" s="16">
        <f t="shared" si="139"/>
        <v>5474.4525547445255</v>
      </c>
    </row>
    <row r="56" spans="1:10">
      <c r="A56" s="18">
        <v>43382</v>
      </c>
      <c r="B56" s="19" t="s">
        <v>110</v>
      </c>
      <c r="C56" s="20">
        <f t="shared" si="138"/>
        <v>616.01642710472277</v>
      </c>
      <c r="D56" s="49" t="s">
        <v>43</v>
      </c>
      <c r="E56" s="22">
        <v>487</v>
      </c>
      <c r="F56" s="22">
        <v>499</v>
      </c>
      <c r="G56" s="22" t="s">
        <v>44</v>
      </c>
      <c r="H56" s="16">
        <f t="shared" si="136"/>
        <v>7392.1971252566727</v>
      </c>
      <c r="I56" s="22">
        <f t="shared" ref="I56" si="140">IF(D56="SELL",IF(G56="-","0",F56-G56),IF(D56="BUY",IF(G56="-","0",G56-F56)))*C56</f>
        <v>0</v>
      </c>
      <c r="J56" s="16">
        <f t="shared" si="139"/>
        <v>7392.1971252566727</v>
      </c>
    </row>
    <row r="57" spans="1:10">
      <c r="A57" s="18">
        <v>43379</v>
      </c>
      <c r="B57" s="53" t="s">
        <v>148</v>
      </c>
      <c r="C57" s="20">
        <f t="shared" ref="C57" si="141">300000/E57</f>
        <v>1200</v>
      </c>
      <c r="D57" s="49" t="s">
        <v>43</v>
      </c>
      <c r="E57" s="22">
        <v>250</v>
      </c>
      <c r="F57" s="22">
        <v>256</v>
      </c>
      <c r="G57" s="22">
        <v>260</v>
      </c>
      <c r="H57" s="16">
        <f t="shared" si="136"/>
        <v>7200</v>
      </c>
      <c r="I57" s="22">
        <f t="shared" ref="I57" si="142">IF(D57="SELL",IF(G57="-","0",F57-G57),IF(D57="BUY",IF(G57="-","0",G57-F57)))*C57</f>
        <v>4800</v>
      </c>
      <c r="J57" s="16">
        <f t="shared" ref="J57" si="143">+I57+H57</f>
        <v>12000</v>
      </c>
    </row>
    <row r="58" spans="1:10">
      <c r="A58" s="18">
        <v>43378</v>
      </c>
      <c r="B58" s="19" t="s">
        <v>147</v>
      </c>
      <c r="C58" s="20">
        <f t="shared" ref="C58" si="144">300000/E58</f>
        <v>728.15533980582529</v>
      </c>
      <c r="D58" s="49" t="s">
        <v>189</v>
      </c>
      <c r="E58" s="22">
        <v>412</v>
      </c>
      <c r="F58" s="22">
        <v>400</v>
      </c>
      <c r="G58" s="22" t="s">
        <v>44</v>
      </c>
      <c r="H58" s="16">
        <f>(E58-F58)*C58</f>
        <v>8737.8640776699031</v>
      </c>
      <c r="I58" s="22">
        <f>IF(D58="SELL",IF(G58="-","0",F58-G58),IF(D58="BUY",IF(G58="-","0",G58-F58)))*C58</f>
        <v>0</v>
      </c>
      <c r="J58" s="16">
        <f t="shared" ref="J58" si="145">+I58+H58</f>
        <v>8737.8640776699031</v>
      </c>
    </row>
    <row r="59" spans="1:10">
      <c r="A59" s="18">
        <v>43377</v>
      </c>
      <c r="B59" s="19" t="s">
        <v>145</v>
      </c>
      <c r="C59" s="20">
        <f t="shared" ref="C59:C60" si="146">300000/E59</f>
        <v>561.79775280898878</v>
      </c>
      <c r="D59" s="49" t="s">
        <v>189</v>
      </c>
      <c r="E59" s="22">
        <v>534</v>
      </c>
      <c r="F59" s="22">
        <v>525</v>
      </c>
      <c r="G59" s="22">
        <v>500</v>
      </c>
      <c r="H59" s="16">
        <f>(E59-F59)*C59</f>
        <v>5056.1797752808989</v>
      </c>
      <c r="I59" s="22">
        <f>IF(D59="SELL",IF(G59="-","0",F59-G59),IF(D59="BUY",IF(G59="-","0",G59-F59)))*C59</f>
        <v>14044.94382022472</v>
      </c>
      <c r="J59" s="16">
        <f t="shared" ref="J59:J60" si="147">+I59+H59</f>
        <v>19101.123595505618</v>
      </c>
    </row>
    <row r="60" spans="1:10">
      <c r="A60" s="18">
        <v>43374</v>
      </c>
      <c r="B60" s="19" t="s">
        <v>146</v>
      </c>
      <c r="C60" s="20">
        <f t="shared" si="146"/>
        <v>767.26342710997437</v>
      </c>
      <c r="D60" s="49" t="s">
        <v>189</v>
      </c>
      <c r="E60" s="22">
        <v>391</v>
      </c>
      <c r="F60" s="22">
        <v>385</v>
      </c>
      <c r="G60" s="22" t="s">
        <v>44</v>
      </c>
      <c r="H60" s="16">
        <f>(E60-F60)*C60</f>
        <v>4603.5805626598467</v>
      </c>
      <c r="I60" s="22">
        <f t="shared" ref="I60" si="148">IF(D60="SELL",IF(G60="-","0",F60-G60),IF(D60="BUY",IF(G60="-","0",G60-F60)))*C60</f>
        <v>0</v>
      </c>
      <c r="J60" s="16">
        <f t="shared" si="147"/>
        <v>4603.5805626598467</v>
      </c>
    </row>
    <row r="61" spans="1:10">
      <c r="A61" s="18">
        <v>43369</v>
      </c>
      <c r="B61" s="19" t="s">
        <v>141</v>
      </c>
      <c r="C61" s="20">
        <f t="shared" ref="C61" si="149">300000/E61</f>
        <v>655.02183406113534</v>
      </c>
      <c r="D61" s="49" t="s">
        <v>189</v>
      </c>
      <c r="E61" s="22">
        <v>458</v>
      </c>
      <c r="F61" s="22">
        <v>456</v>
      </c>
      <c r="G61" s="22" t="s">
        <v>44</v>
      </c>
      <c r="H61" s="16">
        <f>(E61-F61)*C61</f>
        <v>1310.0436681222707</v>
      </c>
      <c r="I61" s="22">
        <f t="shared" ref="I61" si="150">IF(D61="SELL",IF(G61="-","0",F61-G61),IF(D61="BUY",IF(G61="-","0",G61-F61)))*C61</f>
        <v>0</v>
      </c>
      <c r="J61" s="16">
        <f t="shared" ref="J61" si="151">+I61+H61</f>
        <v>1310.0436681222707</v>
      </c>
    </row>
    <row r="62" spans="1:10">
      <c r="A62" s="18">
        <v>43368</v>
      </c>
      <c r="B62" s="19" t="s">
        <v>140</v>
      </c>
      <c r="C62" s="20">
        <f t="shared" ref="C62" si="152">300000/E62</f>
        <v>1376.1467889908256</v>
      </c>
      <c r="D62" s="49" t="s">
        <v>43</v>
      </c>
      <c r="E62" s="22">
        <v>218</v>
      </c>
      <c r="F62" s="22">
        <v>224</v>
      </c>
      <c r="G62" s="22" t="s">
        <v>44</v>
      </c>
      <c r="H62" s="16">
        <f>(F62-E62)*C62</f>
        <v>8256.880733944954</v>
      </c>
      <c r="I62" s="22">
        <f t="shared" ref="I62" si="153">IF(D62="SELL",IF(G62="-","0",F62-G62),IF(D62="BUY",IF(G62="-","0",G62-F62)))*C62</f>
        <v>0</v>
      </c>
      <c r="J62" s="16">
        <f t="shared" ref="J62" si="154">+I62+H62</f>
        <v>8256.880733944954</v>
      </c>
    </row>
    <row r="63" spans="1:10">
      <c r="A63" s="18">
        <v>43361</v>
      </c>
      <c r="B63" s="19" t="s">
        <v>126</v>
      </c>
      <c r="C63" s="20">
        <f t="shared" ref="C63:C70" si="155">300000/E63</f>
        <v>623.70062370062374</v>
      </c>
      <c r="D63" s="49" t="s">
        <v>43</v>
      </c>
      <c r="E63" s="22">
        <v>481</v>
      </c>
      <c r="F63" s="22">
        <v>489</v>
      </c>
      <c r="G63" s="22" t="s">
        <v>44</v>
      </c>
      <c r="H63" s="16">
        <f>(F63-E63)*C63</f>
        <v>4989.6049896049899</v>
      </c>
      <c r="I63" s="22">
        <f t="shared" ref="I63:I70" si="156">IF(D63="SELL",IF(G63="-","0",F63-G63),IF(D63="BUY",IF(G63="-","0",G63-F63)))*C63</f>
        <v>0</v>
      </c>
      <c r="J63" s="16">
        <f t="shared" ref="J63:J70" si="157">+I63+H63</f>
        <v>4989.6049896049899</v>
      </c>
    </row>
    <row r="64" spans="1:10">
      <c r="A64" s="18">
        <v>43357</v>
      </c>
      <c r="B64" s="19" t="s">
        <v>127</v>
      </c>
      <c r="C64" s="20">
        <f t="shared" si="155"/>
        <v>646.55172413793105</v>
      </c>
      <c r="D64" s="49" t="s">
        <v>43</v>
      </c>
      <c r="E64" s="22">
        <v>464</v>
      </c>
      <c r="F64" s="22">
        <v>474</v>
      </c>
      <c r="G64" s="22" t="s">
        <v>44</v>
      </c>
      <c r="H64" s="16">
        <f>(F64-E64)*C64</f>
        <v>6465.5172413793107</v>
      </c>
      <c r="I64" s="22">
        <f t="shared" si="156"/>
        <v>0</v>
      </c>
      <c r="J64" s="16">
        <f t="shared" si="157"/>
        <v>6465.5172413793107</v>
      </c>
    </row>
    <row r="65" spans="1:10">
      <c r="A65" s="18">
        <v>43356</v>
      </c>
      <c r="B65" s="19" t="s">
        <v>97</v>
      </c>
      <c r="C65" s="20">
        <f t="shared" si="155"/>
        <v>724.63768115942025</v>
      </c>
      <c r="D65" s="49" t="s">
        <v>189</v>
      </c>
      <c r="E65" s="22">
        <v>414</v>
      </c>
      <c r="F65" s="22">
        <v>408</v>
      </c>
      <c r="G65" s="22" t="s">
        <v>44</v>
      </c>
      <c r="H65" s="16">
        <f>(E65-F65)*C65</f>
        <v>4347.826086956522</v>
      </c>
      <c r="I65" s="22">
        <f t="shared" si="156"/>
        <v>0</v>
      </c>
      <c r="J65" s="16">
        <f t="shared" si="157"/>
        <v>4347.826086956522</v>
      </c>
    </row>
    <row r="66" spans="1:10">
      <c r="A66" s="18">
        <v>43348</v>
      </c>
      <c r="B66" s="19" t="s">
        <v>119</v>
      </c>
      <c r="C66" s="20">
        <f t="shared" si="155"/>
        <v>444.44444444444446</v>
      </c>
      <c r="D66" s="49" t="s">
        <v>189</v>
      </c>
      <c r="E66" s="22">
        <v>675</v>
      </c>
      <c r="F66" s="22">
        <v>687</v>
      </c>
      <c r="G66" s="22" t="s">
        <v>44</v>
      </c>
      <c r="H66" s="16">
        <f>(E66-F66)*C66</f>
        <v>-5333.3333333333339</v>
      </c>
      <c r="I66" s="22">
        <f t="shared" si="156"/>
        <v>0</v>
      </c>
      <c r="J66" s="16">
        <f t="shared" si="157"/>
        <v>-5333.3333333333339</v>
      </c>
    </row>
    <row r="67" spans="1:10">
      <c r="A67" s="18">
        <v>43339</v>
      </c>
      <c r="B67" s="19" t="s">
        <v>108</v>
      </c>
      <c r="C67" s="20">
        <f t="shared" si="155"/>
        <v>394.73684210526318</v>
      </c>
      <c r="D67" s="49" t="s">
        <v>43</v>
      </c>
      <c r="E67" s="22">
        <v>760</v>
      </c>
      <c r="F67" s="22">
        <v>774</v>
      </c>
      <c r="G67" s="22">
        <v>780</v>
      </c>
      <c r="H67" s="16">
        <f>(F67-E67)*C67</f>
        <v>5526.3157894736842</v>
      </c>
      <c r="I67" s="22">
        <f t="shared" si="156"/>
        <v>2368.4210526315792</v>
      </c>
      <c r="J67" s="16">
        <f t="shared" si="157"/>
        <v>7894.7368421052633</v>
      </c>
    </row>
    <row r="68" spans="1:10">
      <c r="A68" s="18">
        <v>43336</v>
      </c>
      <c r="B68" s="19" t="s">
        <v>109</v>
      </c>
      <c r="C68" s="20">
        <f t="shared" si="155"/>
        <v>643.77682403433471</v>
      </c>
      <c r="D68" s="49" t="s">
        <v>43</v>
      </c>
      <c r="E68" s="22">
        <v>466</v>
      </c>
      <c r="F68" s="22">
        <v>470.5</v>
      </c>
      <c r="G68" s="22" t="s">
        <v>44</v>
      </c>
      <c r="H68" s="16">
        <f>(F68-E68)*C68</f>
        <v>2896.9957081545062</v>
      </c>
      <c r="I68" s="22">
        <f t="shared" si="156"/>
        <v>0</v>
      </c>
      <c r="J68" s="16">
        <f t="shared" si="157"/>
        <v>2896.9957081545062</v>
      </c>
    </row>
    <row r="69" spans="1:10">
      <c r="A69" s="18">
        <v>43335</v>
      </c>
      <c r="B69" s="19" t="s">
        <v>110</v>
      </c>
      <c r="C69" s="20">
        <f t="shared" si="155"/>
        <v>535.71428571428567</v>
      </c>
      <c r="D69" s="49" t="s">
        <v>43</v>
      </c>
      <c r="E69" s="22">
        <v>560</v>
      </c>
      <c r="F69" s="22">
        <v>563</v>
      </c>
      <c r="G69" s="22" t="s">
        <v>44</v>
      </c>
      <c r="H69" s="16">
        <f>(F69-E69)*C69</f>
        <v>1607.1428571428569</v>
      </c>
      <c r="I69" s="22">
        <f t="shared" si="156"/>
        <v>0</v>
      </c>
      <c r="J69" s="16">
        <f t="shared" si="157"/>
        <v>1607.1428571428569</v>
      </c>
    </row>
    <row r="70" spans="1:10">
      <c r="A70" s="18">
        <v>43332</v>
      </c>
      <c r="B70" s="19" t="s">
        <v>111</v>
      </c>
      <c r="C70" s="20">
        <f t="shared" si="155"/>
        <v>887.5739644970414</v>
      </c>
      <c r="D70" s="49" t="s">
        <v>43</v>
      </c>
      <c r="E70" s="22">
        <v>338</v>
      </c>
      <c r="F70" s="22">
        <v>344</v>
      </c>
      <c r="G70" s="22" t="s">
        <v>44</v>
      </c>
      <c r="H70" s="16">
        <f>(F70-E70)*C70</f>
        <v>5325.4437869822486</v>
      </c>
      <c r="I70" s="22">
        <f t="shared" si="156"/>
        <v>0</v>
      </c>
      <c r="J70" s="16">
        <f t="shared" si="157"/>
        <v>5325.4437869822486</v>
      </c>
    </row>
    <row r="71" spans="1:10" ht="17.25" customHeight="1">
      <c r="A71" s="18">
        <v>43329</v>
      </c>
      <c r="B71" s="19" t="s">
        <v>103</v>
      </c>
      <c r="C71" s="20">
        <f t="shared" ref="C71:C72" si="158">300000/E71</f>
        <v>974.02597402597405</v>
      </c>
      <c r="D71" s="49" t="s">
        <v>43</v>
      </c>
      <c r="E71" s="22">
        <v>308</v>
      </c>
      <c r="F71" s="22">
        <v>306</v>
      </c>
      <c r="G71" s="22" t="s">
        <v>44</v>
      </c>
      <c r="H71" s="16">
        <f t="shared" ref="H71" si="159">(F71-E71)*C71</f>
        <v>-1948.0519480519481</v>
      </c>
      <c r="I71" s="22">
        <f t="shared" ref="I71:I72" si="160">IF(D71="SELL",IF(G71="-","0",F71-G71),IF(D71="BUY",IF(G71="-","0",G71-F71)))*C71</f>
        <v>0</v>
      </c>
      <c r="J71" s="16">
        <f t="shared" ref="J71:J72" si="161">+I71+H71</f>
        <v>-1948.0519480519481</v>
      </c>
    </row>
    <row r="72" spans="1:10" ht="17.25" customHeight="1">
      <c r="A72" s="18">
        <v>43328</v>
      </c>
      <c r="B72" s="19" t="s">
        <v>97</v>
      </c>
      <c r="C72" s="20">
        <f t="shared" si="158"/>
        <v>634.24947145877377</v>
      </c>
      <c r="D72" s="49" t="s">
        <v>189</v>
      </c>
      <c r="E72" s="22">
        <v>473</v>
      </c>
      <c r="F72" s="22">
        <v>465</v>
      </c>
      <c r="G72" s="22" t="s">
        <v>44</v>
      </c>
      <c r="H72" s="16">
        <f>(E72-F72)*C72</f>
        <v>5073.9957716701902</v>
      </c>
      <c r="I72" s="22">
        <f t="shared" si="160"/>
        <v>0</v>
      </c>
      <c r="J72" s="16">
        <f t="shared" si="161"/>
        <v>5073.9957716701902</v>
      </c>
    </row>
    <row r="73" spans="1:10" ht="17.25" customHeight="1">
      <c r="A73" s="18">
        <v>43321</v>
      </c>
      <c r="B73" s="19" t="s">
        <v>97</v>
      </c>
      <c r="C73" s="20">
        <f t="shared" ref="C73" si="162">300000/E73</f>
        <v>576.92307692307691</v>
      </c>
      <c r="D73" s="49" t="s">
        <v>43</v>
      </c>
      <c r="E73" s="22">
        <v>520</v>
      </c>
      <c r="F73" s="22">
        <v>530</v>
      </c>
      <c r="G73" s="22" t="s">
        <v>44</v>
      </c>
      <c r="H73" s="16">
        <f t="shared" ref="H73:H78" si="163">(F73-E73)*C73</f>
        <v>5769.2307692307695</v>
      </c>
      <c r="I73" s="22">
        <f t="shared" ref="I73" si="164">IF(D73="SELL",IF(G73="-","0",F73-G73),IF(D73="BUY",IF(G73="-","0",G73-F73)))*C73</f>
        <v>0</v>
      </c>
      <c r="J73" s="16">
        <f t="shared" ref="J73" si="165">+I73+H73</f>
        <v>5769.2307692307695</v>
      </c>
    </row>
    <row r="74" spans="1:10" ht="17.25" customHeight="1">
      <c r="A74" s="18">
        <v>43319</v>
      </c>
      <c r="B74" s="19" t="s">
        <v>89</v>
      </c>
      <c r="C74" s="20">
        <f t="shared" ref="C74:C79" si="166">300000/E74</f>
        <v>779.22077922077926</v>
      </c>
      <c r="D74" s="49" t="s">
        <v>43</v>
      </c>
      <c r="E74" s="22">
        <v>385</v>
      </c>
      <c r="F74" s="22">
        <v>385</v>
      </c>
      <c r="G74" s="22" t="s">
        <v>44</v>
      </c>
      <c r="H74" s="16">
        <f t="shared" si="163"/>
        <v>0</v>
      </c>
      <c r="I74" s="22">
        <f t="shared" ref="I74" si="167">IF(D74="SELL",IF(G74="-","0",F74-G74),IF(D74="BUY",IF(G74="-","0",G74-F74)))*C74</f>
        <v>0</v>
      </c>
      <c r="J74" s="16">
        <f t="shared" ref="J74" si="168">+I74+H74</f>
        <v>0</v>
      </c>
    </row>
    <row r="75" spans="1:10" ht="17.25" customHeight="1">
      <c r="A75" s="18">
        <v>43314</v>
      </c>
      <c r="B75" s="19" t="s">
        <v>86</v>
      </c>
      <c r="C75" s="20">
        <f t="shared" si="166"/>
        <v>583.65758754863816</v>
      </c>
      <c r="D75" s="49" t="s">
        <v>43</v>
      </c>
      <c r="E75" s="22">
        <v>514</v>
      </c>
      <c r="F75" s="22">
        <v>524</v>
      </c>
      <c r="G75" s="22" t="s">
        <v>44</v>
      </c>
      <c r="H75" s="16">
        <f t="shared" si="163"/>
        <v>5836.5758754863818</v>
      </c>
      <c r="I75" s="22">
        <f t="shared" ref="I75:I78" si="169">IF(D75="SELL",IF(G75="-","0",F75-G75),IF(D75="BUY",IF(G75="-","0",G75-F75)))*C75</f>
        <v>0</v>
      </c>
      <c r="J75" s="16">
        <f t="shared" ref="J75:J78" si="170">+I75+H75</f>
        <v>5836.5758754863818</v>
      </c>
    </row>
    <row r="76" spans="1:10" ht="17.25" customHeight="1">
      <c r="A76" s="18">
        <v>43313</v>
      </c>
      <c r="B76" s="19" t="s">
        <v>86</v>
      </c>
      <c r="C76" s="20">
        <f t="shared" si="166"/>
        <v>604.83870967741939</v>
      </c>
      <c r="D76" s="49" t="s">
        <v>43</v>
      </c>
      <c r="E76" s="22">
        <v>496</v>
      </c>
      <c r="F76" s="22">
        <v>500</v>
      </c>
      <c r="G76" s="22" t="s">
        <v>44</v>
      </c>
      <c r="H76" s="16">
        <f t="shared" si="163"/>
        <v>2419.3548387096776</v>
      </c>
      <c r="I76" s="22">
        <f t="shared" si="169"/>
        <v>0</v>
      </c>
      <c r="J76" s="16">
        <f t="shared" si="170"/>
        <v>2419.3548387096776</v>
      </c>
    </row>
    <row r="77" spans="1:10" ht="17.25" customHeight="1">
      <c r="A77" s="18">
        <v>43312</v>
      </c>
      <c r="B77" s="19" t="s">
        <v>87</v>
      </c>
      <c r="C77" s="20">
        <f t="shared" si="166"/>
        <v>405.40540540540542</v>
      </c>
      <c r="D77" s="49" t="s">
        <v>43</v>
      </c>
      <c r="E77" s="22">
        <v>740</v>
      </c>
      <c r="F77" s="22">
        <v>754</v>
      </c>
      <c r="G77" s="22">
        <v>762</v>
      </c>
      <c r="H77" s="16">
        <f t="shared" si="163"/>
        <v>5675.6756756756758</v>
      </c>
      <c r="I77" s="22">
        <f t="shared" si="169"/>
        <v>3243.2432432432433</v>
      </c>
      <c r="J77" s="16">
        <f t="shared" si="170"/>
        <v>8918.9189189189201</v>
      </c>
    </row>
    <row r="78" spans="1:10" ht="17.25" customHeight="1">
      <c r="A78" s="18">
        <v>43311</v>
      </c>
      <c r="B78" s="19" t="s">
        <v>88</v>
      </c>
      <c r="C78" s="20">
        <f t="shared" si="166"/>
        <v>1063.8297872340424</v>
      </c>
      <c r="D78" s="49" t="s">
        <v>43</v>
      </c>
      <c r="E78" s="22">
        <v>282</v>
      </c>
      <c r="F78" s="22">
        <v>285</v>
      </c>
      <c r="G78" s="22" t="s">
        <v>44</v>
      </c>
      <c r="H78" s="16">
        <f t="shared" si="163"/>
        <v>3191.4893617021271</v>
      </c>
      <c r="I78" s="22">
        <f t="shared" si="169"/>
        <v>0</v>
      </c>
      <c r="J78" s="16">
        <f t="shared" si="170"/>
        <v>3191.4893617021271</v>
      </c>
    </row>
    <row r="79" spans="1:10" ht="17.25" customHeight="1">
      <c r="A79" s="18">
        <v>43297</v>
      </c>
      <c r="B79" s="19" t="s">
        <v>75</v>
      </c>
      <c r="C79" s="20">
        <f t="shared" si="166"/>
        <v>566.03773584905662</v>
      </c>
      <c r="D79" s="49" t="s">
        <v>189</v>
      </c>
      <c r="E79" s="22">
        <v>530</v>
      </c>
      <c r="F79" s="22">
        <v>526</v>
      </c>
      <c r="G79" s="22" t="s">
        <v>44</v>
      </c>
      <c r="H79" s="16">
        <f>(E79-F79)*C79</f>
        <v>2264.1509433962265</v>
      </c>
      <c r="I79" s="22">
        <f t="shared" ref="I79" si="171">IF(D79="SELL",IF(G79="-","0",F79-G79),IF(D79="BUY",IF(G79="-","0",G79-F79)))*C79</f>
        <v>0</v>
      </c>
      <c r="J79" s="16">
        <f t="shared" ref="J79" si="172">+I79+H79</f>
        <v>2264.1509433962265</v>
      </c>
    </row>
    <row r="80" spans="1:10" ht="17.25" customHeight="1">
      <c r="A80" s="12"/>
      <c r="B80" s="8"/>
      <c r="C80" s="8"/>
      <c r="D80" s="8"/>
      <c r="E80" s="8"/>
      <c r="F80" s="8"/>
      <c r="G80" s="8"/>
      <c r="H80" s="8"/>
      <c r="I80" s="8"/>
      <c r="J80" s="8"/>
    </row>
    <row r="81" spans="1:10" ht="17.25" customHeight="1">
      <c r="A81" s="18">
        <v>43280</v>
      </c>
      <c r="B81" s="19" t="s">
        <v>37</v>
      </c>
      <c r="C81" s="20">
        <f t="shared" ref="C81:C86" si="173">300000/E81</f>
        <v>1204.8192771084337</v>
      </c>
      <c r="D81" s="21" t="s">
        <v>43</v>
      </c>
      <c r="E81" s="22">
        <v>249</v>
      </c>
      <c r="F81" s="22">
        <v>255</v>
      </c>
      <c r="G81" s="22">
        <v>260</v>
      </c>
      <c r="H81" s="22">
        <f t="shared" ref="H81:H86" si="174">IF(D81="SELL", E81-F81, F81-E81)*C81</f>
        <v>7228.9156626506019</v>
      </c>
      <c r="I81" s="22">
        <f t="shared" ref="I81:I86" si="175">IF(D81="SELL",IF(G81="-","0",F81-G81),IF(D81="BUY",IF(G81="-","0",G81-F81)))*C81</f>
        <v>6024.0963855421687</v>
      </c>
      <c r="J81" s="16">
        <f t="shared" ref="J81:J86" si="176">+I81+H81</f>
        <v>13253.01204819277</v>
      </c>
    </row>
    <row r="82" spans="1:10" ht="17.25" customHeight="1">
      <c r="A82" s="18">
        <v>43279</v>
      </c>
      <c r="B82" s="19" t="s">
        <v>48</v>
      </c>
      <c r="C82" s="20">
        <f t="shared" si="173"/>
        <v>923.07692307692309</v>
      </c>
      <c r="D82" s="21" t="s">
        <v>43</v>
      </c>
      <c r="E82" s="22">
        <v>325</v>
      </c>
      <c r="F82" s="22">
        <v>325</v>
      </c>
      <c r="G82" s="22" t="s">
        <v>44</v>
      </c>
      <c r="H82" s="22">
        <f t="shared" si="174"/>
        <v>0</v>
      </c>
      <c r="I82" s="22">
        <f t="shared" si="175"/>
        <v>0</v>
      </c>
      <c r="J82" s="16">
        <f t="shared" si="176"/>
        <v>0</v>
      </c>
    </row>
    <row r="83" spans="1:10" ht="17.25" customHeight="1">
      <c r="A83" s="18">
        <v>43277</v>
      </c>
      <c r="B83" s="19" t="s">
        <v>45</v>
      </c>
      <c r="C83" s="20">
        <f t="shared" si="173"/>
        <v>447.76119402985074</v>
      </c>
      <c r="D83" s="21" t="s">
        <v>43</v>
      </c>
      <c r="E83" s="22">
        <v>670</v>
      </c>
      <c r="F83" s="22">
        <v>675</v>
      </c>
      <c r="G83" s="22" t="s">
        <v>44</v>
      </c>
      <c r="H83" s="22">
        <f t="shared" si="174"/>
        <v>2238.8059701492539</v>
      </c>
      <c r="I83" s="22">
        <f t="shared" si="175"/>
        <v>0</v>
      </c>
      <c r="J83" s="16">
        <f t="shared" si="176"/>
        <v>2238.8059701492539</v>
      </c>
    </row>
    <row r="84" spans="1:10" ht="17.25" customHeight="1">
      <c r="A84" s="18">
        <v>43276</v>
      </c>
      <c r="B84" s="19" t="s">
        <v>46</v>
      </c>
      <c r="C84" s="20">
        <f t="shared" si="173"/>
        <v>854.70085470085473</v>
      </c>
      <c r="D84" s="21" t="s">
        <v>43</v>
      </c>
      <c r="E84" s="22">
        <v>351</v>
      </c>
      <c r="F84" s="22">
        <v>356</v>
      </c>
      <c r="G84" s="22" t="s">
        <v>44</v>
      </c>
      <c r="H84" s="22">
        <f t="shared" si="174"/>
        <v>4273.5042735042734</v>
      </c>
      <c r="I84" s="22">
        <f t="shared" si="175"/>
        <v>0</v>
      </c>
      <c r="J84" s="16">
        <f t="shared" si="176"/>
        <v>4273.5042735042734</v>
      </c>
    </row>
    <row r="85" spans="1:10" ht="17.25" customHeight="1">
      <c r="A85" s="18">
        <v>43276</v>
      </c>
      <c r="B85" s="19" t="s">
        <v>32</v>
      </c>
      <c r="C85" s="20">
        <f t="shared" si="173"/>
        <v>248.75621890547265</v>
      </c>
      <c r="D85" s="21" t="s">
        <v>43</v>
      </c>
      <c r="E85" s="22">
        <v>1206</v>
      </c>
      <c r="F85" s="22">
        <v>1220</v>
      </c>
      <c r="G85" s="22" t="s">
        <v>44</v>
      </c>
      <c r="H85" s="22">
        <f t="shared" si="174"/>
        <v>3482.587064676617</v>
      </c>
      <c r="I85" s="22">
        <f t="shared" si="175"/>
        <v>0</v>
      </c>
      <c r="J85" s="16">
        <f t="shared" si="176"/>
        <v>3482.587064676617</v>
      </c>
    </row>
    <row r="86" spans="1:10" ht="17.25" customHeight="1">
      <c r="A86" s="18">
        <v>43273</v>
      </c>
      <c r="B86" s="19" t="s">
        <v>47</v>
      </c>
      <c r="C86" s="20">
        <f t="shared" si="173"/>
        <v>724.63768115942025</v>
      </c>
      <c r="D86" s="21" t="s">
        <v>43</v>
      </c>
      <c r="E86" s="22">
        <v>414</v>
      </c>
      <c r="F86" s="22">
        <v>409</v>
      </c>
      <c r="G86" s="22" t="s">
        <v>44</v>
      </c>
      <c r="H86" s="22">
        <f t="shared" si="174"/>
        <v>-3623.188405797101</v>
      </c>
      <c r="I86" s="22">
        <f t="shared" si="175"/>
        <v>0</v>
      </c>
      <c r="J86" s="16">
        <f t="shared" si="176"/>
        <v>-3623.188405797101</v>
      </c>
    </row>
    <row r="87" spans="1:10" ht="17.25" customHeight="1">
      <c r="A87" s="13">
        <v>43273</v>
      </c>
      <c r="B87" s="14" t="s">
        <v>41</v>
      </c>
      <c r="C87" s="15">
        <f>MROUND(500000/E87,10)</f>
        <v>450</v>
      </c>
      <c r="D87" s="49" t="s">
        <v>189</v>
      </c>
      <c r="E87" s="16">
        <v>1102</v>
      </c>
      <c r="F87" s="16">
        <v>1095</v>
      </c>
      <c r="G87" s="16">
        <v>0</v>
      </c>
      <c r="H87" s="16">
        <f>(E87-F87)*C87</f>
        <v>3150</v>
      </c>
      <c r="I87" s="16">
        <v>0</v>
      </c>
      <c r="J87" s="16">
        <f>+I87+H87</f>
        <v>3150</v>
      </c>
    </row>
    <row r="88" spans="1:10" ht="17.25" customHeight="1">
      <c r="A88" s="13">
        <v>43272</v>
      </c>
      <c r="B88" s="14" t="s">
        <v>39</v>
      </c>
      <c r="C88" s="15">
        <f>MROUND(500000/E88,10)</f>
        <v>330</v>
      </c>
      <c r="D88" s="15" t="s">
        <v>10</v>
      </c>
      <c r="E88" s="16">
        <v>1500</v>
      </c>
      <c r="F88" s="16">
        <v>1525</v>
      </c>
      <c r="G88" s="16">
        <v>0</v>
      </c>
      <c r="H88" s="16">
        <f>(F88-E88)*C88</f>
        <v>8250</v>
      </c>
      <c r="I88" s="16">
        <v>0</v>
      </c>
      <c r="J88" s="16">
        <f>+I88+H88</f>
        <v>8250</v>
      </c>
    </row>
    <row r="89" spans="1:10" ht="17.25" customHeight="1">
      <c r="A89" s="13">
        <v>43271</v>
      </c>
      <c r="B89" s="14" t="s">
        <v>19</v>
      </c>
      <c r="C89" s="15">
        <f>MROUND(500000/E89,10)</f>
        <v>420</v>
      </c>
      <c r="D89" s="15" t="s">
        <v>10</v>
      </c>
      <c r="E89" s="16">
        <v>1190</v>
      </c>
      <c r="F89" s="16">
        <v>1210</v>
      </c>
      <c r="G89" s="16">
        <v>0</v>
      </c>
      <c r="H89" s="16">
        <f>(F89-E89)*C89</f>
        <v>8400</v>
      </c>
      <c r="I89" s="16">
        <v>0</v>
      </c>
      <c r="J89" s="16">
        <f>+I89+H89</f>
        <v>8400</v>
      </c>
    </row>
    <row r="90" spans="1:10" ht="17.25" customHeight="1">
      <c r="A90" s="2">
        <v>43269</v>
      </c>
      <c r="B90" s="3" t="s">
        <v>23</v>
      </c>
      <c r="C90" s="4">
        <f t="shared" ref="C90" si="177">MROUND(500000/E90,10)</f>
        <v>1230</v>
      </c>
      <c r="D90" s="4" t="s">
        <v>10</v>
      </c>
      <c r="E90" s="5">
        <v>408</v>
      </c>
      <c r="F90" s="5">
        <v>420</v>
      </c>
      <c r="G90" s="17">
        <v>440</v>
      </c>
      <c r="H90" s="5" t="s">
        <v>24</v>
      </c>
      <c r="I90" s="5">
        <v>0</v>
      </c>
      <c r="J90" s="16" t="s">
        <v>24</v>
      </c>
    </row>
    <row r="91" spans="1:10" ht="17.25" customHeight="1">
      <c r="A91" s="2">
        <v>43266</v>
      </c>
      <c r="B91" s="3" t="s">
        <v>33</v>
      </c>
      <c r="C91" s="4">
        <f>MROUND(500000/E91,10)</f>
        <v>930</v>
      </c>
      <c r="D91" s="4" t="s">
        <v>10</v>
      </c>
      <c r="E91" s="5">
        <v>535</v>
      </c>
      <c r="F91" s="5">
        <v>547</v>
      </c>
      <c r="G91" s="17">
        <v>0</v>
      </c>
      <c r="H91" s="5">
        <f>(F91-E91)*C91</f>
        <v>11160</v>
      </c>
      <c r="I91" s="5">
        <v>0</v>
      </c>
      <c r="J91" s="16">
        <f>+I91+H91</f>
        <v>11160</v>
      </c>
    </row>
    <row r="92" spans="1:10" ht="17.25" customHeight="1">
      <c r="A92" s="2">
        <v>43266</v>
      </c>
      <c r="B92" s="3" t="s">
        <v>16</v>
      </c>
      <c r="C92" s="4">
        <f>MROUND(500000/E92,10)</f>
        <v>380</v>
      </c>
      <c r="D92" s="4" t="s">
        <v>10</v>
      </c>
      <c r="E92" s="5">
        <v>1302</v>
      </c>
      <c r="F92" s="5">
        <v>1310</v>
      </c>
      <c r="G92" s="17">
        <v>0</v>
      </c>
      <c r="H92" s="5">
        <f>(F92-E92)*C92</f>
        <v>3040</v>
      </c>
      <c r="I92" s="5">
        <v>0</v>
      </c>
      <c r="J92" s="16">
        <f>+I92+H92</f>
        <v>3040</v>
      </c>
    </row>
    <row r="93" spans="1:10" ht="17.25" customHeight="1">
      <c r="A93" s="13">
        <v>43265</v>
      </c>
      <c r="B93" s="14" t="s">
        <v>39</v>
      </c>
      <c r="C93" s="15">
        <f t="shared" ref="C93" si="178">MROUND(500000/E93,10)</f>
        <v>320</v>
      </c>
      <c r="D93" s="15" t="s">
        <v>10</v>
      </c>
      <c r="E93" s="16">
        <v>1545</v>
      </c>
      <c r="F93" s="16">
        <v>1550</v>
      </c>
      <c r="G93" s="16">
        <v>0</v>
      </c>
      <c r="H93" s="16">
        <f t="shared" ref="H93" si="179">(F93-E93)*C93</f>
        <v>1600</v>
      </c>
      <c r="I93" s="16">
        <v>0</v>
      </c>
      <c r="J93" s="16">
        <f t="shared" ref="J93" si="180">+I93+H93</f>
        <v>1600</v>
      </c>
    </row>
    <row r="94" spans="1:10" ht="17.25" customHeight="1">
      <c r="A94" s="13">
        <v>43264</v>
      </c>
      <c r="B94" s="14" t="s">
        <v>38</v>
      </c>
      <c r="C94" s="15">
        <f t="shared" ref="C94:C100" si="181">MROUND(500000/E94,10)</f>
        <v>320</v>
      </c>
      <c r="D94" s="15" t="s">
        <v>10</v>
      </c>
      <c r="E94" s="16">
        <v>1545</v>
      </c>
      <c r="F94" s="16">
        <v>1555</v>
      </c>
      <c r="G94" s="16">
        <v>0</v>
      </c>
      <c r="H94" s="16">
        <f>(F94-E94)*C94</f>
        <v>3200</v>
      </c>
      <c r="I94" s="16">
        <v>0</v>
      </c>
      <c r="J94" s="16">
        <f>+I94+H94</f>
        <v>3200</v>
      </c>
    </row>
    <row r="95" spans="1:10" ht="17.25" customHeight="1">
      <c r="A95" s="13">
        <v>43263</v>
      </c>
      <c r="B95" s="14" t="s">
        <v>23</v>
      </c>
      <c r="C95" s="15">
        <f t="shared" si="181"/>
        <v>1390</v>
      </c>
      <c r="D95" s="15" t="s">
        <v>10</v>
      </c>
      <c r="E95" s="16">
        <v>359</v>
      </c>
      <c r="F95" s="16">
        <v>368</v>
      </c>
      <c r="G95" s="16">
        <v>0</v>
      </c>
      <c r="H95" s="16">
        <f t="shared" ref="H95" si="182">(F95-E95)*C95</f>
        <v>12510</v>
      </c>
      <c r="I95" s="16">
        <v>0</v>
      </c>
      <c r="J95" s="16">
        <f t="shared" ref="J95" si="183">+I95+H95</f>
        <v>12510</v>
      </c>
    </row>
    <row r="96" spans="1:10" ht="17.25" customHeight="1">
      <c r="A96" s="13">
        <v>43259</v>
      </c>
      <c r="B96" s="14" t="s">
        <v>23</v>
      </c>
      <c r="C96" s="15">
        <f t="shared" si="181"/>
        <v>1350</v>
      </c>
      <c r="D96" s="15" t="s">
        <v>10</v>
      </c>
      <c r="E96" s="16">
        <v>370</v>
      </c>
      <c r="F96" s="16">
        <v>360</v>
      </c>
      <c r="G96" s="16">
        <v>0</v>
      </c>
      <c r="H96" s="16">
        <f t="shared" ref="H96:H98" si="184">(F96-E96)*C96</f>
        <v>-13500</v>
      </c>
      <c r="I96" s="16">
        <v>0</v>
      </c>
      <c r="J96" s="11">
        <f t="shared" ref="J96:J98" si="185">+I96+H96</f>
        <v>-13500</v>
      </c>
    </row>
    <row r="97" spans="1:10" ht="17.25" customHeight="1">
      <c r="A97" s="13">
        <v>43259</v>
      </c>
      <c r="B97" s="14" t="s">
        <v>30</v>
      </c>
      <c r="C97" s="15">
        <f t="shared" si="181"/>
        <v>540</v>
      </c>
      <c r="D97" s="15" t="s">
        <v>10</v>
      </c>
      <c r="E97" s="16">
        <v>919</v>
      </c>
      <c r="F97" s="16">
        <v>922</v>
      </c>
      <c r="G97" s="16">
        <v>0</v>
      </c>
      <c r="H97" s="16">
        <f t="shared" si="184"/>
        <v>1620</v>
      </c>
      <c r="I97" s="16">
        <v>0</v>
      </c>
      <c r="J97" s="16">
        <f t="shared" si="185"/>
        <v>1620</v>
      </c>
    </row>
    <row r="98" spans="1:10" ht="17.25" customHeight="1">
      <c r="A98" s="13">
        <v>43258</v>
      </c>
      <c r="B98" s="14" t="s">
        <v>40</v>
      </c>
      <c r="C98" s="15">
        <f t="shared" si="181"/>
        <v>1210</v>
      </c>
      <c r="D98" s="15" t="s">
        <v>10</v>
      </c>
      <c r="E98" s="16">
        <v>413</v>
      </c>
      <c r="F98" s="16">
        <v>428</v>
      </c>
      <c r="G98" s="16">
        <v>0</v>
      </c>
      <c r="H98" s="16">
        <f t="shared" si="184"/>
        <v>18150</v>
      </c>
      <c r="I98" s="16">
        <v>0</v>
      </c>
      <c r="J98" s="16">
        <f t="shared" si="185"/>
        <v>18150</v>
      </c>
    </row>
    <row r="99" spans="1:10" ht="17.25" customHeight="1">
      <c r="A99" s="13">
        <v>43257</v>
      </c>
      <c r="B99" s="14" t="s">
        <v>12</v>
      </c>
      <c r="C99" s="15">
        <f t="shared" si="181"/>
        <v>34250</v>
      </c>
      <c r="D99" s="15" t="s">
        <v>10</v>
      </c>
      <c r="E99" s="16">
        <v>14.6</v>
      </c>
      <c r="F99" s="16">
        <v>15.85</v>
      </c>
      <c r="G99" s="16">
        <v>16.600000000000001</v>
      </c>
      <c r="H99" s="16">
        <f t="shared" ref="H99" si="186">(F99-E99)*C99</f>
        <v>42812.5</v>
      </c>
      <c r="I99" s="16">
        <f>(G99-F99)*C99</f>
        <v>25687.500000000062</v>
      </c>
      <c r="J99" s="16">
        <f t="shared" ref="J99" si="187">+I99+H99</f>
        <v>68500.000000000058</v>
      </c>
    </row>
    <row r="100" spans="1:10" ht="17.25" customHeight="1">
      <c r="A100" s="13">
        <v>43256</v>
      </c>
      <c r="B100" s="14" t="s">
        <v>12</v>
      </c>
      <c r="C100" s="15">
        <f t="shared" si="181"/>
        <v>32790</v>
      </c>
      <c r="D100" s="49" t="s">
        <v>189</v>
      </c>
      <c r="E100" s="16">
        <v>15.25</v>
      </c>
      <c r="F100" s="16">
        <v>14</v>
      </c>
      <c r="G100" s="16">
        <v>0</v>
      </c>
      <c r="H100" s="16">
        <f>(E100-F100)*C100</f>
        <v>40987.5</v>
      </c>
      <c r="I100" s="16">
        <v>0</v>
      </c>
      <c r="J100" s="16">
        <f>+I100+H100</f>
        <v>40987.5</v>
      </c>
    </row>
    <row r="101" spans="1:10" ht="17.25" customHeight="1">
      <c r="A101" s="13">
        <v>43255</v>
      </c>
      <c r="B101" s="14" t="s">
        <v>40</v>
      </c>
      <c r="C101" s="15">
        <f t="shared" ref="C101" si="188">MROUND(500000/E101,10)</f>
        <v>1100</v>
      </c>
      <c r="D101" s="15" t="s">
        <v>10</v>
      </c>
      <c r="E101" s="16">
        <v>455</v>
      </c>
      <c r="F101" s="16">
        <v>435</v>
      </c>
      <c r="G101" s="16">
        <v>0</v>
      </c>
      <c r="H101" s="16">
        <f>(F101-E101)*C101</f>
        <v>-22000</v>
      </c>
      <c r="I101" s="16">
        <v>0</v>
      </c>
      <c r="J101" s="11">
        <f>+I101+H101</f>
        <v>-22000</v>
      </c>
    </row>
    <row r="102" spans="1:10" ht="17.25" customHeight="1">
      <c r="A102" s="13">
        <v>43252</v>
      </c>
      <c r="B102" s="14" t="s">
        <v>42</v>
      </c>
      <c r="C102" s="15">
        <f>MROUND(500000/E102,10)</f>
        <v>590</v>
      </c>
      <c r="D102" s="15" t="s">
        <v>11</v>
      </c>
      <c r="E102" s="16">
        <v>850</v>
      </c>
      <c r="F102" s="16">
        <v>845</v>
      </c>
      <c r="G102" s="16">
        <v>0</v>
      </c>
      <c r="H102" s="16">
        <f>(E102-F102)*C102</f>
        <v>2950</v>
      </c>
      <c r="I102" s="16">
        <v>0</v>
      </c>
      <c r="J102" s="16">
        <f>+I102+H102</f>
        <v>2950</v>
      </c>
    </row>
    <row r="103" spans="1:10" ht="17.25" customHeight="1">
      <c r="A103" s="13">
        <v>43252</v>
      </c>
      <c r="B103" s="14" t="s">
        <v>38</v>
      </c>
      <c r="C103" s="15">
        <f t="shared" ref="C103" si="189">MROUND(500000/E103,10)</f>
        <v>320</v>
      </c>
      <c r="D103" s="15" t="s">
        <v>10</v>
      </c>
      <c r="E103" s="16">
        <v>1545</v>
      </c>
      <c r="F103" s="16">
        <v>1515</v>
      </c>
      <c r="G103" s="16">
        <v>0</v>
      </c>
      <c r="H103" s="16">
        <f>(F103-E103)*C103</f>
        <v>-9600</v>
      </c>
      <c r="I103" s="16">
        <v>0</v>
      </c>
      <c r="J103" s="11">
        <f>+I103+H103</f>
        <v>-9600</v>
      </c>
    </row>
    <row r="104" spans="1:10" ht="17.25" customHeight="1">
      <c r="A104" s="12"/>
      <c r="B104" s="8"/>
      <c r="C104" s="8"/>
      <c r="D104" s="8"/>
      <c r="E104" s="8"/>
      <c r="F104" s="8"/>
      <c r="G104" s="8"/>
      <c r="H104" s="8"/>
      <c r="I104" s="8"/>
      <c r="J104" s="8"/>
    </row>
  </sheetData>
  <mergeCells count="2">
    <mergeCell ref="A1:J1"/>
    <mergeCell ref="A2:J2"/>
  </mergeCells>
  <conditionalFormatting sqref="H81:I86 I74 I67:I70 I38 I24">
    <cfRule type="cellIs" dxfId="114" priority="142" operator="lessThan">
      <formula>0</formula>
    </cfRule>
  </conditionalFormatting>
  <conditionalFormatting sqref="H81:I86">
    <cfRule type="cellIs" dxfId="113" priority="141" operator="lessThan">
      <formula>0</formula>
    </cfRule>
  </conditionalFormatting>
  <conditionalFormatting sqref="I79">
    <cfRule type="cellIs" dxfId="112" priority="140" operator="lessThan">
      <formula>0</formula>
    </cfRule>
  </conditionalFormatting>
  <conditionalFormatting sqref="I79">
    <cfRule type="cellIs" dxfId="111" priority="139" operator="lessThan">
      <formula>0</formula>
    </cfRule>
  </conditionalFormatting>
  <conditionalFormatting sqref="I78">
    <cfRule type="cellIs" dxfId="110" priority="138" operator="lessThan">
      <formula>0</formula>
    </cfRule>
  </conditionalFormatting>
  <conditionalFormatting sqref="I78">
    <cfRule type="cellIs" dxfId="109" priority="137" operator="lessThan">
      <formula>0</formula>
    </cfRule>
  </conditionalFormatting>
  <conditionalFormatting sqref="I76:I77">
    <cfRule type="cellIs" dxfId="108" priority="136" operator="lessThan">
      <formula>0</formula>
    </cfRule>
  </conditionalFormatting>
  <conditionalFormatting sqref="I76:I77">
    <cfRule type="cellIs" dxfId="107" priority="135" operator="lessThan">
      <formula>0</formula>
    </cfRule>
  </conditionalFormatting>
  <conditionalFormatting sqref="I75">
    <cfRule type="cellIs" dxfId="106" priority="134" operator="lessThan">
      <formula>0</formula>
    </cfRule>
  </conditionalFormatting>
  <conditionalFormatting sqref="I75">
    <cfRule type="cellIs" dxfId="105" priority="133" operator="lessThan">
      <formula>0</formula>
    </cfRule>
  </conditionalFormatting>
  <conditionalFormatting sqref="I73">
    <cfRule type="cellIs" dxfId="104" priority="128" operator="lessThan">
      <formula>0</formula>
    </cfRule>
  </conditionalFormatting>
  <conditionalFormatting sqref="I72">
    <cfRule type="cellIs" dxfId="103" priority="127" operator="lessThan">
      <formula>0</formula>
    </cfRule>
  </conditionalFormatting>
  <conditionalFormatting sqref="I71">
    <cfRule type="cellIs" dxfId="102" priority="126" operator="lessThan">
      <formula>0</formula>
    </cfRule>
  </conditionalFormatting>
  <conditionalFormatting sqref="I66">
    <cfRule type="cellIs" dxfId="101" priority="120" operator="lessThan">
      <formula>0</formula>
    </cfRule>
  </conditionalFormatting>
  <conditionalFormatting sqref="I63:I65">
    <cfRule type="cellIs" dxfId="100" priority="119" operator="lessThan">
      <formula>0</formula>
    </cfRule>
  </conditionalFormatting>
  <conditionalFormatting sqref="I64:I65">
    <cfRule type="cellIs" dxfId="99" priority="118" operator="lessThan">
      <formula>0</formula>
    </cfRule>
  </conditionalFormatting>
  <conditionalFormatting sqref="I65">
    <cfRule type="cellIs" dxfId="98" priority="117" operator="lessThan">
      <formula>0</formula>
    </cfRule>
  </conditionalFormatting>
  <conditionalFormatting sqref="I62">
    <cfRule type="cellIs" dxfId="97" priority="116" operator="lessThan">
      <formula>0</formula>
    </cfRule>
  </conditionalFormatting>
  <conditionalFormatting sqref="I61">
    <cfRule type="cellIs" dxfId="96" priority="115" operator="lessThan">
      <formula>0</formula>
    </cfRule>
  </conditionalFormatting>
  <conditionalFormatting sqref="I59:I60">
    <cfRule type="cellIs" dxfId="95" priority="114" operator="lessThan">
      <formula>0</formula>
    </cfRule>
  </conditionalFormatting>
  <conditionalFormatting sqref="I59">
    <cfRule type="cellIs" dxfId="94" priority="113" operator="lessThan">
      <formula>0</formula>
    </cfRule>
  </conditionalFormatting>
  <conditionalFormatting sqref="I58">
    <cfRule type="cellIs" dxfId="93" priority="112" operator="lessThan">
      <formula>0</formula>
    </cfRule>
  </conditionalFormatting>
  <conditionalFormatting sqref="I58">
    <cfRule type="cellIs" dxfId="92" priority="111" operator="lessThan">
      <formula>0</formula>
    </cfRule>
  </conditionalFormatting>
  <conditionalFormatting sqref="I55:I56">
    <cfRule type="cellIs" dxfId="91" priority="110" operator="lessThan">
      <formula>0</formula>
    </cfRule>
  </conditionalFormatting>
  <conditionalFormatting sqref="I55">
    <cfRule type="cellIs" dxfId="90" priority="109" operator="lessThan">
      <formula>0</formula>
    </cfRule>
  </conditionalFormatting>
  <conditionalFormatting sqref="I54">
    <cfRule type="cellIs" dxfId="89" priority="108" operator="lessThan">
      <formula>0</formula>
    </cfRule>
  </conditionalFormatting>
  <conditionalFormatting sqref="I54">
    <cfRule type="cellIs" dxfId="88" priority="107" operator="lessThan">
      <formula>0</formula>
    </cfRule>
  </conditionalFormatting>
  <conditionalFormatting sqref="I57">
    <cfRule type="cellIs" dxfId="87" priority="106" operator="lessThan">
      <formula>0</formula>
    </cfRule>
  </conditionalFormatting>
  <conditionalFormatting sqref="I53">
    <cfRule type="cellIs" dxfId="86" priority="105" operator="lessThan">
      <formula>0</formula>
    </cfRule>
  </conditionalFormatting>
  <conditionalFormatting sqref="I53">
    <cfRule type="cellIs" dxfId="85" priority="104" operator="lessThan">
      <formula>0</formula>
    </cfRule>
  </conditionalFormatting>
  <conditionalFormatting sqref="I52">
    <cfRule type="cellIs" dxfId="84" priority="103" operator="lessThan">
      <formula>0</formula>
    </cfRule>
  </conditionalFormatting>
  <conditionalFormatting sqref="I52">
    <cfRule type="cellIs" dxfId="83" priority="102" operator="lessThan">
      <formula>0</formula>
    </cfRule>
  </conditionalFormatting>
  <conditionalFormatting sqref="I51">
    <cfRule type="cellIs" dxfId="82" priority="101" operator="lessThan">
      <formula>0</formula>
    </cfRule>
  </conditionalFormatting>
  <conditionalFormatting sqref="I51">
    <cfRule type="cellIs" dxfId="81" priority="100" operator="lessThan">
      <formula>0</formula>
    </cfRule>
  </conditionalFormatting>
  <conditionalFormatting sqref="I50">
    <cfRule type="cellIs" dxfId="80" priority="99" operator="lessThan">
      <formula>0</formula>
    </cfRule>
  </conditionalFormatting>
  <conditionalFormatting sqref="I50">
    <cfRule type="cellIs" dxfId="79" priority="98" operator="lessThan">
      <formula>0</formula>
    </cfRule>
  </conditionalFormatting>
  <conditionalFormatting sqref="I49">
    <cfRule type="cellIs" dxfId="78" priority="97" operator="lessThan">
      <formula>0</formula>
    </cfRule>
  </conditionalFormatting>
  <conditionalFormatting sqref="I49">
    <cfRule type="cellIs" dxfId="77" priority="96" operator="lessThan">
      <formula>0</formula>
    </cfRule>
  </conditionalFormatting>
  <conditionalFormatting sqref="I48">
    <cfRule type="cellIs" dxfId="76" priority="95" operator="lessThan">
      <formula>0</formula>
    </cfRule>
  </conditionalFormatting>
  <conditionalFormatting sqref="I48">
    <cfRule type="cellIs" dxfId="75" priority="94" operator="lessThan">
      <formula>0</formula>
    </cfRule>
  </conditionalFormatting>
  <conditionalFormatting sqref="I47">
    <cfRule type="cellIs" dxfId="74" priority="93" operator="lessThan">
      <formula>0</formula>
    </cfRule>
  </conditionalFormatting>
  <conditionalFormatting sqref="I47">
    <cfRule type="cellIs" dxfId="73" priority="92" operator="lessThan">
      <formula>0</formula>
    </cfRule>
  </conditionalFormatting>
  <conditionalFormatting sqref="I46">
    <cfRule type="cellIs" dxfId="72" priority="91" operator="lessThan">
      <formula>0</formula>
    </cfRule>
  </conditionalFormatting>
  <conditionalFormatting sqref="I46">
    <cfRule type="cellIs" dxfId="71" priority="90" operator="lessThan">
      <formula>0</formula>
    </cfRule>
  </conditionalFormatting>
  <conditionalFormatting sqref="I45">
    <cfRule type="cellIs" dxfId="70" priority="89" operator="lessThan">
      <formula>0</formula>
    </cfRule>
  </conditionalFormatting>
  <conditionalFormatting sqref="I45">
    <cfRule type="cellIs" dxfId="69" priority="88" operator="lessThan">
      <formula>0</formula>
    </cfRule>
  </conditionalFormatting>
  <conditionalFormatting sqref="I43:I44">
    <cfRule type="cellIs" dxfId="68" priority="87" operator="lessThan">
      <formula>0</formula>
    </cfRule>
  </conditionalFormatting>
  <conditionalFormatting sqref="I43">
    <cfRule type="cellIs" dxfId="67" priority="86" operator="lessThan">
      <formula>0</formula>
    </cfRule>
  </conditionalFormatting>
  <conditionalFormatting sqref="I42">
    <cfRule type="cellIs" dxfId="66" priority="85" operator="lessThan">
      <formula>0</formula>
    </cfRule>
  </conditionalFormatting>
  <conditionalFormatting sqref="I42">
    <cfRule type="cellIs" dxfId="65" priority="84" operator="lessThan">
      <formula>0</formula>
    </cfRule>
  </conditionalFormatting>
  <conditionalFormatting sqref="I39:I40">
    <cfRule type="cellIs" dxfId="64" priority="83" operator="lessThan">
      <formula>0</formula>
    </cfRule>
  </conditionalFormatting>
  <conditionalFormatting sqref="I39">
    <cfRule type="cellIs" dxfId="63" priority="82" operator="lessThan">
      <formula>0</formula>
    </cfRule>
  </conditionalFormatting>
  <conditionalFormatting sqref="I41">
    <cfRule type="cellIs" dxfId="62" priority="79" operator="lessThan">
      <formula>0</formula>
    </cfRule>
  </conditionalFormatting>
  <conditionalFormatting sqref="I36">
    <cfRule type="cellIs" dxfId="61" priority="72" operator="lessThan">
      <formula>0</formula>
    </cfRule>
  </conditionalFormatting>
  <conditionalFormatting sqref="I37">
    <cfRule type="cellIs" dxfId="60" priority="71" operator="lessThan">
      <formula>0</formula>
    </cfRule>
  </conditionalFormatting>
  <conditionalFormatting sqref="I37">
    <cfRule type="cellIs" dxfId="59" priority="70" operator="lessThan">
      <formula>0</formula>
    </cfRule>
  </conditionalFormatting>
  <conditionalFormatting sqref="I36">
    <cfRule type="cellIs" dxfId="58" priority="69" operator="lessThan">
      <formula>0</formula>
    </cfRule>
  </conditionalFormatting>
  <conditionalFormatting sqref="I34">
    <cfRule type="cellIs" dxfId="57" priority="68" operator="lessThan">
      <formula>0</formula>
    </cfRule>
  </conditionalFormatting>
  <conditionalFormatting sqref="I35">
    <cfRule type="cellIs" dxfId="56" priority="67" operator="lessThan">
      <formula>0</formula>
    </cfRule>
  </conditionalFormatting>
  <conditionalFormatting sqref="I35">
    <cfRule type="cellIs" dxfId="55" priority="66" operator="lessThan">
      <formula>0</formula>
    </cfRule>
  </conditionalFormatting>
  <conditionalFormatting sqref="I34">
    <cfRule type="cellIs" dxfId="54" priority="65" operator="lessThan">
      <formula>0</formula>
    </cfRule>
  </conditionalFormatting>
  <conditionalFormatting sqref="I32">
    <cfRule type="cellIs" dxfId="53" priority="64" operator="lessThan">
      <formula>0</formula>
    </cfRule>
  </conditionalFormatting>
  <conditionalFormatting sqref="I33">
    <cfRule type="cellIs" dxfId="52" priority="63" operator="lessThan">
      <formula>0</formula>
    </cfRule>
  </conditionalFormatting>
  <conditionalFormatting sqref="I33">
    <cfRule type="cellIs" dxfId="51" priority="62" operator="lessThan">
      <formula>0</formula>
    </cfRule>
  </conditionalFormatting>
  <conditionalFormatting sqref="I32">
    <cfRule type="cellIs" dxfId="50" priority="61" operator="lessThan">
      <formula>0</formula>
    </cfRule>
  </conditionalFormatting>
  <conditionalFormatting sqref="I32">
    <cfRule type="cellIs" dxfId="49" priority="60" operator="lessThan">
      <formula>0</formula>
    </cfRule>
  </conditionalFormatting>
  <conditionalFormatting sqref="I31">
    <cfRule type="cellIs" dxfId="48" priority="59" operator="lessThan">
      <formula>0</formula>
    </cfRule>
  </conditionalFormatting>
  <conditionalFormatting sqref="I31">
    <cfRule type="cellIs" dxfId="47" priority="58" operator="lessThan">
      <formula>0</formula>
    </cfRule>
  </conditionalFormatting>
  <conditionalFormatting sqref="I29">
    <cfRule type="cellIs" dxfId="46" priority="57" operator="lessThan">
      <formula>0</formula>
    </cfRule>
  </conditionalFormatting>
  <conditionalFormatting sqref="I30">
    <cfRule type="cellIs" dxfId="45" priority="56" operator="lessThan">
      <formula>0</formula>
    </cfRule>
  </conditionalFormatting>
  <conditionalFormatting sqref="I30">
    <cfRule type="cellIs" dxfId="44" priority="55" operator="lessThan">
      <formula>0</formula>
    </cfRule>
  </conditionalFormatting>
  <conditionalFormatting sqref="I29">
    <cfRule type="cellIs" dxfId="43" priority="54" operator="lessThan">
      <formula>0</formula>
    </cfRule>
  </conditionalFormatting>
  <conditionalFormatting sqref="I29">
    <cfRule type="cellIs" dxfId="42" priority="53" operator="lessThan">
      <formula>0</formula>
    </cfRule>
  </conditionalFormatting>
  <conditionalFormatting sqref="I31">
    <cfRule type="cellIs" dxfId="41" priority="52" operator="lessThan">
      <formula>0</formula>
    </cfRule>
  </conditionalFormatting>
  <conditionalFormatting sqref="I29">
    <cfRule type="cellIs" dxfId="40" priority="51" operator="lessThan">
      <formula>0</formula>
    </cfRule>
  </conditionalFormatting>
  <conditionalFormatting sqref="I29">
    <cfRule type="cellIs" dxfId="39" priority="50" operator="lessThan">
      <formula>0</formula>
    </cfRule>
  </conditionalFormatting>
  <conditionalFormatting sqref="I28">
    <cfRule type="cellIs" dxfId="38" priority="49" operator="lessThan">
      <formula>0</formula>
    </cfRule>
  </conditionalFormatting>
  <conditionalFormatting sqref="I28">
    <cfRule type="cellIs" dxfId="37" priority="48" operator="lessThan">
      <formula>0</formula>
    </cfRule>
  </conditionalFormatting>
  <conditionalFormatting sqref="I28">
    <cfRule type="cellIs" dxfId="36" priority="47" operator="lessThan">
      <formula>0</formula>
    </cfRule>
  </conditionalFormatting>
  <conditionalFormatting sqref="I28">
    <cfRule type="cellIs" dxfId="35" priority="46" operator="lessThan">
      <formula>0</formula>
    </cfRule>
  </conditionalFormatting>
  <conditionalFormatting sqref="I28">
    <cfRule type="cellIs" dxfId="34" priority="45" operator="lessThan">
      <formula>0</formula>
    </cfRule>
  </conditionalFormatting>
  <conditionalFormatting sqref="I27">
    <cfRule type="cellIs" dxfId="33" priority="44" operator="lessThan">
      <formula>0</formula>
    </cfRule>
  </conditionalFormatting>
  <conditionalFormatting sqref="I27">
    <cfRule type="cellIs" dxfId="32" priority="43" operator="lessThan">
      <formula>0</formula>
    </cfRule>
  </conditionalFormatting>
  <conditionalFormatting sqref="I27">
    <cfRule type="cellIs" dxfId="31" priority="42" operator="lessThan">
      <formula>0</formula>
    </cfRule>
  </conditionalFormatting>
  <conditionalFormatting sqref="I27">
    <cfRule type="cellIs" dxfId="30" priority="41" operator="lessThan">
      <formula>0</formula>
    </cfRule>
  </conditionalFormatting>
  <conditionalFormatting sqref="I27">
    <cfRule type="cellIs" dxfId="29" priority="40" operator="lessThan">
      <formula>0</formula>
    </cfRule>
  </conditionalFormatting>
  <conditionalFormatting sqref="I25:I26">
    <cfRule type="cellIs" dxfId="28" priority="39" operator="lessThan">
      <formula>0</formula>
    </cfRule>
  </conditionalFormatting>
  <conditionalFormatting sqref="I25:I26">
    <cfRule type="cellIs" dxfId="27" priority="38" operator="lessThan">
      <formula>0</formula>
    </cfRule>
  </conditionalFormatting>
  <conditionalFormatting sqref="I25:I26">
    <cfRule type="cellIs" dxfId="26" priority="37" operator="lessThan">
      <formula>0</formula>
    </cfRule>
  </conditionalFormatting>
  <conditionalFormatting sqref="I25:I26">
    <cfRule type="cellIs" dxfId="25" priority="36" operator="lessThan">
      <formula>0</formula>
    </cfRule>
  </conditionalFormatting>
  <conditionalFormatting sqref="I25:I26">
    <cfRule type="cellIs" dxfId="24" priority="35" operator="lessThan">
      <formula>0</formula>
    </cfRule>
  </conditionalFormatting>
  <conditionalFormatting sqref="I26">
    <cfRule type="cellIs" dxfId="23" priority="34" operator="lessThan">
      <formula>0</formula>
    </cfRule>
  </conditionalFormatting>
  <conditionalFormatting sqref="I26">
    <cfRule type="cellIs" dxfId="22" priority="33" operator="lessThan">
      <formula>0</formula>
    </cfRule>
  </conditionalFormatting>
  <conditionalFormatting sqref="I26">
    <cfRule type="cellIs" dxfId="21" priority="32" operator="lessThan">
      <formula>0</formula>
    </cfRule>
  </conditionalFormatting>
  <conditionalFormatting sqref="I26">
    <cfRule type="cellIs" dxfId="20" priority="31" operator="lessThan">
      <formula>0</formula>
    </cfRule>
  </conditionalFormatting>
  <conditionalFormatting sqref="I26">
    <cfRule type="cellIs" dxfId="19" priority="30" operator="lessThan">
      <formula>0</formula>
    </cfRule>
  </conditionalFormatting>
  <conditionalFormatting sqref="I23">
    <cfRule type="cellIs" dxfId="18" priority="19" operator="lessThan">
      <formula>0</formula>
    </cfRule>
  </conditionalFormatting>
  <conditionalFormatting sqref="I22">
    <cfRule type="cellIs" dxfId="17" priority="18" operator="lessThan">
      <formula>0</formula>
    </cfRule>
  </conditionalFormatting>
  <conditionalFormatting sqref="I21">
    <cfRule type="cellIs" dxfId="16" priority="17" operator="lessThan">
      <formula>0</formula>
    </cfRule>
  </conditionalFormatting>
  <conditionalFormatting sqref="I20">
    <cfRule type="cellIs" dxfId="15" priority="16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01 H100 H102 H13:H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43474</v>
      </c>
      <c r="B5" s="51" t="s">
        <v>95</v>
      </c>
      <c r="C5" s="51">
        <v>1500</v>
      </c>
      <c r="D5" s="39" t="s">
        <v>10</v>
      </c>
      <c r="E5" s="40">
        <v>335</v>
      </c>
      <c r="F5" s="40">
        <v>339</v>
      </c>
      <c r="G5" s="40">
        <v>0</v>
      </c>
      <c r="H5" s="5">
        <f t="shared" ref="H5" si="0">(F5-E5)*C5</f>
        <v>6000</v>
      </c>
      <c r="I5" s="5">
        <v>0</v>
      </c>
      <c r="J5" s="16">
        <f t="shared" ref="J5" si="1">I5+H5</f>
        <v>6000</v>
      </c>
    </row>
    <row r="6" spans="1:10">
      <c r="A6" s="13">
        <v>43473</v>
      </c>
      <c r="B6" s="51" t="s">
        <v>191</v>
      </c>
      <c r="C6" s="51">
        <v>1100</v>
      </c>
      <c r="D6" s="39" t="s">
        <v>10</v>
      </c>
      <c r="E6" s="40">
        <v>447</v>
      </c>
      <c r="F6" s="40">
        <v>453</v>
      </c>
      <c r="G6" s="40">
        <v>0</v>
      </c>
      <c r="H6" s="5">
        <f t="shared" ref="H6" si="2">(F6-E6)*C6</f>
        <v>6600</v>
      </c>
      <c r="I6" s="5">
        <v>0</v>
      </c>
      <c r="J6" s="16">
        <f t="shared" ref="J6" si="3">I6+H6</f>
        <v>6600</v>
      </c>
    </row>
    <row r="7" spans="1:10">
      <c r="A7" s="13">
        <v>43469</v>
      </c>
      <c r="B7" s="51" t="s">
        <v>221</v>
      </c>
      <c r="C7" s="51">
        <v>4500</v>
      </c>
      <c r="D7" s="39" t="s">
        <v>10</v>
      </c>
      <c r="E7" s="40">
        <v>172</v>
      </c>
      <c r="F7" s="40">
        <v>173.5</v>
      </c>
      <c r="G7" s="40">
        <v>175.6</v>
      </c>
      <c r="H7" s="5">
        <f t="shared" ref="H7" si="4">(F7-E7)*C7</f>
        <v>6750</v>
      </c>
      <c r="I7" s="5">
        <f>(G7-F7)*C7</f>
        <v>9449.9999999999745</v>
      </c>
      <c r="J7" s="16">
        <f t="shared" ref="J7" si="5">I7+H7</f>
        <v>16199.999999999975</v>
      </c>
    </row>
    <row r="8" spans="1:10">
      <c r="A8" s="13">
        <v>43468</v>
      </c>
      <c r="B8" s="51" t="s">
        <v>62</v>
      </c>
      <c r="C8" s="51">
        <v>2250</v>
      </c>
      <c r="D8" s="39" t="s">
        <v>11</v>
      </c>
      <c r="E8" s="40">
        <v>151</v>
      </c>
      <c r="F8" s="40">
        <v>148</v>
      </c>
      <c r="G8" s="40">
        <v>146</v>
      </c>
      <c r="H8" s="5">
        <f>(E8-F8)*C8</f>
        <v>6750</v>
      </c>
      <c r="I8" s="16">
        <f>(F8-G8)*C8</f>
        <v>4500</v>
      </c>
      <c r="J8" s="16">
        <f t="shared" ref="J8" si="6">I8+H8</f>
        <v>11250</v>
      </c>
    </row>
    <row r="9" spans="1:10">
      <c r="A9" s="13">
        <v>43467</v>
      </c>
      <c r="B9" s="51" t="s">
        <v>102</v>
      </c>
      <c r="C9" s="51">
        <v>2600</v>
      </c>
      <c r="D9" s="39" t="s">
        <v>11</v>
      </c>
      <c r="E9" s="40">
        <v>175</v>
      </c>
      <c r="F9" s="40">
        <v>172.7</v>
      </c>
      <c r="G9" s="40" t="s">
        <v>44</v>
      </c>
      <c r="H9" s="5">
        <f>(E9-F9)*C9</f>
        <v>5980.0000000000291</v>
      </c>
      <c r="I9" s="5">
        <v>0</v>
      </c>
      <c r="J9" s="16">
        <f t="shared" ref="J9" si="7">I9+H9</f>
        <v>5980.0000000000291</v>
      </c>
    </row>
    <row r="10" spans="1:10">
      <c r="A10" s="13">
        <v>43465</v>
      </c>
      <c r="B10" s="51" t="s">
        <v>134</v>
      </c>
      <c r="C10" s="51">
        <v>700</v>
      </c>
      <c r="D10" s="39" t="s">
        <v>10</v>
      </c>
      <c r="E10" s="40">
        <v>1338</v>
      </c>
      <c r="F10" s="40">
        <v>1348</v>
      </c>
      <c r="G10" s="40" t="s">
        <v>44</v>
      </c>
      <c r="H10" s="5">
        <f t="shared" ref="H10" si="8">(F10-E10)*C10</f>
        <v>7000</v>
      </c>
      <c r="I10" s="5">
        <v>0</v>
      </c>
      <c r="J10" s="16">
        <f t="shared" ref="J10" si="9">I10+H10</f>
        <v>7000</v>
      </c>
    </row>
    <row r="11" spans="1:10">
      <c r="A11" s="13">
        <v>43462</v>
      </c>
      <c r="B11" s="51" t="s">
        <v>154</v>
      </c>
      <c r="C11" s="51">
        <v>600</v>
      </c>
      <c r="D11" s="39" t="s">
        <v>10</v>
      </c>
      <c r="E11" s="40">
        <v>932</v>
      </c>
      <c r="F11" s="40">
        <v>932</v>
      </c>
      <c r="G11" s="40" t="s">
        <v>44</v>
      </c>
      <c r="H11" s="5">
        <f t="shared" ref="H11" si="10">(F11-E11)*C11</f>
        <v>0</v>
      </c>
      <c r="I11" s="5">
        <v>0</v>
      </c>
      <c r="J11" s="16">
        <f t="shared" ref="J11" si="11">I11+H11</f>
        <v>0</v>
      </c>
    </row>
    <row r="12" spans="1:10">
      <c r="A12" s="13">
        <v>43461</v>
      </c>
      <c r="B12" s="51" t="s">
        <v>81</v>
      </c>
      <c r="C12" s="51">
        <v>700</v>
      </c>
      <c r="D12" s="39" t="s">
        <v>10</v>
      </c>
      <c r="E12" s="40">
        <v>728</v>
      </c>
      <c r="F12" s="40">
        <v>732</v>
      </c>
      <c r="G12" s="40" t="s">
        <v>44</v>
      </c>
      <c r="H12" s="5">
        <f t="shared" ref="H12" si="12">(F12-E12)*C12</f>
        <v>2800</v>
      </c>
      <c r="I12" s="5">
        <v>0</v>
      </c>
      <c r="J12" s="16">
        <f t="shared" ref="J12" si="13">I12+H12</f>
        <v>2800</v>
      </c>
    </row>
    <row r="13" spans="1:10">
      <c r="A13" s="13">
        <v>43460</v>
      </c>
      <c r="B13" s="51" t="s">
        <v>215</v>
      </c>
      <c r="C13" s="51">
        <v>1200</v>
      </c>
      <c r="D13" s="39" t="s">
        <v>10</v>
      </c>
      <c r="E13" s="40">
        <v>260</v>
      </c>
      <c r="F13" s="40">
        <v>265</v>
      </c>
      <c r="G13" s="40">
        <v>270</v>
      </c>
      <c r="H13" s="5">
        <f t="shared" ref="H13" si="14">(F13-E13)*C13</f>
        <v>6000</v>
      </c>
      <c r="I13" s="5">
        <f>(G13-F13)*C13</f>
        <v>6000</v>
      </c>
      <c r="J13" s="16">
        <f t="shared" ref="J13" si="15">I13+H13</f>
        <v>12000</v>
      </c>
    </row>
    <row r="14" spans="1:10">
      <c r="A14" s="13">
        <v>43458</v>
      </c>
      <c r="B14" s="51" t="s">
        <v>142</v>
      </c>
      <c r="C14" s="51">
        <v>700</v>
      </c>
      <c r="D14" s="39" t="s">
        <v>11</v>
      </c>
      <c r="E14" s="40">
        <v>837</v>
      </c>
      <c r="F14" s="40">
        <v>837</v>
      </c>
      <c r="G14" s="40" t="s">
        <v>44</v>
      </c>
      <c r="H14" s="5">
        <f>(E14-F14)*C14</f>
        <v>0</v>
      </c>
      <c r="I14" s="5">
        <v>0</v>
      </c>
      <c r="J14" s="16">
        <f t="shared" ref="J14" si="16">I14+H14</f>
        <v>0</v>
      </c>
    </row>
    <row r="15" spans="1:10">
      <c r="A15" s="13">
        <v>43455</v>
      </c>
      <c r="B15" s="51" t="s">
        <v>65</v>
      </c>
      <c r="C15" s="51">
        <v>2667</v>
      </c>
      <c r="D15" s="39" t="s">
        <v>11</v>
      </c>
      <c r="E15" s="40">
        <v>346.5</v>
      </c>
      <c r="F15" s="40">
        <v>344</v>
      </c>
      <c r="G15" s="40" t="s">
        <v>44</v>
      </c>
      <c r="H15" s="5">
        <f>(E15-F15)*C15</f>
        <v>6667.5</v>
      </c>
      <c r="I15" s="5">
        <v>0</v>
      </c>
      <c r="J15" s="16">
        <f t="shared" ref="J15" si="17">I15+H15</f>
        <v>6667.5</v>
      </c>
    </row>
    <row r="16" spans="1:10">
      <c r="A16" s="13">
        <v>43454</v>
      </c>
      <c r="B16" s="51" t="s">
        <v>168</v>
      </c>
      <c r="C16" s="51">
        <v>550</v>
      </c>
      <c r="D16" s="39" t="s">
        <v>10</v>
      </c>
      <c r="E16" s="40">
        <v>720</v>
      </c>
      <c r="F16" s="40">
        <v>727.8</v>
      </c>
      <c r="G16" s="40" t="s">
        <v>44</v>
      </c>
      <c r="H16" s="5">
        <f t="shared" ref="H16" si="18">(F16-E16)*C16</f>
        <v>4289.9999999999745</v>
      </c>
      <c r="I16" s="5">
        <v>0</v>
      </c>
      <c r="J16" s="16">
        <f t="shared" ref="J16" si="19">I16+H16</f>
        <v>4289.9999999999745</v>
      </c>
    </row>
    <row r="17" spans="1:10">
      <c r="A17" s="13">
        <v>43453</v>
      </c>
      <c r="B17" s="51" t="s">
        <v>210</v>
      </c>
      <c r="C17" s="51">
        <v>500</v>
      </c>
      <c r="D17" s="39" t="s">
        <v>10</v>
      </c>
      <c r="E17" s="40">
        <v>1018</v>
      </c>
      <c r="F17" s="40">
        <v>1030</v>
      </c>
      <c r="G17" s="40">
        <v>1045</v>
      </c>
      <c r="H17" s="5">
        <f t="shared" ref="H17" si="20">(F17-E17)*C17</f>
        <v>6000</v>
      </c>
      <c r="I17" s="5">
        <f>(G17-F17)*C17</f>
        <v>7500</v>
      </c>
      <c r="J17" s="16">
        <f t="shared" ref="J17" si="21">I17+H17</f>
        <v>13500</v>
      </c>
    </row>
    <row r="18" spans="1:10">
      <c r="A18" s="13">
        <v>43452</v>
      </c>
      <c r="B18" s="51" t="s">
        <v>185</v>
      </c>
      <c r="C18" s="51">
        <v>800</v>
      </c>
      <c r="D18" s="39" t="s">
        <v>10</v>
      </c>
      <c r="E18" s="40">
        <v>562</v>
      </c>
      <c r="F18" s="40">
        <v>570</v>
      </c>
      <c r="G18" s="40" t="s">
        <v>44</v>
      </c>
      <c r="H18" s="5">
        <f t="shared" ref="H18" si="22">(F18-E18)*C18</f>
        <v>6400</v>
      </c>
      <c r="I18" s="16">
        <v>0</v>
      </c>
      <c r="J18" s="16">
        <f t="shared" ref="J18" si="23">I18+H18</f>
        <v>6400</v>
      </c>
    </row>
    <row r="19" spans="1:10">
      <c r="A19" s="13">
        <v>43448</v>
      </c>
      <c r="B19" s="51" t="s">
        <v>208</v>
      </c>
      <c r="C19" s="51">
        <v>800</v>
      </c>
      <c r="D19" s="39" t="s">
        <v>10</v>
      </c>
      <c r="E19" s="40">
        <v>728</v>
      </c>
      <c r="F19" s="40">
        <v>730</v>
      </c>
      <c r="G19" s="40" t="s">
        <v>44</v>
      </c>
      <c r="H19" s="5">
        <f t="shared" ref="H19" si="24">(F19-E19)*C19</f>
        <v>1600</v>
      </c>
      <c r="I19" s="16">
        <v>0</v>
      </c>
      <c r="J19" s="16">
        <f t="shared" ref="J19" si="25">I19+H19</f>
        <v>1600</v>
      </c>
    </row>
    <row r="20" spans="1:10">
      <c r="A20" s="13">
        <v>43447</v>
      </c>
      <c r="B20" s="51" t="s">
        <v>92</v>
      </c>
      <c r="C20" s="51">
        <v>500</v>
      </c>
      <c r="D20" s="39" t="s">
        <v>10</v>
      </c>
      <c r="E20" s="40">
        <v>776</v>
      </c>
      <c r="F20" s="40">
        <v>788</v>
      </c>
      <c r="G20" s="40">
        <v>797</v>
      </c>
      <c r="H20" s="5">
        <f t="shared" ref="H20" si="26">(F20-E20)*C20</f>
        <v>6000</v>
      </c>
      <c r="I20" s="16">
        <f>(F20-G20)*C20</f>
        <v>-4500</v>
      </c>
      <c r="J20" s="16">
        <f t="shared" ref="J20:J25" si="27">I20+H20</f>
        <v>1500</v>
      </c>
    </row>
    <row r="21" spans="1:10">
      <c r="A21" s="13">
        <v>43446</v>
      </c>
      <c r="B21" s="51" t="s">
        <v>65</v>
      </c>
      <c r="C21" s="51">
        <v>2667</v>
      </c>
      <c r="D21" s="39" t="s">
        <v>10</v>
      </c>
      <c r="E21" s="40">
        <v>343</v>
      </c>
      <c r="F21" s="40">
        <v>346</v>
      </c>
      <c r="G21" s="40" t="s">
        <v>44</v>
      </c>
      <c r="H21" s="5">
        <f t="shared" ref="H21" si="28">(F21-E21)*C21</f>
        <v>8001</v>
      </c>
      <c r="I21" s="16">
        <v>0</v>
      </c>
      <c r="J21" s="16">
        <f t="shared" si="27"/>
        <v>8001</v>
      </c>
    </row>
    <row r="22" spans="1:10">
      <c r="A22" s="13">
        <v>43445</v>
      </c>
      <c r="B22" s="51" t="s">
        <v>56</v>
      </c>
      <c r="C22" s="51">
        <v>600</v>
      </c>
      <c r="D22" s="39" t="s">
        <v>10</v>
      </c>
      <c r="E22" s="40">
        <v>761</v>
      </c>
      <c r="F22" s="40">
        <v>750</v>
      </c>
      <c r="G22" s="40" t="s">
        <v>44</v>
      </c>
      <c r="H22" s="5">
        <f t="shared" ref="H22" si="29">(F22-E22)*C22</f>
        <v>-6600</v>
      </c>
      <c r="I22" s="16">
        <v>0</v>
      </c>
      <c r="J22" s="16">
        <f t="shared" si="27"/>
        <v>-6600</v>
      </c>
    </row>
    <row r="23" spans="1:10">
      <c r="A23" s="13">
        <v>43444</v>
      </c>
      <c r="B23" s="51" t="s">
        <v>204</v>
      </c>
      <c r="C23" s="51">
        <v>1200</v>
      </c>
      <c r="D23" s="39" t="s">
        <v>11</v>
      </c>
      <c r="E23" s="40">
        <v>410</v>
      </c>
      <c r="F23" s="40">
        <v>405</v>
      </c>
      <c r="G23" s="40" t="s">
        <v>44</v>
      </c>
      <c r="H23" s="5">
        <f>(E23-F23)*C23</f>
        <v>6000</v>
      </c>
      <c r="I23" s="16">
        <v>0</v>
      </c>
      <c r="J23" s="16">
        <f t="shared" si="27"/>
        <v>6000</v>
      </c>
    </row>
    <row r="24" spans="1:10">
      <c r="A24" s="13">
        <v>43439</v>
      </c>
      <c r="B24" s="51" t="s">
        <v>22</v>
      </c>
      <c r="C24" s="51">
        <v>1100</v>
      </c>
      <c r="D24" s="39" t="s">
        <v>11</v>
      </c>
      <c r="E24" s="40">
        <v>672</v>
      </c>
      <c r="F24" s="40">
        <v>665</v>
      </c>
      <c r="G24" s="40">
        <v>656</v>
      </c>
      <c r="H24" s="5">
        <f>(E24-F24)*C24</f>
        <v>7700</v>
      </c>
      <c r="I24" s="16">
        <f>(F24-G24)*C24</f>
        <v>9900</v>
      </c>
      <c r="J24" s="16">
        <f t="shared" si="27"/>
        <v>17600</v>
      </c>
    </row>
    <row r="25" spans="1:10">
      <c r="A25" s="13">
        <v>43437</v>
      </c>
      <c r="B25" s="51" t="s">
        <v>197</v>
      </c>
      <c r="C25" s="51">
        <v>9000</v>
      </c>
      <c r="D25" s="39" t="s">
        <v>10</v>
      </c>
      <c r="E25" s="40">
        <v>82</v>
      </c>
      <c r="F25" s="40">
        <v>82.9</v>
      </c>
      <c r="G25" s="40">
        <v>83.8</v>
      </c>
      <c r="H25" s="5">
        <f t="shared" ref="H25" si="30">(F25-E25)*C25</f>
        <v>8100.0000000000509</v>
      </c>
      <c r="I25" s="5">
        <f>(G25-F25)*C25</f>
        <v>8099.9999999999236</v>
      </c>
      <c r="J25" s="16">
        <f t="shared" si="27"/>
        <v>16199.999999999975</v>
      </c>
    </row>
    <row r="26" spans="1:10">
      <c r="A26" s="13">
        <v>43433</v>
      </c>
      <c r="B26" s="51" t="s">
        <v>180</v>
      </c>
      <c r="C26" s="51">
        <v>1250</v>
      </c>
      <c r="D26" s="39" t="s">
        <v>10</v>
      </c>
      <c r="E26" s="40">
        <v>443</v>
      </c>
      <c r="F26" s="40">
        <v>448</v>
      </c>
      <c r="G26" s="40">
        <v>453</v>
      </c>
      <c r="H26" s="5">
        <f t="shared" ref="H26" si="31">(F26-E26)*C26</f>
        <v>6250</v>
      </c>
      <c r="I26" s="5">
        <f>(G26-F26)*C26</f>
        <v>6250</v>
      </c>
      <c r="J26" s="16">
        <f t="shared" ref="J26" si="32">+I26+H26</f>
        <v>12500</v>
      </c>
    </row>
    <row r="27" spans="1:10">
      <c r="A27" s="13">
        <v>43432</v>
      </c>
      <c r="B27" s="51" t="s">
        <v>107</v>
      </c>
      <c r="C27" s="51">
        <v>400</v>
      </c>
      <c r="D27" s="39" t="s">
        <v>11</v>
      </c>
      <c r="E27" s="40">
        <v>1478</v>
      </c>
      <c r="F27" s="40">
        <v>1468</v>
      </c>
      <c r="G27" s="40" t="s">
        <v>44</v>
      </c>
      <c r="H27" s="5">
        <f>(E27-F27)*C27</f>
        <v>4000</v>
      </c>
      <c r="I27" s="16">
        <v>0</v>
      </c>
      <c r="J27" s="16">
        <f>I27+H27</f>
        <v>4000</v>
      </c>
    </row>
    <row r="28" spans="1:10">
      <c r="A28" s="13">
        <v>43431</v>
      </c>
      <c r="B28" s="51" t="s">
        <v>85</v>
      </c>
      <c r="C28" s="51">
        <v>800</v>
      </c>
      <c r="D28" s="39" t="s">
        <v>10</v>
      </c>
      <c r="E28" s="40">
        <v>984</v>
      </c>
      <c r="F28" s="40">
        <v>991</v>
      </c>
      <c r="G28" s="40" t="s">
        <v>44</v>
      </c>
      <c r="H28" s="5">
        <f t="shared" ref="H28" si="33">(F28-E28)*C28</f>
        <v>5600</v>
      </c>
      <c r="I28" s="5">
        <v>0</v>
      </c>
      <c r="J28" s="16">
        <f t="shared" ref="J28" si="34">+I28+H28</f>
        <v>5600</v>
      </c>
    </row>
    <row r="29" spans="1:10">
      <c r="A29" s="13">
        <v>43430</v>
      </c>
      <c r="B29" s="51" t="s">
        <v>191</v>
      </c>
      <c r="C29" s="51">
        <v>1100</v>
      </c>
      <c r="D29" s="39" t="s">
        <v>11</v>
      </c>
      <c r="E29" s="40">
        <v>513.5</v>
      </c>
      <c r="F29" s="40">
        <v>508.5</v>
      </c>
      <c r="G29" s="40">
        <v>505.5</v>
      </c>
      <c r="H29" s="5">
        <f>(E29-F29)*C29</f>
        <v>5500</v>
      </c>
      <c r="I29" s="16">
        <f>(F29-G29)*C29</f>
        <v>3300</v>
      </c>
      <c r="J29" s="16">
        <f>I29+H29</f>
        <v>8800</v>
      </c>
    </row>
    <row r="30" spans="1:10">
      <c r="A30" s="13">
        <v>43426</v>
      </c>
      <c r="B30" s="51" t="s">
        <v>185</v>
      </c>
      <c r="C30" s="51">
        <v>800</v>
      </c>
      <c r="D30" s="39" t="s">
        <v>10</v>
      </c>
      <c r="E30" s="40">
        <v>537</v>
      </c>
      <c r="F30" s="40">
        <v>544.5</v>
      </c>
      <c r="G30" s="40" t="s">
        <v>44</v>
      </c>
      <c r="H30" s="5">
        <f t="shared" ref="H30:H31" si="35">(F30-E30)*C30</f>
        <v>6000</v>
      </c>
      <c r="I30" s="5">
        <v>0</v>
      </c>
      <c r="J30" s="16">
        <f t="shared" ref="J30:J31" si="36">+I30+H30</f>
        <v>6000</v>
      </c>
    </row>
    <row r="31" spans="1:10">
      <c r="A31" s="13">
        <v>43425</v>
      </c>
      <c r="B31" s="51" t="s">
        <v>186</v>
      </c>
      <c r="C31" s="51">
        <v>2000</v>
      </c>
      <c r="D31" s="39" t="s">
        <v>10</v>
      </c>
      <c r="E31" s="40">
        <v>248.5</v>
      </c>
      <c r="F31" s="40">
        <v>251.5</v>
      </c>
      <c r="G31" s="40" t="s">
        <v>44</v>
      </c>
      <c r="H31" s="5">
        <f t="shared" si="35"/>
        <v>6000</v>
      </c>
      <c r="I31" s="16">
        <v>0</v>
      </c>
      <c r="J31" s="16">
        <f t="shared" si="36"/>
        <v>6000</v>
      </c>
    </row>
    <row r="32" spans="1:10">
      <c r="A32" s="13">
        <v>43424</v>
      </c>
      <c r="B32" s="51" t="s">
        <v>92</v>
      </c>
      <c r="C32" s="51">
        <v>500</v>
      </c>
      <c r="D32" s="39" t="s">
        <v>10</v>
      </c>
      <c r="E32" s="40">
        <v>760</v>
      </c>
      <c r="F32" s="40">
        <v>770</v>
      </c>
      <c r="G32" s="40" t="s">
        <v>44</v>
      </c>
      <c r="H32" s="5">
        <f t="shared" ref="H32" si="37">(F32-E32)*C32</f>
        <v>5000</v>
      </c>
      <c r="I32" s="5">
        <v>0</v>
      </c>
      <c r="J32" s="16">
        <f t="shared" ref="J32:J33" si="38">+I32+H32</f>
        <v>5000</v>
      </c>
    </row>
    <row r="33" spans="1:10">
      <c r="A33" s="13">
        <v>43423</v>
      </c>
      <c r="B33" s="51" t="s">
        <v>65</v>
      </c>
      <c r="C33" s="51">
        <v>2266</v>
      </c>
      <c r="D33" s="39" t="s">
        <v>11</v>
      </c>
      <c r="E33" s="40">
        <v>335</v>
      </c>
      <c r="F33" s="40">
        <v>333</v>
      </c>
      <c r="G33" s="40">
        <v>331.5</v>
      </c>
      <c r="H33" s="5">
        <f>(E33-F33)*C33</f>
        <v>4532</v>
      </c>
      <c r="I33" s="16">
        <f>(F33-G33)*C33</f>
        <v>3399</v>
      </c>
      <c r="J33" s="16">
        <f t="shared" si="38"/>
        <v>7931</v>
      </c>
    </row>
    <row r="34" spans="1:10">
      <c r="A34" s="13">
        <v>43420</v>
      </c>
      <c r="B34" s="51" t="s">
        <v>71</v>
      </c>
      <c r="C34" s="51">
        <v>500</v>
      </c>
      <c r="D34" s="39" t="s">
        <v>10</v>
      </c>
      <c r="E34" s="40">
        <v>1122</v>
      </c>
      <c r="F34" s="40">
        <v>1129.5</v>
      </c>
      <c r="G34" s="40" t="s">
        <v>44</v>
      </c>
      <c r="H34" s="5">
        <f t="shared" ref="H34:H38" si="39">(F34-E34)*C34</f>
        <v>3750</v>
      </c>
      <c r="I34" s="5">
        <v>0</v>
      </c>
      <c r="J34" s="16">
        <f t="shared" ref="J34:J39" si="40">+I34+H34</f>
        <v>3750</v>
      </c>
    </row>
    <row r="35" spans="1:10">
      <c r="A35" s="13">
        <v>43419</v>
      </c>
      <c r="B35" s="51" t="s">
        <v>178</v>
      </c>
      <c r="C35" s="51">
        <v>750</v>
      </c>
      <c r="D35" s="39" t="s">
        <v>10</v>
      </c>
      <c r="E35" s="40">
        <v>916</v>
      </c>
      <c r="F35" s="40">
        <v>924</v>
      </c>
      <c r="G35" s="40" t="s">
        <v>44</v>
      </c>
      <c r="H35" s="5">
        <f t="shared" si="39"/>
        <v>6000</v>
      </c>
      <c r="I35" s="16">
        <v>0</v>
      </c>
      <c r="J35" s="16">
        <f t="shared" si="40"/>
        <v>6000</v>
      </c>
    </row>
    <row r="36" spans="1:10">
      <c r="A36" s="13">
        <v>43418</v>
      </c>
      <c r="B36" s="51" t="s">
        <v>179</v>
      </c>
      <c r="C36" s="51">
        <v>400</v>
      </c>
      <c r="D36" s="39" t="s">
        <v>11</v>
      </c>
      <c r="E36" s="40">
        <v>994</v>
      </c>
      <c r="F36" s="40">
        <v>994</v>
      </c>
      <c r="G36" s="40" t="s">
        <v>44</v>
      </c>
      <c r="H36" s="5">
        <f t="shared" ref="H36" si="41">(F36-E36)*C36</f>
        <v>0</v>
      </c>
      <c r="I36" s="5">
        <v>0</v>
      </c>
      <c r="J36" s="16">
        <f t="shared" si="40"/>
        <v>0</v>
      </c>
    </row>
    <row r="37" spans="1:10">
      <c r="A37" s="13">
        <v>43417</v>
      </c>
      <c r="B37" s="51" t="s">
        <v>132</v>
      </c>
      <c r="C37" s="51">
        <v>700</v>
      </c>
      <c r="D37" s="39" t="s">
        <v>10</v>
      </c>
      <c r="E37" s="40">
        <v>1300</v>
      </c>
      <c r="F37" s="40">
        <v>1310</v>
      </c>
      <c r="G37" s="40" t="s">
        <v>44</v>
      </c>
      <c r="H37" s="5">
        <f t="shared" si="39"/>
        <v>7000</v>
      </c>
      <c r="I37" s="16">
        <v>0</v>
      </c>
      <c r="J37" s="16">
        <f t="shared" si="40"/>
        <v>7000</v>
      </c>
    </row>
    <row r="38" spans="1:10">
      <c r="A38" s="13">
        <v>43416</v>
      </c>
      <c r="B38" s="51" t="s">
        <v>180</v>
      </c>
      <c r="C38" s="51">
        <v>1250</v>
      </c>
      <c r="D38" s="39" t="s">
        <v>10</v>
      </c>
      <c r="E38" s="40">
        <v>441</v>
      </c>
      <c r="F38" s="40">
        <v>445</v>
      </c>
      <c r="G38" s="40" t="s">
        <v>44</v>
      </c>
      <c r="H38" s="5">
        <f t="shared" si="39"/>
        <v>5000</v>
      </c>
      <c r="I38" s="5">
        <v>0</v>
      </c>
      <c r="J38" s="16">
        <f t="shared" si="40"/>
        <v>5000</v>
      </c>
    </row>
    <row r="39" spans="1:10">
      <c r="A39" s="13">
        <v>43406</v>
      </c>
      <c r="B39" s="51" t="s">
        <v>137</v>
      </c>
      <c r="C39" s="51">
        <v>1300</v>
      </c>
      <c r="D39" s="39" t="s">
        <v>10</v>
      </c>
      <c r="E39" s="40">
        <v>379</v>
      </c>
      <c r="F39" s="40">
        <v>382</v>
      </c>
      <c r="G39" s="40" t="s">
        <v>44</v>
      </c>
      <c r="H39" s="5">
        <f t="shared" ref="H39" si="42">(F39-E39)*C39</f>
        <v>3900</v>
      </c>
      <c r="I39" s="16">
        <v>0</v>
      </c>
      <c r="J39" s="16">
        <f t="shared" si="40"/>
        <v>3900</v>
      </c>
    </row>
    <row r="40" spans="1:10">
      <c r="A40" s="13">
        <v>43404</v>
      </c>
      <c r="B40" s="51" t="s">
        <v>169</v>
      </c>
      <c r="C40" s="51">
        <v>3000</v>
      </c>
      <c r="D40" s="39" t="s">
        <v>10</v>
      </c>
      <c r="E40" s="40">
        <v>251.5</v>
      </c>
      <c r="F40" s="40">
        <v>253.5</v>
      </c>
      <c r="G40" s="40">
        <v>256</v>
      </c>
      <c r="H40" s="5">
        <f t="shared" ref="H40" si="43">(F40-E40)*C40</f>
        <v>6000</v>
      </c>
      <c r="I40" s="5">
        <f>(G40-F40)*C40</f>
        <v>7500</v>
      </c>
      <c r="J40" s="16">
        <f t="shared" ref="J40" si="44">+I40+H40</f>
        <v>13500</v>
      </c>
    </row>
    <row r="41" spans="1:10">
      <c r="A41" s="13">
        <v>43403</v>
      </c>
      <c r="B41" s="51" t="s">
        <v>161</v>
      </c>
      <c r="C41" s="51">
        <v>1200</v>
      </c>
      <c r="D41" s="39" t="s">
        <v>10</v>
      </c>
      <c r="E41" s="40">
        <v>688</v>
      </c>
      <c r="F41" s="40">
        <v>693</v>
      </c>
      <c r="G41" s="40" t="s">
        <v>44</v>
      </c>
      <c r="H41" s="5">
        <f t="shared" ref="H41" si="45">(F41-E41)*C41</f>
        <v>6000</v>
      </c>
      <c r="I41" s="5">
        <v>0</v>
      </c>
      <c r="J41" s="16">
        <f t="shared" ref="J41" si="46">+I41+H41</f>
        <v>6000</v>
      </c>
    </row>
    <row r="42" spans="1:10">
      <c r="A42" s="13">
        <v>43402</v>
      </c>
      <c r="B42" s="51" t="s">
        <v>168</v>
      </c>
      <c r="C42" s="51">
        <v>550</v>
      </c>
      <c r="D42" s="39" t="s">
        <v>10</v>
      </c>
      <c r="E42" s="40">
        <v>885</v>
      </c>
      <c r="F42" s="40">
        <v>895</v>
      </c>
      <c r="G42" s="40" t="s">
        <v>44</v>
      </c>
      <c r="H42" s="5">
        <f t="shared" ref="H42:H43" si="47">(F42-E42)*C42</f>
        <v>5500</v>
      </c>
      <c r="I42" s="5">
        <v>0</v>
      </c>
      <c r="J42" s="16">
        <f t="shared" ref="J42:J44" si="48">+I42+H42</f>
        <v>5500</v>
      </c>
    </row>
    <row r="43" spans="1:10">
      <c r="A43" s="13">
        <v>43399</v>
      </c>
      <c r="B43" s="51" t="s">
        <v>25</v>
      </c>
      <c r="C43" s="51">
        <v>1250</v>
      </c>
      <c r="D43" s="39" t="s">
        <v>10</v>
      </c>
      <c r="E43" s="40">
        <v>580</v>
      </c>
      <c r="F43" s="40">
        <v>586</v>
      </c>
      <c r="G43" s="40" t="s">
        <v>44</v>
      </c>
      <c r="H43" s="5">
        <f t="shared" si="47"/>
        <v>7500</v>
      </c>
      <c r="I43" s="5">
        <v>0</v>
      </c>
      <c r="J43" s="16">
        <f t="shared" si="48"/>
        <v>7500</v>
      </c>
    </row>
    <row r="44" spans="1:10">
      <c r="A44" s="13">
        <v>43398</v>
      </c>
      <c r="B44" s="51" t="s">
        <v>92</v>
      </c>
      <c r="C44" s="51">
        <v>500</v>
      </c>
      <c r="D44" s="39" t="s">
        <v>11</v>
      </c>
      <c r="E44" s="40">
        <v>545</v>
      </c>
      <c r="F44" s="40">
        <v>539</v>
      </c>
      <c r="G44" s="40" t="s">
        <v>44</v>
      </c>
      <c r="H44" s="5">
        <f>(E44-F44)*C44</f>
        <v>3000</v>
      </c>
      <c r="I44" s="5">
        <v>0</v>
      </c>
      <c r="J44" s="16">
        <f t="shared" si="48"/>
        <v>3000</v>
      </c>
    </row>
    <row r="45" spans="1:10">
      <c r="A45" s="13">
        <v>43397</v>
      </c>
      <c r="B45" s="51" t="s">
        <v>163</v>
      </c>
      <c r="C45" s="51">
        <v>200</v>
      </c>
      <c r="D45" s="39" t="s">
        <v>11</v>
      </c>
      <c r="E45" s="40">
        <v>5320</v>
      </c>
      <c r="F45" s="40">
        <v>5355</v>
      </c>
      <c r="G45" s="40" t="s">
        <v>44</v>
      </c>
      <c r="H45" s="5">
        <f>(E45-F45)*C45</f>
        <v>-7000</v>
      </c>
      <c r="I45" s="5">
        <v>0</v>
      </c>
      <c r="J45" s="16">
        <f t="shared" ref="J45" si="49">+I45+H45</f>
        <v>-7000</v>
      </c>
    </row>
    <row r="46" spans="1:10">
      <c r="A46" s="13">
        <v>43396</v>
      </c>
      <c r="B46" s="51" t="s">
        <v>162</v>
      </c>
      <c r="C46" s="51">
        <v>2800</v>
      </c>
      <c r="D46" s="39" t="s">
        <v>11</v>
      </c>
      <c r="E46" s="40">
        <v>136.80000000000001</v>
      </c>
      <c r="F46" s="40">
        <v>135.19999999999999</v>
      </c>
      <c r="G46" s="40" t="s">
        <v>44</v>
      </c>
      <c r="H46" s="5">
        <f>(E46-F46)*C46</f>
        <v>4480.0000000000637</v>
      </c>
      <c r="I46" s="5">
        <v>0</v>
      </c>
      <c r="J46" s="16">
        <f t="shared" ref="J46" si="50">+I46+H46</f>
        <v>4480.0000000000637</v>
      </c>
    </row>
    <row r="47" spans="1:10">
      <c r="A47" s="13">
        <v>43395</v>
      </c>
      <c r="B47" s="51" t="s">
        <v>134</v>
      </c>
      <c r="C47" s="51">
        <v>700</v>
      </c>
      <c r="D47" s="39" t="s">
        <v>10</v>
      </c>
      <c r="E47" s="40">
        <v>1125</v>
      </c>
      <c r="F47" s="40">
        <v>1133.9000000000001</v>
      </c>
      <c r="G47" s="40" t="s">
        <v>44</v>
      </c>
      <c r="H47" s="5">
        <f t="shared" ref="H47:H49" si="51">(F47-E47)*C47</f>
        <v>6230.0000000000637</v>
      </c>
      <c r="I47" s="5">
        <v>0</v>
      </c>
      <c r="J47" s="16">
        <f t="shared" ref="J47" si="52">+I47+H47</f>
        <v>6230.0000000000637</v>
      </c>
    </row>
    <row r="48" spans="1:10">
      <c r="A48" s="13">
        <v>43392</v>
      </c>
      <c r="B48" s="51" t="s">
        <v>161</v>
      </c>
      <c r="C48" s="51">
        <v>1200</v>
      </c>
      <c r="D48" s="39" t="s">
        <v>11</v>
      </c>
      <c r="E48" s="40">
        <v>700</v>
      </c>
      <c r="F48" s="40">
        <v>695</v>
      </c>
      <c r="G48" s="40" t="s">
        <v>44</v>
      </c>
      <c r="H48" s="5">
        <f>(E48-F48)*C48</f>
        <v>6000</v>
      </c>
      <c r="I48" s="5">
        <v>0</v>
      </c>
      <c r="J48" s="16">
        <f t="shared" ref="J48" si="53">+I48+H48</f>
        <v>6000</v>
      </c>
    </row>
    <row r="49" spans="1:10">
      <c r="A49" s="13">
        <v>43389</v>
      </c>
      <c r="B49" s="51" t="s">
        <v>22</v>
      </c>
      <c r="C49" s="51">
        <v>1100</v>
      </c>
      <c r="D49" s="39" t="s">
        <v>10</v>
      </c>
      <c r="E49" s="40">
        <v>626</v>
      </c>
      <c r="F49" s="40">
        <v>632</v>
      </c>
      <c r="G49" s="40">
        <v>640</v>
      </c>
      <c r="H49" s="5">
        <f t="shared" si="51"/>
        <v>6600</v>
      </c>
      <c r="I49" s="5">
        <f>(G49-F49)*C49</f>
        <v>8800</v>
      </c>
      <c r="J49" s="16">
        <f t="shared" ref="J49" si="54">+I49+H49</f>
        <v>15400</v>
      </c>
    </row>
    <row r="50" spans="1:10">
      <c r="A50" s="13">
        <v>43388</v>
      </c>
      <c r="B50" s="51" t="s">
        <v>156</v>
      </c>
      <c r="C50" s="51">
        <v>5000</v>
      </c>
      <c r="D50" s="39" t="s">
        <v>10</v>
      </c>
      <c r="E50" s="40">
        <v>98.8</v>
      </c>
      <c r="F50" s="40">
        <v>99.7</v>
      </c>
      <c r="G50" s="40" t="s">
        <v>44</v>
      </c>
      <c r="H50" s="5">
        <f t="shared" ref="H50" si="55">(F50-E50)*C50</f>
        <v>4500.0000000000282</v>
      </c>
      <c r="I50" s="5">
        <v>0</v>
      </c>
      <c r="J50" s="16">
        <f t="shared" ref="J50" si="56">+I50+H50</f>
        <v>4500.0000000000282</v>
      </c>
    </row>
    <row r="51" spans="1:10">
      <c r="A51" s="13">
        <v>43385</v>
      </c>
      <c r="B51" s="51" t="s">
        <v>150</v>
      </c>
      <c r="C51" s="51">
        <v>2500</v>
      </c>
      <c r="D51" s="39" t="s">
        <v>10</v>
      </c>
      <c r="E51" s="40">
        <v>407</v>
      </c>
      <c r="F51" s="40">
        <v>410</v>
      </c>
      <c r="G51" s="40">
        <v>412</v>
      </c>
      <c r="H51" s="5">
        <f t="shared" ref="H51" si="57">(F51-E51)*C51</f>
        <v>7500</v>
      </c>
      <c r="I51" s="5">
        <f>(G51-F51)*C51</f>
        <v>5000</v>
      </c>
      <c r="J51" s="16">
        <f t="shared" ref="J51:J54" si="58">+I51+H51</f>
        <v>12500</v>
      </c>
    </row>
    <row r="52" spans="1:10">
      <c r="A52" s="13">
        <v>43384</v>
      </c>
      <c r="B52" s="51" t="s">
        <v>98</v>
      </c>
      <c r="C52" s="51">
        <v>4000</v>
      </c>
      <c r="D52" s="39" t="s">
        <v>11</v>
      </c>
      <c r="E52" s="40">
        <v>93.5</v>
      </c>
      <c r="F52" s="40">
        <v>93.5</v>
      </c>
      <c r="G52" s="40" t="s">
        <v>44</v>
      </c>
      <c r="H52" s="5">
        <f>(E52-F52)*C52</f>
        <v>0</v>
      </c>
      <c r="I52" s="16">
        <v>0</v>
      </c>
      <c r="J52" s="16">
        <f t="shared" si="58"/>
        <v>0</v>
      </c>
    </row>
    <row r="53" spans="1:10">
      <c r="A53" s="13">
        <v>43383</v>
      </c>
      <c r="B53" s="51" t="s">
        <v>151</v>
      </c>
      <c r="C53" s="51">
        <v>400</v>
      </c>
      <c r="D53" s="39" t="s">
        <v>10</v>
      </c>
      <c r="E53" s="40">
        <v>1275</v>
      </c>
      <c r="F53" s="40">
        <v>1290</v>
      </c>
      <c r="G53" s="40">
        <v>1305</v>
      </c>
      <c r="H53" s="5">
        <f t="shared" ref="H53" si="59">(F53-E53)*C53</f>
        <v>6000</v>
      </c>
      <c r="I53" s="5">
        <f>(G53-F53)*C53</f>
        <v>6000</v>
      </c>
      <c r="J53" s="16">
        <f t="shared" si="58"/>
        <v>12000</v>
      </c>
    </row>
    <row r="54" spans="1:10">
      <c r="A54" s="13">
        <v>43382</v>
      </c>
      <c r="B54" s="51" t="s">
        <v>122</v>
      </c>
      <c r="C54" s="51">
        <v>2500</v>
      </c>
      <c r="D54" s="39" t="s">
        <v>11</v>
      </c>
      <c r="E54" s="40">
        <v>302</v>
      </c>
      <c r="F54" s="40">
        <v>299</v>
      </c>
      <c r="G54" s="40">
        <v>295</v>
      </c>
      <c r="H54" s="5">
        <f>(E54-F54)*C54</f>
        <v>7500</v>
      </c>
      <c r="I54" s="16">
        <f>(F54-G54)*C54</f>
        <v>10000</v>
      </c>
      <c r="J54" s="16">
        <f t="shared" si="58"/>
        <v>17500</v>
      </c>
    </row>
    <row r="55" spans="1:10">
      <c r="A55" s="13">
        <v>43381</v>
      </c>
      <c r="B55" s="51" t="s">
        <v>152</v>
      </c>
      <c r="C55" s="51">
        <v>1000</v>
      </c>
      <c r="D55" s="39" t="s">
        <v>11</v>
      </c>
      <c r="E55" s="40">
        <v>486</v>
      </c>
      <c r="F55" s="40">
        <v>479</v>
      </c>
      <c r="G55" s="40" t="s">
        <v>44</v>
      </c>
      <c r="H55" s="5">
        <f>(E55-F55)*C55</f>
        <v>7000</v>
      </c>
      <c r="I55" s="5">
        <v>0</v>
      </c>
      <c r="J55" s="16">
        <f t="shared" ref="J55:J57" si="60">+I55+H55</f>
        <v>7000</v>
      </c>
    </row>
    <row r="56" spans="1:10">
      <c r="A56" s="13">
        <v>43378</v>
      </c>
      <c r="B56" s="51" t="s">
        <v>96</v>
      </c>
      <c r="C56" s="51">
        <v>1000</v>
      </c>
      <c r="D56" s="39" t="s">
        <v>11</v>
      </c>
      <c r="E56" s="40">
        <v>765</v>
      </c>
      <c r="F56" s="40">
        <v>758</v>
      </c>
      <c r="G56" s="40" t="s">
        <v>44</v>
      </c>
      <c r="H56" s="5">
        <f>(E56-F56)*C56</f>
        <v>7000</v>
      </c>
      <c r="I56" s="16">
        <v>0</v>
      </c>
      <c r="J56" s="16">
        <f t="shared" si="60"/>
        <v>7000</v>
      </c>
    </row>
    <row r="57" spans="1:10">
      <c r="A57" s="13">
        <v>43377</v>
      </c>
      <c r="B57" s="51" t="s">
        <v>143</v>
      </c>
      <c r="C57" s="51">
        <v>1100</v>
      </c>
      <c r="D57" s="39" t="s">
        <v>11</v>
      </c>
      <c r="E57" s="40">
        <v>872</v>
      </c>
      <c r="F57" s="40">
        <v>872</v>
      </c>
      <c r="G57" s="40" t="s">
        <v>44</v>
      </c>
      <c r="H57" s="5">
        <f t="shared" ref="H57" si="61">(F57-E57)*C57</f>
        <v>0</v>
      </c>
      <c r="I57" s="5">
        <v>0</v>
      </c>
      <c r="J57" s="16">
        <f t="shared" si="60"/>
        <v>0</v>
      </c>
    </row>
    <row r="58" spans="1:10">
      <c r="A58" s="13">
        <v>43376</v>
      </c>
      <c r="B58" s="51" t="s">
        <v>92</v>
      </c>
      <c r="C58" s="51">
        <v>500</v>
      </c>
      <c r="D58" s="39" t="s">
        <v>10</v>
      </c>
      <c r="E58" s="40">
        <v>621</v>
      </c>
      <c r="F58" s="40">
        <v>631</v>
      </c>
      <c r="G58" s="40" t="s">
        <v>44</v>
      </c>
      <c r="H58" s="5">
        <f t="shared" ref="H58" si="62">(F58-E58)*C58</f>
        <v>5000</v>
      </c>
      <c r="I58" s="16">
        <v>0</v>
      </c>
      <c r="J58" s="16">
        <f t="shared" ref="J58:J59" si="63">+I58+H58</f>
        <v>5000</v>
      </c>
    </row>
    <row r="59" spans="1:10">
      <c r="A59" s="13">
        <v>43374</v>
      </c>
      <c r="B59" s="51" t="s">
        <v>144</v>
      </c>
      <c r="C59" s="51">
        <v>750</v>
      </c>
      <c r="D59" s="39" t="s">
        <v>11</v>
      </c>
      <c r="E59" s="40">
        <v>992</v>
      </c>
      <c r="F59" s="40">
        <v>992</v>
      </c>
      <c r="G59" s="40" t="s">
        <v>44</v>
      </c>
      <c r="H59" s="5">
        <f>(E59-F59)*C59</f>
        <v>0</v>
      </c>
      <c r="I59" s="16">
        <v>0</v>
      </c>
      <c r="J59" s="16">
        <f t="shared" si="63"/>
        <v>0</v>
      </c>
    </row>
    <row r="60" spans="1:10">
      <c r="A60" s="13">
        <v>43371</v>
      </c>
      <c r="B60" s="51" t="s">
        <v>134</v>
      </c>
      <c r="C60" s="51">
        <v>700</v>
      </c>
      <c r="D60" s="39" t="s">
        <v>11</v>
      </c>
      <c r="E60" s="40">
        <v>1178</v>
      </c>
      <c r="F60" s="40">
        <v>1168</v>
      </c>
      <c r="G60" s="40">
        <v>1160</v>
      </c>
      <c r="H60" s="5">
        <f>(E60-F60)*C60</f>
        <v>7000</v>
      </c>
      <c r="I60" s="16">
        <f>(F60-G60)*C60</f>
        <v>5600</v>
      </c>
      <c r="J60" s="16">
        <f t="shared" ref="J60:J61" si="64">+I60+H60</f>
        <v>12600</v>
      </c>
    </row>
    <row r="61" spans="1:10">
      <c r="A61" s="13">
        <v>43370</v>
      </c>
      <c r="B61" s="51" t="s">
        <v>133</v>
      </c>
      <c r="C61" s="51">
        <v>1200</v>
      </c>
      <c r="D61" s="39" t="s">
        <v>11</v>
      </c>
      <c r="E61" s="40">
        <v>605</v>
      </c>
      <c r="F61" s="40">
        <v>600</v>
      </c>
      <c r="G61" s="40" t="s">
        <v>44</v>
      </c>
      <c r="H61" s="5">
        <f>(E61-F61)*C61</f>
        <v>6000</v>
      </c>
      <c r="I61" s="16">
        <v>0</v>
      </c>
      <c r="J61" s="16">
        <f t="shared" si="64"/>
        <v>6000</v>
      </c>
    </row>
    <row r="62" spans="1:10">
      <c r="A62" s="13">
        <v>43369</v>
      </c>
      <c r="B62" s="51" t="s">
        <v>132</v>
      </c>
      <c r="C62" s="51">
        <v>800</v>
      </c>
      <c r="D62" s="39" t="s">
        <v>10</v>
      </c>
      <c r="E62" s="40">
        <v>1390</v>
      </c>
      <c r="F62" s="40">
        <v>1400</v>
      </c>
      <c r="G62" s="40">
        <v>1420</v>
      </c>
      <c r="H62" s="5">
        <f t="shared" ref="H62" si="65">(F62-E62)*C62</f>
        <v>8000</v>
      </c>
      <c r="I62" s="5">
        <f>(G62-F62)*C62</f>
        <v>16000</v>
      </c>
      <c r="J62" s="16">
        <f t="shared" ref="J62" si="66">+I62+H62</f>
        <v>24000</v>
      </c>
    </row>
    <row r="63" spans="1:10">
      <c r="A63" s="13">
        <v>43368</v>
      </c>
      <c r="B63" s="51" t="s">
        <v>93</v>
      </c>
      <c r="C63" s="51">
        <v>2000</v>
      </c>
      <c r="D63" s="39" t="s">
        <v>11</v>
      </c>
      <c r="E63" s="40">
        <v>346</v>
      </c>
      <c r="F63" s="40">
        <v>342</v>
      </c>
      <c r="G63" s="40">
        <v>338</v>
      </c>
      <c r="H63" s="5">
        <f>(E63-F63)*C63</f>
        <v>8000</v>
      </c>
      <c r="I63" s="16">
        <f>(F63-G63)*C63</f>
        <v>8000</v>
      </c>
      <c r="J63" s="16">
        <f t="shared" ref="J63" si="67">+I63+H63</f>
        <v>16000</v>
      </c>
    </row>
    <row r="64" spans="1:10">
      <c r="A64" s="13">
        <v>43367</v>
      </c>
      <c r="B64" s="51" t="s">
        <v>131</v>
      </c>
      <c r="C64" s="51">
        <v>1600</v>
      </c>
      <c r="D64" s="39" t="s">
        <v>11</v>
      </c>
      <c r="E64" s="40">
        <v>261</v>
      </c>
      <c r="F64" s="40">
        <v>257</v>
      </c>
      <c r="G64" s="40">
        <v>252</v>
      </c>
      <c r="H64" s="5">
        <f>(E64-F64)*C64</f>
        <v>6400</v>
      </c>
      <c r="I64" s="16">
        <f>(F64-G64)*C64</f>
        <v>8000</v>
      </c>
      <c r="J64" s="16">
        <f t="shared" ref="J64" si="68">+I64+H64</f>
        <v>14400</v>
      </c>
    </row>
    <row r="65" spans="1:10">
      <c r="A65" s="13">
        <v>43364</v>
      </c>
      <c r="B65" s="51" t="s">
        <v>123</v>
      </c>
      <c r="C65" s="51">
        <v>1800</v>
      </c>
      <c r="D65" s="39" t="s">
        <v>10</v>
      </c>
      <c r="E65" s="40">
        <v>373</v>
      </c>
      <c r="F65" s="40">
        <v>369</v>
      </c>
      <c r="G65" s="40" t="s">
        <v>44</v>
      </c>
      <c r="H65" s="5">
        <f t="shared" ref="H65" si="69">(F65-E65)*C65</f>
        <v>-7200</v>
      </c>
      <c r="I65" s="5">
        <v>0</v>
      </c>
      <c r="J65" s="16">
        <f t="shared" ref="J65" si="70">+I65+H65</f>
        <v>-7200</v>
      </c>
    </row>
    <row r="66" spans="1:10">
      <c r="A66" s="13">
        <v>43362</v>
      </c>
      <c r="B66" s="51" t="s">
        <v>65</v>
      </c>
      <c r="C66" s="51">
        <v>2666</v>
      </c>
      <c r="D66" s="39" t="s">
        <v>10</v>
      </c>
      <c r="E66" s="40">
        <v>384</v>
      </c>
      <c r="F66" s="40">
        <v>386.5</v>
      </c>
      <c r="G66" s="40">
        <v>388</v>
      </c>
      <c r="H66" s="5">
        <f t="shared" ref="H66" si="71">(F66-E66)*C66</f>
        <v>6665</v>
      </c>
      <c r="I66" s="5">
        <f>(G66-F66)*C66</f>
        <v>3999</v>
      </c>
      <c r="J66" s="16">
        <f t="shared" ref="J66" si="72">+I66+H66</f>
        <v>10664</v>
      </c>
    </row>
    <row r="67" spans="1:10">
      <c r="A67" s="13">
        <v>43361</v>
      </c>
      <c r="B67" s="51" t="s">
        <v>124</v>
      </c>
      <c r="C67" s="51">
        <v>900</v>
      </c>
      <c r="D67" s="39" t="s">
        <v>10</v>
      </c>
      <c r="E67" s="40">
        <v>683</v>
      </c>
      <c r="F67" s="40">
        <v>681</v>
      </c>
      <c r="G67" s="40" t="s">
        <v>44</v>
      </c>
      <c r="H67" s="5">
        <f t="shared" ref="H67" si="73">(F67-E67)*C67</f>
        <v>-1800</v>
      </c>
      <c r="I67" s="16">
        <v>0</v>
      </c>
      <c r="J67" s="16">
        <f t="shared" ref="J67" si="74">+I67+H67</f>
        <v>-1800</v>
      </c>
    </row>
    <row r="68" spans="1:10">
      <c r="A68" s="13">
        <v>43360</v>
      </c>
      <c r="B68" s="51" t="s">
        <v>123</v>
      </c>
      <c r="C68" s="51">
        <v>1800</v>
      </c>
      <c r="D68" s="39" t="s">
        <v>10</v>
      </c>
      <c r="E68" s="40">
        <v>365</v>
      </c>
      <c r="F68" s="40">
        <v>367.5</v>
      </c>
      <c r="G68" s="40" t="s">
        <v>44</v>
      </c>
      <c r="H68" s="5">
        <f t="shared" ref="H68" si="75">(F68-E68)*C68</f>
        <v>4500</v>
      </c>
      <c r="I68" s="16">
        <v>0</v>
      </c>
      <c r="J68" s="16">
        <f t="shared" ref="J68:J71" si="76">+I68+H68</f>
        <v>4500</v>
      </c>
    </row>
    <row r="69" spans="1:10">
      <c r="A69" s="13">
        <v>43357</v>
      </c>
      <c r="B69" s="51" t="s">
        <v>130</v>
      </c>
      <c r="C69" s="51">
        <v>700</v>
      </c>
      <c r="D69" s="39" t="s">
        <v>10</v>
      </c>
      <c r="E69" s="40">
        <v>985</v>
      </c>
      <c r="F69" s="40">
        <v>994</v>
      </c>
      <c r="G69" s="40" t="s">
        <v>44</v>
      </c>
      <c r="H69" s="5">
        <f t="shared" ref="H69" si="77">(F69-E69)*C69</f>
        <v>6300</v>
      </c>
      <c r="I69" s="16">
        <v>0</v>
      </c>
      <c r="J69" s="16">
        <f t="shared" ref="J69" si="78">+I69+H69</f>
        <v>6300</v>
      </c>
    </row>
    <row r="70" spans="1:10">
      <c r="A70" s="13">
        <v>43355</v>
      </c>
      <c r="B70" s="51" t="s">
        <v>129</v>
      </c>
      <c r="C70" s="51">
        <v>1500</v>
      </c>
      <c r="D70" s="39" t="s">
        <v>11</v>
      </c>
      <c r="E70" s="40">
        <v>300</v>
      </c>
      <c r="F70" s="40">
        <v>300</v>
      </c>
      <c r="G70" s="40" t="s">
        <v>44</v>
      </c>
      <c r="H70" s="5">
        <f>(E70-F70)*C70</f>
        <v>0</v>
      </c>
      <c r="I70" s="16">
        <v>0</v>
      </c>
      <c r="J70" s="16">
        <f t="shared" ref="J70" si="79">+I70+H70</f>
        <v>0</v>
      </c>
    </row>
    <row r="71" spans="1:10">
      <c r="A71" s="13">
        <v>43354</v>
      </c>
      <c r="B71" s="51" t="s">
        <v>128</v>
      </c>
      <c r="C71" s="51">
        <v>1500</v>
      </c>
      <c r="D71" s="39" t="s">
        <v>11</v>
      </c>
      <c r="E71" s="40">
        <v>587</v>
      </c>
      <c r="F71" s="40">
        <v>582</v>
      </c>
      <c r="G71" s="40" t="s">
        <v>44</v>
      </c>
      <c r="H71" s="5">
        <f>(E71-F71)*C71</f>
        <v>7500</v>
      </c>
      <c r="I71" s="16">
        <v>0</v>
      </c>
      <c r="J71" s="16">
        <f t="shared" si="76"/>
        <v>7500</v>
      </c>
    </row>
    <row r="72" spans="1:10">
      <c r="A72" s="13">
        <v>43353</v>
      </c>
      <c r="B72" s="51" t="s">
        <v>122</v>
      </c>
      <c r="C72" s="51">
        <v>2600</v>
      </c>
      <c r="D72" s="39" t="s">
        <v>11</v>
      </c>
      <c r="E72" s="40">
        <v>349</v>
      </c>
      <c r="F72" s="40">
        <v>346</v>
      </c>
      <c r="G72" s="40">
        <v>343.8</v>
      </c>
      <c r="H72" s="5">
        <f>(E72-F72)*C72</f>
        <v>7800</v>
      </c>
      <c r="I72" s="16">
        <f>(F72-G72)*C72</f>
        <v>5719.9999999999709</v>
      </c>
      <c r="J72" s="16">
        <f t="shared" ref="J72" si="80">+I72+H72</f>
        <v>13519.999999999971</v>
      </c>
    </row>
    <row r="73" spans="1:10">
      <c r="A73" s="13">
        <v>43350</v>
      </c>
      <c r="B73" s="51" t="s">
        <v>121</v>
      </c>
      <c r="C73" s="51">
        <v>600</v>
      </c>
      <c r="D73" s="39" t="s">
        <v>10</v>
      </c>
      <c r="E73" s="40">
        <v>922</v>
      </c>
      <c r="F73" s="40">
        <v>922</v>
      </c>
      <c r="G73" s="40" t="s">
        <v>44</v>
      </c>
      <c r="H73" s="5">
        <f t="shared" ref="H73" si="81">(F73-E73)*C73</f>
        <v>0</v>
      </c>
      <c r="I73" s="5">
        <v>0</v>
      </c>
      <c r="J73" s="16">
        <f t="shared" ref="J73" si="82">+I73+H73</f>
        <v>0</v>
      </c>
    </row>
    <row r="74" spans="1:10">
      <c r="A74" s="13">
        <v>43349</v>
      </c>
      <c r="B74" s="51" t="s">
        <v>120</v>
      </c>
      <c r="C74" s="51">
        <v>700</v>
      </c>
      <c r="D74" s="39" t="s">
        <v>10</v>
      </c>
      <c r="E74" s="40">
        <v>771</v>
      </c>
      <c r="F74" s="40">
        <v>780</v>
      </c>
      <c r="G74" s="40">
        <v>800</v>
      </c>
      <c r="H74" s="5">
        <f t="shared" ref="H74" si="83">(F74-E74)*C74</f>
        <v>6300</v>
      </c>
      <c r="I74" s="5">
        <f>(G74-F74)*C74</f>
        <v>14000</v>
      </c>
      <c r="J74" s="16">
        <f t="shared" ref="J74" si="84">+I74+H74</f>
        <v>20300</v>
      </c>
    </row>
    <row r="75" spans="1:10">
      <c r="A75" s="13">
        <v>43348</v>
      </c>
      <c r="B75" s="51" t="s">
        <v>118</v>
      </c>
      <c r="C75" s="51">
        <v>1100</v>
      </c>
      <c r="D75" s="39" t="s">
        <v>11</v>
      </c>
      <c r="E75" s="40">
        <v>577</v>
      </c>
      <c r="F75" s="40">
        <v>580</v>
      </c>
      <c r="G75" s="40" t="s">
        <v>44</v>
      </c>
      <c r="H75" s="5">
        <f>(E75-F75)*C75</f>
        <v>-3300</v>
      </c>
      <c r="I75" s="5">
        <v>0</v>
      </c>
      <c r="J75" s="16">
        <f t="shared" ref="J75" si="85">+I75+H75</f>
        <v>-3300</v>
      </c>
    </row>
    <row r="76" spans="1:10">
      <c r="A76" s="13">
        <v>43348</v>
      </c>
      <c r="B76" s="51" t="s">
        <v>117</v>
      </c>
      <c r="C76" s="51">
        <v>1100</v>
      </c>
      <c r="D76" s="39" t="s">
        <v>11</v>
      </c>
      <c r="E76" s="40">
        <v>653</v>
      </c>
      <c r="F76" s="40">
        <v>649</v>
      </c>
      <c r="G76" s="40" t="s">
        <v>44</v>
      </c>
      <c r="H76" s="5">
        <f>(E76-F76)*C76</f>
        <v>4400</v>
      </c>
      <c r="I76" s="5">
        <v>0</v>
      </c>
      <c r="J76" s="16">
        <f t="shared" ref="J76" si="86">+I76+H76</f>
        <v>4400</v>
      </c>
    </row>
    <row r="77" spans="1:10">
      <c r="A77" s="13">
        <v>43347</v>
      </c>
      <c r="B77" s="51" t="s">
        <v>64</v>
      </c>
      <c r="C77" s="51">
        <v>1100</v>
      </c>
      <c r="D77" s="39" t="s">
        <v>11</v>
      </c>
      <c r="E77" s="40">
        <v>509</v>
      </c>
      <c r="F77" s="40">
        <v>503</v>
      </c>
      <c r="G77" s="40" t="s">
        <v>44</v>
      </c>
      <c r="H77" s="5">
        <f>(E77-F77)*C77</f>
        <v>6600</v>
      </c>
      <c r="I77" s="5">
        <v>0</v>
      </c>
      <c r="J77" s="16">
        <f t="shared" ref="J77" si="87">+I77+H77</f>
        <v>6600</v>
      </c>
    </row>
    <row r="78" spans="1:10">
      <c r="A78" s="13">
        <v>43346</v>
      </c>
      <c r="B78" s="51" t="s">
        <v>113</v>
      </c>
      <c r="C78" s="51">
        <v>250</v>
      </c>
      <c r="D78" s="39" t="s">
        <v>10</v>
      </c>
      <c r="E78" s="40">
        <v>2600</v>
      </c>
      <c r="F78" s="40">
        <v>2625</v>
      </c>
      <c r="G78" s="40">
        <v>2640</v>
      </c>
      <c r="H78" s="5">
        <f t="shared" ref="H78:H79" si="88">(F78-E78)*C78</f>
        <v>6250</v>
      </c>
      <c r="I78" s="5">
        <f>(G78-F78)*C78</f>
        <v>3750</v>
      </c>
      <c r="J78" s="16">
        <f t="shared" ref="J78:J79" si="89">+I78+H78</f>
        <v>10000</v>
      </c>
    </row>
    <row r="79" spans="1:10">
      <c r="A79" s="13">
        <v>43343</v>
      </c>
      <c r="B79" s="51" t="s">
        <v>116</v>
      </c>
      <c r="C79" s="51">
        <v>1000</v>
      </c>
      <c r="D79" s="39" t="s">
        <v>10</v>
      </c>
      <c r="E79" s="40">
        <v>712</v>
      </c>
      <c r="F79" s="40">
        <v>719</v>
      </c>
      <c r="G79" s="40">
        <v>725</v>
      </c>
      <c r="H79" s="5">
        <f t="shared" si="88"/>
        <v>7000</v>
      </c>
      <c r="I79" s="5">
        <f>(G79-F79)*C79</f>
        <v>6000</v>
      </c>
      <c r="J79" s="16">
        <f t="shared" si="89"/>
        <v>13000</v>
      </c>
    </row>
    <row r="80" spans="1:10">
      <c r="A80" s="13">
        <v>43341</v>
      </c>
      <c r="B80" s="51" t="s">
        <v>62</v>
      </c>
      <c r="C80" s="51">
        <v>2250</v>
      </c>
      <c r="D80" s="39" t="s">
        <v>10</v>
      </c>
      <c r="E80" s="40">
        <v>219</v>
      </c>
      <c r="F80" s="40">
        <v>222</v>
      </c>
      <c r="G80" s="40" t="s">
        <v>44</v>
      </c>
      <c r="H80" s="5">
        <f t="shared" ref="H80:H81" si="90">(F80-E80)*C80</f>
        <v>6750</v>
      </c>
      <c r="I80" s="5">
        <v>0</v>
      </c>
      <c r="J80" s="16">
        <f t="shared" ref="J80:J81" si="91">+I80+H80</f>
        <v>6750</v>
      </c>
    </row>
    <row r="81" spans="1:10">
      <c r="A81" s="13">
        <v>43340</v>
      </c>
      <c r="B81" s="51" t="s">
        <v>105</v>
      </c>
      <c r="C81" s="51">
        <v>300</v>
      </c>
      <c r="D81" s="39" t="s">
        <v>10</v>
      </c>
      <c r="E81" s="40">
        <v>3095</v>
      </c>
      <c r="F81" s="40">
        <v>3115</v>
      </c>
      <c r="G81" s="40">
        <v>3140</v>
      </c>
      <c r="H81" s="5">
        <f t="shared" si="90"/>
        <v>6000</v>
      </c>
      <c r="I81" s="5">
        <f>(G81-F81)*C81</f>
        <v>7500</v>
      </c>
      <c r="J81" s="16">
        <f t="shared" si="91"/>
        <v>13500</v>
      </c>
    </row>
    <row r="82" spans="1:10">
      <c r="A82" s="13">
        <v>43339</v>
      </c>
      <c r="B82" s="51" t="s">
        <v>105</v>
      </c>
      <c r="C82" s="51">
        <v>300</v>
      </c>
      <c r="D82" s="39" t="s">
        <v>10</v>
      </c>
      <c r="E82" s="40">
        <v>2953</v>
      </c>
      <c r="F82" s="40">
        <v>2974</v>
      </c>
      <c r="G82" s="40">
        <v>3000</v>
      </c>
      <c r="H82" s="5">
        <f t="shared" ref="H82:H83" si="92">(F82-E82)*C82</f>
        <v>6300</v>
      </c>
      <c r="I82" s="5">
        <v>0</v>
      </c>
      <c r="J82" s="16">
        <f t="shared" ref="J82:J83" si="93">+I82+H82</f>
        <v>6300</v>
      </c>
    </row>
    <row r="83" spans="1:10">
      <c r="A83" s="13">
        <v>43336</v>
      </c>
      <c r="B83" s="51" t="s">
        <v>77</v>
      </c>
      <c r="C83" s="51">
        <v>500</v>
      </c>
      <c r="D83" s="39" t="s">
        <v>10</v>
      </c>
      <c r="E83" s="40">
        <v>1998</v>
      </c>
      <c r="F83" s="40">
        <v>2007.8</v>
      </c>
      <c r="G83" s="40" t="s">
        <v>44</v>
      </c>
      <c r="H83" s="5">
        <f t="shared" si="92"/>
        <v>4899.9999999999773</v>
      </c>
      <c r="I83" s="5">
        <v>0</v>
      </c>
      <c r="J83" s="16">
        <f t="shared" si="93"/>
        <v>4899.9999999999773</v>
      </c>
    </row>
    <row r="84" spans="1:10">
      <c r="A84" s="13">
        <v>43335</v>
      </c>
      <c r="B84" s="51" t="s">
        <v>106</v>
      </c>
      <c r="C84" s="51">
        <v>4000</v>
      </c>
      <c r="D84" s="39" t="s">
        <v>10</v>
      </c>
      <c r="E84" s="40">
        <v>164.5</v>
      </c>
      <c r="F84" s="40">
        <v>165</v>
      </c>
      <c r="G84" s="40" t="s">
        <v>44</v>
      </c>
      <c r="H84" s="5">
        <f t="shared" ref="H84" si="94">(F84-E84)*C84</f>
        <v>2000</v>
      </c>
      <c r="I84" s="5">
        <v>0</v>
      </c>
      <c r="J84" s="16">
        <f t="shared" ref="J84" si="95">+I84+H84</f>
        <v>2000</v>
      </c>
    </row>
    <row r="85" spans="1:10">
      <c r="A85" s="13">
        <v>43332</v>
      </c>
      <c r="B85" s="51" t="s">
        <v>107</v>
      </c>
      <c r="C85" s="51">
        <v>800</v>
      </c>
      <c r="D85" s="39" t="s">
        <v>10</v>
      </c>
      <c r="E85" s="40">
        <v>1230</v>
      </c>
      <c r="F85" s="40">
        <v>1238</v>
      </c>
      <c r="G85" s="40">
        <v>1250</v>
      </c>
      <c r="H85" s="5">
        <f t="shared" ref="H85" si="96">(F85-E85)*C85</f>
        <v>6400</v>
      </c>
      <c r="I85" s="5">
        <v>0</v>
      </c>
      <c r="J85" s="16">
        <f t="shared" ref="J85" si="97">+I85+H85</f>
        <v>6400</v>
      </c>
    </row>
    <row r="86" spans="1:10">
      <c r="A86" s="13">
        <v>43329</v>
      </c>
      <c r="B86" s="51" t="s">
        <v>77</v>
      </c>
      <c r="C86" s="51">
        <v>500</v>
      </c>
      <c r="D86" s="39" t="s">
        <v>10</v>
      </c>
      <c r="E86" s="40">
        <v>1201</v>
      </c>
      <c r="F86" s="40">
        <v>1188</v>
      </c>
      <c r="G86" s="40" t="s">
        <v>44</v>
      </c>
      <c r="H86" s="5">
        <f t="shared" ref="H86" si="98">(F86-E86)*C86</f>
        <v>-6500</v>
      </c>
      <c r="I86" s="5">
        <v>0</v>
      </c>
      <c r="J86" s="16">
        <f t="shared" ref="J86" si="99">+I86+H86</f>
        <v>-6500</v>
      </c>
    </row>
    <row r="87" spans="1:10">
      <c r="A87" s="13">
        <v>43328</v>
      </c>
      <c r="B87" s="51" t="s">
        <v>65</v>
      </c>
      <c r="C87" s="51">
        <v>2667</v>
      </c>
      <c r="D87" s="39" t="s">
        <v>10</v>
      </c>
      <c r="E87" s="40">
        <v>397</v>
      </c>
      <c r="F87" s="40">
        <v>393.5</v>
      </c>
      <c r="G87" s="40" t="s">
        <v>44</v>
      </c>
      <c r="H87" s="5">
        <f t="shared" ref="H87" si="100">(F87-E87)*C87</f>
        <v>-9334.5</v>
      </c>
      <c r="I87" s="5">
        <v>0</v>
      </c>
      <c r="J87" s="16">
        <f t="shared" ref="J87" si="101">+I87+H87</f>
        <v>-9334.5</v>
      </c>
    </row>
    <row r="88" spans="1:10">
      <c r="A88" s="13">
        <v>43326</v>
      </c>
      <c r="B88" s="51" t="s">
        <v>101</v>
      </c>
      <c r="C88" s="51">
        <v>1500</v>
      </c>
      <c r="D88" s="39" t="s">
        <v>10</v>
      </c>
      <c r="E88" s="40">
        <v>644</v>
      </c>
      <c r="F88" s="40">
        <v>649</v>
      </c>
      <c r="G88" s="40">
        <v>660</v>
      </c>
      <c r="H88" s="5">
        <f t="shared" ref="H88" si="102">(F88-E88)*C88</f>
        <v>7500</v>
      </c>
      <c r="I88" s="5">
        <f>(G88-F88)*C88</f>
        <v>16500</v>
      </c>
      <c r="J88" s="16">
        <f t="shared" ref="J88" si="103">+I88+H88</f>
        <v>24000</v>
      </c>
    </row>
    <row r="89" spans="1:10">
      <c r="A89" s="13">
        <v>43325</v>
      </c>
      <c r="B89" s="51" t="s">
        <v>77</v>
      </c>
      <c r="C89" s="51">
        <v>500</v>
      </c>
      <c r="D89" s="39" t="s">
        <v>10</v>
      </c>
      <c r="E89" s="40">
        <v>1226</v>
      </c>
      <c r="F89" s="40">
        <v>1238</v>
      </c>
      <c r="G89" s="40">
        <v>1260</v>
      </c>
      <c r="H89" s="5">
        <f t="shared" ref="H89" si="104">(F89-E89)*C89</f>
        <v>6000</v>
      </c>
      <c r="I89" s="5">
        <f>(G89-F89)*C89</f>
        <v>11000</v>
      </c>
      <c r="J89" s="16">
        <f t="shared" ref="J89" si="105">+I89+H89</f>
        <v>17000</v>
      </c>
    </row>
    <row r="90" spans="1:10">
      <c r="A90" s="13">
        <v>43322</v>
      </c>
      <c r="B90" s="51" t="s">
        <v>94</v>
      </c>
      <c r="C90" s="51">
        <v>1750</v>
      </c>
      <c r="D90" s="39" t="s">
        <v>10</v>
      </c>
      <c r="E90" s="40">
        <v>390.5</v>
      </c>
      <c r="F90" s="40">
        <v>387.5</v>
      </c>
      <c r="G90" s="40" t="s">
        <v>44</v>
      </c>
      <c r="H90" s="5">
        <f t="shared" ref="H90" si="106">(F90-E90)*C90</f>
        <v>-5250</v>
      </c>
      <c r="I90" s="5">
        <v>0</v>
      </c>
      <c r="J90" s="16">
        <f t="shared" ref="J90" si="107">+I90+H90</f>
        <v>-5250</v>
      </c>
    </row>
    <row r="91" spans="1:10">
      <c r="A91" s="13">
        <v>43321</v>
      </c>
      <c r="B91" s="51" t="s">
        <v>98</v>
      </c>
      <c r="C91" s="51">
        <v>4000</v>
      </c>
      <c r="D91" s="39" t="s">
        <v>10</v>
      </c>
      <c r="E91" s="40">
        <v>155</v>
      </c>
      <c r="F91" s="40">
        <v>157</v>
      </c>
      <c r="G91" s="40">
        <v>158</v>
      </c>
      <c r="H91" s="5">
        <f t="shared" ref="H91" si="108">(F91-E91)*C91</f>
        <v>8000</v>
      </c>
      <c r="I91" s="5">
        <f>(G91-F91)*C91</f>
        <v>4000</v>
      </c>
      <c r="J91" s="16">
        <f t="shared" ref="J91" si="109">+I91+H91</f>
        <v>12000</v>
      </c>
    </row>
    <row r="92" spans="1:10">
      <c r="A92" s="13">
        <v>43319</v>
      </c>
      <c r="B92" s="51" t="s">
        <v>95</v>
      </c>
      <c r="C92" s="51">
        <v>1300</v>
      </c>
      <c r="D92" s="39" t="s">
        <v>10</v>
      </c>
      <c r="E92" s="40">
        <v>425</v>
      </c>
      <c r="F92" s="40">
        <v>425</v>
      </c>
      <c r="G92" s="40" t="s">
        <v>44</v>
      </c>
      <c r="H92" s="5">
        <f t="shared" ref="H92" si="110">(F92-E92)*C92</f>
        <v>0</v>
      </c>
      <c r="I92" s="5">
        <v>0</v>
      </c>
      <c r="J92" s="16">
        <f t="shared" ref="J92" si="111">+I92+H92</f>
        <v>0</v>
      </c>
    </row>
    <row r="93" spans="1:10">
      <c r="A93" s="13">
        <v>43318</v>
      </c>
      <c r="B93" s="51" t="s">
        <v>93</v>
      </c>
      <c r="C93" s="51">
        <v>2000</v>
      </c>
      <c r="D93" s="39" t="s">
        <v>10</v>
      </c>
      <c r="E93" s="40">
        <v>433</v>
      </c>
      <c r="F93" s="40">
        <v>430</v>
      </c>
      <c r="G93" s="40" t="s">
        <v>44</v>
      </c>
      <c r="H93" s="5">
        <f t="shared" ref="H93:H94" si="112">(F93-E93)*C93</f>
        <v>-6000</v>
      </c>
      <c r="I93" s="5">
        <v>0</v>
      </c>
      <c r="J93" s="16">
        <f t="shared" ref="J93:J94" si="113">+I93+H93</f>
        <v>-6000</v>
      </c>
    </row>
    <row r="94" spans="1:10">
      <c r="A94" s="13">
        <v>43315</v>
      </c>
      <c r="B94" s="51" t="s">
        <v>94</v>
      </c>
      <c r="C94" s="51">
        <v>1750</v>
      </c>
      <c r="D94" s="39" t="s">
        <v>10</v>
      </c>
      <c r="E94" s="40">
        <v>373</v>
      </c>
      <c r="F94" s="40">
        <v>376</v>
      </c>
      <c r="G94" s="40" t="s">
        <v>44</v>
      </c>
      <c r="H94" s="5">
        <f t="shared" si="112"/>
        <v>5250</v>
      </c>
      <c r="I94" s="5">
        <v>0</v>
      </c>
      <c r="J94" s="16">
        <f t="shared" si="113"/>
        <v>5250</v>
      </c>
    </row>
    <row r="95" spans="1:10">
      <c r="A95" s="13">
        <v>43314</v>
      </c>
      <c r="B95" s="51" t="s">
        <v>90</v>
      </c>
      <c r="C95" s="51">
        <v>600</v>
      </c>
      <c r="D95" s="39" t="s">
        <v>10</v>
      </c>
      <c r="E95" s="40">
        <v>982</v>
      </c>
      <c r="F95" s="40">
        <v>991</v>
      </c>
      <c r="G95" s="40" t="s">
        <v>44</v>
      </c>
      <c r="H95" s="5">
        <f t="shared" ref="H95:H97" si="114">(F95-E95)*C95</f>
        <v>5400</v>
      </c>
      <c r="I95" s="5">
        <v>0</v>
      </c>
      <c r="J95" s="16">
        <f t="shared" ref="J95:J97" si="115">+I95+H95</f>
        <v>5400</v>
      </c>
    </row>
    <row r="96" spans="1:10">
      <c r="A96" s="13">
        <v>43313</v>
      </c>
      <c r="B96" s="51" t="s">
        <v>91</v>
      </c>
      <c r="C96" s="51">
        <v>2500</v>
      </c>
      <c r="D96" s="39" t="s">
        <v>10</v>
      </c>
      <c r="E96" s="40">
        <v>234.5</v>
      </c>
      <c r="F96" s="40">
        <v>235.5</v>
      </c>
      <c r="G96" s="40" t="s">
        <v>44</v>
      </c>
      <c r="H96" s="5">
        <f t="shared" si="114"/>
        <v>2500</v>
      </c>
      <c r="I96" s="5">
        <v>0</v>
      </c>
      <c r="J96" s="16">
        <f t="shared" si="115"/>
        <v>2500</v>
      </c>
    </row>
    <row r="97" spans="1:10">
      <c r="A97" s="13">
        <v>43311</v>
      </c>
      <c r="B97" s="51" t="s">
        <v>92</v>
      </c>
      <c r="C97" s="51">
        <v>500</v>
      </c>
      <c r="D97" s="39" t="s">
        <v>10</v>
      </c>
      <c r="E97" s="40">
        <v>886</v>
      </c>
      <c r="F97" s="40">
        <v>898</v>
      </c>
      <c r="G97" s="40">
        <v>904</v>
      </c>
      <c r="H97" s="5">
        <f t="shared" si="114"/>
        <v>6000</v>
      </c>
      <c r="I97" s="5">
        <f>(G97-F97)*C97</f>
        <v>3000</v>
      </c>
      <c r="J97" s="16">
        <f t="shared" si="115"/>
        <v>9000</v>
      </c>
    </row>
    <row r="98" spans="1:10">
      <c r="A98" s="13">
        <v>43308</v>
      </c>
      <c r="B98" s="51" t="s">
        <v>80</v>
      </c>
      <c r="C98" s="51">
        <v>1500</v>
      </c>
      <c r="D98" s="39" t="s">
        <v>10</v>
      </c>
      <c r="E98" s="40">
        <v>269</v>
      </c>
      <c r="F98" s="40">
        <v>269.5</v>
      </c>
      <c r="G98" s="40">
        <v>0</v>
      </c>
      <c r="H98" s="5">
        <f t="shared" ref="H98:H103" si="116">(F98-E98)*C98</f>
        <v>750</v>
      </c>
      <c r="I98" s="5">
        <v>0</v>
      </c>
      <c r="J98" s="16">
        <f t="shared" ref="J98:J101" si="117">+I98+H98</f>
        <v>750</v>
      </c>
    </row>
    <row r="99" spans="1:10">
      <c r="A99" s="13">
        <v>43306</v>
      </c>
      <c r="B99" s="51" t="s">
        <v>81</v>
      </c>
      <c r="C99" s="51">
        <v>700</v>
      </c>
      <c r="D99" s="39" t="s">
        <v>10</v>
      </c>
      <c r="E99" s="40">
        <v>809</v>
      </c>
      <c r="F99" s="40">
        <v>819</v>
      </c>
      <c r="G99" s="40">
        <v>835</v>
      </c>
      <c r="H99" s="5">
        <f t="shared" si="116"/>
        <v>7000</v>
      </c>
      <c r="I99" s="5">
        <f>(G99-F99)*C99</f>
        <v>11200</v>
      </c>
      <c r="J99" s="16">
        <f t="shared" si="117"/>
        <v>18200</v>
      </c>
    </row>
    <row r="100" spans="1:10">
      <c r="A100" s="13">
        <v>43305</v>
      </c>
      <c r="B100" s="51" t="s">
        <v>82</v>
      </c>
      <c r="C100" s="51">
        <v>500</v>
      </c>
      <c r="D100" s="39" t="s">
        <v>10</v>
      </c>
      <c r="E100" s="40">
        <v>1245</v>
      </c>
      <c r="F100" s="40">
        <v>1257</v>
      </c>
      <c r="G100" s="40">
        <v>1275</v>
      </c>
      <c r="H100" s="5">
        <f t="shared" si="116"/>
        <v>6000</v>
      </c>
      <c r="I100" s="5">
        <f>(G100-F100)*C100</f>
        <v>9000</v>
      </c>
      <c r="J100" s="16">
        <f t="shared" si="117"/>
        <v>15000</v>
      </c>
    </row>
    <row r="101" spans="1:10">
      <c r="A101" s="13">
        <v>43304</v>
      </c>
      <c r="B101" s="51" t="s">
        <v>83</v>
      </c>
      <c r="C101" s="51">
        <v>3000</v>
      </c>
      <c r="D101" s="39" t="s">
        <v>10</v>
      </c>
      <c r="E101" s="40">
        <v>202</v>
      </c>
      <c r="F101" s="40">
        <v>204</v>
      </c>
      <c r="G101" s="40">
        <v>205.95</v>
      </c>
      <c r="H101" s="5">
        <f t="shared" si="116"/>
        <v>6000</v>
      </c>
      <c r="I101" s="5">
        <f>(G101-F101)*C101</f>
        <v>5849.9999999999654</v>
      </c>
      <c r="J101" s="16">
        <f t="shared" si="117"/>
        <v>11849.999999999965</v>
      </c>
    </row>
    <row r="102" spans="1:10">
      <c r="A102" s="13">
        <v>43301</v>
      </c>
      <c r="B102" s="51" t="s">
        <v>84</v>
      </c>
      <c r="C102" s="51">
        <v>125</v>
      </c>
      <c r="D102" s="39" t="s">
        <v>10</v>
      </c>
      <c r="E102" s="40">
        <v>6635</v>
      </c>
      <c r="F102" s="40">
        <v>6700</v>
      </c>
      <c r="G102" s="40">
        <v>6780</v>
      </c>
      <c r="H102" s="5">
        <f t="shared" si="116"/>
        <v>8125</v>
      </c>
      <c r="I102" s="5">
        <f>(G102-F102)*C102</f>
        <v>10000</v>
      </c>
      <c r="J102" s="16">
        <f>+I102+H102</f>
        <v>18125</v>
      </c>
    </row>
    <row r="103" spans="1:10">
      <c r="A103" s="2">
        <v>43300</v>
      </c>
      <c r="B103" s="28" t="s">
        <v>85</v>
      </c>
      <c r="C103" s="28">
        <v>800</v>
      </c>
      <c r="D103" s="28" t="s">
        <v>10</v>
      </c>
      <c r="E103" s="29">
        <v>1174</v>
      </c>
      <c r="F103" s="29">
        <v>1166</v>
      </c>
      <c r="G103" s="30">
        <v>0</v>
      </c>
      <c r="H103" s="5">
        <f t="shared" si="116"/>
        <v>-6400</v>
      </c>
      <c r="I103" s="5">
        <v>0</v>
      </c>
      <c r="J103" s="16">
        <f t="shared" ref="J103" si="118">+I103+H103</f>
        <v>-6400</v>
      </c>
    </row>
    <row r="104" spans="1:10">
      <c r="A104" s="2">
        <v>43299</v>
      </c>
      <c r="B104" s="28" t="s">
        <v>76</v>
      </c>
      <c r="C104" s="28">
        <v>3500</v>
      </c>
      <c r="D104" s="28" t="s">
        <v>10</v>
      </c>
      <c r="E104" s="29">
        <v>97.8</v>
      </c>
      <c r="F104" s="29">
        <v>99.6</v>
      </c>
      <c r="G104" s="30">
        <v>0</v>
      </c>
      <c r="H104" s="5">
        <v>6250</v>
      </c>
      <c r="I104" s="5">
        <v>0</v>
      </c>
      <c r="J104" s="16">
        <f t="shared" ref="J104:J106" si="119">+I104+H104</f>
        <v>6250</v>
      </c>
    </row>
    <row r="105" spans="1:10">
      <c r="A105" s="2">
        <v>43298</v>
      </c>
      <c r="B105" s="28" t="s">
        <v>64</v>
      </c>
      <c r="C105" s="28">
        <v>1100</v>
      </c>
      <c r="D105" s="28" t="s">
        <v>10</v>
      </c>
      <c r="E105" s="29">
        <v>514</v>
      </c>
      <c r="F105" s="29">
        <v>519.5</v>
      </c>
      <c r="G105" s="30">
        <v>0</v>
      </c>
      <c r="H105" s="5">
        <v>6250</v>
      </c>
      <c r="I105" s="5">
        <v>0</v>
      </c>
      <c r="J105" s="16">
        <f t="shared" si="119"/>
        <v>6250</v>
      </c>
    </row>
    <row r="106" spans="1:10">
      <c r="A106" s="2">
        <v>43297</v>
      </c>
      <c r="B106" s="28" t="s">
        <v>77</v>
      </c>
      <c r="C106" s="28">
        <v>500</v>
      </c>
      <c r="D106" s="28" t="s">
        <v>11</v>
      </c>
      <c r="E106" s="29">
        <v>944</v>
      </c>
      <c r="F106" s="29">
        <v>939</v>
      </c>
      <c r="G106" s="30">
        <v>0</v>
      </c>
      <c r="H106" s="5">
        <f>(E106-F106)*C106</f>
        <v>2500</v>
      </c>
      <c r="I106" s="5">
        <v>0</v>
      </c>
      <c r="J106" s="16">
        <f t="shared" si="119"/>
        <v>2500</v>
      </c>
    </row>
    <row r="107" spans="1:10">
      <c r="A107" s="2">
        <v>43293</v>
      </c>
      <c r="B107" s="28" t="s">
        <v>74</v>
      </c>
      <c r="C107" s="28">
        <v>500</v>
      </c>
      <c r="D107" s="28" t="s">
        <v>10</v>
      </c>
      <c r="E107" s="29">
        <v>1605</v>
      </c>
      <c r="F107" s="29">
        <v>1592</v>
      </c>
      <c r="G107" s="30">
        <v>0</v>
      </c>
      <c r="H107" s="5">
        <f t="shared" ref="H107" si="120">(F107-E107)*C107</f>
        <v>-6500</v>
      </c>
      <c r="I107" s="5">
        <v>0</v>
      </c>
      <c r="J107" s="16">
        <f t="shared" ref="J107" si="121">+I107+H107</f>
        <v>-6500</v>
      </c>
    </row>
    <row r="108" spans="1:10">
      <c r="A108" s="2">
        <v>43292</v>
      </c>
      <c r="B108" s="28" t="s">
        <v>67</v>
      </c>
      <c r="C108" s="28">
        <v>2750</v>
      </c>
      <c r="D108" s="28" t="s">
        <v>11</v>
      </c>
      <c r="E108" s="29">
        <v>267.5</v>
      </c>
      <c r="F108" s="29">
        <v>267.5</v>
      </c>
      <c r="G108" s="30">
        <v>0</v>
      </c>
      <c r="H108" s="5">
        <f t="shared" ref="H108:H109" si="122">(F108-E108)*C108</f>
        <v>0</v>
      </c>
      <c r="I108" s="5">
        <v>0</v>
      </c>
      <c r="J108" s="16">
        <f t="shared" ref="J108:J109" si="123">+I108+H108</f>
        <v>0</v>
      </c>
    </row>
    <row r="109" spans="1:10">
      <c r="A109" s="2">
        <v>43290</v>
      </c>
      <c r="B109" s="28" t="s">
        <v>68</v>
      </c>
      <c r="C109" s="28">
        <v>1400</v>
      </c>
      <c r="D109" s="28" t="s">
        <v>10</v>
      </c>
      <c r="E109" s="29">
        <v>598</v>
      </c>
      <c r="F109" s="29">
        <v>603</v>
      </c>
      <c r="G109" s="30">
        <v>0</v>
      </c>
      <c r="H109" s="5">
        <f t="shared" si="122"/>
        <v>7000</v>
      </c>
      <c r="I109" s="5">
        <v>0</v>
      </c>
      <c r="J109" s="16">
        <f t="shared" si="123"/>
        <v>7000</v>
      </c>
    </row>
    <row r="110" spans="1:10">
      <c r="A110" s="2">
        <v>43287</v>
      </c>
      <c r="B110" s="28" t="s">
        <v>25</v>
      </c>
      <c r="C110" s="28">
        <v>1250</v>
      </c>
      <c r="D110" s="28" t="s">
        <v>10</v>
      </c>
      <c r="E110" s="29">
        <v>658</v>
      </c>
      <c r="F110" s="29">
        <v>663.5</v>
      </c>
      <c r="G110" s="30">
        <v>0</v>
      </c>
      <c r="H110" s="5">
        <f t="shared" ref="H110:H112" si="124">(F110-E110)*C110</f>
        <v>6875</v>
      </c>
      <c r="I110" s="5">
        <v>0</v>
      </c>
      <c r="J110" s="16">
        <f t="shared" ref="J110:J112" si="125">+I110+H110</f>
        <v>6875</v>
      </c>
    </row>
    <row r="111" spans="1:10">
      <c r="A111" s="2">
        <v>43286</v>
      </c>
      <c r="B111" s="28" t="s">
        <v>52</v>
      </c>
      <c r="C111" s="28">
        <v>600</v>
      </c>
      <c r="D111" s="28" t="s">
        <v>10</v>
      </c>
      <c r="E111" s="29">
        <v>1320</v>
      </c>
      <c r="F111" s="29">
        <v>1330</v>
      </c>
      <c r="G111" s="30">
        <v>0</v>
      </c>
      <c r="H111" s="5">
        <f t="shared" si="124"/>
        <v>6000</v>
      </c>
      <c r="I111" s="5">
        <v>0</v>
      </c>
      <c r="J111" s="16">
        <f t="shared" si="125"/>
        <v>6000</v>
      </c>
    </row>
    <row r="112" spans="1:10">
      <c r="A112" s="2">
        <v>43285</v>
      </c>
      <c r="B112" s="28" t="s">
        <v>53</v>
      </c>
      <c r="C112" s="28">
        <v>12000</v>
      </c>
      <c r="D112" s="28" t="s">
        <v>10</v>
      </c>
      <c r="E112" s="29">
        <v>57.25</v>
      </c>
      <c r="F112" s="29">
        <v>58.25</v>
      </c>
      <c r="G112" s="30">
        <v>0</v>
      </c>
      <c r="H112" s="5">
        <f t="shared" si="124"/>
        <v>12000</v>
      </c>
      <c r="I112" s="5">
        <v>0</v>
      </c>
      <c r="J112" s="16">
        <f t="shared" si="125"/>
        <v>12000</v>
      </c>
    </row>
    <row r="113" spans="1:10">
      <c r="A113" s="2">
        <v>43285</v>
      </c>
      <c r="B113" s="31" t="s">
        <v>54</v>
      </c>
      <c r="C113" s="32">
        <v>250</v>
      </c>
      <c r="D113" s="31" t="s">
        <v>10</v>
      </c>
      <c r="E113" s="33">
        <v>2885</v>
      </c>
      <c r="F113" s="33">
        <v>2910</v>
      </c>
      <c r="G113" s="33">
        <v>2930</v>
      </c>
      <c r="H113" s="5">
        <v>6250</v>
      </c>
      <c r="I113" s="5">
        <v>6000</v>
      </c>
      <c r="J113" s="16">
        <f>+I113+H113</f>
        <v>12250</v>
      </c>
    </row>
    <row r="114" spans="1:10">
      <c r="A114" s="2">
        <v>43285</v>
      </c>
      <c r="B114" s="32" t="s">
        <v>27</v>
      </c>
      <c r="C114" s="32">
        <v>12000</v>
      </c>
      <c r="D114" s="32" t="s">
        <v>11</v>
      </c>
      <c r="E114" s="33">
        <v>80</v>
      </c>
      <c r="F114" s="33">
        <v>78</v>
      </c>
      <c r="G114" s="33">
        <v>0</v>
      </c>
      <c r="H114" s="5">
        <f>(E114-F114)*C114</f>
        <v>24000</v>
      </c>
      <c r="I114" s="5">
        <v>0</v>
      </c>
      <c r="J114" s="16">
        <f t="shared" ref="J114" si="126">+I114+H114</f>
        <v>24000</v>
      </c>
    </row>
    <row r="115" spans="1:10">
      <c r="A115" s="2">
        <v>43284</v>
      </c>
      <c r="B115" s="31" t="s">
        <v>29</v>
      </c>
      <c r="C115" s="32">
        <v>2750</v>
      </c>
      <c r="D115" s="31" t="s">
        <v>10</v>
      </c>
      <c r="E115" s="33">
        <v>260.5</v>
      </c>
      <c r="F115" s="33">
        <v>262.5</v>
      </c>
      <c r="G115" s="33">
        <v>0</v>
      </c>
      <c r="H115" s="5">
        <v>5500</v>
      </c>
      <c r="I115" s="5">
        <v>0</v>
      </c>
      <c r="J115" s="16">
        <v>5500</v>
      </c>
    </row>
    <row r="116" spans="1:10">
      <c r="A116" s="2">
        <v>43284</v>
      </c>
      <c r="B116" s="32" t="s">
        <v>55</v>
      </c>
      <c r="C116" s="32">
        <v>10000</v>
      </c>
      <c r="D116" s="32" t="s">
        <v>11</v>
      </c>
      <c r="E116" s="33">
        <v>53.75</v>
      </c>
      <c r="F116" s="33">
        <v>52.5</v>
      </c>
      <c r="G116" s="33">
        <v>0</v>
      </c>
      <c r="H116" s="5">
        <f>(E116-F116)*C116</f>
        <v>12500</v>
      </c>
      <c r="I116" s="5">
        <v>0</v>
      </c>
      <c r="J116" s="16">
        <f t="shared" ref="J116:J117" si="127">+I116+H116</f>
        <v>12500</v>
      </c>
    </row>
    <row r="117" spans="1:10">
      <c r="A117" s="2">
        <v>43283</v>
      </c>
      <c r="B117" s="28" t="s">
        <v>55</v>
      </c>
      <c r="C117" s="28">
        <v>10000</v>
      </c>
      <c r="D117" s="28" t="s">
        <v>10</v>
      </c>
      <c r="E117" s="29">
        <v>56.25</v>
      </c>
      <c r="F117" s="29">
        <v>57.5</v>
      </c>
      <c r="G117" s="30">
        <v>0</v>
      </c>
      <c r="H117" s="5">
        <f t="shared" ref="H117" si="128">(F117-E117)*C117</f>
        <v>12500</v>
      </c>
      <c r="I117" s="5">
        <v>0</v>
      </c>
      <c r="J117" s="16">
        <f t="shared" si="127"/>
        <v>12500</v>
      </c>
    </row>
    <row r="118" spans="1:10">
      <c r="A118" s="34"/>
      <c r="B118" s="35"/>
      <c r="C118" s="35"/>
      <c r="D118" s="35"/>
      <c r="E118" s="36"/>
      <c r="F118" s="36"/>
      <c r="G118" s="36"/>
      <c r="H118" s="37"/>
      <c r="I118" s="37"/>
      <c r="J118" s="38"/>
    </row>
    <row r="119" spans="1:10">
      <c r="A119" s="2">
        <v>43280</v>
      </c>
      <c r="B119" s="28" t="s">
        <v>21</v>
      </c>
      <c r="C119" s="28">
        <v>1200</v>
      </c>
      <c r="D119" s="28" t="s">
        <v>10</v>
      </c>
      <c r="E119" s="29">
        <v>972</v>
      </c>
      <c r="F119" s="29">
        <v>987</v>
      </c>
      <c r="G119" s="30">
        <v>0</v>
      </c>
      <c r="H119" s="5">
        <f t="shared" ref="H119:H121" si="129">(F119-E119)*C119</f>
        <v>18000</v>
      </c>
      <c r="I119" s="5">
        <v>0</v>
      </c>
      <c r="J119" s="16">
        <f t="shared" ref="J119:J140" si="130">+I119+H119</f>
        <v>18000</v>
      </c>
    </row>
    <row r="120" spans="1:10">
      <c r="A120" s="2">
        <v>43279</v>
      </c>
      <c r="B120" s="28" t="s">
        <v>12</v>
      </c>
      <c r="C120" s="28">
        <v>28000</v>
      </c>
      <c r="D120" s="28" t="s">
        <v>10</v>
      </c>
      <c r="E120" s="29">
        <v>13.75</v>
      </c>
      <c r="F120" s="29">
        <v>14.4</v>
      </c>
      <c r="G120" s="30">
        <v>0</v>
      </c>
      <c r="H120" s="5">
        <f t="shared" si="129"/>
        <v>18200.000000000011</v>
      </c>
      <c r="I120" s="5">
        <v>0</v>
      </c>
      <c r="J120" s="16">
        <f t="shared" si="130"/>
        <v>18200.000000000011</v>
      </c>
    </row>
    <row r="121" spans="1:10">
      <c r="A121" s="2">
        <v>43279</v>
      </c>
      <c r="B121" s="28" t="s">
        <v>56</v>
      </c>
      <c r="C121" s="28">
        <v>800</v>
      </c>
      <c r="D121" s="28" t="s">
        <v>10</v>
      </c>
      <c r="E121" s="29">
        <v>1124</v>
      </c>
      <c r="F121" s="29">
        <v>1132</v>
      </c>
      <c r="G121" s="30">
        <v>0</v>
      </c>
      <c r="H121" s="5">
        <f t="shared" si="129"/>
        <v>6400</v>
      </c>
      <c r="I121" s="5">
        <v>0</v>
      </c>
      <c r="J121" s="16">
        <f t="shared" si="130"/>
        <v>6400</v>
      </c>
    </row>
    <row r="122" spans="1:10">
      <c r="A122" s="13">
        <v>43277</v>
      </c>
      <c r="B122" s="32" t="s">
        <v>27</v>
      </c>
      <c r="C122" s="32">
        <v>12000</v>
      </c>
      <c r="D122" s="32" t="s">
        <v>11</v>
      </c>
      <c r="E122" s="33">
        <v>82.25</v>
      </c>
      <c r="F122" s="33">
        <v>80.5</v>
      </c>
      <c r="G122" s="33">
        <v>0</v>
      </c>
      <c r="H122" s="5">
        <f>(E122-F122)*C122</f>
        <v>21000</v>
      </c>
      <c r="I122" s="5">
        <v>0</v>
      </c>
      <c r="J122" s="16">
        <f t="shared" si="130"/>
        <v>21000</v>
      </c>
    </row>
    <row r="123" spans="1:10">
      <c r="A123" s="13">
        <v>43276</v>
      </c>
      <c r="B123" s="39" t="s">
        <v>18</v>
      </c>
      <c r="C123" s="39">
        <v>500</v>
      </c>
      <c r="D123" s="39" t="s">
        <v>10</v>
      </c>
      <c r="E123" s="40">
        <v>1615</v>
      </c>
      <c r="F123" s="40">
        <v>1637</v>
      </c>
      <c r="G123" s="30">
        <v>0</v>
      </c>
      <c r="H123" s="5">
        <f t="shared" ref="H123" si="131">(F123-E123)*C123</f>
        <v>11000</v>
      </c>
      <c r="I123" s="5">
        <v>0</v>
      </c>
      <c r="J123" s="16">
        <f t="shared" si="130"/>
        <v>11000</v>
      </c>
    </row>
    <row r="124" spans="1:10">
      <c r="A124" s="13">
        <v>43273</v>
      </c>
      <c r="B124" s="32" t="s">
        <v>21</v>
      </c>
      <c r="C124" s="32">
        <v>1200</v>
      </c>
      <c r="D124" s="32" t="s">
        <v>11</v>
      </c>
      <c r="E124" s="33">
        <v>985</v>
      </c>
      <c r="F124" s="33">
        <v>980</v>
      </c>
      <c r="G124" s="33">
        <v>0</v>
      </c>
      <c r="H124" s="5">
        <f>(E124-F124)*C124</f>
        <v>6000</v>
      </c>
      <c r="I124" s="5">
        <v>0</v>
      </c>
      <c r="J124" s="16">
        <f t="shared" si="130"/>
        <v>6000</v>
      </c>
    </row>
    <row r="125" spans="1:10">
      <c r="A125" s="13">
        <v>43272</v>
      </c>
      <c r="B125" s="32" t="s">
        <v>18</v>
      </c>
      <c r="C125" s="32">
        <v>500</v>
      </c>
      <c r="D125" s="32" t="s">
        <v>11</v>
      </c>
      <c r="E125" s="33">
        <v>1640</v>
      </c>
      <c r="F125" s="33">
        <v>1615</v>
      </c>
      <c r="G125" s="33">
        <v>0</v>
      </c>
      <c r="H125" s="5">
        <f>(E125-F125)*C125</f>
        <v>12500</v>
      </c>
      <c r="I125" s="5">
        <v>0</v>
      </c>
      <c r="J125" s="16">
        <f t="shared" si="130"/>
        <v>12500</v>
      </c>
    </row>
    <row r="126" spans="1:10">
      <c r="A126" s="13">
        <v>43271</v>
      </c>
      <c r="B126" s="39" t="s">
        <v>14</v>
      </c>
      <c r="C126" s="39">
        <v>7000</v>
      </c>
      <c r="D126" s="39" t="s">
        <v>10</v>
      </c>
      <c r="E126" s="40">
        <v>137</v>
      </c>
      <c r="F126" s="40">
        <v>138</v>
      </c>
      <c r="G126" s="30">
        <v>0</v>
      </c>
      <c r="H126" s="5">
        <f t="shared" ref="H126:H128" si="132">(F126-E126)*C126</f>
        <v>7000</v>
      </c>
      <c r="I126" s="5">
        <v>0</v>
      </c>
      <c r="J126" s="16">
        <f t="shared" si="130"/>
        <v>7000</v>
      </c>
    </row>
    <row r="127" spans="1:10">
      <c r="A127" s="13">
        <v>43269</v>
      </c>
      <c r="B127" s="39" t="s">
        <v>21</v>
      </c>
      <c r="C127" s="39">
        <v>1200</v>
      </c>
      <c r="D127" s="39" t="s">
        <v>10</v>
      </c>
      <c r="E127" s="40">
        <v>1000</v>
      </c>
      <c r="F127" s="40">
        <v>1012</v>
      </c>
      <c r="G127" s="40">
        <v>0</v>
      </c>
      <c r="H127" s="16">
        <f t="shared" si="132"/>
        <v>14400</v>
      </c>
      <c r="I127" s="16">
        <v>0</v>
      </c>
      <c r="J127" s="16">
        <f t="shared" si="130"/>
        <v>14400</v>
      </c>
    </row>
    <row r="128" spans="1:10">
      <c r="A128" s="13">
        <v>43269</v>
      </c>
      <c r="B128" s="39" t="s">
        <v>14</v>
      </c>
      <c r="C128" s="39">
        <v>7000</v>
      </c>
      <c r="D128" s="39" t="s">
        <v>10</v>
      </c>
      <c r="E128" s="40">
        <v>140</v>
      </c>
      <c r="F128" s="40">
        <v>140.5</v>
      </c>
      <c r="G128" s="40">
        <v>0</v>
      </c>
      <c r="H128" s="16">
        <f t="shared" si="132"/>
        <v>3500</v>
      </c>
      <c r="I128" s="16">
        <v>0</v>
      </c>
      <c r="J128" s="16">
        <f t="shared" si="130"/>
        <v>3500</v>
      </c>
    </row>
    <row r="129" spans="1:10">
      <c r="A129" s="13">
        <v>43266</v>
      </c>
      <c r="B129" s="39" t="s">
        <v>13</v>
      </c>
      <c r="C129" s="39">
        <v>12000</v>
      </c>
      <c r="D129" s="39" t="s">
        <v>11</v>
      </c>
      <c r="E129" s="40">
        <v>87</v>
      </c>
      <c r="F129" s="40">
        <v>85</v>
      </c>
      <c r="G129" s="40">
        <v>84.25</v>
      </c>
      <c r="H129" s="16">
        <f>(E129-F129)*C129</f>
        <v>24000</v>
      </c>
      <c r="I129" s="16">
        <f>(F129-G129)*C129</f>
        <v>9000</v>
      </c>
      <c r="J129" s="16">
        <f t="shared" si="130"/>
        <v>33000</v>
      </c>
    </row>
    <row r="130" spans="1:10">
      <c r="A130" s="13">
        <v>43266</v>
      </c>
      <c r="B130" s="39" t="s">
        <v>34</v>
      </c>
      <c r="C130" s="39">
        <v>1000</v>
      </c>
      <c r="D130" s="39" t="s">
        <v>11</v>
      </c>
      <c r="E130" s="40">
        <v>1087</v>
      </c>
      <c r="F130" s="40">
        <v>1075</v>
      </c>
      <c r="G130" s="40">
        <v>0</v>
      </c>
      <c r="H130" s="16">
        <f t="shared" ref="H130" si="133">(E130-F130)*C130</f>
        <v>12000</v>
      </c>
      <c r="I130" s="16">
        <v>0</v>
      </c>
      <c r="J130" s="16">
        <f t="shared" si="130"/>
        <v>12000</v>
      </c>
    </row>
    <row r="131" spans="1:10">
      <c r="A131" s="13">
        <v>43265</v>
      </c>
      <c r="B131" s="39" t="s">
        <v>12</v>
      </c>
      <c r="C131" s="39">
        <v>28000</v>
      </c>
      <c r="D131" s="39" t="s">
        <v>10</v>
      </c>
      <c r="E131" s="40">
        <v>16</v>
      </c>
      <c r="F131" s="40">
        <v>15.4</v>
      </c>
      <c r="G131" s="40">
        <v>0</v>
      </c>
      <c r="H131" s="16">
        <f t="shared" ref="H131" si="134">(F131-E131)*C131</f>
        <v>-16799.999999999989</v>
      </c>
      <c r="I131" s="16">
        <v>0</v>
      </c>
      <c r="J131" s="11">
        <f t="shared" si="130"/>
        <v>-16799.999999999989</v>
      </c>
    </row>
    <row r="132" spans="1:10">
      <c r="A132" s="13">
        <v>43265</v>
      </c>
      <c r="B132" s="39" t="s">
        <v>14</v>
      </c>
      <c r="C132" s="39">
        <v>7000</v>
      </c>
      <c r="D132" s="39" t="s">
        <v>10</v>
      </c>
      <c r="E132" s="40">
        <v>143.75</v>
      </c>
      <c r="F132" s="40">
        <v>145.75</v>
      </c>
      <c r="G132" s="40">
        <v>146.25</v>
      </c>
      <c r="H132" s="16">
        <f>(F132-E132)*C132</f>
        <v>14000</v>
      </c>
      <c r="I132" s="16">
        <f>(G132-F132)*C132</f>
        <v>3500</v>
      </c>
      <c r="J132" s="16">
        <f t="shared" si="130"/>
        <v>17500</v>
      </c>
    </row>
    <row r="133" spans="1:10">
      <c r="A133" s="41">
        <v>43264</v>
      </c>
      <c r="B133" s="32" t="s">
        <v>21</v>
      </c>
      <c r="C133" s="32">
        <v>1200</v>
      </c>
      <c r="D133" s="32" t="s">
        <v>11</v>
      </c>
      <c r="E133" s="33">
        <v>1045</v>
      </c>
      <c r="F133" s="33">
        <v>1032</v>
      </c>
      <c r="G133" s="33">
        <v>0</v>
      </c>
      <c r="H133" s="5">
        <f t="shared" ref="H133" si="135">(E133-F133)*C133</f>
        <v>15600</v>
      </c>
      <c r="I133" s="5">
        <v>0</v>
      </c>
      <c r="J133" s="16">
        <f t="shared" si="130"/>
        <v>15600</v>
      </c>
    </row>
    <row r="134" spans="1:10">
      <c r="A134" s="13">
        <v>43263</v>
      </c>
      <c r="B134" s="39" t="s">
        <v>20</v>
      </c>
      <c r="C134" s="39">
        <v>1000</v>
      </c>
      <c r="D134" s="39" t="s">
        <v>10</v>
      </c>
      <c r="E134" s="40">
        <v>1061</v>
      </c>
      <c r="F134" s="40">
        <v>1076</v>
      </c>
      <c r="G134" s="40">
        <v>1096</v>
      </c>
      <c r="H134" s="16">
        <f>(F134-E134)*C134</f>
        <v>15000</v>
      </c>
      <c r="I134" s="16">
        <v>0</v>
      </c>
      <c r="J134" s="16">
        <f t="shared" si="130"/>
        <v>15000</v>
      </c>
    </row>
    <row r="135" spans="1:10">
      <c r="A135" s="13">
        <v>43262</v>
      </c>
      <c r="B135" s="39" t="s">
        <v>57</v>
      </c>
      <c r="C135" s="39">
        <v>4500</v>
      </c>
      <c r="D135" s="39" t="s">
        <v>10</v>
      </c>
      <c r="E135" s="40">
        <v>273</v>
      </c>
      <c r="F135" s="40">
        <v>275.75</v>
      </c>
      <c r="G135" s="40">
        <v>0</v>
      </c>
      <c r="H135" s="16">
        <f>(F135-E135)*C135</f>
        <v>12375</v>
      </c>
      <c r="I135" s="16">
        <v>0</v>
      </c>
      <c r="J135" s="16">
        <f t="shared" si="130"/>
        <v>12375</v>
      </c>
    </row>
    <row r="136" spans="1:10">
      <c r="A136" s="13">
        <v>43259</v>
      </c>
      <c r="B136" s="39" t="s">
        <v>21</v>
      </c>
      <c r="C136" s="39">
        <v>1200</v>
      </c>
      <c r="D136" s="39" t="s">
        <v>10</v>
      </c>
      <c r="E136" s="40">
        <v>1021</v>
      </c>
      <c r="F136" s="40">
        <v>1036</v>
      </c>
      <c r="G136" s="40">
        <v>1041</v>
      </c>
      <c r="H136" s="16">
        <f>(F136-E136)*C136</f>
        <v>18000</v>
      </c>
      <c r="I136" s="16">
        <f>(G136-F136)*C136</f>
        <v>6000</v>
      </c>
      <c r="J136" s="16">
        <f t="shared" si="130"/>
        <v>24000</v>
      </c>
    </row>
    <row r="137" spans="1:10">
      <c r="A137" s="13">
        <v>43259</v>
      </c>
      <c r="B137" s="39" t="s">
        <v>58</v>
      </c>
      <c r="C137" s="39">
        <v>4000</v>
      </c>
      <c r="D137" s="39" t="s">
        <v>10</v>
      </c>
      <c r="E137" s="40">
        <v>132.75</v>
      </c>
      <c r="F137" s="40">
        <v>135.75</v>
      </c>
      <c r="G137" s="40">
        <v>0</v>
      </c>
      <c r="H137" s="16">
        <f>(F137-E137)*C137</f>
        <v>12000</v>
      </c>
      <c r="I137" s="16">
        <v>0</v>
      </c>
      <c r="J137" s="16">
        <f t="shared" si="130"/>
        <v>12000</v>
      </c>
    </row>
    <row r="138" spans="1:10">
      <c r="A138" s="13">
        <v>43259</v>
      </c>
      <c r="B138" s="39" t="s">
        <v>36</v>
      </c>
      <c r="C138" s="39">
        <v>1400</v>
      </c>
      <c r="D138" s="39" t="s">
        <v>10</v>
      </c>
      <c r="E138" s="40">
        <v>565</v>
      </c>
      <c r="F138" s="40">
        <v>575</v>
      </c>
      <c r="G138" s="40">
        <v>587</v>
      </c>
      <c r="H138" s="16">
        <f>(F138-E138)*C138</f>
        <v>14000</v>
      </c>
      <c r="I138" s="16">
        <f>(G138-F138)*C138</f>
        <v>16800</v>
      </c>
      <c r="J138" s="16">
        <f t="shared" si="130"/>
        <v>30800</v>
      </c>
    </row>
    <row r="139" spans="1:10">
      <c r="A139" s="13">
        <v>43258</v>
      </c>
      <c r="B139" s="39" t="s">
        <v>14</v>
      </c>
      <c r="C139" s="39">
        <v>7000</v>
      </c>
      <c r="D139" s="39" t="s">
        <v>10</v>
      </c>
      <c r="E139" s="40">
        <v>149</v>
      </c>
      <c r="F139" s="40">
        <v>147</v>
      </c>
      <c r="G139" s="40">
        <v>0</v>
      </c>
      <c r="H139" s="16">
        <f t="shared" ref="H139:H140" si="136">(F139-E139)*C139</f>
        <v>-14000</v>
      </c>
      <c r="I139" s="16">
        <v>0</v>
      </c>
      <c r="J139" s="11">
        <f t="shared" si="130"/>
        <v>-14000</v>
      </c>
    </row>
    <row r="140" spans="1:10">
      <c r="A140" s="13">
        <v>43258</v>
      </c>
      <c r="B140" s="42" t="s">
        <v>28</v>
      </c>
      <c r="C140" s="42">
        <v>28000</v>
      </c>
      <c r="D140" s="42" t="s">
        <v>10</v>
      </c>
      <c r="E140" s="43">
        <v>16</v>
      </c>
      <c r="F140" s="40">
        <v>15.5</v>
      </c>
      <c r="G140" s="43">
        <v>0</v>
      </c>
      <c r="H140" s="16">
        <f t="shared" si="136"/>
        <v>-14000</v>
      </c>
      <c r="I140" s="16">
        <v>0</v>
      </c>
      <c r="J140" s="11">
        <f t="shared" si="130"/>
        <v>-14000</v>
      </c>
    </row>
    <row r="141" spans="1:10">
      <c r="A141" s="13">
        <v>43257</v>
      </c>
      <c r="B141" s="39" t="s">
        <v>22</v>
      </c>
      <c r="C141" s="39">
        <v>1100</v>
      </c>
      <c r="D141" s="39" t="s">
        <v>10</v>
      </c>
      <c r="E141" s="40">
        <v>899</v>
      </c>
      <c r="F141" s="40">
        <v>905</v>
      </c>
      <c r="G141" s="40">
        <v>0</v>
      </c>
      <c r="H141" s="16">
        <f>(F141-E141)*C141</f>
        <v>6600</v>
      </c>
      <c r="I141" s="16">
        <v>0</v>
      </c>
      <c r="J141" s="16">
        <f>+I141+H141</f>
        <v>6600</v>
      </c>
    </row>
    <row r="142" spans="1:10">
      <c r="A142" s="13">
        <v>43256</v>
      </c>
      <c r="B142" s="39" t="s">
        <v>17</v>
      </c>
      <c r="C142" s="39">
        <v>8000</v>
      </c>
      <c r="D142" s="39" t="s">
        <v>10</v>
      </c>
      <c r="E142" s="40">
        <v>109</v>
      </c>
      <c r="F142" s="40">
        <v>110.9</v>
      </c>
      <c r="G142" s="40">
        <v>0</v>
      </c>
      <c r="H142" s="16">
        <f>(F142-E142)*C142</f>
        <v>15200.000000000045</v>
      </c>
      <c r="I142" s="16">
        <v>0</v>
      </c>
      <c r="J142" s="16">
        <f t="shared" ref="J142:J146" si="137">+I142+H142</f>
        <v>15200.000000000045</v>
      </c>
    </row>
    <row r="143" spans="1:10">
      <c r="A143" s="13">
        <v>43255</v>
      </c>
      <c r="B143" s="39" t="s">
        <v>18</v>
      </c>
      <c r="C143" s="39">
        <v>500</v>
      </c>
      <c r="D143" s="39" t="s">
        <v>11</v>
      </c>
      <c r="E143" s="40">
        <v>1590</v>
      </c>
      <c r="F143" s="40">
        <v>1570</v>
      </c>
      <c r="G143" s="40">
        <v>0</v>
      </c>
      <c r="H143" s="16">
        <f>(E143-F143)*C143</f>
        <v>10000</v>
      </c>
      <c r="I143" s="16">
        <v>0</v>
      </c>
      <c r="J143" s="16">
        <f t="shared" si="137"/>
        <v>10000</v>
      </c>
    </row>
    <row r="144" spans="1:10">
      <c r="A144" s="13">
        <v>43255</v>
      </c>
      <c r="B144" s="39" t="s">
        <v>15</v>
      </c>
      <c r="C144" s="39">
        <v>1000</v>
      </c>
      <c r="D144" s="39" t="s">
        <v>10</v>
      </c>
      <c r="E144" s="40">
        <v>923</v>
      </c>
      <c r="F144" s="40">
        <v>928</v>
      </c>
      <c r="G144" s="40">
        <v>0</v>
      </c>
      <c r="H144" s="16">
        <f>(F144-E144)*C144</f>
        <v>5000</v>
      </c>
      <c r="I144" s="16">
        <v>0</v>
      </c>
      <c r="J144" s="16">
        <f t="shared" si="137"/>
        <v>5000</v>
      </c>
    </row>
    <row r="145" spans="1:10">
      <c r="A145" s="13">
        <v>43252</v>
      </c>
      <c r="B145" s="39" t="s">
        <v>17</v>
      </c>
      <c r="C145" s="39">
        <v>8000</v>
      </c>
      <c r="D145" s="39" t="s">
        <v>11</v>
      </c>
      <c r="E145" s="40">
        <v>122.5</v>
      </c>
      <c r="F145" s="40">
        <v>120.5</v>
      </c>
      <c r="G145" s="40">
        <v>0</v>
      </c>
      <c r="H145" s="16">
        <f>(E145-F145)*C145</f>
        <v>16000</v>
      </c>
      <c r="I145" s="16">
        <v>0</v>
      </c>
      <c r="J145" s="16">
        <f t="shared" si="137"/>
        <v>16000</v>
      </c>
    </row>
    <row r="146" spans="1:10">
      <c r="A146" s="13">
        <v>43252</v>
      </c>
      <c r="B146" s="39" t="s">
        <v>31</v>
      </c>
      <c r="C146" s="39">
        <v>500</v>
      </c>
      <c r="D146" s="39" t="s">
        <v>10</v>
      </c>
      <c r="E146" s="40">
        <v>760</v>
      </c>
      <c r="F146" s="40">
        <v>735</v>
      </c>
      <c r="G146" s="40">
        <v>0</v>
      </c>
      <c r="H146" s="16">
        <f>(F146-E146)*C146</f>
        <v>-12500</v>
      </c>
      <c r="I146" s="16">
        <v>0</v>
      </c>
      <c r="J146" s="11">
        <f t="shared" si="137"/>
        <v>-12500</v>
      </c>
    </row>
    <row r="147" spans="1:10">
      <c r="A147" s="34"/>
      <c r="B147" s="35"/>
      <c r="C147" s="35"/>
      <c r="D147" s="35"/>
      <c r="E147" s="36"/>
      <c r="F147" s="36"/>
      <c r="G147" s="36"/>
      <c r="H147" s="37"/>
      <c r="I147" s="37"/>
      <c r="J147" s="38"/>
    </row>
  </sheetData>
  <mergeCells count="2">
    <mergeCell ref="A1:J1"/>
    <mergeCell ref="A2:J2"/>
  </mergeCells>
  <pageMargins left="0.7" right="0.7" top="0.75" bottom="0.75" header="0.3" footer="0.3"/>
  <ignoredErrors>
    <ignoredError sqref="H12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43474</v>
      </c>
      <c r="B5" s="3" t="s">
        <v>172</v>
      </c>
      <c r="C5" s="4">
        <v>225</v>
      </c>
      <c r="D5" s="4" t="s">
        <v>100</v>
      </c>
      <c r="E5" s="5">
        <v>3000</v>
      </c>
      <c r="F5" s="5">
        <v>6.9</v>
      </c>
      <c r="G5" s="5">
        <v>7.8</v>
      </c>
      <c r="H5" s="5" t="s">
        <v>44</v>
      </c>
      <c r="I5" s="47">
        <f t="shared" ref="I5" si="0">(G5-F5)*E5</f>
        <v>2699.9999999999982</v>
      </c>
      <c r="J5" s="7">
        <v>0</v>
      </c>
      <c r="K5" s="50">
        <f t="shared" ref="K5" si="1">(I5+J5)</f>
        <v>2699.9999999999982</v>
      </c>
    </row>
    <row r="6" spans="1:11">
      <c r="A6" s="2">
        <v>43473</v>
      </c>
      <c r="B6" s="3" t="s">
        <v>220</v>
      </c>
      <c r="C6" s="4">
        <v>320</v>
      </c>
      <c r="D6" s="4" t="s">
        <v>153</v>
      </c>
      <c r="E6" s="5">
        <v>1700</v>
      </c>
      <c r="F6" s="5">
        <v>14</v>
      </c>
      <c r="G6" s="5">
        <v>15.7</v>
      </c>
      <c r="H6" s="5" t="s">
        <v>44</v>
      </c>
      <c r="I6" s="47">
        <f t="shared" ref="I6" si="2">(G6-F6)*E6</f>
        <v>2889.9999999999986</v>
      </c>
      <c r="J6" s="7">
        <v>0</v>
      </c>
      <c r="K6" s="50">
        <f t="shared" ref="K6" si="3">(I6+J6)</f>
        <v>2889.9999999999986</v>
      </c>
    </row>
    <row r="7" spans="1:11">
      <c r="A7" s="2">
        <v>43469</v>
      </c>
      <c r="B7" s="3" t="s">
        <v>220</v>
      </c>
      <c r="C7" s="4">
        <v>320</v>
      </c>
      <c r="D7" s="4" t="s">
        <v>153</v>
      </c>
      <c r="E7" s="5">
        <v>1700</v>
      </c>
      <c r="F7" s="5">
        <v>14</v>
      </c>
      <c r="G7" s="5">
        <v>15.7</v>
      </c>
      <c r="H7" s="5" t="s">
        <v>44</v>
      </c>
      <c r="I7" s="47">
        <f t="shared" ref="I7" si="4">(G7-F7)*E7</f>
        <v>2889.9999999999986</v>
      </c>
      <c r="J7" s="7">
        <v>0</v>
      </c>
      <c r="K7" s="50">
        <f t="shared" ref="K7" si="5">(I7+J7)</f>
        <v>2889.9999999999986</v>
      </c>
    </row>
    <row r="8" spans="1:11">
      <c r="A8" s="2">
        <v>43468</v>
      </c>
      <c r="B8" s="3" t="s">
        <v>112</v>
      </c>
      <c r="C8" s="4">
        <v>1200</v>
      </c>
      <c r="D8" s="4" t="s">
        <v>100</v>
      </c>
      <c r="E8" s="5">
        <v>1200</v>
      </c>
      <c r="F8" s="5">
        <v>19.5</v>
      </c>
      <c r="G8" s="5">
        <v>20.5</v>
      </c>
      <c r="H8" s="5" t="s">
        <v>44</v>
      </c>
      <c r="I8" s="47">
        <f t="shared" ref="I8" si="6">(G8-F8)*E8</f>
        <v>1200</v>
      </c>
      <c r="J8" s="7">
        <v>0</v>
      </c>
      <c r="K8" s="50">
        <f t="shared" ref="K8" si="7">(I8+J8)</f>
        <v>1200</v>
      </c>
    </row>
    <row r="9" spans="1:11">
      <c r="A9" s="2">
        <v>43466</v>
      </c>
      <c r="B9" s="3" t="s">
        <v>112</v>
      </c>
      <c r="C9" s="4">
        <v>1200</v>
      </c>
      <c r="D9" s="4" t="s">
        <v>100</v>
      </c>
      <c r="E9" s="5">
        <v>1200</v>
      </c>
      <c r="F9" s="5">
        <v>21</v>
      </c>
      <c r="G9" s="5">
        <v>21.5</v>
      </c>
      <c r="H9" s="5" t="s">
        <v>44</v>
      </c>
      <c r="I9" s="47">
        <f t="shared" ref="I9" si="8">(G9-F9)*E9</f>
        <v>600</v>
      </c>
      <c r="J9" s="7">
        <v>0</v>
      </c>
      <c r="K9" s="50">
        <f t="shared" ref="K9" si="9">(I9+J9)</f>
        <v>600</v>
      </c>
    </row>
    <row r="10" spans="1:11">
      <c r="A10" s="2">
        <v>43465</v>
      </c>
      <c r="B10" s="3" t="s">
        <v>135</v>
      </c>
      <c r="C10" s="4">
        <v>300</v>
      </c>
      <c r="D10" s="4" t="s">
        <v>153</v>
      </c>
      <c r="E10" s="5">
        <v>1500</v>
      </c>
      <c r="F10" s="5">
        <v>16</v>
      </c>
      <c r="G10" s="5">
        <v>16.8</v>
      </c>
      <c r="H10" s="5" t="s">
        <v>44</v>
      </c>
      <c r="I10" s="47">
        <f t="shared" ref="I10" si="10">(G10-F10)*E10</f>
        <v>1200.0000000000011</v>
      </c>
      <c r="J10" s="7">
        <v>0</v>
      </c>
      <c r="K10" s="50">
        <f t="shared" ref="K10" si="11">(I10+J10)</f>
        <v>1200.0000000000011</v>
      </c>
    </row>
    <row r="11" spans="1:11">
      <c r="A11" s="2">
        <v>43462</v>
      </c>
      <c r="B11" s="3" t="s">
        <v>137</v>
      </c>
      <c r="C11" s="4">
        <v>320</v>
      </c>
      <c r="D11" s="4" t="s">
        <v>153</v>
      </c>
      <c r="E11" s="5">
        <v>1300</v>
      </c>
      <c r="F11" s="5">
        <v>16.7</v>
      </c>
      <c r="G11" s="5">
        <v>13.7</v>
      </c>
      <c r="H11" s="5" t="s">
        <v>44</v>
      </c>
      <c r="I11" s="47">
        <f t="shared" ref="I11" si="12">(G11-F11)*E11</f>
        <v>-3900</v>
      </c>
      <c r="J11" s="7">
        <v>0</v>
      </c>
      <c r="K11" s="50">
        <f t="shared" ref="K11" si="13">(I11+J11)</f>
        <v>-3900</v>
      </c>
    </row>
    <row r="12" spans="1:11">
      <c r="A12" s="2">
        <v>43461</v>
      </c>
      <c r="B12" s="3" t="s">
        <v>216</v>
      </c>
      <c r="C12" s="4">
        <v>1200</v>
      </c>
      <c r="D12" s="4" t="s">
        <v>153</v>
      </c>
      <c r="E12" s="5">
        <v>750</v>
      </c>
      <c r="F12" s="5">
        <v>41</v>
      </c>
      <c r="G12" s="5">
        <v>46</v>
      </c>
      <c r="H12" s="5" t="s">
        <v>44</v>
      </c>
      <c r="I12" s="47">
        <f t="shared" ref="I12" si="14">(G12-F12)*E12</f>
        <v>3750</v>
      </c>
      <c r="J12" s="7">
        <v>0</v>
      </c>
      <c r="K12" s="50">
        <f t="shared" ref="K12" si="15">(I12+J12)</f>
        <v>3750</v>
      </c>
    </row>
    <row r="13" spans="1:11">
      <c r="A13" s="2">
        <v>43458</v>
      </c>
      <c r="B13" s="3" t="s">
        <v>213</v>
      </c>
      <c r="C13" s="4">
        <v>125</v>
      </c>
      <c r="D13" s="4" t="s">
        <v>153</v>
      </c>
      <c r="E13" s="5">
        <v>3500</v>
      </c>
      <c r="F13" s="5">
        <v>3.6</v>
      </c>
      <c r="G13" s="5">
        <v>4.5999999999999996</v>
      </c>
      <c r="H13" s="5">
        <v>5</v>
      </c>
      <c r="I13" s="47">
        <f t="shared" ref="I13" si="16">(G13-F13)*E13</f>
        <v>3499.9999999999986</v>
      </c>
      <c r="J13" s="7">
        <f>(H13-G13)*E13</f>
        <v>1400.0000000000011</v>
      </c>
      <c r="K13" s="50">
        <f t="shared" ref="K13" si="17">(I13+J13)</f>
        <v>4900</v>
      </c>
    </row>
    <row r="14" spans="1:11">
      <c r="A14" s="2">
        <v>43455</v>
      </c>
      <c r="B14" s="3" t="s">
        <v>212</v>
      </c>
      <c r="C14" s="4">
        <v>1200</v>
      </c>
      <c r="D14" s="4" t="s">
        <v>100</v>
      </c>
      <c r="E14" s="5">
        <v>600</v>
      </c>
      <c r="F14" s="5">
        <v>24</v>
      </c>
      <c r="G14" s="5">
        <v>29.6</v>
      </c>
      <c r="H14" s="5" t="s">
        <v>44</v>
      </c>
      <c r="I14" s="47">
        <f t="shared" ref="I14" si="18">(G14-F14)*E14</f>
        <v>3360.0000000000009</v>
      </c>
      <c r="J14" s="7">
        <v>0</v>
      </c>
      <c r="K14" s="50">
        <f t="shared" ref="K14" si="19">(I14+J14)</f>
        <v>3360.0000000000009</v>
      </c>
    </row>
    <row r="15" spans="1:11">
      <c r="A15" s="2">
        <v>43454</v>
      </c>
      <c r="B15" s="3" t="s">
        <v>92</v>
      </c>
      <c r="C15" s="4">
        <v>900</v>
      </c>
      <c r="D15" s="4" t="s">
        <v>153</v>
      </c>
      <c r="E15" s="5">
        <v>500</v>
      </c>
      <c r="F15" s="5">
        <v>36</v>
      </c>
      <c r="G15" s="5">
        <v>30</v>
      </c>
      <c r="H15" s="5" t="s">
        <v>44</v>
      </c>
      <c r="I15" s="47">
        <f t="shared" ref="I15" si="20">(G15-F15)*E15</f>
        <v>-3000</v>
      </c>
      <c r="J15" s="7">
        <v>0</v>
      </c>
      <c r="K15" s="50">
        <f t="shared" ref="K15" si="21">(I15+J15)</f>
        <v>-3000</v>
      </c>
    </row>
    <row r="16" spans="1:11">
      <c r="A16" s="2">
        <v>43453</v>
      </c>
      <c r="B16" s="3" t="s">
        <v>102</v>
      </c>
      <c r="C16" s="4">
        <v>185</v>
      </c>
      <c r="D16" s="4" t="s">
        <v>153</v>
      </c>
      <c r="E16" s="5">
        <v>2500</v>
      </c>
      <c r="F16" s="5">
        <v>7</v>
      </c>
      <c r="G16" s="5">
        <v>8.5</v>
      </c>
      <c r="H16" s="5">
        <v>10</v>
      </c>
      <c r="I16" s="47">
        <f t="shared" ref="I16" si="22">(G16-F16)*E16</f>
        <v>3750</v>
      </c>
      <c r="J16" s="7">
        <f>(H16-G16)*E16</f>
        <v>3750</v>
      </c>
      <c r="K16" s="50">
        <f t="shared" ref="K16" si="23">(I16+J16)</f>
        <v>7500</v>
      </c>
    </row>
    <row r="17" spans="1:11">
      <c r="A17" s="2">
        <v>43452</v>
      </c>
      <c r="B17" s="3" t="s">
        <v>112</v>
      </c>
      <c r="C17" s="4">
        <v>740</v>
      </c>
      <c r="D17" s="4" t="s">
        <v>100</v>
      </c>
      <c r="E17" s="5">
        <v>1200</v>
      </c>
      <c r="F17" s="5">
        <v>15</v>
      </c>
      <c r="G17" s="5">
        <v>17.25</v>
      </c>
      <c r="H17" s="5" t="s">
        <v>44</v>
      </c>
      <c r="I17" s="47">
        <f t="shared" ref="I17" si="24">(G17-F17)*E17</f>
        <v>2700</v>
      </c>
      <c r="J17" s="7">
        <v>0</v>
      </c>
      <c r="K17" s="50">
        <f t="shared" ref="K17" si="25">(I17+J17)</f>
        <v>2700</v>
      </c>
    </row>
    <row r="18" spans="1:11">
      <c r="A18" s="2">
        <v>43448</v>
      </c>
      <c r="B18" s="3" t="s">
        <v>35</v>
      </c>
      <c r="C18" s="4">
        <v>1920</v>
      </c>
      <c r="D18" s="4" t="s">
        <v>100</v>
      </c>
      <c r="E18" s="5">
        <v>500</v>
      </c>
      <c r="F18" s="5">
        <v>34</v>
      </c>
      <c r="G18" s="5">
        <v>38</v>
      </c>
      <c r="H18" s="5" t="s">
        <v>44</v>
      </c>
      <c r="I18" s="47">
        <f t="shared" ref="I18" si="26">(G18-F18)*E18</f>
        <v>2000</v>
      </c>
      <c r="J18" s="7">
        <v>0</v>
      </c>
      <c r="K18" s="50">
        <f t="shared" ref="K18" si="27">(I18+J18)</f>
        <v>2000</v>
      </c>
    </row>
    <row r="19" spans="1:11">
      <c r="A19" s="2">
        <v>43447</v>
      </c>
      <c r="B19" s="3" t="s">
        <v>207</v>
      </c>
      <c r="C19" s="4">
        <v>690</v>
      </c>
      <c r="D19" s="4" t="s">
        <v>153</v>
      </c>
      <c r="E19" s="5">
        <v>1200</v>
      </c>
      <c r="F19" s="5">
        <v>14</v>
      </c>
      <c r="G19" s="5">
        <v>16.5</v>
      </c>
      <c r="H19" s="5">
        <v>20</v>
      </c>
      <c r="I19" s="47">
        <f t="shared" ref="I19" si="28">(G19-F19)*E19</f>
        <v>3000</v>
      </c>
      <c r="J19" s="7">
        <f>(H19-G19)*E19</f>
        <v>4200</v>
      </c>
      <c r="K19" s="50">
        <f t="shared" ref="K19" si="29">(I19+J19)</f>
        <v>7200</v>
      </c>
    </row>
    <row r="20" spans="1:11">
      <c r="A20" s="2">
        <v>43446</v>
      </c>
      <c r="B20" s="3" t="s">
        <v>152</v>
      </c>
      <c r="C20" s="4">
        <v>560</v>
      </c>
      <c r="D20" s="4" t="s">
        <v>153</v>
      </c>
      <c r="E20" s="5">
        <v>1000</v>
      </c>
      <c r="F20" s="5">
        <v>23</v>
      </c>
      <c r="G20" s="5">
        <v>25.55</v>
      </c>
      <c r="H20" s="5" t="s">
        <v>44</v>
      </c>
      <c r="I20" s="47">
        <f t="shared" ref="I20" si="30">(G20-F20)*E20</f>
        <v>2550.0000000000009</v>
      </c>
      <c r="J20" s="7">
        <v>0</v>
      </c>
      <c r="K20" s="50">
        <f t="shared" ref="K20" si="31">(I20+J20)</f>
        <v>2550.0000000000009</v>
      </c>
    </row>
    <row r="21" spans="1:11">
      <c r="A21" s="2">
        <v>43445</v>
      </c>
      <c r="B21" s="3" t="s">
        <v>22</v>
      </c>
      <c r="C21" s="4">
        <v>620</v>
      </c>
      <c r="D21" s="4" t="s">
        <v>153</v>
      </c>
      <c r="E21" s="5">
        <v>1100</v>
      </c>
      <c r="F21" s="5">
        <v>20.7</v>
      </c>
      <c r="G21" s="5">
        <v>23.7</v>
      </c>
      <c r="H21" s="5">
        <v>26</v>
      </c>
      <c r="I21" s="47">
        <f t="shared" ref="I21" si="32">(G21-F21)*E21</f>
        <v>3300</v>
      </c>
      <c r="J21" s="7">
        <f>(H21-G21)*E21</f>
        <v>2530.0000000000009</v>
      </c>
      <c r="K21" s="50">
        <f t="shared" ref="K21" si="33">(I21+J21)</f>
        <v>5830.0000000000009</v>
      </c>
    </row>
    <row r="22" spans="1:11">
      <c r="A22" s="2">
        <v>43444</v>
      </c>
      <c r="B22" s="3" t="s">
        <v>205</v>
      </c>
      <c r="C22" s="4">
        <v>1280</v>
      </c>
      <c r="D22" s="4" t="s">
        <v>100</v>
      </c>
      <c r="E22" s="5">
        <v>600</v>
      </c>
      <c r="F22" s="5">
        <v>30</v>
      </c>
      <c r="G22" s="5">
        <v>36</v>
      </c>
      <c r="H22" s="5" t="s">
        <v>44</v>
      </c>
      <c r="I22" s="47">
        <f t="shared" ref="I22" si="34">(G22-F22)*E22</f>
        <v>3600</v>
      </c>
      <c r="J22" s="7">
        <v>0</v>
      </c>
      <c r="K22" s="50">
        <f t="shared" ref="K22" si="35">(I22+J22)</f>
        <v>3600</v>
      </c>
    </row>
    <row r="23" spans="1:11">
      <c r="A23" s="2">
        <v>43437</v>
      </c>
      <c r="B23" s="3" t="s">
        <v>125</v>
      </c>
      <c r="C23" s="4">
        <v>320</v>
      </c>
      <c r="D23" s="4" t="s">
        <v>153</v>
      </c>
      <c r="E23" s="5">
        <v>1500</v>
      </c>
      <c r="F23" s="5">
        <v>21</v>
      </c>
      <c r="G23" s="5">
        <v>23</v>
      </c>
      <c r="H23" s="5" t="s">
        <v>44</v>
      </c>
      <c r="I23" s="47">
        <f t="shared" ref="I23" si="36">(G23-F23)*E23</f>
        <v>3000</v>
      </c>
      <c r="J23" s="7">
        <v>0</v>
      </c>
      <c r="K23" s="50">
        <f t="shared" ref="K23" si="37">(I23+J23)</f>
        <v>3000</v>
      </c>
    </row>
    <row r="24" spans="1:11">
      <c r="A24" s="2">
        <v>43434</v>
      </c>
      <c r="B24" s="3" t="s">
        <v>196</v>
      </c>
      <c r="C24" s="4">
        <v>320</v>
      </c>
      <c r="D24" s="4" t="s">
        <v>153</v>
      </c>
      <c r="E24" s="5">
        <v>1500</v>
      </c>
      <c r="F24" s="5">
        <v>21</v>
      </c>
      <c r="G24" s="5">
        <v>23</v>
      </c>
      <c r="H24" s="5" t="s">
        <v>44</v>
      </c>
      <c r="I24" s="47">
        <f t="shared" ref="I24:I25" si="38">(G24-F24)*E24</f>
        <v>3000</v>
      </c>
      <c r="J24" s="7">
        <v>0</v>
      </c>
      <c r="K24" s="50">
        <f t="shared" ref="K24:K25" si="39">(I24+J24)</f>
        <v>3000</v>
      </c>
    </row>
    <row r="25" spans="1:11">
      <c r="A25" s="2">
        <v>43433</v>
      </c>
      <c r="B25" s="3" t="s">
        <v>96</v>
      </c>
      <c r="C25" s="4">
        <v>780</v>
      </c>
      <c r="D25" s="4" t="s">
        <v>153</v>
      </c>
      <c r="E25" s="5">
        <v>1000</v>
      </c>
      <c r="F25" s="5">
        <v>19.5</v>
      </c>
      <c r="G25" s="5">
        <v>22</v>
      </c>
      <c r="H25" s="5" t="s">
        <v>44</v>
      </c>
      <c r="I25" s="47">
        <f t="shared" si="38"/>
        <v>2500</v>
      </c>
      <c r="J25" s="7">
        <v>0</v>
      </c>
      <c r="K25" s="50">
        <f t="shared" si="39"/>
        <v>2500</v>
      </c>
    </row>
    <row r="26" spans="1:11">
      <c r="A26" s="2">
        <v>43431</v>
      </c>
      <c r="B26" s="3" t="s">
        <v>192</v>
      </c>
      <c r="C26" s="4">
        <v>330</v>
      </c>
      <c r="D26" s="4" t="s">
        <v>100</v>
      </c>
      <c r="E26" s="5">
        <v>1700</v>
      </c>
      <c r="F26" s="5">
        <v>6.7</v>
      </c>
      <c r="G26" s="5">
        <v>8</v>
      </c>
      <c r="H26" s="5" t="s">
        <v>44</v>
      </c>
      <c r="I26" s="47">
        <f t="shared" ref="I26:I27" si="40">(G26-F26)*E26</f>
        <v>2209.9999999999995</v>
      </c>
      <c r="J26" s="7">
        <v>0</v>
      </c>
      <c r="K26" s="50">
        <f t="shared" ref="K26:K31" si="41">(I26+J26)</f>
        <v>2209.9999999999995</v>
      </c>
    </row>
    <row r="27" spans="1:11">
      <c r="A27" s="2">
        <v>43430</v>
      </c>
      <c r="B27" s="3" t="s">
        <v>72</v>
      </c>
      <c r="C27" s="4">
        <v>240</v>
      </c>
      <c r="D27" s="4" t="s">
        <v>100</v>
      </c>
      <c r="E27" s="5">
        <v>1500</v>
      </c>
      <c r="F27" s="5">
        <v>12</v>
      </c>
      <c r="G27" s="5">
        <v>14</v>
      </c>
      <c r="H27" s="5">
        <v>16</v>
      </c>
      <c r="I27" s="47">
        <f t="shared" si="40"/>
        <v>3000</v>
      </c>
      <c r="J27" s="7">
        <f>(H27-G27)*E27</f>
        <v>3000</v>
      </c>
      <c r="K27" s="50">
        <f t="shared" si="41"/>
        <v>6000</v>
      </c>
    </row>
    <row r="28" spans="1:11">
      <c r="A28" s="2">
        <v>43426</v>
      </c>
      <c r="B28" s="3" t="s">
        <v>96</v>
      </c>
      <c r="C28" s="4">
        <v>770</v>
      </c>
      <c r="D28" s="4" t="s">
        <v>100</v>
      </c>
      <c r="E28" s="5">
        <v>1000</v>
      </c>
      <c r="F28" s="5">
        <v>17.100000000000001</v>
      </c>
      <c r="G28" s="5">
        <v>20</v>
      </c>
      <c r="H28" s="5">
        <v>24</v>
      </c>
      <c r="I28" s="47">
        <f t="shared" ref="I28:I29" si="42">(G28-F28)*E28</f>
        <v>2899.9999999999986</v>
      </c>
      <c r="J28" s="7">
        <f>(H28-G28)*E28</f>
        <v>4000</v>
      </c>
      <c r="K28" s="50">
        <f t="shared" si="41"/>
        <v>6899.9999999999982</v>
      </c>
    </row>
    <row r="29" spans="1:11">
      <c r="A29" s="2">
        <v>43425</v>
      </c>
      <c r="B29" s="3" t="s">
        <v>187</v>
      </c>
      <c r="C29" s="4">
        <v>185</v>
      </c>
      <c r="D29" s="4" t="s">
        <v>100</v>
      </c>
      <c r="E29" s="5">
        <v>4000</v>
      </c>
      <c r="F29" s="5">
        <v>3.35</v>
      </c>
      <c r="G29" s="5">
        <v>4.0999999999999996</v>
      </c>
      <c r="H29" s="5">
        <v>4.5</v>
      </c>
      <c r="I29" s="47">
        <f t="shared" si="42"/>
        <v>2999.9999999999982</v>
      </c>
      <c r="J29" s="7">
        <f>(H29-G29)*E29</f>
        <v>1600.0000000000014</v>
      </c>
      <c r="K29" s="50">
        <f t="shared" si="41"/>
        <v>4600</v>
      </c>
    </row>
    <row r="30" spans="1:11">
      <c r="A30" s="2">
        <v>43424</v>
      </c>
      <c r="B30" s="3" t="s">
        <v>155</v>
      </c>
      <c r="C30" s="4">
        <v>580</v>
      </c>
      <c r="D30" s="4" t="s">
        <v>100</v>
      </c>
      <c r="E30" s="5">
        <v>1060</v>
      </c>
      <c r="F30" s="5">
        <v>18</v>
      </c>
      <c r="G30" s="5">
        <v>20.5</v>
      </c>
      <c r="H30" s="5">
        <v>22</v>
      </c>
      <c r="I30" s="47">
        <f t="shared" ref="I30:I31" si="43">(G30-F30)*E30</f>
        <v>2650</v>
      </c>
      <c r="J30" s="7">
        <f>(H30-G30)*E30</f>
        <v>1590</v>
      </c>
      <c r="K30" s="50">
        <f t="shared" si="41"/>
        <v>4240</v>
      </c>
    </row>
    <row r="31" spans="1:11">
      <c r="A31" s="2">
        <v>43423</v>
      </c>
      <c r="B31" s="3" t="s">
        <v>182</v>
      </c>
      <c r="C31" s="4">
        <v>210</v>
      </c>
      <c r="D31" s="4" t="s">
        <v>153</v>
      </c>
      <c r="E31" s="5">
        <v>1750</v>
      </c>
      <c r="F31" s="5">
        <v>7.1</v>
      </c>
      <c r="G31" s="5">
        <v>7.1</v>
      </c>
      <c r="H31" s="5" t="s">
        <v>44</v>
      </c>
      <c r="I31" s="47">
        <f t="shared" si="43"/>
        <v>0</v>
      </c>
      <c r="J31" s="7">
        <v>0</v>
      </c>
      <c r="K31" s="50">
        <f t="shared" si="41"/>
        <v>0</v>
      </c>
    </row>
    <row r="32" spans="1:11">
      <c r="A32" s="2">
        <v>43420</v>
      </c>
      <c r="B32" s="3" t="s">
        <v>94</v>
      </c>
      <c r="C32" s="4">
        <v>190</v>
      </c>
      <c r="D32" s="4" t="s">
        <v>100</v>
      </c>
      <c r="E32" s="5">
        <v>1750</v>
      </c>
      <c r="F32" s="5">
        <v>12</v>
      </c>
      <c r="G32" s="5">
        <v>13.75</v>
      </c>
      <c r="H32" s="5" t="s">
        <v>44</v>
      </c>
      <c r="I32" s="47">
        <f t="shared" ref="I32:I38" si="44">(G32-F32)*E32</f>
        <v>3062.5</v>
      </c>
      <c r="J32" s="7">
        <v>0</v>
      </c>
      <c r="K32" s="50">
        <f t="shared" ref="K32:K38" si="45">(I32+J32)</f>
        <v>3062.5</v>
      </c>
    </row>
    <row r="33" spans="1:11">
      <c r="A33" s="2">
        <v>43419</v>
      </c>
      <c r="B33" s="3" t="s">
        <v>171</v>
      </c>
      <c r="C33" s="4">
        <v>340</v>
      </c>
      <c r="D33" s="4" t="s">
        <v>153</v>
      </c>
      <c r="E33" s="5">
        <v>2500</v>
      </c>
      <c r="F33" s="5">
        <v>10.5</v>
      </c>
      <c r="G33" s="5">
        <v>11.8</v>
      </c>
      <c r="H33" s="5">
        <v>13.5</v>
      </c>
      <c r="I33" s="47">
        <f t="shared" si="44"/>
        <v>3250.0000000000018</v>
      </c>
      <c r="J33" s="7">
        <f t="shared" ref="J33" si="46">(H33-G33)*E33</f>
        <v>4249.9999999999982</v>
      </c>
      <c r="K33" s="50">
        <f t="shared" si="45"/>
        <v>7500</v>
      </c>
    </row>
    <row r="34" spans="1:11">
      <c r="A34" s="2">
        <v>43418</v>
      </c>
      <c r="B34" s="3" t="s">
        <v>98</v>
      </c>
      <c r="C34" s="4">
        <v>110</v>
      </c>
      <c r="D34" s="4" t="s">
        <v>153</v>
      </c>
      <c r="E34" s="5">
        <v>4000</v>
      </c>
      <c r="F34" s="5">
        <v>5.2</v>
      </c>
      <c r="G34" s="5">
        <v>6</v>
      </c>
      <c r="H34" s="5" t="s">
        <v>44</v>
      </c>
      <c r="I34" s="47">
        <f t="shared" si="44"/>
        <v>3199.9999999999991</v>
      </c>
      <c r="J34" s="7">
        <v>0</v>
      </c>
      <c r="K34" s="50">
        <f t="shared" si="45"/>
        <v>3199.9999999999991</v>
      </c>
    </row>
    <row r="35" spans="1:11">
      <c r="A35" s="2">
        <v>43416</v>
      </c>
      <c r="B35" s="3" t="s">
        <v>172</v>
      </c>
      <c r="C35" s="4">
        <v>215</v>
      </c>
      <c r="D35" s="4" t="s">
        <v>100</v>
      </c>
      <c r="E35" s="5">
        <v>3000</v>
      </c>
      <c r="F35" s="5">
        <v>8.1</v>
      </c>
      <c r="G35" s="5">
        <v>9</v>
      </c>
      <c r="H35" s="5" t="s">
        <v>44</v>
      </c>
      <c r="I35" s="47">
        <f t="shared" si="44"/>
        <v>2700.0000000000009</v>
      </c>
      <c r="J35" s="7">
        <v>0</v>
      </c>
      <c r="K35" s="50">
        <f t="shared" si="45"/>
        <v>2700.0000000000009</v>
      </c>
    </row>
    <row r="36" spans="1:11">
      <c r="A36" s="2">
        <v>43409</v>
      </c>
      <c r="B36" s="3" t="s">
        <v>173</v>
      </c>
      <c r="C36" s="4">
        <v>2300</v>
      </c>
      <c r="D36" s="4" t="s">
        <v>100</v>
      </c>
      <c r="E36" s="5">
        <v>250</v>
      </c>
      <c r="F36" s="5">
        <v>72</v>
      </c>
      <c r="G36" s="5">
        <v>75</v>
      </c>
      <c r="H36" s="5" t="s">
        <v>44</v>
      </c>
      <c r="I36" s="47">
        <f t="shared" ref="I36" si="47">(G36-F36)*E36</f>
        <v>750</v>
      </c>
      <c r="J36" s="7">
        <v>0</v>
      </c>
      <c r="K36" s="50">
        <f t="shared" ref="K36" si="48">(I36+J36)</f>
        <v>750</v>
      </c>
    </row>
    <row r="37" spans="1:11">
      <c r="A37" s="2">
        <v>43406</v>
      </c>
      <c r="B37" s="3" t="s">
        <v>91</v>
      </c>
      <c r="C37" s="4">
        <v>200</v>
      </c>
      <c r="D37" s="4" t="s">
        <v>153</v>
      </c>
      <c r="E37" s="5">
        <v>2500</v>
      </c>
      <c r="F37" s="5">
        <v>11</v>
      </c>
      <c r="G37" s="5">
        <v>12.5</v>
      </c>
      <c r="H37" s="5" t="s">
        <v>44</v>
      </c>
      <c r="I37" s="47">
        <f t="shared" si="44"/>
        <v>3750</v>
      </c>
      <c r="J37" s="7">
        <v>0</v>
      </c>
      <c r="K37" s="50">
        <f t="shared" si="45"/>
        <v>3750</v>
      </c>
    </row>
    <row r="38" spans="1:11">
      <c r="A38" s="2">
        <v>43405</v>
      </c>
      <c r="B38" s="3" t="s">
        <v>94</v>
      </c>
      <c r="C38" s="4">
        <v>200</v>
      </c>
      <c r="D38" s="4" t="s">
        <v>153</v>
      </c>
      <c r="E38" s="5">
        <v>1750</v>
      </c>
      <c r="F38" s="5">
        <v>17.5</v>
      </c>
      <c r="G38" s="5">
        <v>19.5</v>
      </c>
      <c r="H38" s="5" t="s">
        <v>44</v>
      </c>
      <c r="I38" s="47">
        <f t="shared" si="44"/>
        <v>3500</v>
      </c>
      <c r="J38" s="7">
        <v>0</v>
      </c>
      <c r="K38" s="50">
        <f t="shared" si="45"/>
        <v>3500</v>
      </c>
    </row>
    <row r="39" spans="1:11">
      <c r="A39" s="2">
        <v>43404</v>
      </c>
      <c r="B39" s="3" t="s">
        <v>161</v>
      </c>
      <c r="C39" s="4">
        <v>760</v>
      </c>
      <c r="D39" s="4" t="s">
        <v>153</v>
      </c>
      <c r="E39" s="5">
        <v>1200</v>
      </c>
      <c r="F39" s="5">
        <v>19</v>
      </c>
      <c r="G39" s="5">
        <v>21.5</v>
      </c>
      <c r="H39" s="5" t="s">
        <v>44</v>
      </c>
      <c r="I39" s="47">
        <f t="shared" ref="I39" si="49">(G39-F39)*E39</f>
        <v>3000</v>
      </c>
      <c r="J39" s="7">
        <v>0</v>
      </c>
      <c r="K39" s="50">
        <f t="shared" ref="K39" si="50">(I39+J39)</f>
        <v>3000</v>
      </c>
    </row>
    <row r="40" spans="1:11">
      <c r="A40" s="2">
        <v>43403</v>
      </c>
      <c r="B40" s="3" t="s">
        <v>78</v>
      </c>
      <c r="C40" s="4">
        <v>80</v>
      </c>
      <c r="D40" s="4" t="s">
        <v>153</v>
      </c>
      <c r="E40" s="5">
        <v>6000</v>
      </c>
      <c r="F40" s="5">
        <v>4.7</v>
      </c>
      <c r="G40" s="5">
        <v>5.3</v>
      </c>
      <c r="H40" s="5">
        <v>6</v>
      </c>
      <c r="I40" s="47">
        <f t="shared" ref="I40" si="51">(G40-F40)*E40</f>
        <v>3599.9999999999977</v>
      </c>
      <c r="J40" s="7">
        <f t="shared" ref="J40" si="52">(H40-G40)*E40</f>
        <v>4200.0000000000009</v>
      </c>
      <c r="K40" s="50">
        <f t="shared" ref="K40" si="53">(I40+J40)</f>
        <v>7799.9999999999982</v>
      </c>
    </row>
    <row r="41" spans="1:11">
      <c r="A41" s="2">
        <v>43402</v>
      </c>
      <c r="B41" s="3" t="s">
        <v>78</v>
      </c>
      <c r="C41" s="4">
        <v>90</v>
      </c>
      <c r="D41" s="4" t="s">
        <v>153</v>
      </c>
      <c r="E41" s="5">
        <v>6000</v>
      </c>
      <c r="F41" s="5">
        <v>4.8</v>
      </c>
      <c r="G41" s="5">
        <v>5.2</v>
      </c>
      <c r="H41" s="5" t="s">
        <v>44</v>
      </c>
      <c r="I41" s="47">
        <f t="shared" ref="I41:I42" si="54">(G41-F41)*E41</f>
        <v>2400.0000000000023</v>
      </c>
      <c r="J41" s="7">
        <v>0</v>
      </c>
      <c r="K41" s="50">
        <f t="shared" ref="K41:K42" si="55">(I41+J41)</f>
        <v>2400.0000000000023</v>
      </c>
    </row>
    <row r="42" spans="1:11">
      <c r="A42" s="2">
        <v>43398</v>
      </c>
      <c r="B42" s="3" t="s">
        <v>131</v>
      </c>
      <c r="C42" s="4">
        <v>230</v>
      </c>
      <c r="D42" s="4" t="s">
        <v>100</v>
      </c>
      <c r="E42" s="5">
        <v>1600</v>
      </c>
      <c r="F42" s="5">
        <v>12.5</v>
      </c>
      <c r="G42" s="5">
        <v>13.7</v>
      </c>
      <c r="H42" s="5" t="s">
        <v>44</v>
      </c>
      <c r="I42" s="47">
        <f t="shared" si="54"/>
        <v>1919.9999999999989</v>
      </c>
      <c r="J42" s="7">
        <v>0</v>
      </c>
      <c r="K42" s="50">
        <f t="shared" si="55"/>
        <v>1919.9999999999989</v>
      </c>
    </row>
    <row r="43" spans="1:11">
      <c r="A43" s="2">
        <v>43397</v>
      </c>
      <c r="B43" s="3" t="s">
        <v>94</v>
      </c>
      <c r="C43" s="4">
        <v>210</v>
      </c>
      <c r="D43" s="4" t="s">
        <v>100</v>
      </c>
      <c r="E43" s="5">
        <v>1750</v>
      </c>
      <c r="F43" s="5">
        <v>8.5</v>
      </c>
      <c r="G43" s="5">
        <v>10.5</v>
      </c>
      <c r="H43" s="5" t="s">
        <v>44</v>
      </c>
      <c r="I43" s="47">
        <f t="shared" ref="I43" si="56">(G43-F43)*E43</f>
        <v>3500</v>
      </c>
      <c r="J43" s="7">
        <v>0</v>
      </c>
      <c r="K43" s="50">
        <f t="shared" ref="K43" si="57">(I43+J43)</f>
        <v>3500</v>
      </c>
    </row>
    <row r="44" spans="1:11">
      <c r="A44" s="2">
        <v>43396</v>
      </c>
      <c r="B44" s="3" t="s">
        <v>142</v>
      </c>
      <c r="C44" s="4">
        <v>860</v>
      </c>
      <c r="D44" s="4" t="s">
        <v>100</v>
      </c>
      <c r="E44" s="5">
        <v>700</v>
      </c>
      <c r="F44" s="5">
        <v>13</v>
      </c>
      <c r="G44" s="5">
        <v>17</v>
      </c>
      <c r="H44" s="5" t="s">
        <v>44</v>
      </c>
      <c r="I44" s="47">
        <f t="shared" ref="I44" si="58">(G44-F44)*E44</f>
        <v>2800</v>
      </c>
      <c r="J44" s="7">
        <v>0</v>
      </c>
      <c r="K44" s="50">
        <f t="shared" ref="K44" si="59">(I44+J44)</f>
        <v>2800</v>
      </c>
    </row>
    <row r="45" spans="1:11">
      <c r="A45" s="2">
        <v>43395</v>
      </c>
      <c r="B45" s="3" t="s">
        <v>67</v>
      </c>
      <c r="C45" s="4">
        <v>325</v>
      </c>
      <c r="D45" s="4" t="s">
        <v>153</v>
      </c>
      <c r="E45" s="5">
        <v>2750</v>
      </c>
      <c r="F45" s="5">
        <v>5.7</v>
      </c>
      <c r="G45" s="5">
        <v>7</v>
      </c>
      <c r="H45" s="5">
        <v>7.8</v>
      </c>
      <c r="I45" s="47">
        <f t="shared" ref="I45" si="60">(G45-F45)*E45</f>
        <v>3574.9999999999995</v>
      </c>
      <c r="J45" s="7">
        <f t="shared" ref="J45" si="61">(H45-G45)*E45</f>
        <v>2199.9999999999995</v>
      </c>
      <c r="K45" s="50">
        <f t="shared" ref="K45" si="62">(I45+J45)</f>
        <v>5774.9999999999991</v>
      </c>
    </row>
    <row r="46" spans="1:11">
      <c r="A46" s="2">
        <v>43392</v>
      </c>
      <c r="B46" s="3" t="s">
        <v>138</v>
      </c>
      <c r="C46" s="4">
        <v>620</v>
      </c>
      <c r="D46" s="4" t="s">
        <v>100</v>
      </c>
      <c r="E46" s="5">
        <v>1000</v>
      </c>
      <c r="F46" s="5">
        <v>11</v>
      </c>
      <c r="G46" s="5">
        <v>8</v>
      </c>
      <c r="H46" s="5" t="s">
        <v>44</v>
      </c>
      <c r="I46" s="47">
        <f t="shared" ref="I46" si="63">(G46-F46)*E46</f>
        <v>-3000</v>
      </c>
      <c r="J46" s="7">
        <v>0</v>
      </c>
      <c r="K46" s="50">
        <f t="shared" ref="K46" si="64">(I46+J46)</f>
        <v>-3000</v>
      </c>
    </row>
    <row r="47" spans="1:11">
      <c r="A47" s="2">
        <v>43390</v>
      </c>
      <c r="B47" s="3" t="s">
        <v>159</v>
      </c>
      <c r="C47" s="4">
        <v>330</v>
      </c>
      <c r="D47" s="4" t="s">
        <v>153</v>
      </c>
      <c r="E47" s="5">
        <v>2400</v>
      </c>
      <c r="F47" s="5">
        <v>8.6999999999999993</v>
      </c>
      <c r="G47" s="5">
        <v>7.2</v>
      </c>
      <c r="H47" s="5" t="s">
        <v>44</v>
      </c>
      <c r="I47" s="47">
        <f t="shared" ref="I47" si="65">(G47-F47)*E47</f>
        <v>-3599.9999999999977</v>
      </c>
      <c r="J47" s="7">
        <v>0</v>
      </c>
      <c r="K47" s="50">
        <f t="shared" ref="K47" si="66">(I47+J47)</f>
        <v>-3599.9999999999977</v>
      </c>
    </row>
    <row r="48" spans="1:11">
      <c r="A48" s="2">
        <v>43389</v>
      </c>
      <c r="B48" s="3" t="s">
        <v>155</v>
      </c>
      <c r="C48" s="4">
        <v>580</v>
      </c>
      <c r="D48" s="4" t="s">
        <v>153</v>
      </c>
      <c r="E48" s="5">
        <v>1000</v>
      </c>
      <c r="F48" s="5">
        <v>14.5</v>
      </c>
      <c r="G48" s="5">
        <v>13.8</v>
      </c>
      <c r="H48" s="5" t="s">
        <v>44</v>
      </c>
      <c r="I48" s="47">
        <f t="shared" ref="I48" si="67">(G48-F48)*E48</f>
        <v>-699.99999999999932</v>
      </c>
      <c r="J48" s="7">
        <v>0</v>
      </c>
      <c r="K48" s="50">
        <f t="shared" ref="K48" si="68">(I48+J48)</f>
        <v>-699.99999999999932</v>
      </c>
    </row>
    <row r="49" spans="1:11">
      <c r="A49" s="2">
        <v>43388</v>
      </c>
      <c r="B49" s="3" t="s">
        <v>154</v>
      </c>
      <c r="C49" s="4">
        <v>820</v>
      </c>
      <c r="D49" s="4" t="s">
        <v>153</v>
      </c>
      <c r="E49" s="5">
        <v>550</v>
      </c>
      <c r="F49" s="5">
        <v>30</v>
      </c>
      <c r="G49" s="5">
        <v>24</v>
      </c>
      <c r="H49" s="5" t="s">
        <v>44</v>
      </c>
      <c r="I49" s="47">
        <f t="shared" ref="I49" si="69">(G49-F49)*E49</f>
        <v>-3300</v>
      </c>
      <c r="J49" s="7">
        <v>0</v>
      </c>
      <c r="K49" s="50">
        <f t="shared" ref="K49" si="70">(I49+J49)</f>
        <v>-3300</v>
      </c>
    </row>
    <row r="50" spans="1:11">
      <c r="A50" s="2">
        <v>43385</v>
      </c>
      <c r="B50" s="3" t="s">
        <v>137</v>
      </c>
      <c r="C50" s="4">
        <v>320</v>
      </c>
      <c r="D50" s="4" t="s">
        <v>153</v>
      </c>
      <c r="E50" s="5">
        <v>1300</v>
      </c>
      <c r="F50" s="5">
        <v>18</v>
      </c>
      <c r="G50" s="5">
        <v>21</v>
      </c>
      <c r="H50" s="5">
        <v>24</v>
      </c>
      <c r="I50" s="47">
        <f t="shared" ref="I50:I51" si="71">(G50-F50)*E50</f>
        <v>3900</v>
      </c>
      <c r="J50" s="7">
        <f t="shared" ref="J50" si="72">(H50-G50)*E50</f>
        <v>3900</v>
      </c>
      <c r="K50" s="50">
        <f t="shared" ref="K50:K51" si="73">(I50+J50)</f>
        <v>7800</v>
      </c>
    </row>
    <row r="51" spans="1:11">
      <c r="A51" s="2">
        <v>43383</v>
      </c>
      <c r="B51" s="3" t="s">
        <v>64</v>
      </c>
      <c r="C51" s="4">
        <v>420</v>
      </c>
      <c r="D51" s="4" t="s">
        <v>153</v>
      </c>
      <c r="E51" s="5">
        <v>1300</v>
      </c>
      <c r="F51" s="5">
        <v>22.5</v>
      </c>
      <c r="G51" s="5">
        <v>26</v>
      </c>
      <c r="H51" s="5" t="s">
        <v>44</v>
      </c>
      <c r="I51" s="47">
        <f t="shared" si="71"/>
        <v>4550</v>
      </c>
      <c r="J51" s="7">
        <v>0</v>
      </c>
      <c r="K51" s="50">
        <f t="shared" si="73"/>
        <v>4550</v>
      </c>
    </row>
    <row r="52" spans="1:11">
      <c r="A52" s="2">
        <v>43382</v>
      </c>
      <c r="B52" s="3" t="s">
        <v>69</v>
      </c>
      <c r="C52" s="4">
        <v>95</v>
      </c>
      <c r="D52" s="4" t="s">
        <v>100</v>
      </c>
      <c r="E52" s="5">
        <v>6000</v>
      </c>
      <c r="F52" s="5">
        <v>3.25</v>
      </c>
      <c r="G52" s="5">
        <v>2.6</v>
      </c>
      <c r="H52" s="5" t="s">
        <v>44</v>
      </c>
      <c r="I52" s="47">
        <f t="shared" ref="I52:I54" si="74">(G52-F52)*E52</f>
        <v>-3899.9999999999995</v>
      </c>
      <c r="J52" s="7">
        <v>0</v>
      </c>
      <c r="K52" s="50">
        <f t="shared" ref="K52:K54" si="75">(I52+J52)</f>
        <v>-3899.9999999999995</v>
      </c>
    </row>
    <row r="53" spans="1:11">
      <c r="A53" s="2">
        <v>43381</v>
      </c>
      <c r="B53" s="3" t="s">
        <v>96</v>
      </c>
      <c r="C53" s="4">
        <v>760</v>
      </c>
      <c r="D53" s="4" t="s">
        <v>100</v>
      </c>
      <c r="E53" s="5">
        <v>1000</v>
      </c>
      <c r="F53" s="5">
        <v>26.5</v>
      </c>
      <c r="G53" s="5">
        <v>30</v>
      </c>
      <c r="H53" s="5" t="s">
        <v>44</v>
      </c>
      <c r="I53" s="47">
        <f t="shared" si="74"/>
        <v>3500</v>
      </c>
      <c r="J53" s="7">
        <v>0</v>
      </c>
      <c r="K53" s="50">
        <f t="shared" si="75"/>
        <v>3500</v>
      </c>
    </row>
    <row r="54" spans="1:11">
      <c r="A54" s="2">
        <v>43378</v>
      </c>
      <c r="B54" s="3" t="s">
        <v>115</v>
      </c>
      <c r="C54" s="4">
        <v>105</v>
      </c>
      <c r="D54" s="4" t="s">
        <v>100</v>
      </c>
      <c r="E54" s="5">
        <v>6000</v>
      </c>
      <c r="F54" s="5">
        <v>3.15</v>
      </c>
      <c r="G54" s="5">
        <v>3.7</v>
      </c>
      <c r="H54" s="5" t="s">
        <v>44</v>
      </c>
      <c r="I54" s="47">
        <f t="shared" si="74"/>
        <v>3300.0000000000018</v>
      </c>
      <c r="J54" s="7">
        <v>0</v>
      </c>
      <c r="K54" s="50">
        <f t="shared" si="75"/>
        <v>3300.0000000000018</v>
      </c>
    </row>
    <row r="55" spans="1:11">
      <c r="A55" s="2">
        <v>43377</v>
      </c>
      <c r="B55" s="3" t="s">
        <v>142</v>
      </c>
      <c r="C55" s="4">
        <v>860</v>
      </c>
      <c r="D55" s="4" t="s">
        <v>100</v>
      </c>
      <c r="E55" s="5">
        <v>700</v>
      </c>
      <c r="F55" s="5">
        <v>30.5</v>
      </c>
      <c r="G55" s="5">
        <v>35</v>
      </c>
      <c r="H55" s="5">
        <v>40</v>
      </c>
      <c r="I55" s="47">
        <f t="shared" ref="I55:I57" si="76">(G55-F55)*E55</f>
        <v>3150</v>
      </c>
      <c r="J55" s="7">
        <f t="shared" ref="J55:J56" si="77">(H55-G55)*E55</f>
        <v>3500</v>
      </c>
      <c r="K55" s="50">
        <f t="shared" ref="K55:K57" si="78">(I55+J55)</f>
        <v>6650</v>
      </c>
    </row>
    <row r="56" spans="1:11">
      <c r="A56" s="2">
        <v>43376</v>
      </c>
      <c r="B56" s="3" t="s">
        <v>143</v>
      </c>
      <c r="C56" s="4">
        <v>900</v>
      </c>
      <c r="D56" s="4" t="s">
        <v>100</v>
      </c>
      <c r="E56" s="5">
        <v>1100</v>
      </c>
      <c r="F56" s="5">
        <v>26</v>
      </c>
      <c r="G56" s="5">
        <v>29</v>
      </c>
      <c r="H56" s="5">
        <v>33</v>
      </c>
      <c r="I56" s="47">
        <f t="shared" si="76"/>
        <v>3300</v>
      </c>
      <c r="J56" s="7">
        <f t="shared" si="77"/>
        <v>4400</v>
      </c>
      <c r="K56" s="50">
        <f t="shared" si="78"/>
        <v>7700</v>
      </c>
    </row>
    <row r="57" spans="1:11">
      <c r="A57" s="2">
        <v>43374</v>
      </c>
      <c r="B57" s="3" t="s">
        <v>91</v>
      </c>
      <c r="C57" s="4">
        <v>215</v>
      </c>
      <c r="D57" s="4" t="s">
        <v>100</v>
      </c>
      <c r="E57" s="5">
        <v>2500</v>
      </c>
      <c r="F57" s="5">
        <v>7.3</v>
      </c>
      <c r="G57" s="5">
        <v>6</v>
      </c>
      <c r="H57" s="5" t="s">
        <v>44</v>
      </c>
      <c r="I57" s="47">
        <f t="shared" si="76"/>
        <v>-3249.9999999999995</v>
      </c>
      <c r="J57" s="7">
        <v>0</v>
      </c>
      <c r="K57" s="50">
        <f t="shared" si="78"/>
        <v>-3249.9999999999995</v>
      </c>
    </row>
    <row r="58" spans="1:11">
      <c r="A58" s="2">
        <v>43371</v>
      </c>
      <c r="B58" s="3" t="s">
        <v>135</v>
      </c>
      <c r="C58" s="4">
        <v>360</v>
      </c>
      <c r="D58" s="4" t="s">
        <v>100</v>
      </c>
      <c r="E58" s="5">
        <v>3000</v>
      </c>
      <c r="F58" s="5">
        <v>8.5500000000000007</v>
      </c>
      <c r="G58" s="5">
        <v>9.5</v>
      </c>
      <c r="H58" s="5">
        <v>11</v>
      </c>
      <c r="I58" s="47">
        <f t="shared" ref="I58:I59" si="79">(G58-F58)*E58</f>
        <v>2849.9999999999977</v>
      </c>
      <c r="J58" s="7">
        <f t="shared" ref="J58:J59" si="80">(H58-G58)*E58</f>
        <v>4500</v>
      </c>
      <c r="K58" s="50">
        <f t="shared" ref="K58:K59" si="81">(I58+J58)</f>
        <v>7349.9999999999982</v>
      </c>
    </row>
    <row r="59" spans="1:11">
      <c r="A59" s="2">
        <v>43370</v>
      </c>
      <c r="B59" s="3" t="s">
        <v>137</v>
      </c>
      <c r="C59" s="4">
        <v>320</v>
      </c>
      <c r="D59" s="4" t="s">
        <v>100</v>
      </c>
      <c r="E59" s="5">
        <v>1300</v>
      </c>
      <c r="F59" s="5">
        <v>10.5</v>
      </c>
      <c r="G59" s="5">
        <v>12.5</v>
      </c>
      <c r="H59" s="5">
        <v>16</v>
      </c>
      <c r="I59" s="47">
        <f t="shared" si="79"/>
        <v>2600</v>
      </c>
      <c r="J59" s="7">
        <f t="shared" si="80"/>
        <v>4550</v>
      </c>
      <c r="K59" s="50">
        <f t="shared" si="81"/>
        <v>7150</v>
      </c>
    </row>
    <row r="60" spans="1:11">
      <c r="A60" s="2">
        <v>43369</v>
      </c>
      <c r="B60" s="3" t="s">
        <v>136</v>
      </c>
      <c r="C60" s="4">
        <v>300</v>
      </c>
      <c r="D60" s="4" t="s">
        <v>100</v>
      </c>
      <c r="E60" s="5">
        <v>2400</v>
      </c>
      <c r="F60" s="5">
        <v>7</v>
      </c>
      <c r="G60" s="5">
        <v>8.5</v>
      </c>
      <c r="H60" s="5">
        <v>9.5</v>
      </c>
      <c r="I60" s="47">
        <f t="shared" ref="I60" si="82">(G60-F60)*E60</f>
        <v>3600</v>
      </c>
      <c r="J60" s="7">
        <f t="shared" ref="J60" si="83">(H60-G60)*E60</f>
        <v>2400</v>
      </c>
      <c r="K60" s="50">
        <f t="shared" ref="K60" si="84">(I60+J60)</f>
        <v>6000</v>
      </c>
    </row>
    <row r="61" spans="1:11">
      <c r="A61" s="2">
        <v>43367</v>
      </c>
      <c r="B61" s="3" t="s">
        <v>139</v>
      </c>
      <c r="C61" s="4">
        <v>1100</v>
      </c>
      <c r="D61" s="4" t="s">
        <v>63</v>
      </c>
      <c r="E61" s="5">
        <v>800</v>
      </c>
      <c r="F61" s="5">
        <v>13.5</v>
      </c>
      <c r="G61" s="5">
        <v>17</v>
      </c>
      <c r="H61" s="5">
        <v>24</v>
      </c>
      <c r="I61" s="47">
        <f t="shared" ref="I61:I62" si="85">(G61-F61)*E61</f>
        <v>2800</v>
      </c>
      <c r="J61" s="7">
        <f t="shared" ref="J61:J62" si="86">(H61-G61)*E61</f>
        <v>5600</v>
      </c>
      <c r="K61" s="50">
        <f t="shared" ref="K61:K62" si="87">(I61+J61)</f>
        <v>8400</v>
      </c>
    </row>
    <row r="62" spans="1:11">
      <c r="A62" s="2">
        <v>43362</v>
      </c>
      <c r="B62" s="3" t="s">
        <v>138</v>
      </c>
      <c r="C62" s="4">
        <v>680</v>
      </c>
      <c r="D62" s="4" t="s">
        <v>100</v>
      </c>
      <c r="E62" s="5">
        <v>680</v>
      </c>
      <c r="F62" s="5">
        <v>25</v>
      </c>
      <c r="G62" s="5">
        <v>28</v>
      </c>
      <c r="H62" s="5">
        <v>32</v>
      </c>
      <c r="I62" s="47">
        <f t="shared" si="85"/>
        <v>2040</v>
      </c>
      <c r="J62" s="7">
        <f t="shared" si="86"/>
        <v>2720</v>
      </c>
      <c r="K62" s="50">
        <f t="shared" si="87"/>
        <v>4760</v>
      </c>
    </row>
    <row r="63" spans="1:11">
      <c r="A63" s="2">
        <v>43361</v>
      </c>
      <c r="B63" s="3" t="s">
        <v>125</v>
      </c>
      <c r="C63" s="4">
        <v>1620</v>
      </c>
      <c r="D63" s="4" t="s">
        <v>63</v>
      </c>
      <c r="E63" s="5">
        <v>600</v>
      </c>
      <c r="F63" s="5">
        <v>36</v>
      </c>
      <c r="G63" s="5">
        <v>41.9</v>
      </c>
      <c r="H63" s="5" t="s">
        <v>44</v>
      </c>
      <c r="I63" s="47">
        <f t="shared" ref="I63:I65" si="88">(G63-F63)*E63</f>
        <v>3539.9999999999991</v>
      </c>
      <c r="J63" s="7">
        <v>0</v>
      </c>
      <c r="K63" s="50">
        <f t="shared" ref="K63:K65" si="89">(I63+J63)</f>
        <v>3539.9999999999991</v>
      </c>
    </row>
    <row r="64" spans="1:11">
      <c r="A64" s="2">
        <v>43355</v>
      </c>
      <c r="B64" s="3" t="s">
        <v>23</v>
      </c>
      <c r="C64" s="4">
        <v>500</v>
      </c>
      <c r="D64" s="4" t="s">
        <v>63</v>
      </c>
      <c r="E64" s="5">
        <v>800</v>
      </c>
      <c r="F64" s="5">
        <v>17</v>
      </c>
      <c r="G64" s="5">
        <v>19</v>
      </c>
      <c r="H64" s="5" t="s">
        <v>44</v>
      </c>
      <c r="I64" s="47">
        <f t="shared" ref="I64" si="90">(G64-F64)*E64</f>
        <v>1600</v>
      </c>
      <c r="J64" s="7">
        <v>0</v>
      </c>
      <c r="K64" s="50">
        <f t="shared" ref="K64" si="91">(I64+J64)</f>
        <v>1600</v>
      </c>
    </row>
    <row r="65" spans="1:11">
      <c r="A65" s="2">
        <v>43354</v>
      </c>
      <c r="B65" s="3" t="s">
        <v>101</v>
      </c>
      <c r="C65" s="4">
        <v>600</v>
      </c>
      <c r="D65" s="4" t="s">
        <v>100</v>
      </c>
      <c r="E65" s="5">
        <v>1500</v>
      </c>
      <c r="F65" s="5">
        <v>10</v>
      </c>
      <c r="G65" s="5">
        <v>10</v>
      </c>
      <c r="H65" s="5" t="s">
        <v>44</v>
      </c>
      <c r="I65" s="47">
        <f t="shared" si="88"/>
        <v>0</v>
      </c>
      <c r="J65" s="7">
        <v>0</v>
      </c>
      <c r="K65" s="50">
        <f t="shared" si="89"/>
        <v>0</v>
      </c>
    </row>
    <row r="66" spans="1:11">
      <c r="A66" s="2">
        <v>43353</v>
      </c>
      <c r="B66" s="3" t="s">
        <v>22</v>
      </c>
      <c r="C66" s="4">
        <v>780</v>
      </c>
      <c r="D66" s="4" t="s">
        <v>100</v>
      </c>
      <c r="E66" s="5">
        <v>1100</v>
      </c>
      <c r="F66" s="5">
        <v>25</v>
      </c>
      <c r="G66" s="5">
        <v>28</v>
      </c>
      <c r="H66" s="5">
        <v>32</v>
      </c>
      <c r="I66" s="47">
        <f t="shared" ref="I66" si="92">(G66-F66)*E66</f>
        <v>3300</v>
      </c>
      <c r="J66" s="7">
        <f t="shared" ref="J66" si="93">(H66-G66)*E66</f>
        <v>4400</v>
      </c>
      <c r="K66" s="50">
        <f t="shared" ref="K66" si="94">(I66+J66)</f>
        <v>7700</v>
      </c>
    </row>
    <row r="67" spans="1:11">
      <c r="A67" s="2">
        <v>43350</v>
      </c>
      <c r="B67" s="3" t="s">
        <v>94</v>
      </c>
      <c r="C67" s="4">
        <v>330</v>
      </c>
      <c r="D67" s="4" t="s">
        <v>100</v>
      </c>
      <c r="E67" s="5">
        <v>1750</v>
      </c>
      <c r="F67" s="5">
        <v>12.25</v>
      </c>
      <c r="G67" s="5">
        <v>14.25</v>
      </c>
      <c r="H67" s="5">
        <v>17.5</v>
      </c>
      <c r="I67" s="47">
        <f t="shared" ref="I67" si="95">(G67-F67)*E67</f>
        <v>3500</v>
      </c>
      <c r="J67" s="7">
        <f t="shared" ref="J67" si="96">(H67-G67)*E67</f>
        <v>5687.5</v>
      </c>
      <c r="K67" s="50">
        <f t="shared" ref="K67" si="97">(I67+J67)</f>
        <v>9187.5</v>
      </c>
    </row>
    <row r="68" spans="1:11">
      <c r="A68" s="2">
        <v>43349</v>
      </c>
      <c r="B68" s="3" t="s">
        <v>22</v>
      </c>
      <c r="C68" s="4">
        <v>780</v>
      </c>
      <c r="D68" s="4" t="s">
        <v>100</v>
      </c>
      <c r="E68" s="5">
        <v>1100</v>
      </c>
      <c r="F68" s="5">
        <v>21</v>
      </c>
      <c r="G68" s="5">
        <v>23</v>
      </c>
      <c r="H68" s="5" t="s">
        <v>44</v>
      </c>
      <c r="I68" s="47">
        <f t="shared" ref="I68" si="98">(G68-F68)*E68</f>
        <v>2200</v>
      </c>
      <c r="J68" s="7">
        <v>0</v>
      </c>
      <c r="K68" s="50">
        <f t="shared" ref="K68" si="99">(I68+J68)</f>
        <v>2200</v>
      </c>
    </row>
    <row r="69" spans="1:11">
      <c r="A69" s="2">
        <v>43346</v>
      </c>
      <c r="B69" s="3" t="s">
        <v>114</v>
      </c>
      <c r="C69" s="4">
        <v>290</v>
      </c>
      <c r="D69" s="4" t="s">
        <v>63</v>
      </c>
      <c r="E69" s="5">
        <v>2000</v>
      </c>
      <c r="F69" s="5">
        <v>16.25</v>
      </c>
      <c r="G69" s="5">
        <v>14.25</v>
      </c>
      <c r="H69" s="5" t="s">
        <v>44</v>
      </c>
      <c r="I69" s="47">
        <f t="shared" ref="I69" si="100">(G69-F69)*E69</f>
        <v>-4000</v>
      </c>
      <c r="J69" s="7">
        <v>0</v>
      </c>
      <c r="K69" s="50">
        <f t="shared" ref="K69" si="101">(I69+J69)</f>
        <v>-4000</v>
      </c>
    </row>
    <row r="70" spans="1:11">
      <c r="A70" s="52">
        <v>43343</v>
      </c>
      <c r="B70" s="3" t="s">
        <v>115</v>
      </c>
      <c r="C70" s="4">
        <v>115</v>
      </c>
      <c r="D70" s="4" t="s">
        <v>63</v>
      </c>
      <c r="E70" s="5">
        <v>6000</v>
      </c>
      <c r="F70" s="5">
        <v>3.8</v>
      </c>
      <c r="G70" s="5">
        <v>3.8</v>
      </c>
      <c r="H70" s="5" t="s">
        <v>44</v>
      </c>
      <c r="I70" s="47">
        <f t="shared" ref="I70" si="102">(G70-F70)*E70</f>
        <v>0</v>
      </c>
      <c r="J70" s="7">
        <v>0</v>
      </c>
      <c r="K70" s="50">
        <f t="shared" ref="K70" si="103">(I70+J70)</f>
        <v>0</v>
      </c>
    </row>
    <row r="71" spans="1:11">
      <c r="A71" s="2">
        <v>43341</v>
      </c>
      <c r="B71" s="3" t="s">
        <v>112</v>
      </c>
      <c r="C71" s="4">
        <v>660</v>
      </c>
      <c r="D71" s="4" t="s">
        <v>63</v>
      </c>
      <c r="E71" s="5">
        <v>1200</v>
      </c>
      <c r="F71" s="5">
        <v>19</v>
      </c>
      <c r="G71" s="5">
        <v>23</v>
      </c>
      <c r="H71" s="5" t="s">
        <v>44</v>
      </c>
      <c r="I71" s="47">
        <f t="shared" ref="I71" si="104">(G71-F71)*E71</f>
        <v>4800</v>
      </c>
      <c r="J71" s="7">
        <v>0</v>
      </c>
      <c r="K71" s="50">
        <f t="shared" ref="K71" si="105">(I71+J71)</f>
        <v>4800</v>
      </c>
    </row>
    <row r="72" spans="1:11">
      <c r="A72" s="2">
        <v>43339</v>
      </c>
      <c r="B72" s="3" t="s">
        <v>104</v>
      </c>
      <c r="C72" s="4">
        <v>190</v>
      </c>
      <c r="D72" s="4" t="s">
        <v>63</v>
      </c>
      <c r="E72" s="5">
        <v>2500</v>
      </c>
      <c r="F72" s="5">
        <v>6.25</v>
      </c>
      <c r="G72" s="5">
        <v>5</v>
      </c>
      <c r="H72" s="5" t="s">
        <v>44</v>
      </c>
      <c r="I72" s="47">
        <f t="shared" ref="I72:I73" si="106">(G72-F72)*E72</f>
        <v>-3125</v>
      </c>
      <c r="J72" s="7">
        <v>0</v>
      </c>
      <c r="K72" s="50">
        <f t="shared" ref="K72:K73" si="107">(I72+J72)</f>
        <v>-3125</v>
      </c>
    </row>
    <row r="73" spans="1:11">
      <c r="A73" s="2">
        <v>43332</v>
      </c>
      <c r="B73" s="3" t="s">
        <v>80</v>
      </c>
      <c r="C73" s="4">
        <v>260</v>
      </c>
      <c r="D73" s="4" t="s">
        <v>63</v>
      </c>
      <c r="E73" s="5">
        <v>1500</v>
      </c>
      <c r="F73" s="5">
        <v>10.1</v>
      </c>
      <c r="G73" s="5">
        <v>12.1</v>
      </c>
      <c r="H73" s="5" t="s">
        <v>44</v>
      </c>
      <c r="I73" s="47">
        <f t="shared" si="106"/>
        <v>3000</v>
      </c>
      <c r="J73" s="7">
        <v>0</v>
      </c>
      <c r="K73" s="50">
        <f t="shared" si="107"/>
        <v>3000</v>
      </c>
    </row>
    <row r="74" spans="1:11">
      <c r="A74" s="2">
        <v>43326</v>
      </c>
      <c r="B74" s="3" t="s">
        <v>102</v>
      </c>
      <c r="C74" s="4">
        <v>190</v>
      </c>
      <c r="D74" s="4" t="s">
        <v>63</v>
      </c>
      <c r="E74" s="5">
        <v>2500</v>
      </c>
      <c r="F74" s="5">
        <v>15</v>
      </c>
      <c r="G74" s="5">
        <v>16</v>
      </c>
      <c r="H74" s="5" t="s">
        <v>44</v>
      </c>
      <c r="I74" s="47">
        <f t="shared" ref="I74" si="108">(G74-F74)*E74</f>
        <v>2500</v>
      </c>
      <c r="J74" s="7">
        <v>0</v>
      </c>
      <c r="K74" s="50">
        <f t="shared" ref="K74" si="109">(I74+J74)</f>
        <v>2500</v>
      </c>
    </row>
    <row r="75" spans="1:11">
      <c r="A75" s="2">
        <v>43322</v>
      </c>
      <c r="B75" s="3" t="s">
        <v>99</v>
      </c>
      <c r="C75" s="4">
        <v>3600</v>
      </c>
      <c r="D75" s="4" t="s">
        <v>100</v>
      </c>
      <c r="E75" s="5">
        <v>1600</v>
      </c>
      <c r="F75" s="5">
        <v>16.399999999999999</v>
      </c>
      <c r="G75" s="5">
        <v>17.2</v>
      </c>
      <c r="H75" s="5" t="s">
        <v>44</v>
      </c>
      <c r="I75" s="47">
        <f t="shared" ref="I75" si="110">(G75-F75)*E75</f>
        <v>1280.0000000000011</v>
      </c>
      <c r="J75" s="7">
        <v>0</v>
      </c>
      <c r="K75" s="50">
        <f t="shared" ref="K75" si="111">(I75+J75)</f>
        <v>1280.0000000000011</v>
      </c>
    </row>
    <row r="76" spans="1:11">
      <c r="A76" s="2">
        <v>43319</v>
      </c>
      <c r="B76" s="3" t="s">
        <v>91</v>
      </c>
      <c r="C76" s="4">
        <v>230</v>
      </c>
      <c r="D76" s="4" t="s">
        <v>63</v>
      </c>
      <c r="E76" s="5">
        <v>2500</v>
      </c>
      <c r="F76" s="5">
        <v>8.8000000000000007</v>
      </c>
      <c r="G76" s="5">
        <v>7.5</v>
      </c>
      <c r="H76" s="5" t="s">
        <v>44</v>
      </c>
      <c r="I76" s="47">
        <f t="shared" ref="I76:I77" si="112">(G76-F76)*E76</f>
        <v>-3250.0000000000018</v>
      </c>
      <c r="J76" s="7">
        <v>0</v>
      </c>
      <c r="K76" s="50">
        <f t="shared" ref="K76:K77" si="113">(I76+J76)</f>
        <v>-3250.0000000000018</v>
      </c>
    </row>
    <row r="77" spans="1:11">
      <c r="A77" s="2">
        <v>43311</v>
      </c>
      <c r="B77" s="3" t="s">
        <v>96</v>
      </c>
      <c r="C77" s="4">
        <v>940</v>
      </c>
      <c r="D77" s="4" t="s">
        <v>63</v>
      </c>
      <c r="E77" s="5">
        <v>1000</v>
      </c>
      <c r="F77" s="5">
        <v>28</v>
      </c>
      <c r="G77" s="5">
        <v>31</v>
      </c>
      <c r="H77" s="5" t="s">
        <v>44</v>
      </c>
      <c r="I77" s="47">
        <f t="shared" si="112"/>
        <v>3000</v>
      </c>
      <c r="J77" s="7">
        <v>0</v>
      </c>
      <c r="K77" s="50">
        <f t="shared" si="113"/>
        <v>3000</v>
      </c>
    </row>
    <row r="78" spans="1:11">
      <c r="A78" s="2">
        <v>43305</v>
      </c>
      <c r="B78" s="3" t="s">
        <v>79</v>
      </c>
      <c r="C78" s="4">
        <v>70</v>
      </c>
      <c r="D78" s="4" t="s">
        <v>63</v>
      </c>
      <c r="E78" s="5">
        <v>7500</v>
      </c>
      <c r="F78" s="5">
        <v>3.5</v>
      </c>
      <c r="G78" s="5">
        <v>4</v>
      </c>
      <c r="H78" s="5">
        <v>4.4000000000000004</v>
      </c>
      <c r="I78" s="47">
        <f t="shared" ref="I78" si="114">(G78-F78)*E78</f>
        <v>3750</v>
      </c>
      <c r="J78" s="7">
        <f t="shared" ref="J78" si="115">(H78-G78)*E78</f>
        <v>3000.0000000000027</v>
      </c>
      <c r="K78" s="50">
        <f t="shared" ref="K78" si="116">(I78+J78)</f>
        <v>6750.0000000000027</v>
      </c>
    </row>
    <row r="79" spans="1:11">
      <c r="A79" s="2">
        <v>43298</v>
      </c>
      <c r="B79" s="3" t="s">
        <v>78</v>
      </c>
      <c r="C79" s="4">
        <v>80</v>
      </c>
      <c r="D79" s="4" t="s">
        <v>63</v>
      </c>
      <c r="E79" s="5">
        <v>6000</v>
      </c>
      <c r="F79" s="5">
        <v>3.4</v>
      </c>
      <c r="G79" s="5">
        <v>3.9</v>
      </c>
      <c r="H79" s="5">
        <v>4.5</v>
      </c>
      <c r="I79" s="47">
        <f t="shared" ref="I79" si="117">(G79-F79)*E79</f>
        <v>3000</v>
      </c>
      <c r="J79" s="7">
        <f t="shared" ref="J79" si="118">(H79-G79)*E79</f>
        <v>3600.0000000000005</v>
      </c>
      <c r="K79" s="7">
        <f t="shared" ref="K79" si="119">(I79+J79)</f>
        <v>6600</v>
      </c>
    </row>
    <row r="80" spans="1:11">
      <c r="A80" s="2">
        <v>43293</v>
      </c>
      <c r="B80" s="3" t="s">
        <v>73</v>
      </c>
      <c r="C80" s="4">
        <v>120</v>
      </c>
      <c r="D80" s="4" t="s">
        <v>63</v>
      </c>
      <c r="E80" s="5">
        <v>4000</v>
      </c>
      <c r="F80" s="5">
        <v>7.25</v>
      </c>
      <c r="G80" s="5">
        <v>8.25</v>
      </c>
      <c r="H80" s="5" t="s">
        <v>44</v>
      </c>
      <c r="I80" s="47">
        <f t="shared" ref="I80:I81" si="120">(G80-F80)*E80</f>
        <v>4000</v>
      </c>
      <c r="J80" s="7">
        <v>0</v>
      </c>
      <c r="K80" s="7">
        <f t="shared" ref="K80:K81" si="121">(I80+J80)</f>
        <v>4000</v>
      </c>
    </row>
    <row r="81" spans="1:11">
      <c r="A81" s="2">
        <v>43292</v>
      </c>
      <c r="B81" s="3" t="s">
        <v>69</v>
      </c>
      <c r="C81" s="4">
        <v>102.5</v>
      </c>
      <c r="D81" s="4" t="s">
        <v>70</v>
      </c>
      <c r="E81" s="5">
        <v>6000</v>
      </c>
      <c r="F81" s="5">
        <v>3.9</v>
      </c>
      <c r="G81" s="5">
        <v>4.1500000000000004</v>
      </c>
      <c r="H81" s="5" t="s">
        <v>44</v>
      </c>
      <c r="I81" s="47">
        <f t="shared" si="120"/>
        <v>1500.0000000000027</v>
      </c>
      <c r="J81" s="7">
        <v>0</v>
      </c>
      <c r="K81" s="7">
        <f t="shared" si="121"/>
        <v>1500.0000000000027</v>
      </c>
    </row>
    <row r="82" spans="1:11">
      <c r="A82" s="2">
        <v>43291</v>
      </c>
      <c r="B82" s="3" t="s">
        <v>71</v>
      </c>
      <c r="C82" s="4">
        <v>1020</v>
      </c>
      <c r="D82" s="4" t="s">
        <v>63</v>
      </c>
      <c r="E82" s="5">
        <v>1000</v>
      </c>
      <c r="F82" s="5">
        <v>22</v>
      </c>
      <c r="G82" s="5">
        <v>25</v>
      </c>
      <c r="H82" s="5">
        <v>26</v>
      </c>
      <c r="I82" s="47">
        <f t="shared" ref="I82:I83" si="122">(G82-F82)*E82</f>
        <v>3000</v>
      </c>
      <c r="J82" s="7">
        <v>0</v>
      </c>
      <c r="K82" s="7">
        <f t="shared" ref="K82:K83" si="123">(I82+J82)</f>
        <v>3000</v>
      </c>
    </row>
    <row r="83" spans="1:11">
      <c r="A83" s="2">
        <v>43290</v>
      </c>
      <c r="B83" s="3" t="s">
        <v>72</v>
      </c>
      <c r="C83" s="4">
        <v>380</v>
      </c>
      <c r="D83" s="4" t="s">
        <v>63</v>
      </c>
      <c r="E83" s="5">
        <v>1500</v>
      </c>
      <c r="F83" s="5">
        <v>18</v>
      </c>
      <c r="G83" s="5">
        <v>18.5</v>
      </c>
      <c r="H83" s="5">
        <v>0</v>
      </c>
      <c r="I83" s="47">
        <f t="shared" si="122"/>
        <v>750</v>
      </c>
      <c r="J83" s="7">
        <v>0</v>
      </c>
      <c r="K83" s="7">
        <f t="shared" si="123"/>
        <v>750</v>
      </c>
    </row>
    <row r="84" spans="1:11">
      <c r="A84" s="2">
        <v>43287</v>
      </c>
      <c r="B84" s="3" t="s">
        <v>62</v>
      </c>
      <c r="C84" s="4">
        <v>220</v>
      </c>
      <c r="D84" s="4" t="s">
        <v>63</v>
      </c>
      <c r="E84" s="5">
        <v>2250</v>
      </c>
      <c r="F84" s="5">
        <v>8.6999999999999993</v>
      </c>
      <c r="G84" s="5">
        <v>9.85</v>
      </c>
      <c r="H84" s="5">
        <v>0</v>
      </c>
      <c r="I84" s="47">
        <f t="shared" ref="I84:I88" si="124">(G84-F84)*E84</f>
        <v>2587.5000000000009</v>
      </c>
      <c r="J84" s="7">
        <v>0</v>
      </c>
      <c r="K84" s="7">
        <f t="shared" ref="K84:K88" si="125">(I84+J84)</f>
        <v>2587.5000000000009</v>
      </c>
    </row>
    <row r="85" spans="1:11">
      <c r="A85" s="2">
        <v>43286</v>
      </c>
      <c r="B85" s="3" t="s">
        <v>64</v>
      </c>
      <c r="C85" s="4">
        <v>470</v>
      </c>
      <c r="D85" s="4" t="s">
        <v>63</v>
      </c>
      <c r="E85" s="5">
        <v>1100</v>
      </c>
      <c r="F85" s="5">
        <v>17</v>
      </c>
      <c r="G85" s="5">
        <v>19</v>
      </c>
      <c r="H85" s="5">
        <v>0</v>
      </c>
      <c r="I85" s="47">
        <f t="shared" si="124"/>
        <v>2200</v>
      </c>
      <c r="J85" s="7">
        <v>0</v>
      </c>
      <c r="K85" s="7">
        <f t="shared" si="125"/>
        <v>2200</v>
      </c>
    </row>
    <row r="86" spans="1:11">
      <c r="A86" s="2">
        <v>43285</v>
      </c>
      <c r="B86" s="3" t="s">
        <v>35</v>
      </c>
      <c r="C86" s="4">
        <v>1900</v>
      </c>
      <c r="D86" s="4" t="s">
        <v>63</v>
      </c>
      <c r="E86" s="5">
        <v>500</v>
      </c>
      <c r="F86" s="5">
        <v>32</v>
      </c>
      <c r="G86" s="5">
        <v>36.5</v>
      </c>
      <c r="H86" s="5">
        <v>0</v>
      </c>
      <c r="I86" s="47">
        <f t="shared" si="124"/>
        <v>2250</v>
      </c>
      <c r="J86" s="7">
        <v>0</v>
      </c>
      <c r="K86" s="7">
        <f t="shared" si="125"/>
        <v>2250</v>
      </c>
    </row>
    <row r="87" spans="1:11">
      <c r="A87" s="2">
        <v>43284</v>
      </c>
      <c r="B87" s="3" t="s">
        <v>26</v>
      </c>
      <c r="C87" s="4">
        <v>630</v>
      </c>
      <c r="D87" s="4" t="s">
        <v>63</v>
      </c>
      <c r="E87" s="5">
        <v>1000</v>
      </c>
      <c r="F87" s="5">
        <v>23</v>
      </c>
      <c r="G87" s="5">
        <v>25.8</v>
      </c>
      <c r="H87" s="5">
        <v>28</v>
      </c>
      <c r="I87" s="47">
        <f t="shared" si="124"/>
        <v>2800.0000000000009</v>
      </c>
      <c r="J87" s="7">
        <f t="shared" ref="J87" si="126">(H87-G87)*E87</f>
        <v>2199.9999999999991</v>
      </c>
      <c r="K87" s="7">
        <f t="shared" si="125"/>
        <v>5000</v>
      </c>
    </row>
    <row r="88" spans="1:11">
      <c r="A88" s="2">
        <v>43283</v>
      </c>
      <c r="B88" s="3" t="s">
        <v>65</v>
      </c>
      <c r="C88" s="4">
        <v>340</v>
      </c>
      <c r="D88" s="4" t="s">
        <v>63</v>
      </c>
      <c r="E88" s="5">
        <v>2266</v>
      </c>
      <c r="F88" s="5">
        <v>11.5</v>
      </c>
      <c r="G88" s="5">
        <v>12.75</v>
      </c>
      <c r="H88" s="5">
        <v>0</v>
      </c>
      <c r="I88" s="47">
        <f t="shared" si="124"/>
        <v>2832.5</v>
      </c>
      <c r="J88" s="7">
        <v>0</v>
      </c>
      <c r="K88" s="7">
        <f t="shared" si="125"/>
        <v>2832.5</v>
      </c>
    </row>
    <row r="89" spans="1:1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2019-01-10T05:05:11Z</dcterms:modified>
</cp:coreProperties>
</file>