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 activeTab="2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/>
  <c r="K5" s="1"/>
  <c r="H5" i="6"/>
  <c r="J5" s="1"/>
  <c r="H5" i="4"/>
  <c r="C5"/>
  <c r="I5" s="1"/>
  <c r="C6"/>
  <c r="I6" s="1"/>
  <c r="H6" i="6"/>
  <c r="J6" s="1"/>
  <c r="I6" i="7"/>
  <c r="K6" s="1"/>
  <c r="C7" i="4"/>
  <c r="I7" s="1"/>
  <c r="H7" i="6"/>
  <c r="I7" i="7"/>
  <c r="K7" s="1"/>
  <c r="I9"/>
  <c r="I8"/>
  <c r="K8" s="1"/>
  <c r="K9"/>
  <c r="I8" i="6"/>
  <c r="J8" s="1"/>
  <c r="H8"/>
  <c r="I9"/>
  <c r="H9"/>
  <c r="C8" i="4"/>
  <c r="I8" s="1"/>
  <c r="I10" i="6"/>
  <c r="H10"/>
  <c r="H9" i="4"/>
  <c r="C9"/>
  <c r="I9" s="1"/>
  <c r="I10" i="7"/>
  <c r="K10" s="1"/>
  <c r="H11" i="6"/>
  <c r="J11" s="1"/>
  <c r="C10" i="4"/>
  <c r="I10" s="1"/>
  <c r="C11"/>
  <c r="I11" s="1"/>
  <c r="H12" i="6"/>
  <c r="I11" i="7"/>
  <c r="K11" s="1"/>
  <c r="I12"/>
  <c r="K12" s="1"/>
  <c r="I13" i="6"/>
  <c r="H13"/>
  <c r="J13" s="1"/>
  <c r="H12" i="4"/>
  <c r="C12"/>
  <c r="I12" s="1"/>
  <c r="H13"/>
  <c r="J13" s="1"/>
  <c r="C13"/>
  <c r="I13" s="1"/>
  <c r="H14" i="6"/>
  <c r="J14" s="1"/>
  <c r="I13" i="7"/>
  <c r="K13" s="1"/>
  <c r="I14"/>
  <c r="K14" s="1"/>
  <c r="H15" i="6"/>
  <c r="J15" s="1"/>
  <c r="C14" i="4"/>
  <c r="I14" s="1"/>
  <c r="K15" i="7"/>
  <c r="I15"/>
  <c r="J5" i="4" l="1"/>
  <c r="H6"/>
  <c r="J6" s="1"/>
  <c r="H7"/>
  <c r="J7" s="1"/>
  <c r="J7" i="6"/>
  <c r="J9"/>
  <c r="H8" i="4"/>
  <c r="J8" s="1"/>
  <c r="J10" i="6"/>
  <c r="J9" i="4"/>
  <c r="H11"/>
  <c r="H10"/>
  <c r="J10" s="1"/>
  <c r="J11"/>
  <c r="J12" i="6"/>
  <c r="J12" i="4"/>
  <c r="H14"/>
  <c r="J14" s="1"/>
  <c r="I16" i="7"/>
  <c r="H16" i="6"/>
  <c r="J16" s="1"/>
  <c r="C15" i="4"/>
  <c r="I15" s="1"/>
  <c r="C16"/>
  <c r="I16" s="1"/>
  <c r="J17" i="7"/>
  <c r="I17"/>
  <c r="H17" i="6"/>
  <c r="C17" i="4"/>
  <c r="I17" s="1"/>
  <c r="J18" i="7"/>
  <c r="I18"/>
  <c r="I18" i="6"/>
  <c r="H18"/>
  <c r="J18"/>
  <c r="I19" i="7"/>
  <c r="I19" i="6"/>
  <c r="H19"/>
  <c r="C18" i="4"/>
  <c r="I18" s="1"/>
  <c r="J20" i="7"/>
  <c r="I20"/>
  <c r="I20" i="6"/>
  <c r="H20"/>
  <c r="J20" s="1"/>
  <c r="C19" i="4"/>
  <c r="I19" s="1"/>
  <c r="J21" i="7"/>
  <c r="I21"/>
  <c r="H21" i="6"/>
  <c r="J21" s="1"/>
  <c r="C20" i="4"/>
  <c r="I20" s="1"/>
  <c r="I22" i="7"/>
  <c r="K22" s="1"/>
  <c r="H22" i="6"/>
  <c r="J22"/>
  <c r="C21" i="4"/>
  <c r="I21" s="1"/>
  <c r="H23" i="6"/>
  <c r="J23" s="1"/>
  <c r="I23" i="7"/>
  <c r="K23" s="1"/>
  <c r="C22" i="4"/>
  <c r="I22" s="1"/>
  <c r="C23"/>
  <c r="I23" s="1"/>
  <c r="J24" i="6"/>
  <c r="H24"/>
  <c r="C24" i="4"/>
  <c r="I24" s="1"/>
  <c r="H25" i="6"/>
  <c r="J25" s="1"/>
  <c r="I24" i="7"/>
  <c r="K24" s="1"/>
  <c r="I25"/>
  <c r="K25" s="1"/>
  <c r="C25" i="4"/>
  <c r="I25" s="1"/>
  <c r="H26" i="6"/>
  <c r="I27"/>
  <c r="H27"/>
  <c r="C26" i="4"/>
  <c r="I26" s="1"/>
  <c r="C27"/>
  <c r="I27" s="1"/>
  <c r="H28" i="6"/>
  <c r="J28" s="1"/>
  <c r="I26" i="7"/>
  <c r="K26" s="1"/>
  <c r="I27"/>
  <c r="H29" i="6"/>
  <c r="C28" i="4"/>
  <c r="H28" s="1"/>
  <c r="H29"/>
  <c r="C29"/>
  <c r="I29" s="1"/>
  <c r="H30"/>
  <c r="C30"/>
  <c r="I30" s="1"/>
  <c r="C31"/>
  <c r="I31" s="1"/>
  <c r="C32"/>
  <c r="I32" s="1"/>
  <c r="C33"/>
  <c r="I33" s="1"/>
  <c r="I30" i="6"/>
  <c r="H30"/>
  <c r="H31"/>
  <c r="J31" s="1"/>
  <c r="I32"/>
  <c r="H32"/>
  <c r="J32"/>
  <c r="H33"/>
  <c r="J33" s="1"/>
  <c r="H34"/>
  <c r="J34" s="1"/>
  <c r="J28" i="7"/>
  <c r="I28"/>
  <c r="J29"/>
  <c r="I29"/>
  <c r="J30"/>
  <c r="I30"/>
  <c r="I31"/>
  <c r="K31" s="1"/>
  <c r="I32"/>
  <c r="K32" s="1"/>
  <c r="K16" l="1"/>
  <c r="H15" i="4"/>
  <c r="J15" s="1"/>
  <c r="H16"/>
  <c r="J16" s="1"/>
  <c r="K17" i="7"/>
  <c r="J17" i="6"/>
  <c r="H17" i="4"/>
  <c r="J17" s="1"/>
  <c r="K18" i="7"/>
  <c r="K19"/>
  <c r="J19" i="6"/>
  <c r="H18" i="4"/>
  <c r="J18" s="1"/>
  <c r="K20" i="7"/>
  <c r="H19" i="4"/>
  <c r="J19" s="1"/>
  <c r="K21" i="7"/>
  <c r="H20" i="4"/>
  <c r="J20" s="1"/>
  <c r="H21"/>
  <c r="J21" s="1"/>
  <c r="H22"/>
  <c r="J22" s="1"/>
  <c r="H23"/>
  <c r="J23" s="1"/>
  <c r="H24"/>
  <c r="J24" s="1"/>
  <c r="H25"/>
  <c r="J25" s="1"/>
  <c r="J26" i="6"/>
  <c r="J27"/>
  <c r="H26" i="4"/>
  <c r="J26" s="1"/>
  <c r="H27"/>
  <c r="J27" s="1"/>
  <c r="K27" i="7"/>
  <c r="J29" i="6"/>
  <c r="I28" i="4"/>
  <c r="J28" s="1"/>
  <c r="J29"/>
  <c r="J30"/>
  <c r="H31"/>
  <c r="J31" s="1"/>
  <c r="H32"/>
  <c r="J32" s="1"/>
  <c r="H33"/>
  <c r="J33" s="1"/>
  <c r="J30" i="6"/>
  <c r="K28" i="7"/>
  <c r="K29"/>
  <c r="K30"/>
  <c r="I33"/>
  <c r="K33" s="1"/>
  <c r="I34"/>
  <c r="H36" i="6"/>
  <c r="J36" s="1"/>
  <c r="H35"/>
  <c r="J35" s="1"/>
  <c r="C35" i="4"/>
  <c r="H35" s="1"/>
  <c r="C34"/>
  <c r="I34" s="1"/>
  <c r="J35" i="7"/>
  <c r="I35"/>
  <c r="H38" i="6"/>
  <c r="J38" s="1"/>
  <c r="H37"/>
  <c r="C37" i="4"/>
  <c r="I37" s="1"/>
  <c r="C36"/>
  <c r="I36" s="1"/>
  <c r="C39"/>
  <c r="I39" s="1"/>
  <c r="C38"/>
  <c r="I38" s="1"/>
  <c r="H40" i="6"/>
  <c r="J40" s="1"/>
  <c r="I39"/>
  <c r="H39"/>
  <c r="I37" i="7"/>
  <c r="K37" s="1"/>
  <c r="I36"/>
  <c r="K36" s="1"/>
  <c r="I38"/>
  <c r="K38" s="1"/>
  <c r="C40" i="4"/>
  <c r="H40" s="1"/>
  <c r="I41" i="6"/>
  <c r="H41"/>
  <c r="J41"/>
  <c r="H42"/>
  <c r="J45" i="7"/>
  <c r="I45"/>
  <c r="J44"/>
  <c r="I44"/>
  <c r="I43"/>
  <c r="I42"/>
  <c r="K42" s="1"/>
  <c r="I41"/>
  <c r="J40"/>
  <c r="I40"/>
  <c r="I39"/>
  <c r="K39" s="1"/>
  <c r="H51" i="6"/>
  <c r="I50"/>
  <c r="H50"/>
  <c r="H49"/>
  <c r="H48"/>
  <c r="I47"/>
  <c r="H47"/>
  <c r="I43"/>
  <c r="I45"/>
  <c r="H45"/>
  <c r="H44"/>
  <c r="J44" s="1"/>
  <c r="H43"/>
  <c r="J43" s="1"/>
  <c r="H41" i="4"/>
  <c r="C41"/>
  <c r="I41" s="1"/>
  <c r="C42"/>
  <c r="I42" s="1"/>
  <c r="C43"/>
  <c r="I43" s="1"/>
  <c r="C44"/>
  <c r="I44" s="1"/>
  <c r="C47"/>
  <c r="I47" s="1"/>
  <c r="C46"/>
  <c r="I46" s="1"/>
  <c r="C45"/>
  <c r="I45" s="1"/>
  <c r="C48"/>
  <c r="H48" s="1"/>
  <c r="H52" i="6"/>
  <c r="J46" i="7"/>
  <c r="I46"/>
  <c r="H47" i="4" l="1"/>
  <c r="H38"/>
  <c r="J38" s="1"/>
  <c r="K34" i="7"/>
  <c r="I35" i="4"/>
  <c r="J35" s="1"/>
  <c r="H34"/>
  <c r="J34"/>
  <c r="K35" i="7"/>
  <c r="J37" i="6"/>
  <c r="H36" i="4"/>
  <c r="J36" s="1"/>
  <c r="H37"/>
  <c r="J37" s="1"/>
  <c r="H39"/>
  <c r="J39" s="1"/>
  <c r="J39" i="6"/>
  <c r="I40" i="4"/>
  <c r="J40" s="1"/>
  <c r="J42" i="6"/>
  <c r="K46" i="7"/>
  <c r="K44"/>
  <c r="K40"/>
  <c r="K41"/>
  <c r="K43"/>
  <c r="K45"/>
  <c r="J51" i="6"/>
  <c r="J47"/>
  <c r="J50"/>
  <c r="J49"/>
  <c r="J48"/>
  <c r="J46"/>
  <c r="J45"/>
  <c r="J41" i="4"/>
  <c r="H42"/>
  <c r="J42" s="1"/>
  <c r="H43"/>
  <c r="J43" s="1"/>
  <c r="H44"/>
  <c r="J44"/>
  <c r="H45"/>
  <c r="J45" s="1"/>
  <c r="H46"/>
  <c r="J46" s="1"/>
  <c r="J47"/>
  <c r="I48"/>
  <c r="J48" s="1"/>
  <c r="J52" i="6"/>
  <c r="I47" i="7"/>
  <c r="K47" s="1"/>
  <c r="I48"/>
  <c r="K48" s="1"/>
  <c r="I49"/>
  <c r="K49" s="1"/>
  <c r="I50"/>
  <c r="K50" s="1"/>
  <c r="I56" i="6"/>
  <c r="H56"/>
  <c r="H55"/>
  <c r="J55" s="1"/>
  <c r="I54"/>
  <c r="H54"/>
  <c r="I53"/>
  <c r="H53"/>
  <c r="C49" i="4"/>
  <c r="H49" s="1"/>
  <c r="C50"/>
  <c r="H50" s="1"/>
  <c r="C51"/>
  <c r="H51" s="1"/>
  <c r="C52"/>
  <c r="I52" s="1"/>
  <c r="C53"/>
  <c r="I53" s="1"/>
  <c r="H57" i="6"/>
  <c r="J57" s="1"/>
  <c r="I51" i="7"/>
  <c r="J52"/>
  <c r="I52"/>
  <c r="C54" i="4"/>
  <c r="I54" s="1"/>
  <c r="C55"/>
  <c r="H55" s="1"/>
  <c r="H58" i="6"/>
  <c r="J58" s="1"/>
  <c r="J53" i="7"/>
  <c r="I53"/>
  <c r="I54"/>
  <c r="K54" s="1"/>
  <c r="H59" i="6"/>
  <c r="J59" s="1"/>
  <c r="C56" i="4"/>
  <c r="H56" s="1"/>
  <c r="C57"/>
  <c r="I57" s="1"/>
  <c r="J55" i="7"/>
  <c r="I55"/>
  <c r="H60" i="6"/>
  <c r="C58" i="4"/>
  <c r="I58" s="1"/>
  <c r="J57" i="7"/>
  <c r="I57"/>
  <c r="I56"/>
  <c r="K56" s="1"/>
  <c r="I62" i="6"/>
  <c r="H62"/>
  <c r="I61"/>
  <c r="H61"/>
  <c r="C60" i="4"/>
  <c r="H60" s="1"/>
  <c r="C59"/>
  <c r="I59" s="1"/>
  <c r="J61" i="7"/>
  <c r="J60"/>
  <c r="J59"/>
  <c r="J65"/>
  <c r="I65"/>
  <c r="J64"/>
  <c r="I64"/>
  <c r="J63"/>
  <c r="I63"/>
  <c r="I62"/>
  <c r="K62" s="1"/>
  <c r="I61"/>
  <c r="I60"/>
  <c r="K60" s="1"/>
  <c r="I59"/>
  <c r="K59" s="1"/>
  <c r="I58"/>
  <c r="K58" s="1"/>
  <c r="I63" i="6"/>
  <c r="H63"/>
  <c r="I64"/>
  <c r="H64"/>
  <c r="I65"/>
  <c r="I66"/>
  <c r="H66"/>
  <c r="H65"/>
  <c r="I68"/>
  <c r="H69"/>
  <c r="J69" s="1"/>
  <c r="H70"/>
  <c r="H68"/>
  <c r="H67"/>
  <c r="C61" i="4"/>
  <c r="H61" s="1"/>
  <c r="C64"/>
  <c r="I64" s="1"/>
  <c r="C63"/>
  <c r="I63" s="1"/>
  <c r="C62"/>
  <c r="I62" s="1"/>
  <c r="C65"/>
  <c r="H65" s="1"/>
  <c r="C66"/>
  <c r="H66" s="1"/>
  <c r="C67"/>
  <c r="I67" s="1"/>
  <c r="C68"/>
  <c r="I68" s="1"/>
  <c r="C69"/>
  <c r="I69" s="1"/>
  <c r="C70"/>
  <c r="I70" s="1"/>
  <c r="I73" i="6"/>
  <c r="H73"/>
  <c r="J73" s="1"/>
  <c r="I74"/>
  <c r="H74"/>
  <c r="H72"/>
  <c r="H71"/>
  <c r="I71"/>
  <c r="J71"/>
  <c r="I67" i="7"/>
  <c r="K67" s="1"/>
  <c r="J71"/>
  <c r="J72"/>
  <c r="I72"/>
  <c r="I71"/>
  <c r="K71" s="1"/>
  <c r="I70"/>
  <c r="K70" s="1"/>
  <c r="I69"/>
  <c r="I68"/>
  <c r="K68" s="1"/>
  <c r="I66"/>
  <c r="J73"/>
  <c r="I73"/>
  <c r="H75" i="6"/>
  <c r="J75" i="7"/>
  <c r="I75"/>
  <c r="I77" i="6"/>
  <c r="H77"/>
  <c r="J77" s="1"/>
  <c r="H78"/>
  <c r="I76" i="7"/>
  <c r="K76" s="1"/>
  <c r="I77"/>
  <c r="I79" i="6"/>
  <c r="H79"/>
  <c r="C73" i="4"/>
  <c r="I73" s="1"/>
  <c r="C72"/>
  <c r="I72" s="1"/>
  <c r="C71"/>
  <c r="H71" s="1"/>
  <c r="I76" i="6"/>
  <c r="H76"/>
  <c r="J74" i="7"/>
  <c r="I74"/>
  <c r="I80" i="6"/>
  <c r="H80"/>
  <c r="C74" i="4"/>
  <c r="H74" s="1"/>
  <c r="C75"/>
  <c r="I75" s="1"/>
  <c r="J78" i="7"/>
  <c r="I78"/>
  <c r="I79"/>
  <c r="I81" i="6"/>
  <c r="H81"/>
  <c r="J80" i="7"/>
  <c r="I81"/>
  <c r="I80"/>
  <c r="K80" s="1"/>
  <c r="I82" i="6"/>
  <c r="H82"/>
  <c r="H83"/>
  <c r="C76" i="4"/>
  <c r="H76" s="1"/>
  <c r="I82" i="7"/>
  <c r="H85" i="6"/>
  <c r="I84"/>
  <c r="H84"/>
  <c r="C77" i="4"/>
  <c r="H77" s="1"/>
  <c r="J83" i="7"/>
  <c r="I83"/>
  <c r="I86" i="6"/>
  <c r="H86"/>
  <c r="C78" i="4"/>
  <c r="H78" s="1"/>
  <c r="H87" i="6"/>
  <c r="J87" s="1"/>
  <c r="J85" i="7"/>
  <c r="I85"/>
  <c r="K85" s="1"/>
  <c r="J84"/>
  <c r="I84"/>
  <c r="K84" s="1"/>
  <c r="C80" i="4"/>
  <c r="I80" s="1"/>
  <c r="C79"/>
  <c r="I79" s="1"/>
  <c r="J86" i="7"/>
  <c r="I86"/>
  <c r="J87"/>
  <c r="I87"/>
  <c r="J88"/>
  <c r="I88"/>
  <c r="K52" l="1"/>
  <c r="J66" i="6"/>
  <c r="J53"/>
  <c r="J56"/>
  <c r="J81"/>
  <c r="J65"/>
  <c r="J63"/>
  <c r="H72" i="4"/>
  <c r="H73"/>
  <c r="H79"/>
  <c r="J79" s="1"/>
  <c r="H75"/>
  <c r="H59"/>
  <c r="H57"/>
  <c r="K88" i="7"/>
  <c r="K78"/>
  <c r="K57"/>
  <c r="K55"/>
  <c r="J54" i="6"/>
  <c r="I49" i="4"/>
  <c r="J49" s="1"/>
  <c r="I50"/>
  <c r="J50" s="1"/>
  <c r="I51"/>
  <c r="J51" s="1"/>
  <c r="H52"/>
  <c r="J52" s="1"/>
  <c r="H53"/>
  <c r="J53" s="1"/>
  <c r="K51" i="7"/>
  <c r="H54" i="4"/>
  <c r="J54" s="1"/>
  <c r="I55"/>
  <c r="J55" s="1"/>
  <c r="K53" i="7"/>
  <c r="I56" i="4"/>
  <c r="J56" s="1"/>
  <c r="J57"/>
  <c r="J60" i="6"/>
  <c r="H58" i="4"/>
  <c r="J58" s="1"/>
  <c r="J62" i="6"/>
  <c r="J61"/>
  <c r="H80" i="4"/>
  <c r="I60"/>
  <c r="J60" s="1"/>
  <c r="J59"/>
  <c r="K65" i="7"/>
  <c r="K64"/>
  <c r="K63"/>
  <c r="K61"/>
  <c r="J64" i="6"/>
  <c r="J67"/>
  <c r="J68"/>
  <c r="J70"/>
  <c r="I61" i="4"/>
  <c r="J61" s="1"/>
  <c r="H62"/>
  <c r="J62" s="1"/>
  <c r="H63"/>
  <c r="J63" s="1"/>
  <c r="H64"/>
  <c r="J64" s="1"/>
  <c r="I65"/>
  <c r="J65" s="1"/>
  <c r="I66"/>
  <c r="J66" s="1"/>
  <c r="H67"/>
  <c r="J67" s="1"/>
  <c r="H68"/>
  <c r="J68" s="1"/>
  <c r="H69"/>
  <c r="J69" s="1"/>
  <c r="H70"/>
  <c r="J70" s="1"/>
  <c r="J86" i="6"/>
  <c r="J82"/>
  <c r="J74"/>
  <c r="J72"/>
  <c r="K66" i="7"/>
  <c r="K69"/>
  <c r="K72"/>
  <c r="K73"/>
  <c r="J75" i="6"/>
  <c r="K75" i="7"/>
  <c r="J78" i="6"/>
  <c r="K74" i="7"/>
  <c r="K77"/>
  <c r="J79" i="6"/>
  <c r="J73" i="4"/>
  <c r="J72"/>
  <c r="I71"/>
  <c r="J71" s="1"/>
  <c r="J76" i="6"/>
  <c r="J80"/>
  <c r="I74" i="4"/>
  <c r="J74" s="1"/>
  <c r="J75"/>
  <c r="K79" i="7"/>
  <c r="K81"/>
  <c r="J83" i="6"/>
  <c r="I76" i="4"/>
  <c r="J76" s="1"/>
  <c r="K82" i="7"/>
  <c r="J85" i="6"/>
  <c r="J84"/>
  <c r="I77" i="4"/>
  <c r="J77" s="1"/>
  <c r="K83" i="7"/>
  <c r="I78" i="4"/>
  <c r="J78" s="1"/>
  <c r="K87" i="7"/>
  <c r="J80" i="4"/>
  <c r="K86" i="7"/>
  <c r="C81" i="4" l="1"/>
  <c r="H81" s="1"/>
  <c r="H88" i="6"/>
  <c r="J88" s="1"/>
  <c r="I90"/>
  <c r="H92"/>
  <c r="I91"/>
  <c r="H91"/>
  <c r="H90"/>
  <c r="H89"/>
  <c r="C82" i="4"/>
  <c r="H82" s="1"/>
  <c r="I90" i="7"/>
  <c r="K90" s="1"/>
  <c r="I89"/>
  <c r="I93" i="6"/>
  <c r="H93"/>
  <c r="H94"/>
  <c r="J94" s="1"/>
  <c r="C84" i="4"/>
  <c r="H84" s="1"/>
  <c r="C83"/>
  <c r="H83" s="1"/>
  <c r="C85"/>
  <c r="H85" s="1"/>
  <c r="I95" i="6"/>
  <c r="H95"/>
  <c r="J91" i="7"/>
  <c r="I91"/>
  <c r="J92"/>
  <c r="I92"/>
  <c r="C86" i="4"/>
  <c r="H86" s="1"/>
  <c r="I96" i="6"/>
  <c r="H96"/>
  <c r="C87" i="4"/>
  <c r="H87" s="1"/>
  <c r="J93" i="7"/>
  <c r="I93"/>
  <c r="I95"/>
  <c r="K95" s="1"/>
  <c r="I94"/>
  <c r="K94" s="1"/>
  <c r="I97"/>
  <c r="K97" s="1"/>
  <c r="I96"/>
  <c r="K96" s="1"/>
  <c r="I98" i="6"/>
  <c r="H98"/>
  <c r="H99"/>
  <c r="J99" s="1"/>
  <c r="H102"/>
  <c r="J102" s="1"/>
  <c r="H101"/>
  <c r="J101" s="1"/>
  <c r="H100"/>
  <c r="J100" s="1"/>
  <c r="I108"/>
  <c r="I114"/>
  <c r="I103"/>
  <c r="I97"/>
  <c r="H97"/>
  <c r="C89" i="4"/>
  <c r="I89" s="1"/>
  <c r="C91"/>
  <c r="I91" s="1"/>
  <c r="C90"/>
  <c r="I90" s="1"/>
  <c r="C88"/>
  <c r="I88" s="1"/>
  <c r="J98" i="6" l="1"/>
  <c r="I82" i="4"/>
  <c r="K92" i="7"/>
  <c r="J90" i="6"/>
  <c r="J96"/>
  <c r="I81" i="4"/>
  <c r="J81" s="1"/>
  <c r="I87"/>
  <c r="H89"/>
  <c r="J89" s="1"/>
  <c r="J89" i="6"/>
  <c r="J91"/>
  <c r="J92"/>
  <c r="J82" i="4"/>
  <c r="K89" i="7"/>
  <c r="J93" i="6"/>
  <c r="I84" i="4"/>
  <c r="J84" s="1"/>
  <c r="I83"/>
  <c r="J83" s="1"/>
  <c r="I85"/>
  <c r="J85" s="1"/>
  <c r="J95" i="6"/>
  <c r="K91" i="7"/>
  <c r="I86" i="4"/>
  <c r="J86" s="1"/>
  <c r="J87"/>
  <c r="K93" i="7"/>
  <c r="J97" i="6"/>
  <c r="H90" i="4"/>
  <c r="J90" s="1"/>
  <c r="H91"/>
  <c r="J91" s="1"/>
  <c r="H88"/>
  <c r="J88" s="1"/>
  <c r="C96"/>
  <c r="I96" s="1"/>
  <c r="C95"/>
  <c r="I95" s="1"/>
  <c r="C94"/>
  <c r="I94" s="1"/>
  <c r="C93"/>
  <c r="I93" s="1"/>
  <c r="C92"/>
  <c r="I92" s="1"/>
  <c r="H105" i="6"/>
  <c r="J105" s="1"/>
  <c r="H104"/>
  <c r="J104" s="1"/>
  <c r="H103"/>
  <c r="J103" s="1"/>
  <c r="J101" i="7"/>
  <c r="I101"/>
  <c r="J100"/>
  <c r="I100"/>
  <c r="I99"/>
  <c r="K99" s="1"/>
  <c r="I98"/>
  <c r="K98" s="1"/>
  <c r="K100" l="1"/>
  <c r="K101"/>
  <c r="H92" i="4"/>
  <c r="J92" s="1"/>
  <c r="H93"/>
  <c r="J93" s="1"/>
  <c r="H94"/>
  <c r="J94" s="1"/>
  <c r="H95"/>
  <c r="J95" s="1"/>
  <c r="H96"/>
  <c r="J96" s="1"/>
  <c r="J104" i="7" l="1"/>
  <c r="I104"/>
  <c r="I103"/>
  <c r="K103" s="1"/>
  <c r="I102"/>
  <c r="K102" s="1"/>
  <c r="I107" i="6"/>
  <c r="H107"/>
  <c r="I106"/>
  <c r="H106"/>
  <c r="C99" i="4"/>
  <c r="I99" s="1"/>
  <c r="C98"/>
  <c r="I98" s="1"/>
  <c r="C97"/>
  <c r="I97" s="1"/>
  <c r="K104" i="7" l="1"/>
  <c r="J106" i="6"/>
  <c r="J107"/>
  <c r="H97" i="4"/>
  <c r="J97" s="1"/>
  <c r="H98"/>
  <c r="J98" s="1"/>
  <c r="H99"/>
  <c r="J99" s="1"/>
  <c r="I120" i="7" l="1"/>
  <c r="K120" s="1"/>
  <c r="J119"/>
  <c r="I119"/>
  <c r="I118"/>
  <c r="K118" s="1"/>
  <c r="J117"/>
  <c r="I117"/>
  <c r="I115"/>
  <c r="K115" s="1"/>
  <c r="J114"/>
  <c r="I114"/>
  <c r="I113"/>
  <c r="K113" s="1"/>
  <c r="I112"/>
  <c r="K112" s="1"/>
  <c r="I111"/>
  <c r="K111" s="1"/>
  <c r="I110"/>
  <c r="K110" s="1"/>
  <c r="I109"/>
  <c r="K109" s="1"/>
  <c r="I108"/>
  <c r="K108" s="1"/>
  <c r="I107"/>
  <c r="K107" s="1"/>
  <c r="J106"/>
  <c r="I106"/>
  <c r="I105"/>
  <c r="K105" s="1"/>
  <c r="H146" i="6"/>
  <c r="J146" s="1"/>
  <c r="H145"/>
  <c r="J145" s="1"/>
  <c r="H144"/>
  <c r="J144" s="1"/>
  <c r="H143"/>
  <c r="J143" s="1"/>
  <c r="H142"/>
  <c r="J142" s="1"/>
  <c r="H141"/>
  <c r="J141" s="1"/>
  <c r="H140"/>
  <c r="J140" s="1"/>
  <c r="H139"/>
  <c r="J139" s="1"/>
  <c r="I138"/>
  <c r="H138"/>
  <c r="H137"/>
  <c r="J137" s="1"/>
  <c r="I136"/>
  <c r="H136"/>
  <c r="H135"/>
  <c r="J135" s="1"/>
  <c r="H134"/>
  <c r="J134" s="1"/>
  <c r="H133"/>
  <c r="J133" s="1"/>
  <c r="I132"/>
  <c r="H132"/>
  <c r="H131"/>
  <c r="J131" s="1"/>
  <c r="H130"/>
  <c r="J130" s="1"/>
  <c r="I129"/>
  <c r="H129"/>
  <c r="H128"/>
  <c r="J128" s="1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7"/>
  <c r="J117" s="1"/>
  <c r="H116"/>
  <c r="J116" s="1"/>
  <c r="J114"/>
  <c r="H113"/>
  <c r="J113" s="1"/>
  <c r="H112"/>
  <c r="J112" s="1"/>
  <c r="H111"/>
  <c r="J111" s="1"/>
  <c r="H110"/>
  <c r="J110" s="1"/>
  <c r="H109"/>
  <c r="J109" s="1"/>
  <c r="H108"/>
  <c r="J108" s="1"/>
  <c r="C100" i="4"/>
  <c r="I100" s="1"/>
  <c r="J136" i="6" l="1"/>
  <c r="J129"/>
  <c r="K114" i="7"/>
  <c r="J138" i="6"/>
  <c r="K117" i="7"/>
  <c r="K106"/>
  <c r="K119"/>
  <c r="J132" i="6"/>
  <c r="H100" i="4"/>
  <c r="J100" s="1"/>
  <c r="C123" l="1"/>
  <c r="H123" s="1"/>
  <c r="C122"/>
  <c r="I122" s="1"/>
  <c r="C121"/>
  <c r="H121" s="1"/>
  <c r="C120"/>
  <c r="I120" s="1"/>
  <c r="C119"/>
  <c r="H119" s="1"/>
  <c r="C118"/>
  <c r="C117"/>
  <c r="H117" s="1"/>
  <c r="C116"/>
  <c r="I116" s="1"/>
  <c r="C115"/>
  <c r="H115" s="1"/>
  <c r="C114"/>
  <c r="I114" s="1"/>
  <c r="C113"/>
  <c r="H113" s="1"/>
  <c r="C112"/>
  <c r="I112" s="1"/>
  <c r="C111"/>
  <c r="H111" s="1"/>
  <c r="C110"/>
  <c r="C109"/>
  <c r="H109" s="1"/>
  <c r="C108"/>
  <c r="I108" s="1"/>
  <c r="C107"/>
  <c r="H107" s="1"/>
  <c r="C106"/>
  <c r="I106" s="1"/>
  <c r="C105"/>
  <c r="H105" s="1"/>
  <c r="C104"/>
  <c r="I104" s="1"/>
  <c r="C103"/>
  <c r="H103" s="1"/>
  <c r="C102"/>
  <c r="H122" l="1"/>
  <c r="H114"/>
  <c r="J114" s="1"/>
  <c r="J122"/>
  <c r="H106"/>
  <c r="J106" s="1"/>
  <c r="I102"/>
  <c r="H102"/>
  <c r="I118"/>
  <c r="H118"/>
  <c r="H112"/>
  <c r="J112" s="1"/>
  <c r="I110"/>
  <c r="H110"/>
  <c r="H104"/>
  <c r="J104" s="1"/>
  <c r="H120"/>
  <c r="J120" s="1"/>
  <c r="H108"/>
  <c r="J108" s="1"/>
  <c r="H116"/>
  <c r="J116" s="1"/>
  <c r="I103"/>
  <c r="J103" s="1"/>
  <c r="I105"/>
  <c r="J105" s="1"/>
  <c r="I107"/>
  <c r="J107" s="1"/>
  <c r="I109"/>
  <c r="J109" s="1"/>
  <c r="I111"/>
  <c r="J111" s="1"/>
  <c r="I113"/>
  <c r="J113" s="1"/>
  <c r="I115"/>
  <c r="J115" s="1"/>
  <c r="I117"/>
  <c r="J117" s="1"/>
  <c r="I119"/>
  <c r="J119" s="1"/>
  <c r="I121"/>
  <c r="J121" s="1"/>
  <c r="I123"/>
  <c r="J123" s="1"/>
  <c r="J110" l="1"/>
  <c r="J102"/>
  <c r="J118"/>
</calcChain>
</file>

<file path=xl/sharedStrings.xml><?xml version="1.0" encoding="utf-8"?>
<sst xmlns="http://schemas.openxmlformats.org/spreadsheetml/2006/main" count="986" uniqueCount="220">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</sst>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6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4"/>
  <sheetViews>
    <sheetView workbookViewId="0">
      <selection activeCell="A10" sqref="A10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43477</v>
      </c>
      <c r="B5" s="5" t="s">
        <v>219</v>
      </c>
      <c r="C5" s="6">
        <f t="shared" ref="C5" si="0">500000/E5</f>
        <v>676.58998646820032</v>
      </c>
      <c r="D5" s="20" t="s">
        <v>15</v>
      </c>
      <c r="E5" s="8">
        <v>739</v>
      </c>
      <c r="F5" s="8">
        <v>750</v>
      </c>
      <c r="G5" s="8" t="s">
        <v>16</v>
      </c>
      <c r="H5" s="8">
        <f t="shared" ref="H5" si="1">IF(D5="SELL", E5-F5, F5-E5)*C5</f>
        <v>7442.4898511502033</v>
      </c>
      <c r="I5" s="8">
        <f t="shared" ref="I5" si="2">IF(D5="SELL",IF(G5="-","0",F5-G5),IF(D5="BUY",IF(G5="-","0",G5-F5)))*C5</f>
        <v>0</v>
      </c>
      <c r="J5" s="62">
        <f t="shared" ref="J5" si="3">SUM(H5:I5)</f>
        <v>7442.4898511502033</v>
      </c>
    </row>
    <row r="6" spans="1:10" ht="17.25" customHeight="1">
      <c r="A6" s="4">
        <v>43476</v>
      </c>
      <c r="B6" s="5" t="s">
        <v>218</v>
      </c>
      <c r="C6" s="6">
        <f t="shared" ref="C6" si="4">500000/E6</f>
        <v>653.59477124183002</v>
      </c>
      <c r="D6" s="20" t="s">
        <v>15</v>
      </c>
      <c r="E6" s="8">
        <v>765</v>
      </c>
      <c r="F6" s="8">
        <v>775</v>
      </c>
      <c r="G6" s="8">
        <v>795</v>
      </c>
      <c r="H6" s="8">
        <f t="shared" ref="H6" si="5">IF(D6="SELL", E6-F6, F6-E6)*C6</f>
        <v>6535.9477124183004</v>
      </c>
      <c r="I6" s="8">
        <f t="shared" ref="I6" si="6">IF(D6="SELL",IF(G6="-","0",F6-G6),IF(D6="BUY",IF(G6="-","0",G6-F6)))*C6</f>
        <v>13071.895424836601</v>
      </c>
      <c r="J6" s="62">
        <f t="shared" ref="J6" si="7">SUM(H6:I6)</f>
        <v>19607.843137254902</v>
      </c>
    </row>
    <row r="7" spans="1:10" ht="17.25" customHeight="1">
      <c r="A7" s="4">
        <v>43475</v>
      </c>
      <c r="B7" s="5" t="s">
        <v>97</v>
      </c>
      <c r="C7" s="6">
        <f t="shared" ref="C7" si="8">500000/E7</f>
        <v>1700.6802721088436</v>
      </c>
      <c r="D7" s="20" t="s">
        <v>15</v>
      </c>
      <c r="E7" s="8">
        <v>294</v>
      </c>
      <c r="F7" s="8">
        <v>294</v>
      </c>
      <c r="G7" s="8" t="s">
        <v>16</v>
      </c>
      <c r="H7" s="8">
        <f t="shared" ref="H7" si="9">IF(D7="SELL", E7-F7, F7-E7)*C7</f>
        <v>0</v>
      </c>
      <c r="I7" s="8">
        <f t="shared" ref="I7" si="10">IF(D7="SELL",IF(G7="-","0",F7-G7),IF(D7="BUY",IF(G7="-","0",G7-F7)))*C7</f>
        <v>0</v>
      </c>
      <c r="J7" s="62">
        <f t="shared" ref="J7" si="11">SUM(H7:I7)</f>
        <v>0</v>
      </c>
    </row>
    <row r="8" spans="1:10" ht="17.25" customHeight="1">
      <c r="A8" s="4">
        <v>43474</v>
      </c>
      <c r="B8" s="5" t="s">
        <v>38</v>
      </c>
      <c r="C8" s="6">
        <f t="shared" ref="C8" si="12">500000/E8</f>
        <v>1400.5602240896358</v>
      </c>
      <c r="D8" s="20" t="s">
        <v>15</v>
      </c>
      <c r="E8" s="8">
        <v>357</v>
      </c>
      <c r="F8" s="8">
        <v>351</v>
      </c>
      <c r="G8" s="8" t="s">
        <v>16</v>
      </c>
      <c r="H8" s="8">
        <f t="shared" ref="H8" si="13">IF(D8="SELL", E8-F8, F8-E8)*C8</f>
        <v>-8403.3613445378141</v>
      </c>
      <c r="I8" s="8">
        <f t="shared" ref="I8" si="14">IF(D8="SELL",IF(G8="-","0",F8-G8),IF(D8="BUY",IF(G8="-","0",G8-F8)))*C8</f>
        <v>0</v>
      </c>
      <c r="J8" s="62">
        <f t="shared" ref="J8" si="15">SUM(H8:I8)</f>
        <v>-8403.3613445378141</v>
      </c>
    </row>
    <row r="9" spans="1:10" ht="17.25" customHeight="1">
      <c r="A9" s="4">
        <v>43469</v>
      </c>
      <c r="B9" s="5" t="s">
        <v>215</v>
      </c>
      <c r="C9" s="6">
        <f t="shared" ref="C9" si="16">500000/E9</f>
        <v>1091.703056768559</v>
      </c>
      <c r="D9" s="20" t="s">
        <v>15</v>
      </c>
      <c r="E9" s="8">
        <v>458</v>
      </c>
      <c r="F9" s="8">
        <v>466</v>
      </c>
      <c r="G9" s="8">
        <v>471</v>
      </c>
      <c r="H9" s="8">
        <f t="shared" ref="H9" si="17">IF(D9="SELL", E9-F9, F9-E9)*C9</f>
        <v>8733.6244541484721</v>
      </c>
      <c r="I9" s="8">
        <f t="shared" ref="I9" si="18">IF(D9="SELL",IF(G9="-","0",F9-G9),IF(D9="BUY",IF(G9="-","0",G9-F9)))*C9</f>
        <v>5458.5152838427948</v>
      </c>
      <c r="J9" s="62">
        <f t="shared" ref="J9" si="19">SUM(H9:I9)</f>
        <v>14192.139737991267</v>
      </c>
    </row>
    <row r="10" spans="1:10" ht="17.25" customHeight="1">
      <c r="A10" s="4">
        <v>43468</v>
      </c>
      <c r="B10" s="5" t="s">
        <v>151</v>
      </c>
      <c r="C10" s="6">
        <f t="shared" ref="C10" si="20">500000/E10</f>
        <v>301.93236714975848</v>
      </c>
      <c r="D10" s="20" t="s">
        <v>28</v>
      </c>
      <c r="E10" s="8">
        <v>1656</v>
      </c>
      <c r="F10" s="8">
        <v>1635</v>
      </c>
      <c r="G10" s="8">
        <v>1610</v>
      </c>
      <c r="H10" s="8">
        <f t="shared" ref="H10" si="21">IF(D10="SELL", E10-F10, F10-E10)*C10</f>
        <v>6340.579710144928</v>
      </c>
      <c r="I10" s="8">
        <f t="shared" ref="I10" si="22">IF(D10="SELL",IF(G10="-","0",F10-G10),IF(D10="BUY",IF(G10="-","0",G10-F10)))*C10</f>
        <v>7548.3091787439616</v>
      </c>
      <c r="J10" s="62">
        <f t="shared" ref="J10" si="23">SUM(H10:I10)</f>
        <v>13888.888888888891</v>
      </c>
    </row>
    <row r="11" spans="1:10" ht="17.25" customHeight="1">
      <c r="A11" s="4">
        <v>43468</v>
      </c>
      <c r="B11" s="5" t="s">
        <v>213</v>
      </c>
      <c r="C11" s="6">
        <f t="shared" ref="C11" si="24">500000/E11</f>
        <v>427.71599657827204</v>
      </c>
      <c r="D11" s="20" t="s">
        <v>15</v>
      </c>
      <c r="E11" s="8">
        <v>1169</v>
      </c>
      <c r="F11" s="8">
        <v>1155</v>
      </c>
      <c r="G11" s="8" t="s">
        <v>16</v>
      </c>
      <c r="H11" s="8">
        <f t="shared" ref="H11" si="25">IF(D11="SELL", E11-F11, F11-E11)*C11</f>
        <v>-5988.0239520958085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-5988.0239520958085</v>
      </c>
    </row>
    <row r="12" spans="1:10" ht="17.25" customHeight="1">
      <c r="A12" s="4">
        <v>43466</v>
      </c>
      <c r="B12" s="5" t="s">
        <v>210</v>
      </c>
      <c r="C12" s="6">
        <f t="shared" ref="C12" si="28">500000/E12</f>
        <v>816.99346405228755</v>
      </c>
      <c r="D12" s="20" t="s">
        <v>15</v>
      </c>
      <c r="E12" s="8">
        <v>612</v>
      </c>
      <c r="F12" s="8">
        <v>612</v>
      </c>
      <c r="G12" s="8" t="s">
        <v>16</v>
      </c>
      <c r="H12" s="8">
        <f t="shared" ref="H12" si="29">IF(D12="SELL", E12-F12, F12-E12)*C12</f>
        <v>0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0</v>
      </c>
    </row>
    <row r="13" spans="1:10" ht="17.25" customHeight="1">
      <c r="A13" s="4">
        <v>43465</v>
      </c>
      <c r="B13" s="5" t="s">
        <v>42</v>
      </c>
      <c r="C13" s="6">
        <f t="shared" ref="C13" si="32">500000/E13</f>
        <v>722.54335260115602</v>
      </c>
      <c r="D13" s="20" t="s">
        <v>15</v>
      </c>
      <c r="E13" s="8">
        <v>692</v>
      </c>
      <c r="F13" s="8">
        <v>691</v>
      </c>
      <c r="G13" s="8" t="s">
        <v>16</v>
      </c>
      <c r="H13" s="8">
        <f t="shared" ref="H13" si="33">IF(D13="SELL", E13-F13, F13-E13)*C13</f>
        <v>-722.54335260115602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-722.54335260115602</v>
      </c>
    </row>
    <row r="14" spans="1:10" ht="17.25" customHeight="1">
      <c r="A14" s="4">
        <v>43462</v>
      </c>
      <c r="B14" s="5" t="s">
        <v>200</v>
      </c>
      <c r="C14" s="6">
        <f t="shared" ref="C14" si="36">500000/E14</f>
        <v>314.46540880503147</v>
      </c>
      <c r="D14" s="20" t="s">
        <v>15</v>
      </c>
      <c r="E14" s="8">
        <v>1590</v>
      </c>
      <c r="F14" s="8">
        <v>1615</v>
      </c>
      <c r="G14" s="8">
        <v>1650</v>
      </c>
      <c r="H14" s="8">
        <f t="shared" ref="H14" si="37">IF(D14="SELL", E14-F14, F14-E14)*C14</f>
        <v>7861.6352201257869</v>
      </c>
      <c r="I14" s="8">
        <f t="shared" ref="I14" si="38">IF(D14="SELL",IF(G14="-","0",F14-G14),IF(D14="BUY",IF(G14="-","0",G14-F14)))*C14</f>
        <v>11006.289308176101</v>
      </c>
      <c r="J14" s="62">
        <f t="shared" ref="J14" si="39">SUM(H14:I14)</f>
        <v>18867.92452830189</v>
      </c>
    </row>
    <row r="15" spans="1:10" ht="17.25" customHeight="1">
      <c r="A15" s="4">
        <v>43461</v>
      </c>
      <c r="B15" s="5" t="s">
        <v>94</v>
      </c>
      <c r="C15" s="6">
        <f t="shared" ref="C15" si="40">500000/E15</f>
        <v>728.86297376093296</v>
      </c>
      <c r="D15" s="20" t="s">
        <v>15</v>
      </c>
      <c r="E15" s="8">
        <v>686</v>
      </c>
      <c r="F15" s="8">
        <v>686</v>
      </c>
      <c r="G15" s="8" t="s">
        <v>16</v>
      </c>
      <c r="H15" s="8">
        <f t="shared" ref="H15" si="41">IF(D15="SELL", E15-F15, F15-E15)*C15</f>
        <v>0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0</v>
      </c>
    </row>
    <row r="16" spans="1:10" ht="17.25" customHeight="1">
      <c r="A16" s="4">
        <v>43460</v>
      </c>
      <c r="B16" s="5" t="s">
        <v>208</v>
      </c>
      <c r="C16" s="6">
        <f t="shared" ref="C16" si="44">500000/E16</f>
        <v>700.28011204481788</v>
      </c>
      <c r="D16" s="20" t="s">
        <v>28</v>
      </c>
      <c r="E16" s="8">
        <v>714</v>
      </c>
      <c r="F16" s="8">
        <v>730</v>
      </c>
      <c r="G16" s="8" t="s">
        <v>16</v>
      </c>
      <c r="H16" s="8">
        <f t="shared" ref="H16" si="45">IF(D16="SELL", E16-F16, F16-E16)*C16</f>
        <v>-11204.481792717086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-11204.481792717086</v>
      </c>
    </row>
    <row r="17" spans="1:10" ht="17.25" customHeight="1">
      <c r="A17" s="4">
        <v>43458</v>
      </c>
      <c r="B17" s="5" t="s">
        <v>207</v>
      </c>
      <c r="C17" s="6">
        <f t="shared" ref="C17" si="48">500000/E17</f>
        <v>596.65871121718374</v>
      </c>
      <c r="D17" s="20" t="s">
        <v>28</v>
      </c>
      <c r="E17" s="8">
        <v>838</v>
      </c>
      <c r="F17" s="8">
        <v>838</v>
      </c>
      <c r="G17" s="8" t="s">
        <v>16</v>
      </c>
      <c r="H17" s="8">
        <f t="shared" ref="H17" si="49">IF(D17="SELL", E17-F17, F17-E17)*C17</f>
        <v>0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0</v>
      </c>
    </row>
    <row r="18" spans="1:10" ht="17.25" customHeight="1">
      <c r="A18" s="4">
        <v>43455</v>
      </c>
      <c r="B18" s="5" t="s">
        <v>208</v>
      </c>
      <c r="C18" s="6">
        <f t="shared" ref="C18" si="52">500000/E18</f>
        <v>621.89054726368158</v>
      </c>
      <c r="D18" s="20" t="s">
        <v>28</v>
      </c>
      <c r="E18" s="8">
        <v>804</v>
      </c>
      <c r="F18" s="8">
        <v>790</v>
      </c>
      <c r="G18" s="8" t="s">
        <v>16</v>
      </c>
      <c r="H18" s="8">
        <f t="shared" ref="H18" si="53">IF(D18="SELL", E18-F18, F18-E18)*C18</f>
        <v>8706.4676616915422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8706.4676616915422</v>
      </c>
    </row>
    <row r="19" spans="1:10" ht="17.25" customHeight="1">
      <c r="A19" s="4">
        <v>43454</v>
      </c>
      <c r="B19" s="5" t="s">
        <v>207</v>
      </c>
      <c r="C19" s="6">
        <f t="shared" ref="C19" si="56">500000/E19</f>
        <v>589.62264150943395</v>
      </c>
      <c r="D19" s="20" t="s">
        <v>28</v>
      </c>
      <c r="E19" s="8">
        <v>848</v>
      </c>
      <c r="F19" s="8">
        <v>835</v>
      </c>
      <c r="G19" s="8" t="s">
        <v>16</v>
      </c>
      <c r="H19" s="8">
        <f t="shared" ref="H19" si="57">IF(D19="SELL", E19-F19, F19-E19)*C19</f>
        <v>7665.0943396226412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7665.0943396226412</v>
      </c>
    </row>
    <row r="20" spans="1:10" ht="17.25" customHeight="1">
      <c r="A20" s="4">
        <v>43453</v>
      </c>
      <c r="B20" s="5" t="s">
        <v>205</v>
      </c>
      <c r="C20" s="6">
        <f t="shared" ref="C20" si="60">500000/E20</f>
        <v>500</v>
      </c>
      <c r="D20" s="20" t="s">
        <v>28</v>
      </c>
      <c r="E20" s="8">
        <v>1000</v>
      </c>
      <c r="F20" s="8">
        <v>1000</v>
      </c>
      <c r="G20" s="8" t="s">
        <v>16</v>
      </c>
      <c r="H20" s="8">
        <f t="shared" ref="H20" si="61">IF(D20="SELL", E20-F20, F20-E20)*C20</f>
        <v>0</v>
      </c>
      <c r="I20" s="8">
        <f t="shared" ref="I20" si="62">IF(D20="SELL",IF(G20="-","0",F20-G20),IF(D20="BUY",IF(G20="-","0",G20-F20)))*C20</f>
        <v>0</v>
      </c>
      <c r="J20" s="62">
        <f t="shared" ref="J20" si="63">SUM(H20:I20)</f>
        <v>0</v>
      </c>
    </row>
    <row r="21" spans="1:10" ht="17.25" customHeight="1">
      <c r="A21" s="4">
        <v>43452</v>
      </c>
      <c r="B21" s="5" t="s">
        <v>200</v>
      </c>
      <c r="C21" s="6">
        <f t="shared" ref="C21" si="64">500000/E21</f>
        <v>305.81039755351679</v>
      </c>
      <c r="D21" s="20" t="s">
        <v>15</v>
      </c>
      <c r="E21" s="8">
        <v>1635</v>
      </c>
      <c r="F21" s="8">
        <v>1660</v>
      </c>
      <c r="G21" s="8">
        <v>1685</v>
      </c>
      <c r="H21" s="8">
        <f t="shared" ref="H21" si="65">IF(D21="SELL", E21-F21, F21-E21)*C21</f>
        <v>7645.2599388379194</v>
      </c>
      <c r="I21" s="8">
        <f t="shared" ref="I21" si="66">IF(D21="SELL",IF(G21="-","0",F21-G21),IF(D21="BUY",IF(G21="-","0",G21-F21)))*C21</f>
        <v>7645.2599388379194</v>
      </c>
      <c r="J21" s="62">
        <f t="shared" ref="J21" si="67">SUM(H21:I21)</f>
        <v>15290.519877675839</v>
      </c>
    </row>
    <row r="22" spans="1:10" ht="17.25" customHeight="1">
      <c r="A22" s="4">
        <v>43451</v>
      </c>
      <c r="B22" s="5" t="s">
        <v>200</v>
      </c>
      <c r="C22" s="6">
        <f t="shared" ref="C22" si="68">500000/E22</f>
        <v>310.94527363184079</v>
      </c>
      <c r="D22" s="20" t="s">
        <v>15</v>
      </c>
      <c r="E22" s="8">
        <v>1608</v>
      </c>
      <c r="F22" s="8">
        <v>1620</v>
      </c>
      <c r="G22" s="8" t="s">
        <v>16</v>
      </c>
      <c r="H22" s="8">
        <f t="shared" ref="H22" si="69">IF(D22="SELL", E22-F22, F22-E22)*C22</f>
        <v>3731.3432835820895</v>
      </c>
      <c r="I22" s="8">
        <f t="shared" ref="I22" si="70">IF(D22="SELL",IF(G22="-","0",F22-G22),IF(D22="BUY",IF(G22="-","0",G22-F22)))*C22</f>
        <v>0</v>
      </c>
      <c r="J22" s="62">
        <f t="shared" ref="J22" si="71">SUM(H22:I22)</f>
        <v>3731.3432835820895</v>
      </c>
    </row>
    <row r="23" spans="1:10" ht="17.25" customHeight="1">
      <c r="A23" s="4">
        <v>43448</v>
      </c>
      <c r="B23" s="5" t="s">
        <v>203</v>
      </c>
      <c r="C23" s="6">
        <f t="shared" ref="C23" si="72">500000/E23</f>
        <v>671.14093959731542</v>
      </c>
      <c r="D23" s="20" t="s">
        <v>15</v>
      </c>
      <c r="E23" s="8">
        <v>745</v>
      </c>
      <c r="F23" s="8">
        <v>745</v>
      </c>
      <c r="G23" s="8" t="s">
        <v>16</v>
      </c>
      <c r="H23" s="8">
        <f t="shared" ref="H23" si="73">IF(D23="SELL", E23-F23, F23-E23)*C23</f>
        <v>0</v>
      </c>
      <c r="I23" s="8">
        <f t="shared" ref="I23" si="74">IF(D23="SELL",IF(G23="-","0",F23-G23),IF(D23="BUY",IF(G23="-","0",G23-F23)))*C23</f>
        <v>0</v>
      </c>
      <c r="J23" s="62">
        <f t="shared" ref="J23" si="75">SUM(H23:I23)</f>
        <v>0</v>
      </c>
    </row>
    <row r="24" spans="1:10" ht="17.25" customHeight="1">
      <c r="A24" s="4">
        <v>43447</v>
      </c>
      <c r="B24" s="5" t="s">
        <v>201</v>
      </c>
      <c r="C24" s="6">
        <f t="shared" ref="C24" si="76">500000/E24</f>
        <v>1453.4883720930231</v>
      </c>
      <c r="D24" s="20" t="s">
        <v>15</v>
      </c>
      <c r="E24" s="8">
        <v>344</v>
      </c>
      <c r="F24" s="8">
        <v>345</v>
      </c>
      <c r="G24" s="8" t="s">
        <v>16</v>
      </c>
      <c r="H24" s="8">
        <f t="shared" ref="H24" si="77">IF(D24="SELL", E24-F24, F24-E24)*C24</f>
        <v>1453.4883720930231</v>
      </c>
      <c r="I24" s="8">
        <f t="shared" ref="I24" si="78">IF(D24="SELL",IF(G24="-","0",F24-G24),IF(D24="BUY",IF(G24="-","0",G24-F24)))*C24</f>
        <v>0</v>
      </c>
      <c r="J24" s="62">
        <f t="shared" ref="J24" si="79">SUM(H24:I24)</f>
        <v>1453.4883720930231</v>
      </c>
    </row>
    <row r="25" spans="1:10" ht="17.25" customHeight="1">
      <c r="A25" s="4">
        <v>43446</v>
      </c>
      <c r="B25" s="5" t="s">
        <v>96</v>
      </c>
      <c r="C25" s="6">
        <f t="shared" ref="C25" si="80">500000/E25</f>
        <v>922.50922509225097</v>
      </c>
      <c r="D25" s="20" t="s">
        <v>15</v>
      </c>
      <c r="E25" s="8">
        <v>542</v>
      </c>
      <c r="F25" s="8">
        <v>538</v>
      </c>
      <c r="G25" s="8" t="s">
        <v>16</v>
      </c>
      <c r="H25" s="8">
        <f t="shared" ref="H25" si="81">IF(D25="SELL", E25-F25, F25-E25)*C25</f>
        <v>-3690.0369003690039</v>
      </c>
      <c r="I25" s="8">
        <f t="shared" ref="I25" si="82">IF(D25="SELL",IF(G25="-","0",F25-G25),IF(D25="BUY",IF(G25="-","0",G25-F25)))*C25</f>
        <v>0</v>
      </c>
      <c r="J25" s="62">
        <f t="shared" ref="J25" si="83">SUM(H25:I25)</f>
        <v>-3690.0369003690039</v>
      </c>
    </row>
    <row r="26" spans="1:10" ht="17.25" customHeight="1">
      <c r="A26" s="4">
        <v>43445</v>
      </c>
      <c r="B26" s="5" t="s">
        <v>200</v>
      </c>
      <c r="C26" s="6">
        <f t="shared" ref="C26" si="84">500000/E26</f>
        <v>326.79738562091501</v>
      </c>
      <c r="D26" s="20" t="s">
        <v>15</v>
      </c>
      <c r="E26" s="8">
        <v>1530</v>
      </c>
      <c r="F26" s="8">
        <v>1550</v>
      </c>
      <c r="G26" s="8" t="s">
        <v>16</v>
      </c>
      <c r="H26" s="8">
        <f t="shared" ref="H26" si="85">IF(D26="SELL", E26-F26, F26-E26)*C26</f>
        <v>6535.9477124183004</v>
      </c>
      <c r="I26" s="8">
        <f t="shared" ref="I26" si="86">IF(D26="SELL",IF(G26="-","0",F26-G26),IF(D26="BUY",IF(G26="-","0",G26-F26)))*C26</f>
        <v>0</v>
      </c>
      <c r="J26" s="62">
        <f t="shared" ref="J26" si="87">SUM(H26:I26)</f>
        <v>6535.9477124183004</v>
      </c>
    </row>
    <row r="27" spans="1:10" ht="17.25" customHeight="1">
      <c r="A27" s="4">
        <v>43445</v>
      </c>
      <c r="B27" s="5" t="s">
        <v>127</v>
      </c>
      <c r="C27" s="6">
        <f t="shared" ref="C27" si="88">500000/E27</f>
        <v>683.06010928961746</v>
      </c>
      <c r="D27" s="20" t="s">
        <v>28</v>
      </c>
      <c r="E27" s="8">
        <v>732</v>
      </c>
      <c r="F27" s="8">
        <v>743</v>
      </c>
      <c r="G27" s="8" t="s">
        <v>16</v>
      </c>
      <c r="H27" s="8">
        <f t="shared" ref="H27" si="89">IF(D27="SELL", E27-F27, F27-E27)*C27</f>
        <v>-7513.6612021857918</v>
      </c>
      <c r="I27" s="8">
        <f t="shared" ref="I27" si="90">IF(D27="SELL",IF(G27="-","0",F27-G27),IF(D27="BUY",IF(G27="-","0",G27-F27)))*C27</f>
        <v>0</v>
      </c>
      <c r="J27" s="62">
        <f t="shared" ref="J27" si="91">SUM(H27:I27)</f>
        <v>-7513.6612021857918</v>
      </c>
    </row>
    <row r="28" spans="1:10" ht="17.25" customHeight="1">
      <c r="A28" s="4">
        <v>43444</v>
      </c>
      <c r="B28" s="5" t="s">
        <v>197</v>
      </c>
      <c r="C28" s="6">
        <f t="shared" ref="C28" si="92">500000/E28</f>
        <v>847.45762711864404</v>
      </c>
      <c r="D28" s="20" t="s">
        <v>28</v>
      </c>
      <c r="E28" s="8">
        <v>590</v>
      </c>
      <c r="F28" s="8">
        <v>580</v>
      </c>
      <c r="G28" s="8" t="s">
        <v>16</v>
      </c>
      <c r="H28" s="8">
        <f t="shared" ref="H28" si="93">IF(D28="SELL", E28-F28, F28-E28)*C28</f>
        <v>8474.5762711864409</v>
      </c>
      <c r="I28" s="8">
        <f t="shared" ref="I28" si="94">IF(D28="SELL",IF(G28="-","0",F28-G28),IF(D28="BUY",IF(G28="-","0",G28-F28)))*C28</f>
        <v>0</v>
      </c>
      <c r="J28" s="62">
        <f t="shared" ref="J28" si="95">SUM(H28:I28)</f>
        <v>8474.5762711864409</v>
      </c>
    </row>
    <row r="29" spans="1:10" ht="17.25" customHeight="1">
      <c r="A29" s="4">
        <v>43441</v>
      </c>
      <c r="B29" s="5" t="s">
        <v>196</v>
      </c>
      <c r="C29" s="6">
        <f t="shared" ref="C29" si="96">500000/E29</f>
        <v>1228.5012285012285</v>
      </c>
      <c r="D29" s="20" t="s">
        <v>28</v>
      </c>
      <c r="E29" s="8">
        <v>407</v>
      </c>
      <c r="F29" s="8">
        <v>404</v>
      </c>
      <c r="G29" s="8" t="s">
        <v>16</v>
      </c>
      <c r="H29" s="8">
        <f t="shared" ref="H29" si="97">IF(D29="SELL", E29-F29, F29-E29)*C29</f>
        <v>3685.5036855036856</v>
      </c>
      <c r="I29" s="8">
        <f t="shared" ref="I29" si="98">IF(D29="SELL",IF(G29="-","0",F29-G29),IF(D29="BUY",IF(G29="-","0",G29-F29)))*C29</f>
        <v>0</v>
      </c>
      <c r="J29" s="62">
        <f t="shared" ref="J29" si="99">SUM(H29:I29)</f>
        <v>3685.5036855036856</v>
      </c>
    </row>
    <row r="30" spans="1:10" ht="17.25" customHeight="1">
      <c r="A30" s="4">
        <v>43440</v>
      </c>
      <c r="B30" s="5" t="s">
        <v>195</v>
      </c>
      <c r="C30" s="6">
        <f t="shared" ref="C30" si="100">500000/E30</f>
        <v>1607.7170418006431</v>
      </c>
      <c r="D30" s="20" t="s">
        <v>28</v>
      </c>
      <c r="E30" s="8">
        <v>311</v>
      </c>
      <c r="F30" s="8">
        <v>307</v>
      </c>
      <c r="G30" s="8" t="s">
        <v>16</v>
      </c>
      <c r="H30" s="8">
        <f t="shared" ref="H30" si="101">IF(D30="SELL", E30-F30, F30-E30)*C30</f>
        <v>6430.8681672025723</v>
      </c>
      <c r="I30" s="8">
        <f t="shared" ref="I30" si="102">IF(D30="SELL",IF(G30="-","0",F30-G30),IF(D30="BUY",IF(G30="-","0",G30-F30)))*C30</f>
        <v>0</v>
      </c>
      <c r="J30" s="62">
        <f t="shared" ref="J30" si="103">SUM(H30:I30)</f>
        <v>6430.8681672025723</v>
      </c>
    </row>
    <row r="31" spans="1:10" ht="17.25" customHeight="1">
      <c r="A31" s="4">
        <v>43439</v>
      </c>
      <c r="B31" s="5" t="s">
        <v>194</v>
      </c>
      <c r="C31" s="6">
        <f t="shared" ref="C31" si="104">500000/E31</f>
        <v>332.22591362126246</v>
      </c>
      <c r="D31" s="20" t="s">
        <v>28</v>
      </c>
      <c r="E31" s="8">
        <v>1505</v>
      </c>
      <c r="F31" s="8">
        <v>1485</v>
      </c>
      <c r="G31" s="8" t="s">
        <v>16</v>
      </c>
      <c r="H31" s="8">
        <f t="shared" ref="H31" si="105">IF(D31="SELL", E31-F31, F31-E31)*C31</f>
        <v>6644.5182724252491</v>
      </c>
      <c r="I31" s="8">
        <f t="shared" ref="I31" si="106">IF(D31="SELL",IF(G31="-","0",F31-G31),IF(D31="BUY",IF(G31="-","0",G31-F31)))*C31</f>
        <v>0</v>
      </c>
      <c r="J31" s="62">
        <f t="shared" ref="J31" si="107">SUM(H31:I31)</f>
        <v>6644.5182724252491</v>
      </c>
    </row>
    <row r="32" spans="1:10" ht="17.25" customHeight="1">
      <c r="A32" s="4">
        <v>43438</v>
      </c>
      <c r="B32" s="5" t="s">
        <v>193</v>
      </c>
      <c r="C32" s="6">
        <f t="shared" ref="C32" si="108">500000/E32</f>
        <v>627.35257214554576</v>
      </c>
      <c r="D32" s="20" t="s">
        <v>28</v>
      </c>
      <c r="E32" s="8">
        <v>797</v>
      </c>
      <c r="F32" s="8">
        <v>802</v>
      </c>
      <c r="G32" s="8">
        <v>630</v>
      </c>
      <c r="H32" s="8">
        <f t="shared" ref="H32" si="109">IF(D32="SELL", E32-F32, F32-E32)*C32</f>
        <v>-3136.7628607277288</v>
      </c>
      <c r="I32" s="8">
        <f t="shared" ref="I32" si="110">IF(D32="SELL",IF(G32="-","0",F32-G32),IF(D32="BUY",IF(G32="-","0",G32-F32)))*C32</f>
        <v>107904.64240903387</v>
      </c>
      <c r="J32" s="62">
        <f t="shared" ref="J32" si="111">SUM(H32:I32)</f>
        <v>104767.87954830614</v>
      </c>
    </row>
    <row r="33" spans="1:10" ht="17.25" customHeight="1">
      <c r="A33" s="4">
        <v>43437</v>
      </c>
      <c r="B33" s="5" t="s">
        <v>192</v>
      </c>
      <c r="C33" s="6">
        <f t="shared" ref="C33" si="112">500000/E33</f>
        <v>773.99380804953557</v>
      </c>
      <c r="D33" s="20" t="s">
        <v>28</v>
      </c>
      <c r="E33" s="8">
        <v>646</v>
      </c>
      <c r="F33" s="8">
        <v>636</v>
      </c>
      <c r="G33" s="8">
        <v>630</v>
      </c>
      <c r="H33" s="8">
        <f t="shared" ref="H33" si="113">IF(D33="SELL", E33-F33, F33-E33)*C33</f>
        <v>7739.9380804953562</v>
      </c>
      <c r="I33" s="8">
        <f t="shared" ref="I33" si="114">IF(D33="SELL",IF(G33="-","0",F33-G33),IF(D33="BUY",IF(G33="-","0",G33-F33)))*C33</f>
        <v>4643.962848297213</v>
      </c>
      <c r="J33" s="62">
        <f t="shared" ref="J33" si="115">SUM(H33:I33)</f>
        <v>12383.900928792569</v>
      </c>
    </row>
    <row r="34" spans="1:10" ht="17.25" customHeight="1">
      <c r="A34" s="4">
        <v>43434</v>
      </c>
      <c r="B34" s="5" t="s">
        <v>115</v>
      </c>
      <c r="C34" s="6">
        <f t="shared" ref="C34:C35" si="116">500000/E34</f>
        <v>757.57575757575762</v>
      </c>
      <c r="D34" s="20" t="s">
        <v>15</v>
      </c>
      <c r="E34" s="8">
        <v>660</v>
      </c>
      <c r="F34" s="8">
        <v>668</v>
      </c>
      <c r="G34" s="8">
        <v>673</v>
      </c>
      <c r="H34" s="8">
        <f t="shared" ref="H34:H35" si="117">IF(D34="SELL", E34-F34, F34-E34)*C34</f>
        <v>6060.606060606061</v>
      </c>
      <c r="I34" s="8">
        <f t="shared" ref="I34:I35" si="118">IF(D34="SELL",IF(G34="-","0",F34-G34),IF(D34="BUY",IF(G34="-","0",G34-F34)))*C34</f>
        <v>3787.878787878788</v>
      </c>
      <c r="J34" s="62">
        <f t="shared" ref="J34:J35" si="119">SUM(H34:I34)</f>
        <v>9848.484848484848</v>
      </c>
    </row>
    <row r="35" spans="1:10" ht="17.25" customHeight="1">
      <c r="A35" s="4">
        <v>43433</v>
      </c>
      <c r="B35" s="5" t="s">
        <v>103</v>
      </c>
      <c r="C35" s="6">
        <f t="shared" si="116"/>
        <v>230.41474654377879</v>
      </c>
      <c r="D35" s="20" t="s">
        <v>15</v>
      </c>
      <c r="E35" s="8">
        <v>2170</v>
      </c>
      <c r="F35" s="8">
        <v>2200</v>
      </c>
      <c r="G35" s="8" t="s">
        <v>16</v>
      </c>
      <c r="H35" s="8">
        <f t="shared" si="117"/>
        <v>6912.442396313364</v>
      </c>
      <c r="I35" s="8">
        <f t="shared" si="118"/>
        <v>0</v>
      </c>
      <c r="J35" s="62">
        <f t="shared" si="119"/>
        <v>6912.442396313364</v>
      </c>
    </row>
    <row r="36" spans="1:10" ht="17.25" customHeight="1">
      <c r="A36" s="4">
        <v>43431</v>
      </c>
      <c r="B36" s="5" t="s">
        <v>189</v>
      </c>
      <c r="C36" s="6">
        <f t="shared" ref="C36:C37" si="120">500000/E36</f>
        <v>494.07114624505931</v>
      </c>
      <c r="D36" s="20" t="s">
        <v>15</v>
      </c>
      <c r="E36" s="8">
        <v>1012</v>
      </c>
      <c r="F36" s="8">
        <v>1012</v>
      </c>
      <c r="G36" s="8" t="s">
        <v>16</v>
      </c>
      <c r="H36" s="8">
        <f t="shared" ref="H36:H37" si="121">IF(D36="SELL", E36-F36, F36-E36)*C36</f>
        <v>0</v>
      </c>
      <c r="I36" s="8">
        <f t="shared" ref="I36:I37" si="122">IF(D36="SELL",IF(G36="-","0",F36-G36),IF(D36="BUY",IF(G36="-","0",G36-F36)))*C36</f>
        <v>0</v>
      </c>
      <c r="J36" s="62">
        <f t="shared" ref="J36:J37" si="123">SUM(H36:I36)</f>
        <v>0</v>
      </c>
    </row>
    <row r="37" spans="1:10" ht="17.25" customHeight="1">
      <c r="A37" s="4">
        <v>43430</v>
      </c>
      <c r="B37" s="5" t="s">
        <v>98</v>
      </c>
      <c r="C37" s="6">
        <f t="shared" si="120"/>
        <v>1121.0762331838564</v>
      </c>
      <c r="D37" s="20" t="s">
        <v>28</v>
      </c>
      <c r="E37" s="8">
        <v>446</v>
      </c>
      <c r="F37" s="8">
        <v>444</v>
      </c>
      <c r="G37" s="8" t="s">
        <v>16</v>
      </c>
      <c r="H37" s="8">
        <f t="shared" si="121"/>
        <v>2242.1524663677128</v>
      </c>
      <c r="I37" s="8">
        <f t="shared" si="122"/>
        <v>0</v>
      </c>
      <c r="J37" s="62">
        <f t="shared" si="123"/>
        <v>2242.1524663677128</v>
      </c>
    </row>
    <row r="38" spans="1:10" ht="17.25" customHeight="1">
      <c r="A38" s="4">
        <v>43426</v>
      </c>
      <c r="B38" s="5" t="s">
        <v>188</v>
      </c>
      <c r="C38" s="6">
        <f t="shared" ref="C38:C39" si="124">500000/E38</f>
        <v>878.73462214411245</v>
      </c>
      <c r="D38" s="20" t="s">
        <v>15</v>
      </c>
      <c r="E38" s="8">
        <v>569</v>
      </c>
      <c r="F38" s="8">
        <v>562</v>
      </c>
      <c r="G38" s="8" t="s">
        <v>16</v>
      </c>
      <c r="H38" s="8">
        <f t="shared" ref="H38:H39" si="125">IF(D38="SELL", E38-F38, F38-E38)*C38</f>
        <v>-6151.1423550087875</v>
      </c>
      <c r="I38" s="8">
        <f t="shared" ref="I38:I39" si="126">IF(D38="SELL",IF(G38="-","0",F38-G38),IF(D38="BUY",IF(G38="-","0",G38-F38)))*C38</f>
        <v>0</v>
      </c>
      <c r="J38" s="62">
        <f t="shared" ref="J38:J39" si="127">SUM(H38:I38)</f>
        <v>-6151.1423550087875</v>
      </c>
    </row>
    <row r="39" spans="1:10" ht="17.25" customHeight="1">
      <c r="A39" s="4">
        <v>43425</v>
      </c>
      <c r="B39" s="5" t="s">
        <v>187</v>
      </c>
      <c r="C39" s="6">
        <f t="shared" si="124"/>
        <v>1633.9869281045751</v>
      </c>
      <c r="D39" s="20" t="s">
        <v>28</v>
      </c>
      <c r="E39" s="8">
        <v>306</v>
      </c>
      <c r="F39" s="8">
        <v>306</v>
      </c>
      <c r="G39" s="8" t="s">
        <v>16</v>
      </c>
      <c r="H39" s="8">
        <f t="shared" si="125"/>
        <v>0</v>
      </c>
      <c r="I39" s="8">
        <f t="shared" si="126"/>
        <v>0</v>
      </c>
      <c r="J39" s="62">
        <f t="shared" si="127"/>
        <v>0</v>
      </c>
    </row>
    <row r="40" spans="1:10" ht="17.25" customHeight="1">
      <c r="A40" s="4">
        <v>43423</v>
      </c>
      <c r="B40" s="5" t="s">
        <v>12</v>
      </c>
      <c r="C40" s="6">
        <f t="shared" ref="C40" si="128">500000/E40</f>
        <v>1766.7844522968198</v>
      </c>
      <c r="D40" s="20" t="s">
        <v>15</v>
      </c>
      <c r="E40" s="8">
        <v>283</v>
      </c>
      <c r="F40" s="8">
        <v>279</v>
      </c>
      <c r="G40" s="8" t="s">
        <v>16</v>
      </c>
      <c r="H40" s="8">
        <f t="shared" ref="H40" si="129">IF(D40="SELL", E40-F40, F40-E40)*C40</f>
        <v>-7067.1378091872793</v>
      </c>
      <c r="I40" s="8">
        <f t="shared" ref="I40" si="130">IF(D40="SELL",IF(G40="-","0",F40-G40),IF(D40="BUY",IF(G40="-","0",G40-F40)))*C40</f>
        <v>0</v>
      </c>
      <c r="J40" s="62">
        <f t="shared" ref="J40" si="131">SUM(H40:I40)</f>
        <v>-7067.1378091872793</v>
      </c>
    </row>
    <row r="41" spans="1:10" ht="17.25" customHeight="1">
      <c r="A41" s="4">
        <v>43423</v>
      </c>
      <c r="B41" s="5" t="s">
        <v>113</v>
      </c>
      <c r="C41" s="6">
        <f t="shared" ref="C41" si="132">500000/E41</f>
        <v>1157.4074074074074</v>
      </c>
      <c r="D41" s="20" t="s">
        <v>15</v>
      </c>
      <c r="E41" s="8">
        <v>432</v>
      </c>
      <c r="F41" s="8">
        <v>424</v>
      </c>
      <c r="G41" s="8" t="s">
        <v>16</v>
      </c>
      <c r="H41" s="8">
        <f t="shared" ref="H41" si="133">IF(D41="SELL", E41-F41, F41-E41)*C41</f>
        <v>-9259.2592592592591</v>
      </c>
      <c r="I41" s="8">
        <f t="shared" ref="I41" si="134">IF(D41="SELL",IF(G41="-","0",F41-G41),IF(D41="BUY",IF(G41="-","0",G41-F41)))*C41</f>
        <v>0</v>
      </c>
      <c r="J41" s="62">
        <f t="shared" ref="J41" si="135">SUM(H41:I41)</f>
        <v>-9259.2592592592591</v>
      </c>
    </row>
    <row r="42" spans="1:10" ht="17.25" customHeight="1">
      <c r="A42" s="4">
        <v>43420</v>
      </c>
      <c r="B42" s="5" t="s">
        <v>98</v>
      </c>
      <c r="C42" s="6">
        <f t="shared" ref="C42" si="136">500000/E42</f>
        <v>1091.703056768559</v>
      </c>
      <c r="D42" s="20" t="s">
        <v>15</v>
      </c>
      <c r="E42" s="8">
        <v>458</v>
      </c>
      <c r="F42" s="8">
        <v>464.8</v>
      </c>
      <c r="G42" s="8" t="s">
        <v>16</v>
      </c>
      <c r="H42" s="8">
        <f t="shared" ref="H42" si="137">IF(D42="SELL", E42-F42, F42-E42)*C42</f>
        <v>7423.5807860262139</v>
      </c>
      <c r="I42" s="8">
        <f t="shared" ref="I42" si="138">IF(D42="SELL",IF(G42="-","0",F42-G42),IF(D42="BUY",IF(G42="-","0",G42-F42)))*C42</f>
        <v>0</v>
      </c>
      <c r="J42" s="62">
        <f t="shared" ref="J42" si="139">SUM(H42:I42)</f>
        <v>7423.5807860262139</v>
      </c>
    </row>
    <row r="43" spans="1:10" ht="17.25" customHeight="1">
      <c r="A43" s="4">
        <v>43419</v>
      </c>
      <c r="B43" s="5" t="s">
        <v>102</v>
      </c>
      <c r="C43" s="6">
        <f t="shared" ref="C43" si="140">500000/E43</f>
        <v>1440.9221902017291</v>
      </c>
      <c r="D43" s="20" t="s">
        <v>15</v>
      </c>
      <c r="E43" s="8">
        <v>347</v>
      </c>
      <c r="F43" s="8">
        <v>351</v>
      </c>
      <c r="G43" s="8" t="s">
        <v>16</v>
      </c>
      <c r="H43" s="8">
        <f t="shared" ref="H43" si="141">IF(D43="SELL", E43-F43, F43-E43)*C43</f>
        <v>5763.6887608069164</v>
      </c>
      <c r="I43" s="8">
        <f t="shared" ref="I43" si="142">IF(D43="SELL",IF(G43="-","0",F43-G43),IF(D43="BUY",IF(G43="-","0",G43-F43)))*C43</f>
        <v>0</v>
      </c>
      <c r="J43" s="62">
        <f t="shared" ref="J43" si="143">SUM(H43:I43)</f>
        <v>5763.6887608069164</v>
      </c>
    </row>
    <row r="44" spans="1:10" ht="17.25" customHeight="1">
      <c r="A44" s="4">
        <v>43418</v>
      </c>
      <c r="B44" s="5" t="s">
        <v>23</v>
      </c>
      <c r="C44" s="6">
        <f t="shared" ref="C44" si="144">500000/E44</f>
        <v>357.14285714285717</v>
      </c>
      <c r="D44" s="20" t="s">
        <v>15</v>
      </c>
      <c r="E44" s="8">
        <v>1400</v>
      </c>
      <c r="F44" s="8">
        <v>1422</v>
      </c>
      <c r="G44" s="8" t="s">
        <v>16</v>
      </c>
      <c r="H44" s="8">
        <f t="shared" ref="H44" si="145">IF(D44="SELL", E44-F44, F44-E44)*C44</f>
        <v>7857.1428571428578</v>
      </c>
      <c r="I44" s="8">
        <f t="shared" ref="I44" si="146">IF(D44="SELL",IF(G44="-","0",F44-G44),IF(D44="BUY",IF(G44="-","0",G44-F44)))*C44</f>
        <v>0</v>
      </c>
      <c r="J44" s="62">
        <f t="shared" ref="J44" si="147">SUM(H44:I44)</f>
        <v>7857.1428571428578</v>
      </c>
    </row>
    <row r="45" spans="1:10" ht="17.25" customHeight="1">
      <c r="A45" s="4">
        <v>43416</v>
      </c>
      <c r="B45" s="5" t="s">
        <v>180</v>
      </c>
      <c r="C45" s="6">
        <f t="shared" ref="C45:C47" si="148">500000/E45</f>
        <v>1233.0456226880394</v>
      </c>
      <c r="D45" s="20" t="s">
        <v>15</v>
      </c>
      <c r="E45" s="8">
        <v>405.5</v>
      </c>
      <c r="F45" s="8">
        <v>412</v>
      </c>
      <c r="G45" s="8" t="s">
        <v>16</v>
      </c>
      <c r="H45" s="8">
        <f t="shared" ref="H45:H47" si="149">IF(D45="SELL", E45-F45, F45-E45)*C45</f>
        <v>8014.796547472256</v>
      </c>
      <c r="I45" s="8">
        <f t="shared" ref="I45:I47" si="150">IF(D45="SELL",IF(G45="-","0",F45-G45),IF(D45="BUY",IF(G45="-","0",G45-F45)))*C45</f>
        <v>0</v>
      </c>
      <c r="J45" s="62">
        <f t="shared" ref="J45:J47" si="151">SUM(H45:I45)</f>
        <v>8014.796547472256</v>
      </c>
    </row>
    <row r="46" spans="1:10" ht="17.25" customHeight="1">
      <c r="A46" s="4">
        <v>43406</v>
      </c>
      <c r="B46" s="5" t="s">
        <v>18</v>
      </c>
      <c r="C46" s="6">
        <f t="shared" si="148"/>
        <v>1594.8963317384371</v>
      </c>
      <c r="D46" s="20" t="s">
        <v>15</v>
      </c>
      <c r="E46" s="8">
        <v>313.5</v>
      </c>
      <c r="F46" s="8">
        <v>309</v>
      </c>
      <c r="G46" s="8" t="s">
        <v>16</v>
      </c>
      <c r="H46" s="8">
        <f t="shared" si="149"/>
        <v>-7177.0334928229668</v>
      </c>
      <c r="I46" s="8">
        <f t="shared" si="150"/>
        <v>0</v>
      </c>
      <c r="J46" s="62">
        <f t="shared" si="151"/>
        <v>-7177.0334928229668</v>
      </c>
    </row>
    <row r="47" spans="1:10" ht="17.25" customHeight="1">
      <c r="A47" s="4">
        <v>43405</v>
      </c>
      <c r="B47" s="5" t="s">
        <v>179</v>
      </c>
      <c r="C47" s="6">
        <f t="shared" si="148"/>
        <v>990.09900990099015</v>
      </c>
      <c r="D47" s="20" t="s">
        <v>15</v>
      </c>
      <c r="E47" s="8">
        <v>505</v>
      </c>
      <c r="F47" s="8">
        <v>513</v>
      </c>
      <c r="G47" s="8" t="s">
        <v>16</v>
      </c>
      <c r="H47" s="8">
        <f t="shared" si="149"/>
        <v>7920.7920792079212</v>
      </c>
      <c r="I47" s="8">
        <f t="shared" si="150"/>
        <v>0</v>
      </c>
      <c r="J47" s="62">
        <f t="shared" si="151"/>
        <v>7920.7920792079212</v>
      </c>
    </row>
    <row r="48" spans="1:10" ht="17.25" customHeight="1">
      <c r="A48" s="4">
        <v>43404</v>
      </c>
      <c r="B48" s="5" t="s">
        <v>45</v>
      </c>
      <c r="C48" s="6">
        <f t="shared" ref="C48" si="152">500000/E48</f>
        <v>199.20318725099602</v>
      </c>
      <c r="D48" s="20" t="s">
        <v>28</v>
      </c>
      <c r="E48" s="8">
        <v>2510</v>
      </c>
      <c r="F48" s="8">
        <v>2540</v>
      </c>
      <c r="G48" s="8" t="s">
        <v>16</v>
      </c>
      <c r="H48" s="8">
        <f t="shared" ref="H48" si="153">IF(D48="SELL", E48-F48, F48-E48)*C48</f>
        <v>-5976.0956175298807</v>
      </c>
      <c r="I48" s="8">
        <f t="shared" ref="I48" si="154">IF(D48="SELL",IF(G48="-","0",F48-G48),IF(D48="BUY",IF(G48="-","0",G48-F48)))*C48</f>
        <v>0</v>
      </c>
      <c r="J48" s="62">
        <f t="shared" ref="J48" si="155">SUM(H48:I48)</f>
        <v>-5976.0956175298807</v>
      </c>
    </row>
    <row r="49" spans="1:10" ht="17.25" customHeight="1">
      <c r="A49" s="4">
        <v>43403</v>
      </c>
      <c r="B49" s="5" t="s">
        <v>171</v>
      </c>
      <c r="C49" s="6">
        <f t="shared" ref="C49" si="156">500000/E49</f>
        <v>1308.9005235602094</v>
      </c>
      <c r="D49" s="20" t="s">
        <v>15</v>
      </c>
      <c r="E49" s="8">
        <v>382</v>
      </c>
      <c r="F49" s="8">
        <v>388</v>
      </c>
      <c r="G49" s="8">
        <v>394</v>
      </c>
      <c r="H49" s="8">
        <f t="shared" ref="H49" si="157">IF(D49="SELL", E49-F49, F49-E49)*C49</f>
        <v>7853.4031413612565</v>
      </c>
      <c r="I49" s="8">
        <f t="shared" ref="I49" si="158">IF(D49="SELL",IF(G49="-","0",F49-G49),IF(D49="BUY",IF(G49="-","0",G49-F49)))*C49</f>
        <v>7853.4031413612565</v>
      </c>
      <c r="J49" s="62">
        <f t="shared" ref="J49" si="159">SUM(H49:I49)</f>
        <v>15706.806282722513</v>
      </c>
    </row>
    <row r="50" spans="1:10" ht="17.25" customHeight="1">
      <c r="A50" s="4">
        <v>43402</v>
      </c>
      <c r="B50" s="5" t="s">
        <v>172</v>
      </c>
      <c r="C50" s="6">
        <f t="shared" ref="C50" si="160">500000/E50</f>
        <v>2136.7521367521367</v>
      </c>
      <c r="D50" s="20" t="s">
        <v>15</v>
      </c>
      <c r="E50" s="8">
        <v>234</v>
      </c>
      <c r="F50" s="8">
        <v>238</v>
      </c>
      <c r="G50" s="8" t="s">
        <v>16</v>
      </c>
      <c r="H50" s="8">
        <f t="shared" ref="H50" si="161">IF(D50="SELL", E50-F50, F50-E50)*C50</f>
        <v>8547.0085470085469</v>
      </c>
      <c r="I50" s="8">
        <f t="shared" ref="I50" si="162">IF(D50="SELL",IF(G50="-","0",F50-G50),IF(D50="BUY",IF(G50="-","0",G50-F50)))*C50</f>
        <v>0</v>
      </c>
      <c r="J50" s="62">
        <f t="shared" ref="J50" si="163">SUM(H50:I50)</f>
        <v>8547.0085470085469</v>
      </c>
    </row>
    <row r="51" spans="1:10" ht="17.25" customHeight="1">
      <c r="A51" s="4">
        <v>43399</v>
      </c>
      <c r="B51" s="5" t="s">
        <v>32</v>
      </c>
      <c r="C51" s="6">
        <f t="shared" ref="C51" si="164">500000/E51</f>
        <v>1865.6716417910447</v>
      </c>
      <c r="D51" s="20" t="s">
        <v>15</v>
      </c>
      <c r="E51" s="8">
        <v>268</v>
      </c>
      <c r="F51" s="8">
        <v>272</v>
      </c>
      <c r="G51" s="8">
        <v>276</v>
      </c>
      <c r="H51" s="8">
        <f t="shared" ref="H51" si="165">IF(D51="SELL", E51-F51, F51-E51)*C51</f>
        <v>7462.686567164179</v>
      </c>
      <c r="I51" s="8">
        <f t="shared" ref="I51" si="166">IF(D51="SELL",IF(G51="-","0",F51-G51),IF(D51="BUY",IF(G51="-","0",G51-F51)))*C51</f>
        <v>7462.686567164179</v>
      </c>
      <c r="J51" s="62">
        <f t="shared" ref="J51" si="167">SUM(H51:I51)</f>
        <v>14925.373134328358</v>
      </c>
    </row>
    <row r="52" spans="1:10" ht="17.25" customHeight="1">
      <c r="A52" s="4">
        <v>43399</v>
      </c>
      <c r="B52" s="5" t="s">
        <v>171</v>
      </c>
      <c r="C52" s="6">
        <f t="shared" ref="C52" si="168">500000/E52</f>
        <v>1499.2503748125937</v>
      </c>
      <c r="D52" s="20" t="s">
        <v>15</v>
      </c>
      <c r="E52" s="8">
        <v>333.5</v>
      </c>
      <c r="F52" s="8">
        <v>337</v>
      </c>
      <c r="G52" s="8">
        <v>340</v>
      </c>
      <c r="H52" s="8">
        <f t="shared" ref="H52" si="169">IF(D52="SELL", E52-F52, F52-E52)*C52</f>
        <v>5247.3763118440784</v>
      </c>
      <c r="I52" s="8">
        <f t="shared" ref="I52" si="170">IF(D52="SELL",IF(G52="-","0",F52-G52),IF(D52="BUY",IF(G52="-","0",G52-F52)))*C52</f>
        <v>4497.7511244377811</v>
      </c>
      <c r="J52" s="62">
        <f t="shared" ref="J52" si="171">SUM(H52:I52)</f>
        <v>9745.1274362818585</v>
      </c>
    </row>
    <row r="53" spans="1:10" ht="17.25" customHeight="1">
      <c r="A53" s="4">
        <v>43397</v>
      </c>
      <c r="B53" s="5" t="s">
        <v>113</v>
      </c>
      <c r="C53" s="6">
        <f t="shared" ref="C53" si="172">500000/E53</f>
        <v>1213.5922330097087</v>
      </c>
      <c r="D53" s="20" t="s">
        <v>15</v>
      </c>
      <c r="E53" s="8">
        <v>412</v>
      </c>
      <c r="F53" s="8">
        <v>419</v>
      </c>
      <c r="G53" s="8">
        <v>429</v>
      </c>
      <c r="H53" s="8">
        <f t="shared" ref="H53" si="173">IF(D53="SELL", E53-F53, F53-E53)*C53</f>
        <v>8495.1456310679605</v>
      </c>
      <c r="I53" s="8">
        <f t="shared" ref="I53" si="174">IF(D53="SELL",IF(G53="-","0",F53-G53),IF(D53="BUY",IF(G53="-","0",G53-F53)))*C53</f>
        <v>12135.922330097088</v>
      </c>
      <c r="J53" s="62">
        <f t="shared" ref="J53" si="175">SUM(H53:I53)</f>
        <v>20631.067961165048</v>
      </c>
    </row>
    <row r="54" spans="1:10" ht="17.25" customHeight="1">
      <c r="A54" s="4">
        <v>43396</v>
      </c>
      <c r="B54" s="5" t="s">
        <v>102</v>
      </c>
      <c r="C54" s="6">
        <f t="shared" ref="C54" si="176">500000/E54</f>
        <v>1672.2408026755852</v>
      </c>
      <c r="D54" s="20" t="s">
        <v>28</v>
      </c>
      <c r="E54" s="8">
        <v>299</v>
      </c>
      <c r="F54" s="8">
        <v>305</v>
      </c>
      <c r="G54" s="8" t="s">
        <v>16</v>
      </c>
      <c r="H54" s="8">
        <f t="shared" ref="H54" si="177">IF(D54="SELL", E54-F54, F54-E54)*C54</f>
        <v>-10033.44481605351</v>
      </c>
      <c r="I54" s="8">
        <f t="shared" ref="I54" si="178">IF(D54="SELL",IF(G54="-","0",F54-G54),IF(D54="BUY",IF(G54="-","0",G54-F54)))*C54</f>
        <v>0</v>
      </c>
      <c r="J54" s="62">
        <f t="shared" ref="J54" si="179">SUM(H54:I54)</f>
        <v>-10033.44481605351</v>
      </c>
    </row>
    <row r="55" spans="1:10" ht="17.25" customHeight="1">
      <c r="A55" s="4">
        <v>43395</v>
      </c>
      <c r="B55" s="5" t="s">
        <v>168</v>
      </c>
      <c r="C55" s="6">
        <f t="shared" ref="C55" si="180">500000/E55</f>
        <v>513.87461459403903</v>
      </c>
      <c r="D55" s="20" t="s">
        <v>28</v>
      </c>
      <c r="E55" s="8">
        <v>973</v>
      </c>
      <c r="F55" s="8">
        <v>961.5</v>
      </c>
      <c r="G55" s="8" t="s">
        <v>16</v>
      </c>
      <c r="H55" s="8">
        <f t="shared" ref="H55" si="181">IF(D55="SELL", E55-F55, F55-E55)*C55</f>
        <v>5909.5580678314491</v>
      </c>
      <c r="I55" s="8">
        <f t="shared" ref="I55" si="182">IF(D55="SELL",IF(G55="-","0",F55-G55),IF(D55="BUY",IF(G55="-","0",G55-F55)))*C55</f>
        <v>0</v>
      </c>
      <c r="J55" s="62">
        <f t="shared" ref="J55" si="183">SUM(H55:I55)</f>
        <v>5909.5580678314491</v>
      </c>
    </row>
    <row r="56" spans="1:10" ht="17.25" customHeight="1">
      <c r="A56" s="4">
        <v>43392</v>
      </c>
      <c r="B56" s="5" t="s">
        <v>164</v>
      </c>
      <c r="C56" s="6">
        <f t="shared" ref="C56" si="184">500000/E56</f>
        <v>1298.7012987012988</v>
      </c>
      <c r="D56" s="20" t="s">
        <v>28</v>
      </c>
      <c r="E56" s="8">
        <v>385</v>
      </c>
      <c r="F56" s="8">
        <v>379</v>
      </c>
      <c r="G56" s="8">
        <v>374</v>
      </c>
      <c r="H56" s="8">
        <f t="shared" ref="H56" si="185">IF(D56="SELL", E56-F56, F56-E56)*C56</f>
        <v>7792.2077922077933</v>
      </c>
      <c r="I56" s="8">
        <f t="shared" ref="I56" si="186">IF(D56="SELL",IF(G56="-","0",F56-G56),IF(D56="BUY",IF(G56="-","0",G56-F56)))*C56</f>
        <v>6493.5064935064938</v>
      </c>
      <c r="J56" s="62">
        <f t="shared" ref="J56" si="187">SUM(H56:I56)</f>
        <v>14285.714285714286</v>
      </c>
    </row>
    <row r="57" spans="1:10" ht="17.25" customHeight="1">
      <c r="A57" s="4">
        <v>43392</v>
      </c>
      <c r="B57" s="5" t="s">
        <v>98</v>
      </c>
      <c r="C57" s="6">
        <f t="shared" ref="C57" si="188">500000/E57</f>
        <v>1184.8341232227488</v>
      </c>
      <c r="D57" s="20" t="s">
        <v>15</v>
      </c>
      <c r="E57" s="8">
        <v>422</v>
      </c>
      <c r="F57" s="8">
        <v>429</v>
      </c>
      <c r="G57" s="8" t="s">
        <v>16</v>
      </c>
      <c r="H57" s="8">
        <f t="shared" ref="H57" si="189">IF(D57="SELL", E57-F57, F57-E57)*C57</f>
        <v>8293.8388625592415</v>
      </c>
      <c r="I57" s="8">
        <f t="shared" ref="I57" si="190">IF(D57="SELL",IF(G57="-","0",F57-G57),IF(D57="BUY",IF(G57="-","0",G57-F57)))*C57</f>
        <v>0</v>
      </c>
      <c r="J57" s="62">
        <f t="shared" ref="J57" si="191">SUM(H57:I57)</f>
        <v>8293.8388625592415</v>
      </c>
    </row>
    <row r="58" spans="1:10" ht="17.25" customHeight="1">
      <c r="A58" s="4">
        <v>43390</v>
      </c>
      <c r="B58" s="5" t="s">
        <v>151</v>
      </c>
      <c r="C58" s="6">
        <f t="shared" ref="C58" si="192">500000/E58</f>
        <v>317.46031746031747</v>
      </c>
      <c r="D58" s="20" t="s">
        <v>28</v>
      </c>
      <c r="E58" s="8">
        <v>1575</v>
      </c>
      <c r="F58" s="8">
        <v>1555</v>
      </c>
      <c r="G58" s="8" t="s">
        <v>16</v>
      </c>
      <c r="H58" s="8">
        <f t="shared" ref="H58" si="193">IF(D58="SELL", E58-F58, F58-E58)*C58</f>
        <v>6349.2063492063498</v>
      </c>
      <c r="I58" s="8">
        <f t="shared" ref="I58" si="194">IF(D58="SELL",IF(G58="-","0",F58-G58),IF(D58="BUY",IF(G58="-","0",G58-F58)))*C58</f>
        <v>0</v>
      </c>
      <c r="J58" s="62">
        <f t="shared" ref="J58" si="195">SUM(H58:I58)</f>
        <v>6349.2063492063498</v>
      </c>
    </row>
    <row r="59" spans="1:10" ht="17.25" customHeight="1">
      <c r="A59" s="4">
        <v>43389</v>
      </c>
      <c r="B59" s="5" t="s">
        <v>149</v>
      </c>
      <c r="C59" s="6">
        <f t="shared" ref="C59" si="196">500000/E59</f>
        <v>434.78260869565219</v>
      </c>
      <c r="D59" s="20" t="s">
        <v>15</v>
      </c>
      <c r="E59" s="8">
        <v>1150</v>
      </c>
      <c r="F59" s="8">
        <v>1135</v>
      </c>
      <c r="G59" s="8" t="s">
        <v>16</v>
      </c>
      <c r="H59" s="8">
        <f t="shared" ref="H59" si="197">IF(D59="SELL", E59-F59, F59-E59)*C59</f>
        <v>-6521.739130434783</v>
      </c>
      <c r="I59" s="8">
        <f t="shared" ref="I59" si="198">IF(D59="SELL",IF(G59="-","0",F59-G59),IF(D59="BUY",IF(G59="-","0",G59-F59)))*C59</f>
        <v>0</v>
      </c>
      <c r="J59" s="62">
        <f t="shared" ref="J59" si="199">SUM(H59:I59)</f>
        <v>-6521.739130434783</v>
      </c>
    </row>
    <row r="60" spans="1:10" ht="17.25" customHeight="1">
      <c r="A60" s="4">
        <v>43389</v>
      </c>
      <c r="B60" s="5" t="s">
        <v>97</v>
      </c>
      <c r="C60" s="6">
        <f t="shared" ref="C60" si="200">500000/E60</f>
        <v>1515.1515151515152</v>
      </c>
      <c r="D60" s="20" t="s">
        <v>15</v>
      </c>
      <c r="E60" s="8">
        <v>330</v>
      </c>
      <c r="F60" s="8">
        <v>335</v>
      </c>
      <c r="G60" s="8">
        <v>339</v>
      </c>
      <c r="H60" s="8">
        <f t="shared" ref="H60" si="201">IF(D60="SELL", E60-F60, F60-E60)*C60</f>
        <v>7575.757575757576</v>
      </c>
      <c r="I60" s="8">
        <f t="shared" ref="I60" si="202">IF(D60="SELL",IF(G60="-","0",F60-G60),IF(D60="BUY",IF(G60="-","0",G60-F60)))*C60</f>
        <v>6060.606060606061</v>
      </c>
      <c r="J60" s="62">
        <f t="shared" ref="J60" si="203">SUM(H60:I60)</f>
        <v>13636.363636363636</v>
      </c>
    </row>
    <row r="61" spans="1:10" ht="17.25" customHeight="1">
      <c r="A61" s="4">
        <v>43385</v>
      </c>
      <c r="B61" s="5" t="s">
        <v>113</v>
      </c>
      <c r="C61" s="6">
        <f t="shared" ref="C61" si="204">500000/E61</f>
        <v>1308.9005235602094</v>
      </c>
      <c r="D61" s="20" t="s">
        <v>15</v>
      </c>
      <c r="E61" s="8">
        <v>382</v>
      </c>
      <c r="F61" s="8">
        <v>389</v>
      </c>
      <c r="G61" s="8" t="s">
        <v>16</v>
      </c>
      <c r="H61" s="8">
        <f t="shared" ref="H61" si="205">IF(D61="SELL", E61-F61, F61-E61)*C61</f>
        <v>9162.3036649214664</v>
      </c>
      <c r="I61" s="8">
        <f t="shared" ref="I61" si="206">IF(D61="SELL",IF(G61="-","0",F61-G61),IF(D61="BUY",IF(G61="-","0",G61-F61)))*C61</f>
        <v>0</v>
      </c>
      <c r="J61" s="62">
        <f t="shared" ref="J61" si="207">SUM(H61:I61)</f>
        <v>9162.3036649214664</v>
      </c>
    </row>
    <row r="62" spans="1:10" ht="17.25" customHeight="1">
      <c r="A62" s="4">
        <v>43384</v>
      </c>
      <c r="B62" s="5" t="s">
        <v>153</v>
      </c>
      <c r="C62" s="6">
        <f t="shared" ref="C62:C64" si="208">500000/E62</f>
        <v>1420.4545454545455</v>
      </c>
      <c r="D62" s="20" t="s">
        <v>15</v>
      </c>
      <c r="E62" s="8">
        <v>352</v>
      </c>
      <c r="F62" s="8">
        <v>358</v>
      </c>
      <c r="G62" s="8">
        <v>365</v>
      </c>
      <c r="H62" s="8">
        <f t="shared" ref="H62:H63" si="209">IF(D62="SELL", E62-F62, F62-E62)*C62</f>
        <v>8522.7272727272721</v>
      </c>
      <c r="I62" s="8">
        <f t="shared" ref="I62:I64" si="210">IF(D62="SELL",IF(G62="-","0",F62-G62),IF(D62="BUY",IF(G62="-","0",G62-F62)))*C62</f>
        <v>9943.181818181818</v>
      </c>
      <c r="J62" s="62">
        <f t="shared" ref="J62:J64" si="211">SUM(H62:I62)</f>
        <v>18465.909090909088</v>
      </c>
    </row>
    <row r="63" spans="1:10" ht="17.25" customHeight="1">
      <c r="A63" s="4">
        <v>43382</v>
      </c>
      <c r="B63" s="5" t="s">
        <v>42</v>
      </c>
      <c r="C63" s="6">
        <f t="shared" si="208"/>
        <v>880.28169014084506</v>
      </c>
      <c r="D63" s="20" t="s">
        <v>28</v>
      </c>
      <c r="E63" s="8">
        <v>568</v>
      </c>
      <c r="F63" s="8">
        <v>576</v>
      </c>
      <c r="G63" s="8" t="s">
        <v>16</v>
      </c>
      <c r="H63" s="8">
        <f t="shared" si="209"/>
        <v>-7042.2535211267605</v>
      </c>
      <c r="I63" s="8">
        <f t="shared" si="210"/>
        <v>0</v>
      </c>
      <c r="J63" s="62">
        <f t="shared" si="211"/>
        <v>-7042.2535211267605</v>
      </c>
    </row>
    <row r="64" spans="1:10" ht="17.25" customHeight="1">
      <c r="A64" s="4">
        <v>43378</v>
      </c>
      <c r="B64" s="5" t="s">
        <v>112</v>
      </c>
      <c r="C64" s="6">
        <f t="shared" si="208"/>
        <v>421.5851602023609</v>
      </c>
      <c r="D64" s="20" t="s">
        <v>28</v>
      </c>
      <c r="E64" s="8">
        <v>1186</v>
      </c>
      <c r="F64" s="8">
        <v>1171</v>
      </c>
      <c r="G64" s="8">
        <v>1140</v>
      </c>
      <c r="H64" s="3">
        <f>(E64-F64)*C64</f>
        <v>6323.777403035413</v>
      </c>
      <c r="I64" s="8">
        <f t="shared" si="210"/>
        <v>13069.139966273187</v>
      </c>
      <c r="J64" s="62">
        <f t="shared" si="211"/>
        <v>19392.917369308601</v>
      </c>
    </row>
    <row r="65" spans="1:10" ht="17.25" customHeight="1">
      <c r="A65" s="4">
        <v>43377</v>
      </c>
      <c r="B65" s="5" t="s">
        <v>152</v>
      </c>
      <c r="C65" s="6">
        <f t="shared" ref="C65" si="212">500000/E65</f>
        <v>811.68831168831173</v>
      </c>
      <c r="D65" s="20" t="s">
        <v>15</v>
      </c>
      <c r="E65" s="8">
        <v>616</v>
      </c>
      <c r="F65" s="8">
        <v>623</v>
      </c>
      <c r="G65" s="8" t="s">
        <v>16</v>
      </c>
      <c r="H65" s="8">
        <f t="shared" ref="H65" si="213">IF(D65="SELL", E65-F65, F65-E65)*C65</f>
        <v>5681.818181818182</v>
      </c>
      <c r="I65" s="8">
        <f t="shared" ref="I65" si="214">IF(D65="SELL",IF(G65="-","0",F65-G65),IF(D65="BUY",IF(G65="-","0",G65-F65)))*C65</f>
        <v>0</v>
      </c>
      <c r="J65" s="62">
        <f t="shared" ref="J65" si="215">SUM(H65:I65)</f>
        <v>5681.818181818182</v>
      </c>
    </row>
    <row r="66" spans="1:10" ht="17.25" customHeight="1">
      <c r="A66" s="4">
        <v>43376</v>
      </c>
      <c r="B66" s="5" t="s">
        <v>151</v>
      </c>
      <c r="C66" s="6">
        <f t="shared" ref="C66" si="216">500000/E66</f>
        <v>283.76844494892168</v>
      </c>
      <c r="D66" s="20" t="s">
        <v>15</v>
      </c>
      <c r="E66" s="8">
        <v>1762</v>
      </c>
      <c r="F66" s="8">
        <v>1740</v>
      </c>
      <c r="G66" s="8" t="s">
        <v>16</v>
      </c>
      <c r="H66" s="8">
        <f t="shared" ref="H66" si="217">IF(D66="SELL", E66-F66, F66-E66)*C66</f>
        <v>-6242.9057888762773</v>
      </c>
      <c r="I66" s="8">
        <f t="shared" ref="I66" si="218">IF(D66="SELL",IF(G66="-","0",F66-G66),IF(D66="BUY",IF(G66="-","0",G66-F66)))*C66</f>
        <v>0</v>
      </c>
      <c r="J66" s="62">
        <f t="shared" ref="J66" si="219">SUM(H66:I66)</f>
        <v>-6242.9057888762773</v>
      </c>
    </row>
    <row r="67" spans="1:10" ht="17.25" customHeight="1">
      <c r="A67" s="4">
        <v>43374</v>
      </c>
      <c r="B67" s="5" t="s">
        <v>150</v>
      </c>
      <c r="C67" s="6">
        <f t="shared" ref="C67" si="220">500000/E67</f>
        <v>1557.632398753894</v>
      </c>
      <c r="D67" s="20" t="s">
        <v>28</v>
      </c>
      <c r="E67" s="8">
        <v>321</v>
      </c>
      <c r="F67" s="8">
        <v>316</v>
      </c>
      <c r="G67" s="8">
        <v>310</v>
      </c>
      <c r="H67" s="3">
        <f>(E67-F67)*C67</f>
        <v>7788.1619937694704</v>
      </c>
      <c r="I67" s="8">
        <f t="shared" ref="I67" si="221">IF(D67="SELL",IF(G67="-","0",F67-G67),IF(D67="BUY",IF(G67="-","0",G67-F67)))*C67</f>
        <v>9345.7943925233631</v>
      </c>
      <c r="J67" s="62">
        <f t="shared" ref="J67" si="222">SUM(H67:I67)</f>
        <v>17133.956386292833</v>
      </c>
    </row>
    <row r="68" spans="1:10" ht="17.25" customHeight="1">
      <c r="A68" s="4">
        <v>43371</v>
      </c>
      <c r="B68" s="5" t="s">
        <v>146</v>
      </c>
      <c r="C68" s="6">
        <f t="shared" ref="C68" si="223">500000/E68</f>
        <v>505.05050505050502</v>
      </c>
      <c r="D68" s="20" t="s">
        <v>28</v>
      </c>
      <c r="E68" s="8">
        <v>990</v>
      </c>
      <c r="F68" s="8">
        <v>975</v>
      </c>
      <c r="G68" s="8">
        <v>950</v>
      </c>
      <c r="H68" s="3">
        <f>(E68-F68)*C68</f>
        <v>7575.7575757575751</v>
      </c>
      <c r="I68" s="8">
        <f t="shared" ref="I68" si="224">IF(D68="SELL",IF(G68="-","0",F68-G68),IF(D68="BUY",IF(G68="-","0",G68-F68)))*C68</f>
        <v>12626.262626262625</v>
      </c>
      <c r="J68" s="62">
        <f t="shared" ref="J68" si="225">SUM(H68:I68)</f>
        <v>20202.020202020201</v>
      </c>
    </row>
    <row r="69" spans="1:10" ht="17.25" customHeight="1">
      <c r="A69" s="4">
        <v>43365</v>
      </c>
      <c r="B69" s="5" t="s">
        <v>149</v>
      </c>
      <c r="C69" s="6">
        <f t="shared" ref="C69" si="226">500000/E69</f>
        <v>439.36731107205622</v>
      </c>
      <c r="D69" s="20" t="s">
        <v>28</v>
      </c>
      <c r="E69" s="8">
        <v>1138</v>
      </c>
      <c r="F69" s="8">
        <v>1124</v>
      </c>
      <c r="G69" s="8" t="s">
        <v>16</v>
      </c>
      <c r="H69" s="3">
        <f>(E69-F69)*C69</f>
        <v>6151.1423550087875</v>
      </c>
      <c r="I69" s="8">
        <f t="shared" ref="I69" si="227">IF(D69="SELL",IF(G69="-","0",F69-G69),IF(D69="BUY",IF(G69="-","0",G69-F69)))*C69</f>
        <v>0</v>
      </c>
      <c r="J69" s="62">
        <f t="shared" ref="J69" si="228">SUM(H69:I69)</f>
        <v>6151.1423550087875</v>
      </c>
    </row>
    <row r="70" spans="1:10" ht="17.25" customHeight="1">
      <c r="A70" s="4">
        <v>43362</v>
      </c>
      <c r="B70" s="5" t="s">
        <v>148</v>
      </c>
      <c r="C70" s="6">
        <f t="shared" ref="C70" si="229">500000/E70</f>
        <v>1432.6647564469913</v>
      </c>
      <c r="D70" s="20" t="s">
        <v>28</v>
      </c>
      <c r="E70" s="8">
        <v>349</v>
      </c>
      <c r="F70" s="8">
        <v>355</v>
      </c>
      <c r="G70" s="8" t="s">
        <v>16</v>
      </c>
      <c r="H70" s="3">
        <f>(E70-F70)*C70</f>
        <v>-8595.9885386819478</v>
      </c>
      <c r="I70" s="8">
        <f t="shared" ref="I70" si="230">IF(D70="SELL",IF(G70="-","0",F70-G70),IF(D70="BUY",IF(G70="-","0",G70-F70)))*C70</f>
        <v>0</v>
      </c>
      <c r="J70" s="62">
        <f t="shared" ref="J70" si="231">SUM(H70:I70)</f>
        <v>-8595.9885386819478</v>
      </c>
    </row>
    <row r="71" spans="1:10" ht="17.25" customHeight="1">
      <c r="A71" s="4">
        <v>43360</v>
      </c>
      <c r="B71" s="5" t="s">
        <v>131</v>
      </c>
      <c r="C71" s="6">
        <f t="shared" ref="C71:C72" si="232">500000/E71</f>
        <v>1915.7088122605364</v>
      </c>
      <c r="D71" s="20" t="s">
        <v>28</v>
      </c>
      <c r="E71" s="8">
        <v>261</v>
      </c>
      <c r="F71" s="8">
        <v>257.3</v>
      </c>
      <c r="G71" s="8" t="s">
        <v>16</v>
      </c>
      <c r="H71" s="3">
        <f>(E71-F71)*C71</f>
        <v>7088.122605363963</v>
      </c>
      <c r="I71" s="8">
        <f t="shared" ref="I71:I72" si="233">IF(D71="SELL",IF(G71="-","0",F71-G71),IF(D71="BUY",IF(G71="-","0",G71-F71)))*C71</f>
        <v>0</v>
      </c>
      <c r="J71" s="62">
        <f t="shared" ref="J71:J72" si="234">SUM(H71:I71)</f>
        <v>7088.122605363963</v>
      </c>
    </row>
    <row r="72" spans="1:10" ht="17.25" customHeight="1">
      <c r="A72" s="4">
        <v>43357</v>
      </c>
      <c r="B72" s="5" t="s">
        <v>138</v>
      </c>
      <c r="C72" s="6">
        <f t="shared" si="232"/>
        <v>1506.0240963855422</v>
      </c>
      <c r="D72" s="20" t="s">
        <v>15</v>
      </c>
      <c r="E72" s="8">
        <v>332</v>
      </c>
      <c r="F72" s="8">
        <v>338</v>
      </c>
      <c r="G72" s="8" t="s">
        <v>16</v>
      </c>
      <c r="H72" s="8">
        <f t="shared" ref="H72" si="235">IF(D72="SELL", E72-F72, F72-E72)*C72</f>
        <v>9036.1445783132531</v>
      </c>
      <c r="I72" s="8">
        <f t="shared" si="233"/>
        <v>0</v>
      </c>
      <c r="J72" s="62">
        <f t="shared" si="234"/>
        <v>9036.1445783132531</v>
      </c>
    </row>
    <row r="73" spans="1:10" ht="17.25" customHeight="1">
      <c r="A73" s="4">
        <v>43355</v>
      </c>
      <c r="B73" s="5" t="s">
        <v>139</v>
      </c>
      <c r="C73" s="6">
        <f t="shared" ref="C73" si="236">500000/E73</f>
        <v>385.20801232665639</v>
      </c>
      <c r="D73" s="20" t="s">
        <v>28</v>
      </c>
      <c r="E73" s="8">
        <v>1298</v>
      </c>
      <c r="F73" s="8">
        <v>1280</v>
      </c>
      <c r="G73" s="8" t="s">
        <v>16</v>
      </c>
      <c r="H73" s="3">
        <f>(E73-F73)*C73</f>
        <v>6933.7442218798151</v>
      </c>
      <c r="I73" s="8">
        <f t="shared" ref="I73" si="237">IF(D73="SELL",IF(G73="-","0",F73-G73),IF(D73="BUY",IF(G73="-","0",G73-F73)))*C73</f>
        <v>0</v>
      </c>
      <c r="J73" s="62">
        <f t="shared" ref="J73" si="238">SUM(H73:I73)</f>
        <v>6933.7442218798151</v>
      </c>
    </row>
    <row r="74" spans="1:10" ht="17.25" customHeight="1">
      <c r="A74" s="4">
        <v>43353</v>
      </c>
      <c r="B74" s="5" t="s">
        <v>137</v>
      </c>
      <c r="C74" s="6">
        <f t="shared" ref="C74" si="239">500000/E74</f>
        <v>968.99224806201551</v>
      </c>
      <c r="D74" s="20" t="s">
        <v>15</v>
      </c>
      <c r="E74" s="8">
        <v>516</v>
      </c>
      <c r="F74" s="8">
        <v>507</v>
      </c>
      <c r="G74" s="8" t="s">
        <v>16</v>
      </c>
      <c r="H74" s="8">
        <f t="shared" ref="H74" si="240">IF(D74="SELL", E74-F74, F74-E74)*C74</f>
        <v>-8720.9302325581393</v>
      </c>
      <c r="I74" s="8">
        <f t="shared" ref="I74" si="241">IF(D74="SELL",IF(G74="-","0",F74-G74),IF(D74="BUY",IF(G74="-","0",G74-F74)))*C74</f>
        <v>0</v>
      </c>
      <c r="J74" s="62">
        <f t="shared" ref="J74" si="242">SUM(H74:I74)</f>
        <v>-8720.9302325581393</v>
      </c>
    </row>
    <row r="75" spans="1:10" ht="17.25" customHeight="1">
      <c r="A75" s="4">
        <v>43350</v>
      </c>
      <c r="B75" s="5" t="s">
        <v>136</v>
      </c>
      <c r="C75" s="6">
        <f t="shared" ref="C75" si="243">500000/E75</f>
        <v>642.67352185089976</v>
      </c>
      <c r="D75" s="20" t="s">
        <v>15</v>
      </c>
      <c r="E75" s="8">
        <v>778</v>
      </c>
      <c r="F75" s="8">
        <v>788</v>
      </c>
      <c r="G75" s="8">
        <v>810</v>
      </c>
      <c r="H75" s="8">
        <f t="shared" ref="H75" si="244">IF(D75="SELL", E75-F75, F75-E75)*C75</f>
        <v>6426.7352185089976</v>
      </c>
      <c r="I75" s="8">
        <f t="shared" ref="I75" si="245">IF(D75="SELL",IF(G75="-","0",F75-G75),IF(D75="BUY",IF(G75="-","0",G75-F75)))*C75</f>
        <v>14138.817480719794</v>
      </c>
      <c r="J75" s="62">
        <f t="shared" ref="J75" si="246">SUM(H75:I75)</f>
        <v>20565.552699228792</v>
      </c>
    </row>
    <row r="76" spans="1:10" ht="17.25" customHeight="1">
      <c r="A76" s="4">
        <v>43347</v>
      </c>
      <c r="B76" s="5" t="s">
        <v>131</v>
      </c>
      <c r="C76" s="6">
        <f t="shared" ref="C76" si="247">500000/E76</f>
        <v>1930.5019305019305</v>
      </c>
      <c r="D76" s="20" t="s">
        <v>28</v>
      </c>
      <c r="E76" s="8">
        <v>259</v>
      </c>
      <c r="F76" s="8">
        <v>254</v>
      </c>
      <c r="G76" s="8" t="s">
        <v>16</v>
      </c>
      <c r="H76" s="3">
        <f>(E76-F76)*C76</f>
        <v>9652.5096525096524</v>
      </c>
      <c r="I76" s="8">
        <f t="shared" ref="I76" si="248">IF(D76="SELL",IF(G76="-","0",F76-G76),IF(D76="BUY",IF(G76="-","0",G76-F76)))*C76</f>
        <v>0</v>
      </c>
      <c r="J76" s="62">
        <f t="shared" ref="J76" si="249">SUM(H76:I76)</f>
        <v>9652.5096525096524</v>
      </c>
    </row>
    <row r="77" spans="1:10" ht="17.25" customHeight="1">
      <c r="A77" s="4">
        <v>43346</v>
      </c>
      <c r="B77" s="5" t="s">
        <v>128</v>
      </c>
      <c r="C77" s="6">
        <f t="shared" ref="C77" si="250">500000/E77</f>
        <v>912.40875912408762</v>
      </c>
      <c r="D77" s="20" t="s">
        <v>15</v>
      </c>
      <c r="E77" s="8">
        <v>548</v>
      </c>
      <c r="F77" s="8">
        <v>540</v>
      </c>
      <c r="G77" s="8" t="s">
        <v>16</v>
      </c>
      <c r="H77" s="8">
        <f t="shared" ref="H77" si="251">IF(D77="SELL", E77-F77, F77-E77)*C77</f>
        <v>-7299.270072992701</v>
      </c>
      <c r="I77" s="8">
        <f t="shared" ref="I77" si="252">IF(D77="SELL",IF(G77="-","0",F77-G77),IF(D77="BUY",IF(G77="-","0",G77-F77)))*C77</f>
        <v>0</v>
      </c>
      <c r="J77" s="62">
        <f t="shared" ref="J77" si="253">SUM(H77:I77)</f>
        <v>-7299.270072992701</v>
      </c>
    </row>
    <row r="78" spans="1:10" ht="17.25" customHeight="1">
      <c r="A78" s="4">
        <v>43342</v>
      </c>
      <c r="B78" s="5" t="s">
        <v>127</v>
      </c>
      <c r="C78" s="6">
        <f t="shared" ref="C78" si="254">500000/E78</f>
        <v>510.20408163265307</v>
      </c>
      <c r="D78" s="20" t="s">
        <v>15</v>
      </c>
      <c r="E78" s="8">
        <v>980</v>
      </c>
      <c r="F78" s="8">
        <v>989.95</v>
      </c>
      <c r="G78" s="8" t="s">
        <v>16</v>
      </c>
      <c r="H78" s="8">
        <f t="shared" ref="H78" si="255">IF(D78="SELL", E78-F78, F78-E78)*C78</f>
        <v>5076.530612244921</v>
      </c>
      <c r="I78" s="8">
        <f t="shared" ref="I78" si="256">IF(D78="SELL",IF(G78="-","0",F78-G78),IF(D78="BUY",IF(G78="-","0",G78-F78)))*C78</f>
        <v>0</v>
      </c>
      <c r="J78" s="62">
        <f t="shared" ref="J78" si="257">SUM(H78:I78)</f>
        <v>5076.530612244921</v>
      </c>
    </row>
    <row r="79" spans="1:10" ht="17.25" customHeight="1">
      <c r="A79" s="4">
        <v>43341</v>
      </c>
      <c r="B79" s="5" t="s">
        <v>125</v>
      </c>
      <c r="C79" s="6">
        <f t="shared" ref="C79:C80" si="258">500000/E79</f>
        <v>409.8360655737705</v>
      </c>
      <c r="D79" s="20" t="s">
        <v>15</v>
      </c>
      <c r="E79" s="8">
        <v>1220</v>
      </c>
      <c r="F79" s="8">
        <v>1200</v>
      </c>
      <c r="G79" s="8" t="s">
        <v>16</v>
      </c>
      <c r="H79" s="8">
        <f t="shared" ref="H79:H80" si="259">IF(D79="SELL", E79-F79, F79-E79)*C79</f>
        <v>-8196.7213114754104</v>
      </c>
      <c r="I79" s="8">
        <f t="shared" ref="I79:I80" si="260">IF(D79="SELL",IF(G79="-","0",F79-G79),IF(D79="BUY",IF(G79="-","0",G79-F79)))*C79</f>
        <v>0</v>
      </c>
      <c r="J79" s="62">
        <f t="shared" ref="J79:J80" si="261">SUM(H79:I79)</f>
        <v>-8196.7213114754104</v>
      </c>
    </row>
    <row r="80" spans="1:10" ht="17.25" customHeight="1">
      <c r="A80" s="4">
        <v>43340</v>
      </c>
      <c r="B80" s="5" t="s">
        <v>97</v>
      </c>
      <c r="C80" s="6">
        <f t="shared" si="258"/>
        <v>1396.6480446927374</v>
      </c>
      <c r="D80" s="20" t="s">
        <v>15</v>
      </c>
      <c r="E80" s="8">
        <v>358</v>
      </c>
      <c r="F80" s="8">
        <v>363</v>
      </c>
      <c r="G80" s="8">
        <v>369</v>
      </c>
      <c r="H80" s="8">
        <f t="shared" si="259"/>
        <v>6983.2402234636866</v>
      </c>
      <c r="I80" s="8">
        <f t="shared" si="260"/>
        <v>8379.8882681564246</v>
      </c>
      <c r="J80" s="62">
        <f t="shared" si="261"/>
        <v>15363.128491620111</v>
      </c>
    </row>
    <row r="81" spans="1:10" ht="17.25" customHeight="1">
      <c r="A81" s="4">
        <v>43339</v>
      </c>
      <c r="B81" s="5" t="s">
        <v>123</v>
      </c>
      <c r="C81" s="6">
        <f t="shared" ref="C81" si="262">500000/E81</f>
        <v>690.60773480662988</v>
      </c>
      <c r="D81" s="20" t="s">
        <v>15</v>
      </c>
      <c r="E81" s="8">
        <v>724</v>
      </c>
      <c r="F81" s="8">
        <v>724</v>
      </c>
      <c r="G81" s="8" t="s">
        <v>16</v>
      </c>
      <c r="H81" s="3">
        <f>(E81-F81)*C81</f>
        <v>0</v>
      </c>
      <c r="I81" s="8">
        <f t="shared" ref="I81" si="263">IF(D81="SELL",IF(G81="-","0",F81-G81),IF(D81="BUY",IF(G81="-","0",G81-F81)))*C81</f>
        <v>0</v>
      </c>
      <c r="J81" s="62">
        <f t="shared" ref="J81" si="264">SUM(H81:I81)</f>
        <v>0</v>
      </c>
    </row>
    <row r="82" spans="1:10" ht="17.25" customHeight="1">
      <c r="A82" s="4">
        <v>43336</v>
      </c>
      <c r="B82" s="5" t="s">
        <v>122</v>
      </c>
      <c r="C82" s="6">
        <f t="shared" ref="C82" si="265">500000/E82</f>
        <v>784.92935635792776</v>
      </c>
      <c r="D82" s="20" t="s">
        <v>28</v>
      </c>
      <c r="E82" s="8">
        <v>637</v>
      </c>
      <c r="F82" s="8">
        <v>625</v>
      </c>
      <c r="G82" s="8">
        <v>615</v>
      </c>
      <c r="H82" s="3">
        <f>(E82-F82)*C82</f>
        <v>9419.1522762951336</v>
      </c>
      <c r="I82" s="8">
        <f t="shared" ref="I82" si="266">IF(D82="SELL",IF(G82="-","0",F82-G82),IF(D82="BUY",IF(G82="-","0",G82-F82)))*C82</f>
        <v>7849.2935635792774</v>
      </c>
      <c r="J82" s="62">
        <f t="shared" ref="J82" si="267">SUM(H82:I82)</f>
        <v>17268.44583987441</v>
      </c>
    </row>
    <row r="83" spans="1:10" ht="17.25" customHeight="1">
      <c r="A83" s="4">
        <v>43329</v>
      </c>
      <c r="B83" s="5" t="s">
        <v>117</v>
      </c>
      <c r="C83" s="6">
        <f t="shared" ref="C83:C84" si="268">500000/E83</f>
        <v>822.36842105263156</v>
      </c>
      <c r="D83" s="20" t="s">
        <v>15</v>
      </c>
      <c r="E83" s="8">
        <v>608</v>
      </c>
      <c r="F83" s="8">
        <v>612.70000000000005</v>
      </c>
      <c r="G83" s="8" t="s">
        <v>16</v>
      </c>
      <c r="H83" s="8">
        <f t="shared" ref="H83:H84" si="269">IF(D83="SELL", E83-F83, F83-E83)*C83</f>
        <v>3865.1315789474056</v>
      </c>
      <c r="I83" s="8">
        <f t="shared" ref="I83:I84" si="270">IF(D83="SELL",IF(G83="-","0",F83-G83),IF(D83="BUY",IF(G83="-","0",G83-F83)))*C83</f>
        <v>0</v>
      </c>
      <c r="J83" s="62">
        <f t="shared" ref="J83:J84" si="271">SUM(H83:I83)</f>
        <v>3865.1315789474056</v>
      </c>
    </row>
    <row r="84" spans="1:10" ht="17.25" customHeight="1">
      <c r="A84" s="4">
        <v>43328</v>
      </c>
      <c r="B84" s="5" t="s">
        <v>85</v>
      </c>
      <c r="C84" s="6">
        <f t="shared" si="268"/>
        <v>677.50677506775071</v>
      </c>
      <c r="D84" s="20" t="s">
        <v>15</v>
      </c>
      <c r="E84" s="8">
        <v>738</v>
      </c>
      <c r="F84" s="8">
        <v>748</v>
      </c>
      <c r="G84" s="8" t="s">
        <v>16</v>
      </c>
      <c r="H84" s="8">
        <f t="shared" si="269"/>
        <v>6775.0677506775073</v>
      </c>
      <c r="I84" s="8">
        <f t="shared" si="270"/>
        <v>0</v>
      </c>
      <c r="J84" s="62">
        <f t="shared" si="271"/>
        <v>6775.0677506775073</v>
      </c>
    </row>
    <row r="85" spans="1:10" ht="17.25" customHeight="1">
      <c r="A85" s="4">
        <v>43326</v>
      </c>
      <c r="B85" s="5" t="s">
        <v>116</v>
      </c>
      <c r="C85" s="6">
        <f t="shared" ref="C85" si="272">500000/E85</f>
        <v>388.19875776397515</v>
      </c>
      <c r="D85" s="20" t="s">
        <v>15</v>
      </c>
      <c r="E85" s="8">
        <v>1288</v>
      </c>
      <c r="F85" s="8">
        <v>1308</v>
      </c>
      <c r="G85" s="8">
        <v>1340</v>
      </c>
      <c r="H85" s="8">
        <f t="shared" ref="H85" si="273">IF(D85="SELL", E85-F85, F85-E85)*C85</f>
        <v>7763.9751552795033</v>
      </c>
      <c r="I85" s="8">
        <f t="shared" ref="I85" si="274">IF(D85="SELL",IF(G85="-","0",F85-G85),IF(D85="BUY",IF(G85="-","0",G85-F85)))*C85</f>
        <v>12422.360248447205</v>
      </c>
      <c r="J85" s="62">
        <f t="shared" ref="J85" si="275">SUM(H85:I85)</f>
        <v>20186.335403726709</v>
      </c>
    </row>
    <row r="86" spans="1:10" ht="17.25" customHeight="1">
      <c r="A86" s="4">
        <v>43325</v>
      </c>
      <c r="B86" s="5" t="s">
        <v>113</v>
      </c>
      <c r="C86" s="6">
        <f t="shared" ref="C86" si="276">500000/E86</f>
        <v>1022.4948875255624</v>
      </c>
      <c r="D86" s="20" t="s">
        <v>15</v>
      </c>
      <c r="E86" s="8">
        <v>489</v>
      </c>
      <c r="F86" s="8">
        <v>484</v>
      </c>
      <c r="G86" s="8" t="s">
        <v>16</v>
      </c>
      <c r="H86" s="8">
        <f t="shared" ref="H86" si="277">IF(D86="SELL", E86-F86, F86-E86)*C86</f>
        <v>-5112.4744376278122</v>
      </c>
      <c r="I86" s="8">
        <f t="shared" ref="I86" si="278">IF(D86="SELL",IF(G86="-","0",F86-G86),IF(D86="BUY",IF(G86="-","0",G86-F86)))*C86</f>
        <v>0</v>
      </c>
      <c r="J86" s="62">
        <f t="shared" ref="J86" si="279">SUM(H86:I86)</f>
        <v>-5112.4744376278122</v>
      </c>
    </row>
    <row r="87" spans="1:10" ht="17.25" customHeight="1">
      <c r="A87" s="4">
        <v>43322</v>
      </c>
      <c r="B87" s="5" t="s">
        <v>111</v>
      </c>
      <c r="C87" s="6">
        <f t="shared" ref="C87" si="280">500000/E87</f>
        <v>2232.1428571428573</v>
      </c>
      <c r="D87" s="20" t="s">
        <v>15</v>
      </c>
      <c r="E87" s="8">
        <v>224</v>
      </c>
      <c r="F87" s="8">
        <v>220</v>
      </c>
      <c r="G87" s="8" t="s">
        <v>16</v>
      </c>
      <c r="H87" s="8">
        <f t="shared" ref="H87" si="281">IF(D87="SELL", E87-F87, F87-E87)*C87</f>
        <v>-8928.5714285714294</v>
      </c>
      <c r="I87" s="8">
        <f t="shared" ref="I87" si="282">IF(D87="SELL",IF(G87="-","0",F87-G87),IF(D87="BUY",IF(G87="-","0",G87-F87)))*C87</f>
        <v>0</v>
      </c>
      <c r="J87" s="62">
        <f t="shared" ref="J87" si="283">SUM(H87:I87)</f>
        <v>-8928.5714285714294</v>
      </c>
    </row>
    <row r="88" spans="1:10" ht="17.25" customHeight="1">
      <c r="A88" s="4">
        <v>43319</v>
      </c>
      <c r="B88" s="5" t="s">
        <v>99</v>
      </c>
      <c r="C88" s="6">
        <f t="shared" ref="C88:C93" si="284">500000/E88</f>
        <v>1562.5</v>
      </c>
      <c r="D88" s="20" t="s">
        <v>15</v>
      </c>
      <c r="E88" s="8">
        <v>320</v>
      </c>
      <c r="F88" s="8">
        <v>325</v>
      </c>
      <c r="G88" s="8">
        <v>335</v>
      </c>
      <c r="H88" s="8">
        <f t="shared" ref="H88" si="285">IF(D88="SELL", E88-F88, F88-E88)*C88</f>
        <v>7812.5</v>
      </c>
      <c r="I88" s="8">
        <f t="shared" ref="I88:I91" si="286">IF(D88="SELL",IF(G88="-","0",F88-G88),IF(D88="BUY",IF(G88="-","0",G88-F88)))*C88</f>
        <v>15625</v>
      </c>
      <c r="J88" s="62">
        <f t="shared" ref="J88:J91" si="287">SUM(H88:I88)</f>
        <v>23437.5</v>
      </c>
    </row>
    <row r="89" spans="1:10" ht="17.25" customHeight="1">
      <c r="A89" s="4">
        <v>43318</v>
      </c>
      <c r="B89" s="5" t="s">
        <v>102</v>
      </c>
      <c r="C89" s="6">
        <f t="shared" si="284"/>
        <v>1162.7906976744187</v>
      </c>
      <c r="D89" s="20" t="s">
        <v>15</v>
      </c>
      <c r="E89" s="8">
        <v>430</v>
      </c>
      <c r="F89" s="8">
        <v>436</v>
      </c>
      <c r="G89" s="8" t="s">
        <v>16</v>
      </c>
      <c r="H89" s="8">
        <f t="shared" ref="H89" si="288">IF(D89="SELL", E89-F89, F89-E89)*C89</f>
        <v>6976.7441860465115</v>
      </c>
      <c r="I89" s="8">
        <f t="shared" ref="I89" si="289">IF(D89="SELL",IF(G89="-","0",F89-G89),IF(D89="BUY",IF(G89="-","0",G89-F89)))*C89</f>
        <v>0</v>
      </c>
      <c r="J89" s="62">
        <f t="shared" ref="J89" si="290">SUM(H89:I89)</f>
        <v>6976.7441860465115</v>
      </c>
    </row>
    <row r="90" spans="1:10">
      <c r="A90" s="4">
        <v>43314</v>
      </c>
      <c r="B90" s="5" t="s">
        <v>100</v>
      </c>
      <c r="C90" s="6">
        <f t="shared" si="284"/>
        <v>618.81188118811883</v>
      </c>
      <c r="D90" s="20" t="s">
        <v>28</v>
      </c>
      <c r="E90" s="8">
        <v>808</v>
      </c>
      <c r="F90" s="8">
        <v>805</v>
      </c>
      <c r="G90" s="8" t="s">
        <v>16</v>
      </c>
      <c r="H90" s="3">
        <f>(E90-F90)*C90</f>
        <v>1856.4356435643565</v>
      </c>
      <c r="I90" s="8">
        <f t="shared" si="286"/>
        <v>0</v>
      </c>
      <c r="J90" s="62">
        <f t="shared" si="287"/>
        <v>1856.4356435643565</v>
      </c>
    </row>
    <row r="91" spans="1:10">
      <c r="A91" s="4">
        <v>43311</v>
      </c>
      <c r="B91" s="5" t="s">
        <v>101</v>
      </c>
      <c r="C91" s="6">
        <f t="shared" si="284"/>
        <v>844.59459459459458</v>
      </c>
      <c r="D91" s="20" t="s">
        <v>15</v>
      </c>
      <c r="E91" s="8">
        <v>592</v>
      </c>
      <c r="F91" s="8">
        <v>599</v>
      </c>
      <c r="G91" s="8" t="s">
        <v>16</v>
      </c>
      <c r="H91" s="8">
        <f t="shared" ref="H91" si="291">IF(D91="SELL", E91-F91, F91-E91)*C91</f>
        <v>5912.1621621621616</v>
      </c>
      <c r="I91" s="8">
        <f t="shared" si="286"/>
        <v>0</v>
      </c>
      <c r="J91" s="62">
        <f t="shared" si="287"/>
        <v>5912.1621621621616</v>
      </c>
    </row>
    <row r="92" spans="1:10" ht="17.25" customHeight="1">
      <c r="A92" s="4">
        <v>43308</v>
      </c>
      <c r="B92" s="5" t="s">
        <v>94</v>
      </c>
      <c r="C92" s="6">
        <f t="shared" si="284"/>
        <v>564.33408577878106</v>
      </c>
      <c r="D92" s="20" t="s">
        <v>15</v>
      </c>
      <c r="E92" s="8">
        <v>886</v>
      </c>
      <c r="F92" s="8">
        <v>900</v>
      </c>
      <c r="G92" s="8">
        <v>925</v>
      </c>
      <c r="H92" s="8">
        <f t="shared" ref="H92:H96" si="292">IF(D92="SELL", E92-F92, F92-E92)*C92</f>
        <v>7900.6772009029346</v>
      </c>
      <c r="I92" s="8">
        <f t="shared" ref="I92:I96" si="293">IF(D92="SELL",IF(G92="-","0",F92-G92),IF(D92="BUY",IF(G92="-","0",G92-F92)))*C92</f>
        <v>14108.352144469527</v>
      </c>
      <c r="J92" s="62">
        <f t="shared" ref="J92:J93" si="294">SUM(H92:I92)</f>
        <v>22009.029345372463</v>
      </c>
    </row>
    <row r="93" spans="1:10" ht="17.25" customHeight="1">
      <c r="A93" s="4">
        <v>43307</v>
      </c>
      <c r="B93" s="5" t="s">
        <v>95</v>
      </c>
      <c r="C93" s="6">
        <f t="shared" si="284"/>
        <v>1170.9601873536301</v>
      </c>
      <c r="D93" s="20" t="s">
        <v>15</v>
      </c>
      <c r="E93" s="8">
        <v>427</v>
      </c>
      <c r="F93" s="8">
        <v>425</v>
      </c>
      <c r="G93" s="8" t="s">
        <v>16</v>
      </c>
      <c r="H93" s="8">
        <f t="shared" si="292"/>
        <v>-2341.9203747072602</v>
      </c>
      <c r="I93" s="8">
        <f t="shared" si="293"/>
        <v>0</v>
      </c>
      <c r="J93" s="62">
        <f t="shared" si="294"/>
        <v>-2341.9203747072602</v>
      </c>
    </row>
    <row r="94" spans="1:10" ht="17.25" customHeight="1">
      <c r="A94" s="4">
        <v>43305</v>
      </c>
      <c r="B94" s="5" t="s">
        <v>96</v>
      </c>
      <c r="C94" s="6">
        <f t="shared" ref="C94:C96" si="295">500000/E94</f>
        <v>1123.5955056179776</v>
      </c>
      <c r="D94" s="20" t="s">
        <v>15</v>
      </c>
      <c r="E94" s="8">
        <v>445</v>
      </c>
      <c r="F94" s="8">
        <v>454</v>
      </c>
      <c r="G94" s="8">
        <v>465</v>
      </c>
      <c r="H94" s="8">
        <f t="shared" si="292"/>
        <v>10112.359550561798</v>
      </c>
      <c r="I94" s="8">
        <f t="shared" si="293"/>
        <v>12359.550561797752</v>
      </c>
      <c r="J94" s="3">
        <f t="shared" ref="J94:J96" si="296">+I94+H94</f>
        <v>22471.91011235955</v>
      </c>
    </row>
    <row r="95" spans="1:10" ht="17.25" customHeight="1">
      <c r="A95" s="4">
        <v>43301</v>
      </c>
      <c r="B95" s="5" t="s">
        <v>97</v>
      </c>
      <c r="C95" s="6">
        <f t="shared" si="295"/>
        <v>1515.1515151515152</v>
      </c>
      <c r="D95" s="20" t="s">
        <v>15</v>
      </c>
      <c r="E95" s="8">
        <v>330</v>
      </c>
      <c r="F95" s="8">
        <v>333.85</v>
      </c>
      <c r="G95" s="8" t="s">
        <v>16</v>
      </c>
      <c r="H95" s="8">
        <f t="shared" si="292"/>
        <v>5833.3333333333685</v>
      </c>
      <c r="I95" s="8">
        <f t="shared" si="293"/>
        <v>0</v>
      </c>
      <c r="J95" s="3">
        <f t="shared" si="296"/>
        <v>5833.3333333333685</v>
      </c>
    </row>
    <row r="96" spans="1:10" ht="17.25" customHeight="1">
      <c r="A96" s="4">
        <v>43300</v>
      </c>
      <c r="B96" s="5" t="s">
        <v>98</v>
      </c>
      <c r="C96" s="6">
        <f t="shared" si="295"/>
        <v>938.08630393996248</v>
      </c>
      <c r="D96" s="20" t="s">
        <v>15</v>
      </c>
      <c r="E96" s="8">
        <v>533</v>
      </c>
      <c r="F96" s="8">
        <v>525</v>
      </c>
      <c r="G96" s="8" t="s">
        <v>16</v>
      </c>
      <c r="H96" s="8">
        <f t="shared" si="292"/>
        <v>-7504.6904315196998</v>
      </c>
      <c r="I96" s="8">
        <f t="shared" si="293"/>
        <v>0</v>
      </c>
      <c r="J96" s="3">
        <f t="shared" si="296"/>
        <v>-7504.6904315196998</v>
      </c>
    </row>
    <row r="97" spans="1:10" ht="17.25" customHeight="1">
      <c r="A97" s="4">
        <v>43299</v>
      </c>
      <c r="B97" s="5" t="s">
        <v>84</v>
      </c>
      <c r="C97" s="6">
        <f t="shared" ref="C97:C99" si="297">300000/E97</f>
        <v>1145.0381679389313</v>
      </c>
      <c r="D97" s="20" t="s">
        <v>15</v>
      </c>
      <c r="E97" s="8">
        <v>262</v>
      </c>
      <c r="F97" s="8">
        <v>257</v>
      </c>
      <c r="G97" s="8" t="s">
        <v>16</v>
      </c>
      <c r="H97" s="8">
        <f t="shared" ref="H97:H99" si="298">IF(D97="SELL", E97-F97, F97-E97)*C97</f>
        <v>-5725.1908396946565</v>
      </c>
      <c r="I97" s="8">
        <f t="shared" ref="I97:I99" si="299">IF(D97="SELL",IF(G97="-","0",F97-G97),IF(D97="BUY",IF(G97="-","0",G97-F97)))*C97</f>
        <v>0</v>
      </c>
      <c r="J97" s="3">
        <f t="shared" ref="J97:J99" si="300">+I97+H97</f>
        <v>-5725.1908396946565</v>
      </c>
    </row>
    <row r="98" spans="1:10" ht="17.25" customHeight="1">
      <c r="A98" s="4">
        <v>43298</v>
      </c>
      <c r="B98" s="5" t="s">
        <v>85</v>
      </c>
      <c r="C98" s="6">
        <f t="shared" si="297"/>
        <v>444.44444444444446</v>
      </c>
      <c r="D98" s="20" t="s">
        <v>28</v>
      </c>
      <c r="E98" s="8">
        <v>675</v>
      </c>
      <c r="F98" s="8">
        <v>690</v>
      </c>
      <c r="G98" s="8" t="s">
        <v>16</v>
      </c>
      <c r="H98" s="8">
        <f t="shared" si="298"/>
        <v>-6666.666666666667</v>
      </c>
      <c r="I98" s="8">
        <f t="shared" si="299"/>
        <v>0</v>
      </c>
      <c r="J98" s="3">
        <f t="shared" si="300"/>
        <v>-6666.666666666667</v>
      </c>
    </row>
    <row r="99" spans="1:10" ht="17.25" customHeight="1">
      <c r="A99" s="4">
        <v>43297</v>
      </c>
      <c r="B99" s="5" t="s">
        <v>84</v>
      </c>
      <c r="C99" s="6">
        <f t="shared" si="297"/>
        <v>1200</v>
      </c>
      <c r="D99" s="20" t="s">
        <v>28</v>
      </c>
      <c r="E99" s="8">
        <v>250</v>
      </c>
      <c r="F99" s="8">
        <v>247</v>
      </c>
      <c r="G99" s="8" t="s">
        <v>16</v>
      </c>
      <c r="H99" s="8">
        <f t="shared" si="298"/>
        <v>3600</v>
      </c>
      <c r="I99" s="8">
        <f t="shared" si="299"/>
        <v>0</v>
      </c>
      <c r="J99" s="3">
        <f t="shared" si="300"/>
        <v>3600</v>
      </c>
    </row>
    <row r="100" spans="1:10" ht="17.25" customHeight="1">
      <c r="A100" s="4">
        <v>43294</v>
      </c>
      <c r="B100" s="5" t="s">
        <v>38</v>
      </c>
      <c r="C100" s="6">
        <f t="shared" ref="C100" si="301">300000/E100</f>
        <v>710.90047393364932</v>
      </c>
      <c r="D100" s="20" t="s">
        <v>28</v>
      </c>
      <c r="E100" s="8">
        <v>422</v>
      </c>
      <c r="F100" s="8">
        <v>415</v>
      </c>
      <c r="G100" s="8">
        <v>408</v>
      </c>
      <c r="H100" s="8">
        <f t="shared" ref="H100" si="302">IF(D100="SELL", E100-F100, F100-E100)*C100</f>
        <v>4976.3033175355449</v>
      </c>
      <c r="I100" s="8">
        <f t="shared" ref="I100" si="303">IF(D100="SELL",IF(G100="-","0",F100-G100),IF(D100="BUY",IF(G100="-","0",G100-F100)))*C100</f>
        <v>4976.3033175355449</v>
      </c>
      <c r="J100" s="3">
        <f t="shared" ref="J100" si="304">+I100+H100</f>
        <v>9952.6066350710898</v>
      </c>
    </row>
    <row r="101" spans="1:10" ht="17.2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</row>
    <row r="102" spans="1:10" ht="17.25" customHeight="1">
      <c r="A102" s="4">
        <v>43280</v>
      </c>
      <c r="B102" s="5" t="s">
        <v>13</v>
      </c>
      <c r="C102" s="6">
        <f t="shared" ref="C102:C123" si="305">300000/E102</f>
        <v>1204.8192771084337</v>
      </c>
      <c r="D102" s="7" t="s">
        <v>15</v>
      </c>
      <c r="E102" s="8">
        <v>249</v>
      </c>
      <c r="F102" s="8">
        <v>255</v>
      </c>
      <c r="G102" s="8">
        <v>260</v>
      </c>
      <c r="H102" s="8">
        <f t="shared" ref="H102:H123" si="306">IF(D102="SELL", E102-F102, F102-E102)*C102</f>
        <v>7228.9156626506019</v>
      </c>
      <c r="I102" s="8">
        <f t="shared" ref="I102:I123" si="307">IF(D102="SELL",IF(G102="-","0",F102-G102),IF(D102="BUY",IF(G102="-","0",G102-F102)))*C102</f>
        <v>6024.0963855421687</v>
      </c>
      <c r="J102" s="3">
        <f t="shared" ref="J102:J123" si="308">+I102+H102</f>
        <v>13253.01204819277</v>
      </c>
    </row>
    <row r="103" spans="1:10" ht="17.25" customHeight="1">
      <c r="A103" s="4">
        <v>43279</v>
      </c>
      <c r="B103" s="5" t="s">
        <v>29</v>
      </c>
      <c r="C103" s="6">
        <f t="shared" si="305"/>
        <v>923.07692307692309</v>
      </c>
      <c r="D103" s="7" t="s">
        <v>15</v>
      </c>
      <c r="E103" s="8">
        <v>325</v>
      </c>
      <c r="F103" s="8">
        <v>325</v>
      </c>
      <c r="G103" s="8" t="s">
        <v>16</v>
      </c>
      <c r="H103" s="8">
        <f t="shared" si="306"/>
        <v>0</v>
      </c>
      <c r="I103" s="8">
        <f t="shared" si="307"/>
        <v>0</v>
      </c>
      <c r="J103" s="3">
        <f t="shared" si="308"/>
        <v>0</v>
      </c>
    </row>
    <row r="104" spans="1:10" ht="17.25" customHeight="1">
      <c r="A104" s="4">
        <v>43277</v>
      </c>
      <c r="B104" s="5" t="s">
        <v>17</v>
      </c>
      <c r="C104" s="6">
        <f t="shared" si="305"/>
        <v>447.76119402985074</v>
      </c>
      <c r="D104" s="7" t="s">
        <v>15</v>
      </c>
      <c r="E104" s="8">
        <v>670</v>
      </c>
      <c r="F104" s="8">
        <v>675</v>
      </c>
      <c r="G104" s="8" t="s">
        <v>16</v>
      </c>
      <c r="H104" s="8">
        <f t="shared" si="306"/>
        <v>2238.8059701492539</v>
      </c>
      <c r="I104" s="8">
        <f t="shared" si="307"/>
        <v>0</v>
      </c>
      <c r="J104" s="3">
        <f t="shared" si="308"/>
        <v>2238.8059701492539</v>
      </c>
    </row>
    <row r="105" spans="1:10" ht="17.25" customHeight="1">
      <c r="A105" s="4">
        <v>43276</v>
      </c>
      <c r="B105" s="5" t="s">
        <v>18</v>
      </c>
      <c r="C105" s="6">
        <f t="shared" si="305"/>
        <v>854.70085470085473</v>
      </c>
      <c r="D105" s="7" t="s">
        <v>15</v>
      </c>
      <c r="E105" s="8">
        <v>351</v>
      </c>
      <c r="F105" s="8">
        <v>356</v>
      </c>
      <c r="G105" s="8" t="s">
        <v>16</v>
      </c>
      <c r="H105" s="8">
        <f t="shared" si="306"/>
        <v>4273.5042735042734</v>
      </c>
      <c r="I105" s="8">
        <f t="shared" si="307"/>
        <v>0</v>
      </c>
      <c r="J105" s="3">
        <f t="shared" si="308"/>
        <v>4273.5042735042734</v>
      </c>
    </row>
    <row r="106" spans="1:10" ht="17.25" customHeight="1">
      <c r="A106" s="4">
        <v>43276</v>
      </c>
      <c r="B106" s="5" t="s">
        <v>10</v>
      </c>
      <c r="C106" s="6">
        <f t="shared" si="305"/>
        <v>248.75621890547265</v>
      </c>
      <c r="D106" s="7" t="s">
        <v>15</v>
      </c>
      <c r="E106" s="8">
        <v>1206</v>
      </c>
      <c r="F106" s="8">
        <v>1220</v>
      </c>
      <c r="G106" s="8" t="s">
        <v>16</v>
      </c>
      <c r="H106" s="8">
        <f t="shared" si="306"/>
        <v>3482.587064676617</v>
      </c>
      <c r="I106" s="8">
        <f t="shared" si="307"/>
        <v>0</v>
      </c>
      <c r="J106" s="3">
        <f t="shared" si="308"/>
        <v>3482.587064676617</v>
      </c>
    </row>
    <row r="107" spans="1:10" ht="17.25" customHeight="1">
      <c r="A107" s="4">
        <v>43273</v>
      </c>
      <c r="B107" s="5" t="s">
        <v>19</v>
      </c>
      <c r="C107" s="6">
        <f t="shared" si="305"/>
        <v>724.63768115942025</v>
      </c>
      <c r="D107" s="7" t="s">
        <v>15</v>
      </c>
      <c r="E107" s="8">
        <v>414</v>
      </c>
      <c r="F107" s="8">
        <v>409</v>
      </c>
      <c r="G107" s="8" t="s">
        <v>16</v>
      </c>
      <c r="H107" s="8">
        <f t="shared" si="306"/>
        <v>-3623.188405797101</v>
      </c>
      <c r="I107" s="8">
        <f t="shared" si="307"/>
        <v>0</v>
      </c>
      <c r="J107" s="3">
        <f t="shared" si="308"/>
        <v>-3623.188405797101</v>
      </c>
    </row>
    <row r="108" spans="1:10" ht="17.25" customHeight="1">
      <c r="A108" s="4">
        <v>43272</v>
      </c>
      <c r="B108" s="5" t="s">
        <v>20</v>
      </c>
      <c r="C108" s="6">
        <f t="shared" si="305"/>
        <v>1107.0110701107012</v>
      </c>
      <c r="D108" s="7" t="s">
        <v>15</v>
      </c>
      <c r="E108" s="8">
        <v>271</v>
      </c>
      <c r="F108" s="8">
        <v>274.5</v>
      </c>
      <c r="G108" s="8" t="s">
        <v>16</v>
      </c>
      <c r="H108" s="8">
        <f t="shared" si="306"/>
        <v>3874.5387453874541</v>
      </c>
      <c r="I108" s="8">
        <f t="shared" si="307"/>
        <v>0</v>
      </c>
      <c r="J108" s="3">
        <f t="shared" si="308"/>
        <v>3874.5387453874541</v>
      </c>
    </row>
    <row r="109" spans="1:10" ht="17.25" customHeight="1">
      <c r="A109" s="4">
        <v>43271</v>
      </c>
      <c r="B109" s="5" t="s">
        <v>21</v>
      </c>
      <c r="C109" s="6">
        <f t="shared" si="305"/>
        <v>580.27079303675043</v>
      </c>
      <c r="D109" s="7" t="s">
        <v>15</v>
      </c>
      <c r="E109" s="8">
        <v>517</v>
      </c>
      <c r="F109" s="8">
        <v>520</v>
      </c>
      <c r="G109" s="8" t="s">
        <v>16</v>
      </c>
      <c r="H109" s="8">
        <f t="shared" si="306"/>
        <v>1740.8123791102512</v>
      </c>
      <c r="I109" s="8">
        <f t="shared" si="307"/>
        <v>0</v>
      </c>
      <c r="J109" s="3">
        <f t="shared" si="308"/>
        <v>1740.8123791102512</v>
      </c>
    </row>
    <row r="110" spans="1:10" ht="17.25" customHeight="1">
      <c r="A110" s="4">
        <v>43270</v>
      </c>
      <c r="B110" s="5" t="s">
        <v>11</v>
      </c>
      <c r="C110" s="6">
        <f t="shared" si="305"/>
        <v>1369.8630136986301</v>
      </c>
      <c r="D110" s="7" t="s">
        <v>15</v>
      </c>
      <c r="E110" s="8">
        <v>219</v>
      </c>
      <c r="F110" s="8">
        <v>215</v>
      </c>
      <c r="G110" s="8" t="s">
        <v>16</v>
      </c>
      <c r="H110" s="8">
        <f t="shared" si="306"/>
        <v>-5479.4520547945203</v>
      </c>
      <c r="I110" s="8">
        <f t="shared" si="307"/>
        <v>0</v>
      </c>
      <c r="J110" s="3">
        <f t="shared" si="308"/>
        <v>-5479.4520547945203</v>
      </c>
    </row>
    <row r="111" spans="1:10" ht="17.25" customHeight="1">
      <c r="A111" s="4">
        <v>43269</v>
      </c>
      <c r="B111" s="5" t="s">
        <v>22</v>
      </c>
      <c r="C111" s="6">
        <f t="shared" si="305"/>
        <v>495.04950495049508</v>
      </c>
      <c r="D111" s="7" t="s">
        <v>15</v>
      </c>
      <c r="E111" s="8">
        <v>606</v>
      </c>
      <c r="F111" s="8">
        <v>592</v>
      </c>
      <c r="G111" s="8" t="s">
        <v>16</v>
      </c>
      <c r="H111" s="8">
        <f t="shared" si="306"/>
        <v>-6930.6930693069307</v>
      </c>
      <c r="I111" s="8">
        <f t="shared" si="307"/>
        <v>0</v>
      </c>
      <c r="J111" s="3">
        <f t="shared" si="308"/>
        <v>-6930.6930693069307</v>
      </c>
    </row>
    <row r="112" spans="1:10" ht="17.25" customHeight="1">
      <c r="A112" s="4">
        <v>43266</v>
      </c>
      <c r="B112" s="5" t="s">
        <v>23</v>
      </c>
      <c r="C112" s="6">
        <f t="shared" si="305"/>
        <v>232.55813953488371</v>
      </c>
      <c r="D112" s="7" t="s">
        <v>15</v>
      </c>
      <c r="E112" s="8">
        <v>1290</v>
      </c>
      <c r="F112" s="8">
        <v>1298</v>
      </c>
      <c r="G112" s="8" t="s">
        <v>16</v>
      </c>
      <c r="H112" s="8">
        <f t="shared" si="306"/>
        <v>1860.4651162790697</v>
      </c>
      <c r="I112" s="8">
        <f t="shared" si="307"/>
        <v>0</v>
      </c>
      <c r="J112" s="3">
        <f t="shared" si="308"/>
        <v>1860.4651162790697</v>
      </c>
    </row>
    <row r="113" spans="1:10" ht="17.25" customHeight="1">
      <c r="A113" s="4">
        <v>43265</v>
      </c>
      <c r="B113" s="5" t="s">
        <v>14</v>
      </c>
      <c r="C113" s="6">
        <f t="shared" si="305"/>
        <v>1090.909090909091</v>
      </c>
      <c r="D113" s="7" t="s">
        <v>15</v>
      </c>
      <c r="E113" s="8">
        <v>275</v>
      </c>
      <c r="F113" s="8">
        <v>280</v>
      </c>
      <c r="G113" s="8" t="s">
        <v>16</v>
      </c>
      <c r="H113" s="8">
        <f t="shared" si="306"/>
        <v>5454.545454545455</v>
      </c>
      <c r="I113" s="8">
        <f t="shared" si="307"/>
        <v>0</v>
      </c>
      <c r="J113" s="3">
        <f t="shared" si="308"/>
        <v>5454.545454545455</v>
      </c>
    </row>
    <row r="114" spans="1:10" ht="17.25" customHeight="1">
      <c r="A114" s="4">
        <v>43264</v>
      </c>
      <c r="B114" s="5" t="s">
        <v>30</v>
      </c>
      <c r="C114" s="6">
        <f t="shared" si="305"/>
        <v>530.97345132743362</v>
      </c>
      <c r="D114" s="7" t="s">
        <v>15</v>
      </c>
      <c r="E114" s="8">
        <v>565</v>
      </c>
      <c r="F114" s="8">
        <v>565</v>
      </c>
      <c r="G114" s="8" t="s">
        <v>16</v>
      </c>
      <c r="H114" s="8">
        <f t="shared" si="306"/>
        <v>0</v>
      </c>
      <c r="I114" s="8">
        <f t="shared" si="307"/>
        <v>0</v>
      </c>
      <c r="J114" s="3">
        <f t="shared" si="308"/>
        <v>0</v>
      </c>
    </row>
    <row r="115" spans="1:10" ht="17.25" customHeight="1">
      <c r="A115" s="4">
        <v>43263</v>
      </c>
      <c r="B115" s="5" t="s">
        <v>24</v>
      </c>
      <c r="C115" s="6">
        <f t="shared" si="305"/>
        <v>595.23809523809518</v>
      </c>
      <c r="D115" s="7" t="s">
        <v>15</v>
      </c>
      <c r="E115" s="8">
        <v>504</v>
      </c>
      <c r="F115" s="8">
        <v>502</v>
      </c>
      <c r="G115" s="8" t="s">
        <v>16</v>
      </c>
      <c r="H115" s="8">
        <f t="shared" si="306"/>
        <v>-1190.4761904761904</v>
      </c>
      <c r="I115" s="8">
        <f t="shared" si="307"/>
        <v>0</v>
      </c>
      <c r="J115" s="3">
        <f t="shared" si="308"/>
        <v>-1190.4761904761904</v>
      </c>
    </row>
    <row r="116" spans="1:10" ht="17.25" customHeight="1">
      <c r="A116" s="4">
        <v>43262</v>
      </c>
      <c r="B116" s="5" t="s">
        <v>12</v>
      </c>
      <c r="C116" s="6">
        <f t="shared" si="305"/>
        <v>710.90047393364932</v>
      </c>
      <c r="D116" s="7" t="s">
        <v>15</v>
      </c>
      <c r="E116" s="8">
        <v>422</v>
      </c>
      <c r="F116" s="8">
        <v>421</v>
      </c>
      <c r="G116" s="8" t="s">
        <v>16</v>
      </c>
      <c r="H116" s="8">
        <f t="shared" si="306"/>
        <v>-710.90047393364932</v>
      </c>
      <c r="I116" s="8">
        <f t="shared" si="307"/>
        <v>0</v>
      </c>
      <c r="J116" s="3">
        <f t="shared" si="308"/>
        <v>-710.90047393364932</v>
      </c>
    </row>
    <row r="117" spans="1:10" ht="17.25" customHeight="1">
      <c r="A117" s="4">
        <v>43259</v>
      </c>
      <c r="B117" s="5" t="s">
        <v>12</v>
      </c>
      <c r="C117" s="6">
        <f t="shared" si="305"/>
        <v>775.19379844961236</v>
      </c>
      <c r="D117" s="7" t="s">
        <v>15</v>
      </c>
      <c r="E117" s="8">
        <v>387</v>
      </c>
      <c r="F117" s="8">
        <v>393</v>
      </c>
      <c r="G117" s="8">
        <v>405</v>
      </c>
      <c r="H117" s="8">
        <f t="shared" si="306"/>
        <v>4651.1627906976737</v>
      </c>
      <c r="I117" s="8">
        <f t="shared" si="307"/>
        <v>9302.3255813953474</v>
      </c>
      <c r="J117" s="3">
        <f t="shared" si="308"/>
        <v>13953.488372093021</v>
      </c>
    </row>
    <row r="118" spans="1:10" ht="17.25" customHeight="1">
      <c r="A118" s="4">
        <v>43258</v>
      </c>
      <c r="B118" s="5" t="s">
        <v>25</v>
      </c>
      <c r="C118" s="6">
        <f t="shared" si="305"/>
        <v>646.55172413793105</v>
      </c>
      <c r="D118" s="7" t="s">
        <v>15</v>
      </c>
      <c r="E118" s="8">
        <v>464</v>
      </c>
      <c r="F118" s="8">
        <v>469</v>
      </c>
      <c r="G118" s="8" t="s">
        <v>16</v>
      </c>
      <c r="H118" s="8">
        <f t="shared" si="306"/>
        <v>3232.7586206896553</v>
      </c>
      <c r="I118" s="8">
        <f t="shared" si="307"/>
        <v>0</v>
      </c>
      <c r="J118" s="3">
        <f t="shared" si="308"/>
        <v>3232.7586206896553</v>
      </c>
    </row>
    <row r="119" spans="1:10" ht="17.25" customHeight="1">
      <c r="A119" s="4">
        <v>43257</v>
      </c>
      <c r="B119" s="5" t="s">
        <v>26</v>
      </c>
      <c r="C119" s="6">
        <f t="shared" si="305"/>
        <v>845.07042253521126</v>
      </c>
      <c r="D119" s="7" t="s">
        <v>15</v>
      </c>
      <c r="E119" s="8">
        <v>355</v>
      </c>
      <c r="F119" s="8">
        <v>360</v>
      </c>
      <c r="G119" s="8">
        <v>365</v>
      </c>
      <c r="H119" s="8">
        <f t="shared" si="306"/>
        <v>4225.3521126760561</v>
      </c>
      <c r="I119" s="8">
        <f t="shared" si="307"/>
        <v>4225.3521126760561</v>
      </c>
      <c r="J119" s="3">
        <f t="shared" si="308"/>
        <v>8450.7042253521122</v>
      </c>
    </row>
    <row r="120" spans="1:10" ht="17.25" customHeight="1">
      <c r="A120" s="4">
        <v>43257</v>
      </c>
      <c r="B120" s="5" t="s">
        <v>31</v>
      </c>
      <c r="C120" s="6">
        <f t="shared" si="305"/>
        <v>961.53846153846155</v>
      </c>
      <c r="D120" s="7" t="s">
        <v>15</v>
      </c>
      <c r="E120" s="8">
        <v>312</v>
      </c>
      <c r="F120" s="8">
        <v>318</v>
      </c>
      <c r="G120" s="8" t="s">
        <v>16</v>
      </c>
      <c r="H120" s="8">
        <f t="shared" si="306"/>
        <v>5769.2307692307695</v>
      </c>
      <c r="I120" s="8">
        <f t="shared" si="307"/>
        <v>0</v>
      </c>
      <c r="J120" s="3">
        <f t="shared" si="308"/>
        <v>5769.2307692307695</v>
      </c>
    </row>
    <row r="121" spans="1:10" ht="17.25" customHeight="1">
      <c r="A121" s="4">
        <v>43256</v>
      </c>
      <c r="B121" s="5" t="s">
        <v>27</v>
      </c>
      <c r="C121" s="6">
        <f t="shared" si="305"/>
        <v>1612.9032258064517</v>
      </c>
      <c r="D121" s="7" t="s">
        <v>15</v>
      </c>
      <c r="E121" s="8">
        <v>186</v>
      </c>
      <c r="F121" s="8">
        <v>184</v>
      </c>
      <c r="G121" s="8" t="s">
        <v>16</v>
      </c>
      <c r="H121" s="8">
        <f t="shared" si="306"/>
        <v>-3225.8064516129034</v>
      </c>
      <c r="I121" s="8">
        <f t="shared" si="307"/>
        <v>0</v>
      </c>
      <c r="J121" s="3">
        <f t="shared" si="308"/>
        <v>-3225.8064516129034</v>
      </c>
    </row>
    <row r="122" spans="1:10" ht="17.25" customHeight="1">
      <c r="A122" s="4">
        <v>43256</v>
      </c>
      <c r="B122" s="5" t="s">
        <v>32</v>
      </c>
      <c r="C122" s="6">
        <f t="shared" si="305"/>
        <v>1369.8630136986301</v>
      </c>
      <c r="D122" s="7" t="s">
        <v>28</v>
      </c>
      <c r="E122" s="8">
        <v>219</v>
      </c>
      <c r="F122" s="8">
        <v>216</v>
      </c>
      <c r="G122" s="8" t="s">
        <v>16</v>
      </c>
      <c r="H122" s="8">
        <f t="shared" si="306"/>
        <v>4109.58904109589</v>
      </c>
      <c r="I122" s="8">
        <f t="shared" si="307"/>
        <v>0</v>
      </c>
      <c r="J122" s="3">
        <f t="shared" si="308"/>
        <v>4109.58904109589</v>
      </c>
    </row>
    <row r="123" spans="1:10" ht="17.25" customHeight="1">
      <c r="A123" s="4">
        <v>43252</v>
      </c>
      <c r="B123" s="5" t="s">
        <v>33</v>
      </c>
      <c r="C123" s="6">
        <f t="shared" si="305"/>
        <v>348.02784222737819</v>
      </c>
      <c r="D123" s="7" t="s">
        <v>15</v>
      </c>
      <c r="E123" s="8">
        <v>862</v>
      </c>
      <c r="F123" s="8">
        <v>873</v>
      </c>
      <c r="G123" s="8" t="s">
        <v>16</v>
      </c>
      <c r="H123" s="8">
        <f t="shared" si="306"/>
        <v>3828.3062645011601</v>
      </c>
      <c r="I123" s="8">
        <f t="shared" si="307"/>
        <v>0</v>
      </c>
      <c r="J123" s="3">
        <f t="shared" si="308"/>
        <v>3828.3062645011601</v>
      </c>
    </row>
    <row r="124" spans="1:10" ht="17.25" customHeight="1">
      <c r="A124" s="9"/>
      <c r="B124" s="10"/>
      <c r="C124" s="11"/>
      <c r="D124" s="12"/>
      <c r="E124" s="13"/>
      <c r="F124" s="13"/>
      <c r="G124" s="13"/>
      <c r="H124" s="13"/>
      <c r="I124" s="13"/>
      <c r="J124" s="14"/>
    </row>
  </sheetData>
  <mergeCells count="2">
    <mergeCell ref="A1:J1"/>
    <mergeCell ref="A2:J2"/>
  </mergeCells>
  <conditionalFormatting sqref="H102:I124 H59:I60 H45:I47">
    <cfRule type="cellIs" dxfId="860" priority="1549" operator="lessThan">
      <formula>0</formula>
    </cfRule>
  </conditionalFormatting>
  <conditionalFormatting sqref="H100:I100">
    <cfRule type="cellIs" dxfId="859" priority="1548" operator="lessThan">
      <formula>0</formula>
    </cfRule>
  </conditionalFormatting>
  <conditionalFormatting sqref="H99:I99">
    <cfRule type="cellIs" dxfId="858" priority="1547" operator="lessThan">
      <formula>0</formula>
    </cfRule>
  </conditionalFormatting>
  <conditionalFormatting sqref="H98:I98">
    <cfRule type="cellIs" dxfId="857" priority="1546" operator="lessThan">
      <formula>0</formula>
    </cfRule>
  </conditionalFormatting>
  <conditionalFormatting sqref="H97:I97">
    <cfRule type="cellIs" dxfId="856" priority="1545" operator="lessThan">
      <formula>0</formula>
    </cfRule>
  </conditionalFormatting>
  <conditionalFormatting sqref="H95:I95">
    <cfRule type="cellIs" dxfId="855" priority="1539" operator="lessThan">
      <formula>0</formula>
    </cfRule>
  </conditionalFormatting>
  <conditionalFormatting sqref="H94:I94">
    <cfRule type="cellIs" dxfId="854" priority="1538" operator="lessThan">
      <formula>0</formula>
    </cfRule>
  </conditionalFormatting>
  <conditionalFormatting sqref="H93:I93">
    <cfRule type="cellIs" dxfId="853" priority="1537" operator="lessThan">
      <formula>0</formula>
    </cfRule>
  </conditionalFormatting>
  <conditionalFormatting sqref="H92:I92">
    <cfRule type="cellIs" dxfId="852" priority="1536" operator="lessThan">
      <formula>0</formula>
    </cfRule>
  </conditionalFormatting>
  <conditionalFormatting sqref="H96:I96">
    <cfRule type="cellIs" dxfId="851" priority="1540" operator="lessThan">
      <formula>0</formula>
    </cfRule>
  </conditionalFormatting>
  <conditionalFormatting sqref="H88:I91">
    <cfRule type="cellIs" dxfId="850" priority="1535" operator="lessThan">
      <formula>0</formula>
    </cfRule>
  </conditionalFormatting>
  <conditionalFormatting sqref="H91:I91">
    <cfRule type="cellIs" dxfId="849" priority="1534" operator="lessThan">
      <formula>0</formula>
    </cfRule>
  </conditionalFormatting>
  <conditionalFormatting sqref="I90">
    <cfRule type="cellIs" dxfId="848" priority="1533" operator="lessThan">
      <formula>0</formula>
    </cfRule>
  </conditionalFormatting>
  <conditionalFormatting sqref="H87:I87">
    <cfRule type="cellIs" dxfId="847" priority="1532" operator="lessThan">
      <formula>0</formula>
    </cfRule>
  </conditionalFormatting>
  <conditionalFormatting sqref="H86:I86">
    <cfRule type="cellIs" dxfId="846" priority="1531" operator="lessThan">
      <formula>0</formula>
    </cfRule>
  </conditionalFormatting>
  <conditionalFormatting sqref="H85:I85">
    <cfRule type="cellIs" dxfId="845" priority="1530" operator="lessThan">
      <formula>0</formula>
    </cfRule>
  </conditionalFormatting>
  <conditionalFormatting sqref="H84:I84">
    <cfRule type="cellIs" dxfId="844" priority="1529" operator="lessThan">
      <formula>0</formula>
    </cfRule>
  </conditionalFormatting>
  <conditionalFormatting sqref="H83:I83">
    <cfRule type="cellIs" dxfId="843" priority="1528" operator="lessThan">
      <formula>0</formula>
    </cfRule>
  </conditionalFormatting>
  <conditionalFormatting sqref="H82:I82">
    <cfRule type="cellIs" dxfId="842" priority="1527" operator="lessThan">
      <formula>0</formula>
    </cfRule>
  </conditionalFormatting>
  <conditionalFormatting sqref="H82">
    <cfRule type="cellIs" dxfId="841" priority="1522" operator="lessThan">
      <formula>0</formula>
    </cfRule>
  </conditionalFormatting>
  <conditionalFormatting sqref="I82">
    <cfRule type="cellIs" dxfId="840" priority="1521" operator="lessThan">
      <formula>0</formula>
    </cfRule>
  </conditionalFormatting>
  <conditionalFormatting sqref="I82">
    <cfRule type="cellIs" dxfId="839" priority="1520" operator="lessThan">
      <formula>0</formula>
    </cfRule>
  </conditionalFormatting>
  <conditionalFormatting sqref="H81:I81">
    <cfRule type="cellIs" dxfId="838" priority="1519" operator="lessThan">
      <formula>0</formula>
    </cfRule>
  </conditionalFormatting>
  <conditionalFormatting sqref="H81">
    <cfRule type="cellIs" dxfId="837" priority="1518" operator="lessThan">
      <formula>0</formula>
    </cfRule>
  </conditionalFormatting>
  <conditionalFormatting sqref="I81">
    <cfRule type="cellIs" dxfId="836" priority="1517" operator="lessThan">
      <formula>0</formula>
    </cfRule>
  </conditionalFormatting>
  <conditionalFormatting sqref="I81">
    <cfRule type="cellIs" dxfId="835" priority="1516" operator="lessThan">
      <formula>0</formula>
    </cfRule>
  </conditionalFormatting>
  <conditionalFormatting sqref="H80:I80">
    <cfRule type="cellIs" dxfId="834" priority="1515" operator="lessThan">
      <formula>0</formula>
    </cfRule>
  </conditionalFormatting>
  <conditionalFormatting sqref="H80">
    <cfRule type="cellIs" dxfId="833" priority="1514" operator="lessThan">
      <formula>0</formula>
    </cfRule>
  </conditionalFormatting>
  <conditionalFormatting sqref="I80">
    <cfRule type="cellIs" dxfId="832" priority="1513" operator="lessThan">
      <formula>0</formula>
    </cfRule>
  </conditionalFormatting>
  <conditionalFormatting sqref="I80">
    <cfRule type="cellIs" dxfId="831" priority="1512" operator="lessThan">
      <formula>0</formula>
    </cfRule>
  </conditionalFormatting>
  <conditionalFormatting sqref="H79:I79">
    <cfRule type="cellIs" dxfId="830" priority="1511" operator="lessThan">
      <formula>0</formula>
    </cfRule>
  </conditionalFormatting>
  <conditionalFormatting sqref="H79">
    <cfRule type="cellIs" dxfId="829" priority="1510" operator="lessThan">
      <formula>0</formula>
    </cfRule>
  </conditionalFormatting>
  <conditionalFormatting sqref="I79">
    <cfRule type="cellIs" dxfId="828" priority="1509" operator="lessThan">
      <formula>0</formula>
    </cfRule>
  </conditionalFormatting>
  <conditionalFormatting sqref="I79">
    <cfRule type="cellIs" dxfId="827" priority="1508" operator="lessThan">
      <formula>0</formula>
    </cfRule>
  </conditionalFormatting>
  <conditionalFormatting sqref="H80">
    <cfRule type="cellIs" dxfId="826" priority="1507" operator="lessThan">
      <formula>0</formula>
    </cfRule>
  </conditionalFormatting>
  <conditionalFormatting sqref="H80">
    <cfRule type="cellIs" dxfId="825" priority="1506" operator="lessThan">
      <formula>0</formula>
    </cfRule>
  </conditionalFormatting>
  <conditionalFormatting sqref="H80">
    <cfRule type="cellIs" dxfId="824" priority="1505" operator="lessThan">
      <formula>0</formula>
    </cfRule>
  </conditionalFormatting>
  <conditionalFormatting sqref="H79">
    <cfRule type="cellIs" dxfId="823" priority="1504" operator="lessThan">
      <formula>0</formula>
    </cfRule>
  </conditionalFormatting>
  <conditionalFormatting sqref="H79">
    <cfRule type="cellIs" dxfId="822" priority="1503" operator="lessThan">
      <formula>0</formula>
    </cfRule>
  </conditionalFormatting>
  <conditionalFormatting sqref="H79">
    <cfRule type="cellIs" dxfId="821" priority="1502" operator="lessThan">
      <formula>0</formula>
    </cfRule>
  </conditionalFormatting>
  <conditionalFormatting sqref="H79">
    <cfRule type="cellIs" dxfId="820" priority="1501" operator="lessThan">
      <formula>0</formula>
    </cfRule>
  </conditionalFormatting>
  <conditionalFormatting sqref="H79">
    <cfRule type="cellIs" dxfId="819" priority="1500" operator="lessThan">
      <formula>0</formula>
    </cfRule>
  </conditionalFormatting>
  <conditionalFormatting sqref="H79">
    <cfRule type="cellIs" dxfId="818" priority="1499" operator="lessThan">
      <formula>0</formula>
    </cfRule>
  </conditionalFormatting>
  <conditionalFormatting sqref="H79">
    <cfRule type="cellIs" dxfId="817" priority="1498" operator="lessThan">
      <formula>0</formula>
    </cfRule>
  </conditionalFormatting>
  <conditionalFormatting sqref="H78:I78">
    <cfRule type="cellIs" dxfId="816" priority="1497" operator="lessThan">
      <formula>0</formula>
    </cfRule>
  </conditionalFormatting>
  <conditionalFormatting sqref="H78">
    <cfRule type="cellIs" dxfId="815" priority="1496" operator="lessThan">
      <formula>0</formula>
    </cfRule>
  </conditionalFormatting>
  <conditionalFormatting sqref="I78">
    <cfRule type="cellIs" dxfId="814" priority="1495" operator="lessThan">
      <formula>0</formula>
    </cfRule>
  </conditionalFormatting>
  <conditionalFormatting sqref="I78">
    <cfRule type="cellIs" dxfId="813" priority="1494" operator="lessThan">
      <formula>0</formula>
    </cfRule>
  </conditionalFormatting>
  <conditionalFormatting sqref="H78">
    <cfRule type="cellIs" dxfId="812" priority="1493" operator="lessThan">
      <formula>0</formula>
    </cfRule>
  </conditionalFormatting>
  <conditionalFormatting sqref="H78">
    <cfRule type="cellIs" dxfId="811" priority="1492" operator="lessThan">
      <formula>0</formula>
    </cfRule>
  </conditionalFormatting>
  <conditionalFormatting sqref="H78">
    <cfRule type="cellIs" dxfId="810" priority="1491" operator="lessThan">
      <formula>0</formula>
    </cfRule>
  </conditionalFormatting>
  <conditionalFormatting sqref="H78">
    <cfRule type="cellIs" dxfId="809" priority="1490" operator="lessThan">
      <formula>0</formula>
    </cfRule>
  </conditionalFormatting>
  <conditionalFormatting sqref="H78">
    <cfRule type="cellIs" dxfId="808" priority="1489" operator="lessThan">
      <formula>0</formula>
    </cfRule>
  </conditionalFormatting>
  <conditionalFormatting sqref="H78">
    <cfRule type="cellIs" dxfId="807" priority="1488" operator="lessThan">
      <formula>0</formula>
    </cfRule>
  </conditionalFormatting>
  <conditionalFormatting sqref="H78">
    <cfRule type="cellIs" dxfId="806" priority="1487" operator="lessThan">
      <formula>0</formula>
    </cfRule>
  </conditionalFormatting>
  <conditionalFormatting sqref="H77:I77">
    <cfRule type="cellIs" dxfId="805" priority="1486" operator="lessThan">
      <formula>0</formula>
    </cfRule>
  </conditionalFormatting>
  <conditionalFormatting sqref="H77">
    <cfRule type="cellIs" dxfId="804" priority="1485" operator="lessThan">
      <formula>0</formula>
    </cfRule>
  </conditionalFormatting>
  <conditionalFormatting sqref="I77">
    <cfRule type="cellIs" dxfId="803" priority="1484" operator="lessThan">
      <formula>0</formula>
    </cfRule>
  </conditionalFormatting>
  <conditionalFormatting sqref="I77">
    <cfRule type="cellIs" dxfId="802" priority="1483" operator="lessThan">
      <formula>0</formula>
    </cfRule>
  </conditionalFormatting>
  <conditionalFormatting sqref="H77">
    <cfRule type="cellIs" dxfId="801" priority="1482" operator="lessThan">
      <formula>0</formula>
    </cfRule>
  </conditionalFormatting>
  <conditionalFormatting sqref="H77">
    <cfRule type="cellIs" dxfId="800" priority="1481" operator="lessThan">
      <formula>0</formula>
    </cfRule>
  </conditionalFormatting>
  <conditionalFormatting sqref="H77">
    <cfRule type="cellIs" dxfId="799" priority="1480" operator="lessThan">
      <formula>0</formula>
    </cfRule>
  </conditionalFormatting>
  <conditionalFormatting sqref="H77">
    <cfRule type="cellIs" dxfId="798" priority="1479" operator="lessThan">
      <formula>0</formula>
    </cfRule>
  </conditionalFormatting>
  <conditionalFormatting sqref="H77">
    <cfRule type="cellIs" dxfId="797" priority="1478" operator="lessThan">
      <formula>0</formula>
    </cfRule>
  </conditionalFormatting>
  <conditionalFormatting sqref="H77">
    <cfRule type="cellIs" dxfId="796" priority="1477" operator="lessThan">
      <formula>0</formula>
    </cfRule>
  </conditionalFormatting>
  <conditionalFormatting sqref="H77">
    <cfRule type="cellIs" dxfId="795" priority="1476" operator="lessThan">
      <formula>0</formula>
    </cfRule>
  </conditionalFormatting>
  <conditionalFormatting sqref="H76:I76">
    <cfRule type="cellIs" dxfId="794" priority="1475" operator="lessThan">
      <formula>0</formula>
    </cfRule>
  </conditionalFormatting>
  <conditionalFormatting sqref="H76">
    <cfRule type="cellIs" dxfId="793" priority="1474" operator="lessThan">
      <formula>0</formula>
    </cfRule>
  </conditionalFormatting>
  <conditionalFormatting sqref="I76">
    <cfRule type="cellIs" dxfId="792" priority="1473" operator="lessThan">
      <formula>0</formula>
    </cfRule>
  </conditionalFormatting>
  <conditionalFormatting sqref="I76">
    <cfRule type="cellIs" dxfId="791" priority="1472" operator="lessThan">
      <formula>0</formula>
    </cfRule>
  </conditionalFormatting>
  <conditionalFormatting sqref="H76">
    <cfRule type="cellIs" dxfId="790" priority="1471" operator="lessThan">
      <formula>0</formula>
    </cfRule>
  </conditionalFormatting>
  <conditionalFormatting sqref="H76">
    <cfRule type="cellIs" dxfId="789" priority="1470" operator="lessThan">
      <formula>0</formula>
    </cfRule>
  </conditionalFormatting>
  <conditionalFormatting sqref="H76">
    <cfRule type="cellIs" dxfId="788" priority="1469" operator="lessThan">
      <formula>0</formula>
    </cfRule>
  </conditionalFormatting>
  <conditionalFormatting sqref="H76">
    <cfRule type="cellIs" dxfId="787" priority="1468" operator="lessThan">
      <formula>0</formula>
    </cfRule>
  </conditionalFormatting>
  <conditionalFormatting sqref="H76">
    <cfRule type="cellIs" dxfId="786" priority="1467" operator="lessThan">
      <formula>0</formula>
    </cfRule>
  </conditionalFormatting>
  <conditionalFormatting sqref="H76">
    <cfRule type="cellIs" dxfId="785" priority="1466" operator="lessThan">
      <formula>0</formula>
    </cfRule>
  </conditionalFormatting>
  <conditionalFormatting sqref="H76">
    <cfRule type="cellIs" dxfId="784" priority="1465" operator="lessThan">
      <formula>0</formula>
    </cfRule>
  </conditionalFormatting>
  <conditionalFormatting sqref="H76">
    <cfRule type="cellIs" dxfId="783" priority="1464" operator="lessThan">
      <formula>0</formula>
    </cfRule>
  </conditionalFormatting>
  <conditionalFormatting sqref="H76">
    <cfRule type="cellIs" dxfId="782" priority="1463" operator="lessThan">
      <formula>0</formula>
    </cfRule>
  </conditionalFormatting>
  <conditionalFormatting sqref="H75:I75">
    <cfRule type="cellIs" dxfId="781" priority="1462" operator="lessThan">
      <formula>0</formula>
    </cfRule>
  </conditionalFormatting>
  <conditionalFormatting sqref="H75">
    <cfRule type="cellIs" dxfId="780" priority="1461" operator="lessThan">
      <formula>0</formula>
    </cfRule>
  </conditionalFormatting>
  <conditionalFormatting sqref="I75">
    <cfRule type="cellIs" dxfId="779" priority="1460" operator="lessThan">
      <formula>0</formula>
    </cfRule>
  </conditionalFormatting>
  <conditionalFormatting sqref="I75">
    <cfRule type="cellIs" dxfId="778" priority="1459" operator="lessThan">
      <formula>0</formula>
    </cfRule>
  </conditionalFormatting>
  <conditionalFormatting sqref="H75">
    <cfRule type="cellIs" dxfId="777" priority="1458" operator="lessThan">
      <formula>0</formula>
    </cfRule>
  </conditionalFormatting>
  <conditionalFormatting sqref="H75">
    <cfRule type="cellIs" dxfId="776" priority="1457" operator="lessThan">
      <formula>0</formula>
    </cfRule>
  </conditionalFormatting>
  <conditionalFormatting sqref="H75">
    <cfRule type="cellIs" dxfId="775" priority="1456" operator="lessThan">
      <formula>0</formula>
    </cfRule>
  </conditionalFormatting>
  <conditionalFormatting sqref="H75">
    <cfRule type="cellIs" dxfId="774" priority="1455" operator="lessThan">
      <formula>0</formula>
    </cfRule>
  </conditionalFormatting>
  <conditionalFormatting sqref="H75">
    <cfRule type="cellIs" dxfId="773" priority="1454" operator="lessThan">
      <formula>0</formula>
    </cfRule>
  </conditionalFormatting>
  <conditionalFormatting sqref="H75">
    <cfRule type="cellIs" dxfId="772" priority="1453" operator="lessThan">
      <formula>0</formula>
    </cfRule>
  </conditionalFormatting>
  <conditionalFormatting sqref="H75">
    <cfRule type="cellIs" dxfId="771" priority="1452" operator="lessThan">
      <formula>0</formula>
    </cfRule>
  </conditionalFormatting>
  <conditionalFormatting sqref="H75">
    <cfRule type="cellIs" dxfId="770" priority="1451" operator="lessThan">
      <formula>0</formula>
    </cfRule>
  </conditionalFormatting>
  <conditionalFormatting sqref="H75">
    <cfRule type="cellIs" dxfId="769" priority="1450" operator="lessThan">
      <formula>0</formula>
    </cfRule>
  </conditionalFormatting>
  <conditionalFormatting sqref="H75:I75">
    <cfRule type="cellIs" dxfId="768" priority="1449" operator="lessThan">
      <formula>0</formula>
    </cfRule>
  </conditionalFormatting>
  <conditionalFormatting sqref="H75">
    <cfRule type="cellIs" dxfId="767" priority="1448" operator="lessThan">
      <formula>0</formula>
    </cfRule>
  </conditionalFormatting>
  <conditionalFormatting sqref="I75">
    <cfRule type="cellIs" dxfId="766" priority="1447" operator="lessThan">
      <formula>0</formula>
    </cfRule>
  </conditionalFormatting>
  <conditionalFormatting sqref="I75">
    <cfRule type="cellIs" dxfId="765" priority="1446" operator="lessThan">
      <formula>0</formula>
    </cfRule>
  </conditionalFormatting>
  <conditionalFormatting sqref="H75">
    <cfRule type="cellIs" dxfId="764" priority="1445" operator="lessThan">
      <formula>0</formula>
    </cfRule>
  </conditionalFormatting>
  <conditionalFormatting sqref="H75">
    <cfRule type="cellIs" dxfId="763" priority="1444" operator="lessThan">
      <formula>0</formula>
    </cfRule>
  </conditionalFormatting>
  <conditionalFormatting sqref="H75">
    <cfRule type="cellIs" dxfId="762" priority="1443" operator="lessThan">
      <formula>0</formula>
    </cfRule>
  </conditionalFormatting>
  <conditionalFormatting sqref="H74:I74">
    <cfRule type="cellIs" dxfId="761" priority="1442" operator="lessThan">
      <formula>0</formula>
    </cfRule>
  </conditionalFormatting>
  <conditionalFormatting sqref="H74">
    <cfRule type="cellIs" dxfId="760" priority="1441" operator="lessThan">
      <formula>0</formula>
    </cfRule>
  </conditionalFormatting>
  <conditionalFormatting sqref="I74">
    <cfRule type="cellIs" dxfId="759" priority="1440" operator="lessThan">
      <formula>0</formula>
    </cfRule>
  </conditionalFormatting>
  <conditionalFormatting sqref="I74">
    <cfRule type="cellIs" dxfId="758" priority="1439" operator="lessThan">
      <formula>0</formula>
    </cfRule>
  </conditionalFormatting>
  <conditionalFormatting sqref="H74">
    <cfRule type="cellIs" dxfId="757" priority="1438" operator="lessThan">
      <formula>0</formula>
    </cfRule>
  </conditionalFormatting>
  <conditionalFormatting sqref="H74">
    <cfRule type="cellIs" dxfId="756" priority="1437" operator="lessThan">
      <formula>0</formula>
    </cfRule>
  </conditionalFormatting>
  <conditionalFormatting sqref="H74">
    <cfRule type="cellIs" dxfId="755" priority="1436" operator="lessThan">
      <formula>0</formula>
    </cfRule>
  </conditionalFormatting>
  <conditionalFormatting sqref="H74">
    <cfRule type="cellIs" dxfId="754" priority="1435" operator="lessThan">
      <formula>0</formula>
    </cfRule>
  </conditionalFormatting>
  <conditionalFormatting sqref="H74">
    <cfRule type="cellIs" dxfId="753" priority="1434" operator="lessThan">
      <formula>0</formula>
    </cfRule>
  </conditionalFormatting>
  <conditionalFormatting sqref="H74">
    <cfRule type="cellIs" dxfId="752" priority="1433" operator="lessThan">
      <formula>0</formula>
    </cfRule>
  </conditionalFormatting>
  <conditionalFormatting sqref="H74">
    <cfRule type="cellIs" dxfId="751" priority="1432" operator="lessThan">
      <formula>0</formula>
    </cfRule>
  </conditionalFormatting>
  <conditionalFormatting sqref="H74">
    <cfRule type="cellIs" dxfId="750" priority="1431" operator="lessThan">
      <formula>0</formula>
    </cfRule>
  </conditionalFormatting>
  <conditionalFormatting sqref="H74">
    <cfRule type="cellIs" dxfId="749" priority="1430" operator="lessThan">
      <formula>0</formula>
    </cfRule>
  </conditionalFormatting>
  <conditionalFormatting sqref="H74:I74">
    <cfRule type="cellIs" dxfId="748" priority="1429" operator="lessThan">
      <formula>0</formula>
    </cfRule>
  </conditionalFormatting>
  <conditionalFormatting sqref="H74">
    <cfRule type="cellIs" dxfId="747" priority="1428" operator="lessThan">
      <formula>0</formula>
    </cfRule>
  </conditionalFormatting>
  <conditionalFormatting sqref="I74">
    <cfRule type="cellIs" dxfId="746" priority="1427" operator="lessThan">
      <formula>0</formula>
    </cfRule>
  </conditionalFormatting>
  <conditionalFormatting sqref="I74">
    <cfRule type="cellIs" dxfId="745" priority="1426" operator="lessThan">
      <formula>0</formula>
    </cfRule>
  </conditionalFormatting>
  <conditionalFormatting sqref="H74">
    <cfRule type="cellIs" dxfId="744" priority="1425" operator="lessThan">
      <formula>0</formula>
    </cfRule>
  </conditionalFormatting>
  <conditionalFormatting sqref="H74">
    <cfRule type="cellIs" dxfId="743" priority="1424" operator="lessThan">
      <formula>0</formula>
    </cfRule>
  </conditionalFormatting>
  <conditionalFormatting sqref="H74">
    <cfRule type="cellIs" dxfId="742" priority="1423" operator="lessThan">
      <formula>0</formula>
    </cfRule>
  </conditionalFormatting>
  <conditionalFormatting sqref="H71:I73">
    <cfRule type="cellIs" dxfId="741" priority="1422" operator="lessThan">
      <formula>0</formula>
    </cfRule>
  </conditionalFormatting>
  <conditionalFormatting sqref="H71:H73">
    <cfRule type="cellIs" dxfId="740" priority="1421" operator="lessThan">
      <formula>0</formula>
    </cfRule>
  </conditionalFormatting>
  <conditionalFormatting sqref="I71:I73">
    <cfRule type="cellIs" dxfId="739" priority="1420" operator="lessThan">
      <formula>0</formula>
    </cfRule>
  </conditionalFormatting>
  <conditionalFormatting sqref="I71:I73">
    <cfRule type="cellIs" dxfId="738" priority="1419" operator="lessThan">
      <formula>0</formula>
    </cfRule>
  </conditionalFormatting>
  <conditionalFormatting sqref="H71:H73">
    <cfRule type="cellIs" dxfId="737" priority="1418" operator="lessThan">
      <formula>0</formula>
    </cfRule>
  </conditionalFormatting>
  <conditionalFormatting sqref="H71:H73">
    <cfRule type="cellIs" dxfId="736" priority="1417" operator="lessThan">
      <formula>0</formula>
    </cfRule>
  </conditionalFormatting>
  <conditionalFormatting sqref="H71:H73">
    <cfRule type="cellIs" dxfId="735" priority="1416" operator="lessThan">
      <formula>0</formula>
    </cfRule>
  </conditionalFormatting>
  <conditionalFormatting sqref="H71:H73">
    <cfRule type="cellIs" dxfId="734" priority="1415" operator="lessThan">
      <formula>0</formula>
    </cfRule>
  </conditionalFormatting>
  <conditionalFormatting sqref="H71:H73">
    <cfRule type="cellIs" dxfId="733" priority="1414" operator="lessThan">
      <formula>0</formula>
    </cfRule>
  </conditionalFormatting>
  <conditionalFormatting sqref="H71:H73">
    <cfRule type="cellIs" dxfId="732" priority="1413" operator="lessThan">
      <formula>0</formula>
    </cfRule>
  </conditionalFormatting>
  <conditionalFormatting sqref="H71:H73">
    <cfRule type="cellIs" dxfId="731" priority="1412" operator="lessThan">
      <formula>0</formula>
    </cfRule>
  </conditionalFormatting>
  <conditionalFormatting sqref="H71:H73">
    <cfRule type="cellIs" dxfId="730" priority="1411" operator="lessThan">
      <formula>0</formula>
    </cfRule>
  </conditionalFormatting>
  <conditionalFormatting sqref="H71:H73">
    <cfRule type="cellIs" dxfId="729" priority="1410" operator="lessThan">
      <formula>0</formula>
    </cfRule>
  </conditionalFormatting>
  <conditionalFormatting sqref="H71:I73">
    <cfRule type="cellIs" dxfId="728" priority="1409" operator="lessThan">
      <formula>0</formula>
    </cfRule>
  </conditionalFormatting>
  <conditionalFormatting sqref="H71:H73">
    <cfRule type="cellIs" dxfId="727" priority="1408" operator="lessThan">
      <formula>0</formula>
    </cfRule>
  </conditionalFormatting>
  <conditionalFormatting sqref="I71:I73">
    <cfRule type="cellIs" dxfId="726" priority="1407" operator="lessThan">
      <formula>0</formula>
    </cfRule>
  </conditionalFormatting>
  <conditionalFormatting sqref="I71:I73">
    <cfRule type="cellIs" dxfId="725" priority="1406" operator="lessThan">
      <formula>0</formula>
    </cfRule>
  </conditionalFormatting>
  <conditionalFormatting sqref="H71:H73">
    <cfRule type="cellIs" dxfId="724" priority="1405" operator="lessThan">
      <formula>0</formula>
    </cfRule>
  </conditionalFormatting>
  <conditionalFormatting sqref="H71:H73">
    <cfRule type="cellIs" dxfId="723" priority="1404" operator="lessThan">
      <formula>0</formula>
    </cfRule>
  </conditionalFormatting>
  <conditionalFormatting sqref="H71:H73">
    <cfRule type="cellIs" dxfId="722" priority="1403" operator="lessThan">
      <formula>0</formula>
    </cfRule>
  </conditionalFormatting>
  <conditionalFormatting sqref="H71:H73">
    <cfRule type="cellIs" dxfId="721" priority="1402" operator="lessThan">
      <formula>0</formula>
    </cfRule>
  </conditionalFormatting>
  <conditionalFormatting sqref="H71:H73">
    <cfRule type="cellIs" dxfId="720" priority="1401" operator="lessThan">
      <formula>0</formula>
    </cfRule>
  </conditionalFormatting>
  <conditionalFormatting sqref="H71:H73">
    <cfRule type="cellIs" dxfId="719" priority="1400" operator="lessThan">
      <formula>0</formula>
    </cfRule>
  </conditionalFormatting>
  <conditionalFormatting sqref="H71:H73">
    <cfRule type="cellIs" dxfId="718" priority="1399" operator="lessThan">
      <formula>0</formula>
    </cfRule>
  </conditionalFormatting>
  <conditionalFormatting sqref="H71:H73">
    <cfRule type="cellIs" dxfId="717" priority="1398" operator="lessThan">
      <formula>0</formula>
    </cfRule>
  </conditionalFormatting>
  <conditionalFormatting sqref="H71:H73">
    <cfRule type="cellIs" dxfId="716" priority="1397" operator="lessThan">
      <formula>0</formula>
    </cfRule>
  </conditionalFormatting>
  <conditionalFormatting sqref="H71:H73">
    <cfRule type="cellIs" dxfId="715" priority="1396" operator="lessThan">
      <formula>0</formula>
    </cfRule>
  </conditionalFormatting>
  <conditionalFormatting sqref="H71:H73">
    <cfRule type="cellIs" dxfId="714" priority="1395" operator="lessThan">
      <formula>0</formula>
    </cfRule>
  </conditionalFormatting>
  <conditionalFormatting sqref="H71:H73">
    <cfRule type="cellIs" dxfId="713" priority="1394" operator="lessThan">
      <formula>0</formula>
    </cfRule>
  </conditionalFormatting>
  <conditionalFormatting sqref="H71:H73">
    <cfRule type="cellIs" dxfId="712" priority="1393" operator="lessThan">
      <formula>0</formula>
    </cfRule>
  </conditionalFormatting>
  <conditionalFormatting sqref="H71:H73">
    <cfRule type="cellIs" dxfId="711" priority="1392" operator="lessThan">
      <formula>0</formula>
    </cfRule>
  </conditionalFormatting>
  <conditionalFormatting sqref="H72:I73">
    <cfRule type="cellIs" dxfId="710" priority="1391" operator="lessThan">
      <formula>0</formula>
    </cfRule>
  </conditionalFormatting>
  <conditionalFormatting sqref="H72:H73">
    <cfRule type="cellIs" dxfId="709" priority="1390" operator="lessThan">
      <formula>0</formula>
    </cfRule>
  </conditionalFormatting>
  <conditionalFormatting sqref="I72:I73">
    <cfRule type="cellIs" dxfId="708" priority="1389" operator="lessThan">
      <formula>0</formula>
    </cfRule>
  </conditionalFormatting>
  <conditionalFormatting sqref="I72:I73">
    <cfRule type="cellIs" dxfId="707" priority="1388" operator="lessThan">
      <formula>0</formula>
    </cfRule>
  </conditionalFormatting>
  <conditionalFormatting sqref="H72:H73">
    <cfRule type="cellIs" dxfId="706" priority="1387" operator="lessThan">
      <formula>0</formula>
    </cfRule>
  </conditionalFormatting>
  <conditionalFormatting sqref="H72:H73">
    <cfRule type="cellIs" dxfId="705" priority="1386" operator="lessThan">
      <formula>0</formula>
    </cfRule>
  </conditionalFormatting>
  <conditionalFormatting sqref="H72:H73">
    <cfRule type="cellIs" dxfId="704" priority="1385" operator="lessThan">
      <formula>0</formula>
    </cfRule>
  </conditionalFormatting>
  <conditionalFormatting sqref="H72:H73">
    <cfRule type="cellIs" dxfId="703" priority="1384" operator="lessThan">
      <formula>0</formula>
    </cfRule>
  </conditionalFormatting>
  <conditionalFormatting sqref="H72:H73">
    <cfRule type="cellIs" dxfId="702" priority="1383" operator="lessThan">
      <formula>0</formula>
    </cfRule>
  </conditionalFormatting>
  <conditionalFormatting sqref="H72:H73">
    <cfRule type="cellIs" dxfId="701" priority="1382" operator="lessThan">
      <formula>0</formula>
    </cfRule>
  </conditionalFormatting>
  <conditionalFormatting sqref="H72:H73">
    <cfRule type="cellIs" dxfId="700" priority="1381" operator="lessThan">
      <formula>0</formula>
    </cfRule>
  </conditionalFormatting>
  <conditionalFormatting sqref="H72:H73">
    <cfRule type="cellIs" dxfId="699" priority="1380" operator="lessThan">
      <formula>0</formula>
    </cfRule>
  </conditionalFormatting>
  <conditionalFormatting sqref="H72:H73">
    <cfRule type="cellIs" dxfId="698" priority="1379" operator="lessThan">
      <formula>0</formula>
    </cfRule>
  </conditionalFormatting>
  <conditionalFormatting sqref="H72:I73">
    <cfRule type="cellIs" dxfId="697" priority="1378" operator="lessThan">
      <formula>0</formula>
    </cfRule>
  </conditionalFormatting>
  <conditionalFormatting sqref="H72:H73">
    <cfRule type="cellIs" dxfId="696" priority="1377" operator="lessThan">
      <formula>0</formula>
    </cfRule>
  </conditionalFormatting>
  <conditionalFormatting sqref="I72:I73">
    <cfRule type="cellIs" dxfId="695" priority="1376" operator="lessThan">
      <formula>0</formula>
    </cfRule>
  </conditionalFormatting>
  <conditionalFormatting sqref="I72:I73">
    <cfRule type="cellIs" dxfId="694" priority="1375" operator="lessThan">
      <formula>0</formula>
    </cfRule>
  </conditionalFormatting>
  <conditionalFormatting sqref="H72:H73">
    <cfRule type="cellIs" dxfId="693" priority="1374" operator="lessThan">
      <formula>0</formula>
    </cfRule>
  </conditionalFormatting>
  <conditionalFormatting sqref="H72:H73">
    <cfRule type="cellIs" dxfId="692" priority="1373" operator="lessThan">
      <formula>0</formula>
    </cfRule>
  </conditionalFormatting>
  <conditionalFormatting sqref="H72:H73">
    <cfRule type="cellIs" dxfId="691" priority="1372" operator="lessThan">
      <formula>0</formula>
    </cfRule>
  </conditionalFormatting>
  <conditionalFormatting sqref="H73">
    <cfRule type="cellIs" dxfId="690" priority="1371" operator="lessThan">
      <formula>0</formula>
    </cfRule>
  </conditionalFormatting>
  <conditionalFormatting sqref="H73">
    <cfRule type="cellIs" dxfId="689" priority="1370" operator="lessThan">
      <formula>0</formula>
    </cfRule>
  </conditionalFormatting>
  <conditionalFormatting sqref="H73">
    <cfRule type="cellIs" dxfId="688" priority="1369" operator="lessThan">
      <formula>0</formula>
    </cfRule>
  </conditionalFormatting>
  <conditionalFormatting sqref="H73">
    <cfRule type="cellIs" dxfId="687" priority="1368" operator="lessThan">
      <formula>0</formula>
    </cfRule>
  </conditionalFormatting>
  <conditionalFormatting sqref="H73">
    <cfRule type="cellIs" dxfId="686" priority="1367" operator="lessThan">
      <formula>0</formula>
    </cfRule>
  </conditionalFormatting>
  <conditionalFormatting sqref="H73">
    <cfRule type="cellIs" dxfId="685" priority="1366" operator="lessThan">
      <formula>0</formula>
    </cfRule>
  </conditionalFormatting>
  <conditionalFormatting sqref="H73">
    <cfRule type="cellIs" dxfId="684" priority="1365" operator="lessThan">
      <formula>0</formula>
    </cfRule>
  </conditionalFormatting>
  <conditionalFormatting sqref="H73">
    <cfRule type="cellIs" dxfId="683" priority="1364" operator="lessThan">
      <formula>0</formula>
    </cfRule>
  </conditionalFormatting>
  <conditionalFormatting sqref="H73">
    <cfRule type="cellIs" dxfId="682" priority="1363" operator="lessThan">
      <formula>0</formula>
    </cfRule>
  </conditionalFormatting>
  <conditionalFormatting sqref="H73">
    <cfRule type="cellIs" dxfId="681" priority="1362" operator="lessThan">
      <formula>0</formula>
    </cfRule>
  </conditionalFormatting>
  <conditionalFormatting sqref="H73">
    <cfRule type="cellIs" dxfId="680" priority="1361" operator="lessThan">
      <formula>0</formula>
    </cfRule>
  </conditionalFormatting>
  <conditionalFormatting sqref="H70:I70">
    <cfRule type="cellIs" dxfId="679" priority="1360" operator="lessThan">
      <formula>0</formula>
    </cfRule>
  </conditionalFormatting>
  <conditionalFormatting sqref="H70">
    <cfRule type="cellIs" dxfId="678" priority="1359" operator="lessThan">
      <formula>0</formula>
    </cfRule>
  </conditionalFormatting>
  <conditionalFormatting sqref="I70">
    <cfRule type="cellIs" dxfId="677" priority="1358" operator="lessThan">
      <formula>0</formula>
    </cfRule>
  </conditionalFormatting>
  <conditionalFormatting sqref="I70">
    <cfRule type="cellIs" dxfId="676" priority="1357" operator="lessThan">
      <formula>0</formula>
    </cfRule>
  </conditionalFormatting>
  <conditionalFormatting sqref="H70">
    <cfRule type="cellIs" dxfId="675" priority="1356" operator="lessThan">
      <formula>0</formula>
    </cfRule>
  </conditionalFormatting>
  <conditionalFormatting sqref="H70">
    <cfRule type="cellIs" dxfId="674" priority="1355" operator="lessThan">
      <formula>0</formula>
    </cfRule>
  </conditionalFormatting>
  <conditionalFormatting sqref="H70">
    <cfRule type="cellIs" dxfId="673" priority="1354" operator="lessThan">
      <formula>0</formula>
    </cfRule>
  </conditionalFormatting>
  <conditionalFormatting sqref="H70">
    <cfRule type="cellIs" dxfId="672" priority="1353" operator="lessThan">
      <formula>0</formula>
    </cfRule>
  </conditionalFormatting>
  <conditionalFormatting sqref="H70">
    <cfRule type="cellIs" dxfId="671" priority="1352" operator="lessThan">
      <formula>0</formula>
    </cfRule>
  </conditionalFormatting>
  <conditionalFormatting sqref="H70">
    <cfRule type="cellIs" dxfId="670" priority="1351" operator="lessThan">
      <formula>0</formula>
    </cfRule>
  </conditionalFormatting>
  <conditionalFormatting sqref="H70">
    <cfRule type="cellIs" dxfId="669" priority="1350" operator="lessThan">
      <formula>0</formula>
    </cfRule>
  </conditionalFormatting>
  <conditionalFormatting sqref="H70">
    <cfRule type="cellIs" dxfId="668" priority="1349" operator="lessThan">
      <formula>0</formula>
    </cfRule>
  </conditionalFormatting>
  <conditionalFormatting sqref="H70">
    <cfRule type="cellIs" dxfId="667" priority="1348" operator="lessThan">
      <formula>0</formula>
    </cfRule>
  </conditionalFormatting>
  <conditionalFormatting sqref="H70:I70">
    <cfRule type="cellIs" dxfId="666" priority="1347" operator="lessThan">
      <formula>0</formula>
    </cfRule>
  </conditionalFormatting>
  <conditionalFormatting sqref="H70">
    <cfRule type="cellIs" dxfId="665" priority="1346" operator="lessThan">
      <formula>0</formula>
    </cfRule>
  </conditionalFormatting>
  <conditionalFormatting sqref="I70">
    <cfRule type="cellIs" dxfId="664" priority="1345" operator="lessThan">
      <formula>0</formula>
    </cfRule>
  </conditionalFormatting>
  <conditionalFormatting sqref="I70">
    <cfRule type="cellIs" dxfId="663" priority="1344" operator="lessThan">
      <formula>0</formula>
    </cfRule>
  </conditionalFormatting>
  <conditionalFormatting sqref="H70">
    <cfRule type="cellIs" dxfId="662" priority="1343" operator="lessThan">
      <formula>0</formula>
    </cfRule>
  </conditionalFormatting>
  <conditionalFormatting sqref="H70">
    <cfRule type="cellIs" dxfId="661" priority="1342" operator="lessThan">
      <formula>0</formula>
    </cfRule>
  </conditionalFormatting>
  <conditionalFormatting sqref="H70">
    <cfRule type="cellIs" dxfId="660" priority="1341" operator="lessThan">
      <formula>0</formula>
    </cfRule>
  </conditionalFormatting>
  <conditionalFormatting sqref="H70">
    <cfRule type="cellIs" dxfId="659" priority="1340" operator="lessThan">
      <formula>0</formula>
    </cfRule>
  </conditionalFormatting>
  <conditionalFormatting sqref="H70">
    <cfRule type="cellIs" dxfId="658" priority="1339" operator="lessThan">
      <formula>0</formula>
    </cfRule>
  </conditionalFormatting>
  <conditionalFormatting sqref="H70">
    <cfRule type="cellIs" dxfId="657" priority="1338" operator="lessThan">
      <formula>0</formula>
    </cfRule>
  </conditionalFormatting>
  <conditionalFormatting sqref="H70">
    <cfRule type="cellIs" dxfId="656" priority="1337" operator="lessThan">
      <formula>0</formula>
    </cfRule>
  </conditionalFormatting>
  <conditionalFormatting sqref="H70">
    <cfRule type="cellIs" dxfId="655" priority="1336" operator="lessThan">
      <formula>0</formula>
    </cfRule>
  </conditionalFormatting>
  <conditionalFormatting sqref="H70">
    <cfRule type="cellIs" dxfId="654" priority="1335" operator="lessThan">
      <formula>0</formula>
    </cfRule>
  </conditionalFormatting>
  <conditionalFormatting sqref="H70">
    <cfRule type="cellIs" dxfId="653" priority="1334" operator="lessThan">
      <formula>0</formula>
    </cfRule>
  </conditionalFormatting>
  <conditionalFormatting sqref="H70">
    <cfRule type="cellIs" dxfId="652" priority="1333" operator="lessThan">
      <formula>0</formula>
    </cfRule>
  </conditionalFormatting>
  <conditionalFormatting sqref="H70">
    <cfRule type="cellIs" dxfId="651" priority="1332" operator="lessThan">
      <formula>0</formula>
    </cfRule>
  </conditionalFormatting>
  <conditionalFormatting sqref="H70">
    <cfRule type="cellIs" dxfId="650" priority="1331" operator="lessThan">
      <formula>0</formula>
    </cfRule>
  </conditionalFormatting>
  <conditionalFormatting sqref="H70">
    <cfRule type="cellIs" dxfId="649" priority="1330" operator="lessThan">
      <formula>0</formula>
    </cfRule>
  </conditionalFormatting>
  <conditionalFormatting sqref="H69:I69">
    <cfRule type="cellIs" dxfId="648" priority="1329" operator="lessThan">
      <formula>0</formula>
    </cfRule>
  </conditionalFormatting>
  <conditionalFormatting sqref="H69">
    <cfRule type="cellIs" dxfId="647" priority="1328" operator="lessThan">
      <formula>0</formula>
    </cfRule>
  </conditionalFormatting>
  <conditionalFormatting sqref="I69">
    <cfRule type="cellIs" dxfId="646" priority="1327" operator="lessThan">
      <formula>0</formula>
    </cfRule>
  </conditionalFormatting>
  <conditionalFormatting sqref="I69">
    <cfRule type="cellIs" dxfId="645" priority="1326" operator="lessThan">
      <formula>0</formula>
    </cfRule>
  </conditionalFormatting>
  <conditionalFormatting sqref="H69">
    <cfRule type="cellIs" dxfId="644" priority="1325" operator="lessThan">
      <formula>0</formula>
    </cfRule>
  </conditionalFormatting>
  <conditionalFormatting sqref="H69">
    <cfRule type="cellIs" dxfId="643" priority="1324" operator="lessThan">
      <formula>0</formula>
    </cfRule>
  </conditionalFormatting>
  <conditionalFormatting sqref="H69">
    <cfRule type="cellIs" dxfId="642" priority="1323" operator="lessThan">
      <formula>0</formula>
    </cfRule>
  </conditionalFormatting>
  <conditionalFormatting sqref="H69">
    <cfRule type="cellIs" dxfId="641" priority="1322" operator="lessThan">
      <formula>0</formula>
    </cfRule>
  </conditionalFormatting>
  <conditionalFormatting sqref="H69">
    <cfRule type="cellIs" dxfId="640" priority="1321" operator="lessThan">
      <formula>0</formula>
    </cfRule>
  </conditionalFormatting>
  <conditionalFormatting sqref="H69">
    <cfRule type="cellIs" dxfId="639" priority="1320" operator="lessThan">
      <formula>0</formula>
    </cfRule>
  </conditionalFormatting>
  <conditionalFormatting sqref="H69">
    <cfRule type="cellIs" dxfId="638" priority="1319" operator="lessThan">
      <formula>0</formula>
    </cfRule>
  </conditionalFormatting>
  <conditionalFormatting sqref="H69">
    <cfRule type="cellIs" dxfId="637" priority="1318" operator="lessThan">
      <formula>0</formula>
    </cfRule>
  </conditionalFormatting>
  <conditionalFormatting sqref="H69">
    <cfRule type="cellIs" dxfId="636" priority="1317" operator="lessThan">
      <formula>0</formula>
    </cfRule>
  </conditionalFormatting>
  <conditionalFormatting sqref="H69:I69">
    <cfRule type="cellIs" dxfId="635" priority="1316" operator="lessThan">
      <formula>0</formula>
    </cfRule>
  </conditionalFormatting>
  <conditionalFormatting sqref="H69">
    <cfRule type="cellIs" dxfId="634" priority="1315" operator="lessThan">
      <formula>0</formula>
    </cfRule>
  </conditionalFormatting>
  <conditionalFormatting sqref="I69">
    <cfRule type="cellIs" dxfId="633" priority="1314" operator="lessThan">
      <formula>0</formula>
    </cfRule>
  </conditionalFormatting>
  <conditionalFormatting sqref="I69">
    <cfRule type="cellIs" dxfId="632" priority="1313" operator="lessThan">
      <formula>0</formula>
    </cfRule>
  </conditionalFormatting>
  <conditionalFormatting sqref="H69">
    <cfRule type="cellIs" dxfId="631" priority="1312" operator="lessThan">
      <formula>0</formula>
    </cfRule>
  </conditionalFormatting>
  <conditionalFormatting sqref="H69">
    <cfRule type="cellIs" dxfId="630" priority="1311" operator="lessThan">
      <formula>0</formula>
    </cfRule>
  </conditionalFormatting>
  <conditionalFormatting sqref="H69">
    <cfRule type="cellIs" dxfId="629" priority="1310" operator="lessThan">
      <formula>0</formula>
    </cfRule>
  </conditionalFormatting>
  <conditionalFormatting sqref="H69">
    <cfRule type="cellIs" dxfId="628" priority="1309" operator="lessThan">
      <formula>0</formula>
    </cfRule>
  </conditionalFormatting>
  <conditionalFormatting sqref="H69">
    <cfRule type="cellIs" dxfId="627" priority="1308" operator="lessThan">
      <formula>0</formula>
    </cfRule>
  </conditionalFormatting>
  <conditionalFormatting sqref="H69">
    <cfRule type="cellIs" dxfId="626" priority="1307" operator="lessThan">
      <formula>0</formula>
    </cfRule>
  </conditionalFormatting>
  <conditionalFormatting sqref="H69">
    <cfRule type="cellIs" dxfId="625" priority="1306" operator="lessThan">
      <formula>0</formula>
    </cfRule>
  </conditionalFormatting>
  <conditionalFormatting sqref="H69">
    <cfRule type="cellIs" dxfId="624" priority="1305" operator="lessThan">
      <formula>0</formula>
    </cfRule>
  </conditionalFormatting>
  <conditionalFormatting sqref="H69">
    <cfRule type="cellIs" dxfId="623" priority="1304" operator="lessThan">
      <formula>0</formula>
    </cfRule>
  </conditionalFormatting>
  <conditionalFormatting sqref="H69">
    <cfRule type="cellIs" dxfId="622" priority="1303" operator="lessThan">
      <formula>0</formula>
    </cfRule>
  </conditionalFormatting>
  <conditionalFormatting sqref="H69">
    <cfRule type="cellIs" dxfId="621" priority="1302" operator="lessThan">
      <formula>0</formula>
    </cfRule>
  </conditionalFormatting>
  <conditionalFormatting sqref="H69">
    <cfRule type="cellIs" dxfId="620" priority="1301" operator="lessThan">
      <formula>0</formula>
    </cfRule>
  </conditionalFormatting>
  <conditionalFormatting sqref="H69">
    <cfRule type="cellIs" dxfId="619" priority="1300" operator="lessThan">
      <formula>0</formula>
    </cfRule>
  </conditionalFormatting>
  <conditionalFormatting sqref="H69">
    <cfRule type="cellIs" dxfId="618" priority="1299" operator="lessThan">
      <formula>0</formula>
    </cfRule>
  </conditionalFormatting>
  <conditionalFormatting sqref="H68:I68">
    <cfRule type="cellIs" dxfId="617" priority="1298" operator="lessThan">
      <formula>0</formula>
    </cfRule>
  </conditionalFormatting>
  <conditionalFormatting sqref="H68">
    <cfRule type="cellIs" dxfId="616" priority="1297" operator="lessThan">
      <formula>0</formula>
    </cfRule>
  </conditionalFormatting>
  <conditionalFormatting sqref="I68">
    <cfRule type="cellIs" dxfId="615" priority="1296" operator="lessThan">
      <formula>0</formula>
    </cfRule>
  </conditionalFormatting>
  <conditionalFormatting sqref="I68">
    <cfRule type="cellIs" dxfId="614" priority="1295" operator="lessThan">
      <formula>0</formula>
    </cfRule>
  </conditionalFormatting>
  <conditionalFormatting sqref="H68">
    <cfRule type="cellIs" dxfId="613" priority="1294" operator="lessThan">
      <formula>0</formula>
    </cfRule>
  </conditionalFormatting>
  <conditionalFormatting sqref="H68">
    <cfRule type="cellIs" dxfId="612" priority="1293" operator="lessThan">
      <formula>0</formula>
    </cfRule>
  </conditionalFormatting>
  <conditionalFormatting sqref="H68">
    <cfRule type="cellIs" dxfId="611" priority="1292" operator="lessThan">
      <formula>0</formula>
    </cfRule>
  </conditionalFormatting>
  <conditionalFormatting sqref="H68">
    <cfRule type="cellIs" dxfId="610" priority="1291" operator="lessThan">
      <formula>0</formula>
    </cfRule>
  </conditionalFormatting>
  <conditionalFormatting sqref="H68">
    <cfRule type="cellIs" dxfId="609" priority="1290" operator="lessThan">
      <formula>0</formula>
    </cfRule>
  </conditionalFormatting>
  <conditionalFormatting sqref="H68">
    <cfRule type="cellIs" dxfId="608" priority="1289" operator="lessThan">
      <formula>0</formula>
    </cfRule>
  </conditionalFormatting>
  <conditionalFormatting sqref="H68">
    <cfRule type="cellIs" dxfId="607" priority="1288" operator="lessThan">
      <formula>0</formula>
    </cfRule>
  </conditionalFormatting>
  <conditionalFormatting sqref="H68">
    <cfRule type="cellIs" dxfId="606" priority="1287" operator="lessThan">
      <formula>0</formula>
    </cfRule>
  </conditionalFormatting>
  <conditionalFormatting sqref="H68">
    <cfRule type="cellIs" dxfId="605" priority="1286" operator="lessThan">
      <formula>0</formula>
    </cfRule>
  </conditionalFormatting>
  <conditionalFormatting sqref="H68:I68">
    <cfRule type="cellIs" dxfId="604" priority="1285" operator="lessThan">
      <formula>0</formula>
    </cfRule>
  </conditionalFormatting>
  <conditionalFormatting sqref="H68">
    <cfRule type="cellIs" dxfId="603" priority="1284" operator="lessThan">
      <formula>0</formula>
    </cfRule>
  </conditionalFormatting>
  <conditionalFormatting sqref="I68">
    <cfRule type="cellIs" dxfId="602" priority="1283" operator="lessThan">
      <formula>0</formula>
    </cfRule>
  </conditionalFormatting>
  <conditionalFormatting sqref="I68">
    <cfRule type="cellIs" dxfId="601" priority="1282" operator="lessThan">
      <formula>0</formula>
    </cfRule>
  </conditionalFormatting>
  <conditionalFormatting sqref="H68">
    <cfRule type="cellIs" dxfId="600" priority="1281" operator="lessThan">
      <formula>0</formula>
    </cfRule>
  </conditionalFormatting>
  <conditionalFormatting sqref="H68">
    <cfRule type="cellIs" dxfId="599" priority="1280" operator="lessThan">
      <formula>0</formula>
    </cfRule>
  </conditionalFormatting>
  <conditionalFormatting sqref="H68">
    <cfRule type="cellIs" dxfId="598" priority="1279" operator="lessThan">
      <formula>0</formula>
    </cfRule>
  </conditionalFormatting>
  <conditionalFormatting sqref="H68">
    <cfRule type="cellIs" dxfId="597" priority="1278" operator="lessThan">
      <formula>0</formula>
    </cfRule>
  </conditionalFormatting>
  <conditionalFormatting sqref="H68">
    <cfRule type="cellIs" dxfId="596" priority="1277" operator="lessThan">
      <formula>0</formula>
    </cfRule>
  </conditionalFormatting>
  <conditionalFormatting sqref="H68">
    <cfRule type="cellIs" dxfId="595" priority="1276" operator="lessThan">
      <formula>0</formula>
    </cfRule>
  </conditionalFormatting>
  <conditionalFormatting sqref="H68">
    <cfRule type="cellIs" dxfId="594" priority="1275" operator="lessThan">
      <formula>0</formula>
    </cfRule>
  </conditionalFormatting>
  <conditionalFormatting sqref="H68">
    <cfRule type="cellIs" dxfId="593" priority="1274" operator="lessThan">
      <formula>0</formula>
    </cfRule>
  </conditionalFormatting>
  <conditionalFormatting sqref="H68">
    <cfRule type="cellIs" dxfId="592" priority="1273" operator="lessThan">
      <formula>0</formula>
    </cfRule>
  </conditionalFormatting>
  <conditionalFormatting sqref="H68">
    <cfRule type="cellIs" dxfId="591" priority="1272" operator="lessThan">
      <formula>0</formula>
    </cfRule>
  </conditionalFormatting>
  <conditionalFormatting sqref="H68">
    <cfRule type="cellIs" dxfId="590" priority="1271" operator="lessThan">
      <formula>0</formula>
    </cfRule>
  </conditionalFormatting>
  <conditionalFormatting sqref="H68">
    <cfRule type="cellIs" dxfId="589" priority="1270" operator="lessThan">
      <formula>0</formula>
    </cfRule>
  </conditionalFormatting>
  <conditionalFormatting sqref="H68">
    <cfRule type="cellIs" dxfId="588" priority="1269" operator="lessThan">
      <formula>0</formula>
    </cfRule>
  </conditionalFormatting>
  <conditionalFormatting sqref="H68">
    <cfRule type="cellIs" dxfId="587" priority="1268" operator="lessThan">
      <formula>0</formula>
    </cfRule>
  </conditionalFormatting>
  <conditionalFormatting sqref="I68">
    <cfRule type="cellIs" dxfId="586" priority="1267" operator="lessThan">
      <formula>0</formula>
    </cfRule>
  </conditionalFormatting>
  <conditionalFormatting sqref="I68">
    <cfRule type="cellIs" dxfId="585" priority="1266" operator="lessThan">
      <formula>0</formula>
    </cfRule>
  </conditionalFormatting>
  <conditionalFormatting sqref="I68">
    <cfRule type="cellIs" dxfId="584" priority="1265" operator="lessThan">
      <formula>0</formula>
    </cfRule>
  </conditionalFormatting>
  <conditionalFormatting sqref="I68">
    <cfRule type="cellIs" dxfId="583" priority="1264" operator="lessThan">
      <formula>0</formula>
    </cfRule>
  </conditionalFormatting>
  <conditionalFormatting sqref="I68">
    <cfRule type="cellIs" dxfId="582" priority="1263" operator="lessThan">
      <formula>0</formula>
    </cfRule>
  </conditionalFormatting>
  <conditionalFormatting sqref="I68">
    <cfRule type="cellIs" dxfId="581" priority="1262" operator="lessThan">
      <formula>0</formula>
    </cfRule>
  </conditionalFormatting>
  <conditionalFormatting sqref="I68">
    <cfRule type="cellIs" dxfId="580" priority="1261" operator="lessThan">
      <formula>0</formula>
    </cfRule>
  </conditionalFormatting>
  <conditionalFormatting sqref="I68">
    <cfRule type="cellIs" dxfId="579" priority="1260" operator="lessThan">
      <formula>0</formula>
    </cfRule>
  </conditionalFormatting>
  <conditionalFormatting sqref="I68">
    <cfRule type="cellIs" dxfId="578" priority="1259" operator="lessThan">
      <formula>0</formula>
    </cfRule>
  </conditionalFormatting>
  <conditionalFormatting sqref="I68">
    <cfRule type="cellIs" dxfId="577" priority="1258" operator="lessThan">
      <formula>0</formula>
    </cfRule>
  </conditionalFormatting>
  <conditionalFormatting sqref="I68">
    <cfRule type="cellIs" dxfId="576" priority="1257" operator="lessThan">
      <formula>0</formula>
    </cfRule>
  </conditionalFormatting>
  <conditionalFormatting sqref="I68">
    <cfRule type="cellIs" dxfId="575" priority="1256" operator="lessThan">
      <formula>0</formula>
    </cfRule>
  </conditionalFormatting>
  <conditionalFormatting sqref="I68">
    <cfRule type="cellIs" dxfId="574" priority="1255" operator="lessThan">
      <formula>0</formula>
    </cfRule>
  </conditionalFormatting>
  <conditionalFormatting sqref="H67:I67">
    <cfRule type="cellIs" dxfId="573" priority="1254" operator="lessThan">
      <formula>0</formula>
    </cfRule>
  </conditionalFormatting>
  <conditionalFormatting sqref="H67">
    <cfRule type="cellIs" dxfId="572" priority="1253" operator="lessThan">
      <formula>0</formula>
    </cfRule>
  </conditionalFormatting>
  <conditionalFormatting sqref="I67">
    <cfRule type="cellIs" dxfId="571" priority="1252" operator="lessThan">
      <formula>0</formula>
    </cfRule>
  </conditionalFormatting>
  <conditionalFormatting sqref="I67">
    <cfRule type="cellIs" dxfId="570" priority="1251" operator="lessThan">
      <formula>0</formula>
    </cfRule>
  </conditionalFormatting>
  <conditionalFormatting sqref="H67">
    <cfRule type="cellIs" dxfId="569" priority="1250" operator="lessThan">
      <formula>0</formula>
    </cfRule>
  </conditionalFormatting>
  <conditionalFormatting sqref="H67">
    <cfRule type="cellIs" dxfId="568" priority="1249" operator="lessThan">
      <formula>0</formula>
    </cfRule>
  </conditionalFormatting>
  <conditionalFormatting sqref="H67">
    <cfRule type="cellIs" dxfId="567" priority="1248" operator="lessThan">
      <formula>0</formula>
    </cfRule>
  </conditionalFormatting>
  <conditionalFormatting sqref="H67">
    <cfRule type="cellIs" dxfId="566" priority="1247" operator="lessThan">
      <formula>0</formula>
    </cfRule>
  </conditionalFormatting>
  <conditionalFormatting sqref="H67">
    <cfRule type="cellIs" dxfId="565" priority="1246" operator="lessThan">
      <formula>0</formula>
    </cfRule>
  </conditionalFormatting>
  <conditionalFormatting sqref="H67">
    <cfRule type="cellIs" dxfId="564" priority="1245" operator="lessThan">
      <formula>0</formula>
    </cfRule>
  </conditionalFormatting>
  <conditionalFormatting sqref="H67">
    <cfRule type="cellIs" dxfId="563" priority="1244" operator="lessThan">
      <formula>0</formula>
    </cfRule>
  </conditionalFormatting>
  <conditionalFormatting sqref="H67">
    <cfRule type="cellIs" dxfId="562" priority="1243" operator="lessThan">
      <formula>0</formula>
    </cfRule>
  </conditionalFormatting>
  <conditionalFormatting sqref="H67">
    <cfRule type="cellIs" dxfId="561" priority="1242" operator="lessThan">
      <formula>0</formula>
    </cfRule>
  </conditionalFormatting>
  <conditionalFormatting sqref="H67:I67">
    <cfRule type="cellIs" dxfId="560" priority="1241" operator="lessThan">
      <formula>0</formula>
    </cfRule>
  </conditionalFormatting>
  <conditionalFormatting sqref="H67">
    <cfRule type="cellIs" dxfId="559" priority="1240" operator="lessThan">
      <formula>0</formula>
    </cfRule>
  </conditionalFormatting>
  <conditionalFormatting sqref="I67">
    <cfRule type="cellIs" dxfId="558" priority="1239" operator="lessThan">
      <formula>0</formula>
    </cfRule>
  </conditionalFormatting>
  <conditionalFormatting sqref="I67">
    <cfRule type="cellIs" dxfId="557" priority="1238" operator="lessThan">
      <formula>0</formula>
    </cfRule>
  </conditionalFormatting>
  <conditionalFormatting sqref="H67">
    <cfRule type="cellIs" dxfId="556" priority="1237" operator="lessThan">
      <formula>0</formula>
    </cfRule>
  </conditionalFormatting>
  <conditionalFormatting sqref="H67">
    <cfRule type="cellIs" dxfId="555" priority="1236" operator="lessThan">
      <formula>0</formula>
    </cfRule>
  </conditionalFormatting>
  <conditionalFormatting sqref="H67">
    <cfRule type="cellIs" dxfId="554" priority="1235" operator="lessThan">
      <formula>0</formula>
    </cfRule>
  </conditionalFormatting>
  <conditionalFormatting sqref="H67">
    <cfRule type="cellIs" dxfId="553" priority="1234" operator="lessThan">
      <formula>0</formula>
    </cfRule>
  </conditionalFormatting>
  <conditionalFormatting sqref="H67">
    <cfRule type="cellIs" dxfId="552" priority="1233" operator="lessThan">
      <formula>0</formula>
    </cfRule>
  </conditionalFormatting>
  <conditionalFormatting sqref="H67">
    <cfRule type="cellIs" dxfId="551" priority="1232" operator="lessThan">
      <formula>0</formula>
    </cfRule>
  </conditionalFormatting>
  <conditionalFormatting sqref="H67">
    <cfRule type="cellIs" dxfId="550" priority="1231" operator="lessThan">
      <formula>0</formula>
    </cfRule>
  </conditionalFormatting>
  <conditionalFormatting sqref="H67">
    <cfRule type="cellIs" dxfId="549" priority="1230" operator="lessThan">
      <formula>0</formula>
    </cfRule>
  </conditionalFormatting>
  <conditionalFormatting sqref="H67">
    <cfRule type="cellIs" dxfId="548" priority="1229" operator="lessThan">
      <formula>0</formula>
    </cfRule>
  </conditionalFormatting>
  <conditionalFormatting sqref="H67">
    <cfRule type="cellIs" dxfId="547" priority="1228" operator="lessThan">
      <formula>0</formula>
    </cfRule>
  </conditionalFormatting>
  <conditionalFormatting sqref="H67">
    <cfRule type="cellIs" dxfId="546" priority="1227" operator="lessThan">
      <formula>0</formula>
    </cfRule>
  </conditionalFormatting>
  <conditionalFormatting sqref="H67">
    <cfRule type="cellIs" dxfId="545" priority="1226" operator="lessThan">
      <formula>0</formula>
    </cfRule>
  </conditionalFormatting>
  <conditionalFormatting sqref="H67">
    <cfRule type="cellIs" dxfId="544" priority="1225" operator="lessThan">
      <formula>0</formula>
    </cfRule>
  </conditionalFormatting>
  <conditionalFormatting sqref="H67">
    <cfRule type="cellIs" dxfId="543" priority="1224" operator="lessThan">
      <formula>0</formula>
    </cfRule>
  </conditionalFormatting>
  <conditionalFormatting sqref="I67">
    <cfRule type="cellIs" dxfId="542" priority="1223" operator="lessThan">
      <formula>0</formula>
    </cfRule>
  </conditionalFormatting>
  <conditionalFormatting sqref="I67">
    <cfRule type="cellIs" dxfId="541" priority="1222" operator="lessThan">
      <formula>0</formula>
    </cfRule>
  </conditionalFormatting>
  <conditionalFormatting sqref="I67">
    <cfRule type="cellIs" dxfId="540" priority="1221" operator="lessThan">
      <formula>0</formula>
    </cfRule>
  </conditionalFormatting>
  <conditionalFormatting sqref="I67">
    <cfRule type="cellIs" dxfId="539" priority="1220" operator="lessThan">
      <formula>0</formula>
    </cfRule>
  </conditionalFormatting>
  <conditionalFormatting sqref="I67">
    <cfRule type="cellIs" dxfId="538" priority="1219" operator="lessThan">
      <formula>0</formula>
    </cfRule>
  </conditionalFormatting>
  <conditionalFormatting sqref="I67">
    <cfRule type="cellIs" dxfId="537" priority="1218" operator="lessThan">
      <formula>0</formula>
    </cfRule>
  </conditionalFormatting>
  <conditionalFormatting sqref="I67">
    <cfRule type="cellIs" dxfId="536" priority="1217" operator="lessThan">
      <formula>0</formula>
    </cfRule>
  </conditionalFormatting>
  <conditionalFormatting sqref="I67">
    <cfRule type="cellIs" dxfId="535" priority="1216" operator="lessThan">
      <formula>0</formula>
    </cfRule>
  </conditionalFormatting>
  <conditionalFormatting sqref="I67">
    <cfRule type="cellIs" dxfId="534" priority="1215" operator="lessThan">
      <formula>0</formula>
    </cfRule>
  </conditionalFormatting>
  <conditionalFormatting sqref="I67">
    <cfRule type="cellIs" dxfId="533" priority="1214" operator="lessThan">
      <formula>0</formula>
    </cfRule>
  </conditionalFormatting>
  <conditionalFormatting sqref="I67">
    <cfRule type="cellIs" dxfId="532" priority="1213" operator="lessThan">
      <formula>0</formula>
    </cfRule>
  </conditionalFormatting>
  <conditionalFormatting sqref="I67">
    <cfRule type="cellIs" dxfId="531" priority="1212" operator="lessThan">
      <formula>0</formula>
    </cfRule>
  </conditionalFormatting>
  <conditionalFormatting sqref="I67">
    <cfRule type="cellIs" dxfId="530" priority="1211" operator="lessThan">
      <formula>0</formula>
    </cfRule>
  </conditionalFormatting>
  <conditionalFormatting sqref="H66:I66">
    <cfRule type="cellIs" dxfId="529" priority="1210" operator="lessThan">
      <formula>0</formula>
    </cfRule>
  </conditionalFormatting>
  <conditionalFormatting sqref="H66">
    <cfRule type="cellIs" dxfId="528" priority="1209" operator="lessThan">
      <formula>0</formula>
    </cfRule>
  </conditionalFormatting>
  <conditionalFormatting sqref="I66">
    <cfRule type="cellIs" dxfId="527" priority="1208" operator="lessThan">
      <formula>0</formula>
    </cfRule>
  </conditionalFormatting>
  <conditionalFormatting sqref="I66">
    <cfRule type="cellIs" dxfId="526" priority="1207" operator="lessThan">
      <formula>0</formula>
    </cfRule>
  </conditionalFormatting>
  <conditionalFormatting sqref="H66">
    <cfRule type="cellIs" dxfId="525" priority="1206" operator="lessThan">
      <formula>0</formula>
    </cfRule>
  </conditionalFormatting>
  <conditionalFormatting sqref="H66">
    <cfRule type="cellIs" dxfId="524" priority="1205" operator="lessThan">
      <formula>0</formula>
    </cfRule>
  </conditionalFormatting>
  <conditionalFormatting sqref="H66">
    <cfRule type="cellIs" dxfId="523" priority="1204" operator="lessThan">
      <formula>0</formula>
    </cfRule>
  </conditionalFormatting>
  <conditionalFormatting sqref="H66">
    <cfRule type="cellIs" dxfId="522" priority="1203" operator="lessThan">
      <formula>0</formula>
    </cfRule>
  </conditionalFormatting>
  <conditionalFormatting sqref="H66">
    <cfRule type="cellIs" dxfId="521" priority="1202" operator="lessThan">
      <formula>0</formula>
    </cfRule>
  </conditionalFormatting>
  <conditionalFormatting sqref="H66">
    <cfRule type="cellIs" dxfId="520" priority="1201" operator="lessThan">
      <formula>0</formula>
    </cfRule>
  </conditionalFormatting>
  <conditionalFormatting sqref="H66">
    <cfRule type="cellIs" dxfId="519" priority="1200" operator="lessThan">
      <formula>0</formula>
    </cfRule>
  </conditionalFormatting>
  <conditionalFormatting sqref="H66">
    <cfRule type="cellIs" dxfId="518" priority="1199" operator="lessThan">
      <formula>0</formula>
    </cfRule>
  </conditionalFormatting>
  <conditionalFormatting sqref="H66">
    <cfRule type="cellIs" dxfId="517" priority="1198" operator="lessThan">
      <formula>0</formula>
    </cfRule>
  </conditionalFormatting>
  <conditionalFormatting sqref="H66:I66">
    <cfRule type="cellIs" dxfId="516" priority="1197" operator="lessThan">
      <formula>0</formula>
    </cfRule>
  </conditionalFormatting>
  <conditionalFormatting sqref="H66">
    <cfRule type="cellIs" dxfId="515" priority="1196" operator="lessThan">
      <formula>0</formula>
    </cfRule>
  </conditionalFormatting>
  <conditionalFormatting sqref="I66">
    <cfRule type="cellIs" dxfId="514" priority="1195" operator="lessThan">
      <formula>0</formula>
    </cfRule>
  </conditionalFormatting>
  <conditionalFormatting sqref="I66">
    <cfRule type="cellIs" dxfId="513" priority="1194" operator="lessThan">
      <formula>0</formula>
    </cfRule>
  </conditionalFormatting>
  <conditionalFormatting sqref="H66">
    <cfRule type="cellIs" dxfId="512" priority="1193" operator="lessThan">
      <formula>0</formula>
    </cfRule>
  </conditionalFormatting>
  <conditionalFormatting sqref="H66">
    <cfRule type="cellIs" dxfId="511" priority="1192" operator="lessThan">
      <formula>0</formula>
    </cfRule>
  </conditionalFormatting>
  <conditionalFormatting sqref="H66">
    <cfRule type="cellIs" dxfId="510" priority="1191" operator="lessThan">
      <formula>0</formula>
    </cfRule>
  </conditionalFormatting>
  <conditionalFormatting sqref="H66">
    <cfRule type="cellIs" dxfId="509" priority="1190" operator="lessThan">
      <formula>0</formula>
    </cfRule>
  </conditionalFormatting>
  <conditionalFormatting sqref="H66">
    <cfRule type="cellIs" dxfId="508" priority="1189" operator="lessThan">
      <formula>0</formula>
    </cfRule>
  </conditionalFormatting>
  <conditionalFormatting sqref="H66">
    <cfRule type="cellIs" dxfId="507" priority="1188" operator="lessThan">
      <formula>0</formula>
    </cfRule>
  </conditionalFormatting>
  <conditionalFormatting sqref="H66">
    <cfRule type="cellIs" dxfId="506" priority="1187" operator="lessThan">
      <formula>0</formula>
    </cfRule>
  </conditionalFormatting>
  <conditionalFormatting sqref="H66">
    <cfRule type="cellIs" dxfId="505" priority="1186" operator="lessThan">
      <formula>0</formula>
    </cfRule>
  </conditionalFormatting>
  <conditionalFormatting sqref="H66">
    <cfRule type="cellIs" dxfId="504" priority="1185" operator="lessThan">
      <formula>0</formula>
    </cfRule>
  </conditionalFormatting>
  <conditionalFormatting sqref="H66">
    <cfRule type="cellIs" dxfId="503" priority="1184" operator="lessThan">
      <formula>0</formula>
    </cfRule>
  </conditionalFormatting>
  <conditionalFormatting sqref="H66">
    <cfRule type="cellIs" dxfId="502" priority="1183" operator="lessThan">
      <formula>0</formula>
    </cfRule>
  </conditionalFormatting>
  <conditionalFormatting sqref="H66">
    <cfRule type="cellIs" dxfId="501" priority="1182" operator="lessThan">
      <formula>0</formula>
    </cfRule>
  </conditionalFormatting>
  <conditionalFormatting sqref="H66">
    <cfRule type="cellIs" dxfId="500" priority="1181" operator="lessThan">
      <formula>0</formula>
    </cfRule>
  </conditionalFormatting>
  <conditionalFormatting sqref="H66">
    <cfRule type="cellIs" dxfId="499" priority="1180" operator="lessThan">
      <formula>0</formula>
    </cfRule>
  </conditionalFormatting>
  <conditionalFormatting sqref="I66">
    <cfRule type="cellIs" dxfId="498" priority="1179" operator="lessThan">
      <formula>0</formula>
    </cfRule>
  </conditionalFormatting>
  <conditionalFormatting sqref="I66">
    <cfRule type="cellIs" dxfId="497" priority="1178" operator="lessThan">
      <formula>0</formula>
    </cfRule>
  </conditionalFormatting>
  <conditionalFormatting sqref="I66">
    <cfRule type="cellIs" dxfId="496" priority="1177" operator="lessThan">
      <formula>0</formula>
    </cfRule>
  </conditionalFormatting>
  <conditionalFormatting sqref="I66">
    <cfRule type="cellIs" dxfId="495" priority="1176" operator="lessThan">
      <formula>0</formula>
    </cfRule>
  </conditionalFormatting>
  <conditionalFormatting sqref="I66">
    <cfRule type="cellIs" dxfId="494" priority="1175" operator="lessThan">
      <formula>0</formula>
    </cfRule>
  </conditionalFormatting>
  <conditionalFormatting sqref="I66">
    <cfRule type="cellIs" dxfId="493" priority="1174" operator="lessThan">
      <formula>0</formula>
    </cfRule>
  </conditionalFormatting>
  <conditionalFormatting sqref="I66">
    <cfRule type="cellIs" dxfId="492" priority="1173" operator="lessThan">
      <formula>0</formula>
    </cfRule>
  </conditionalFormatting>
  <conditionalFormatting sqref="I66">
    <cfRule type="cellIs" dxfId="491" priority="1172" operator="lessThan">
      <formula>0</formula>
    </cfRule>
  </conditionalFormatting>
  <conditionalFormatting sqref="I66">
    <cfRule type="cellIs" dxfId="490" priority="1171" operator="lessThan">
      <formula>0</formula>
    </cfRule>
  </conditionalFormatting>
  <conditionalFormatting sqref="I66">
    <cfRule type="cellIs" dxfId="489" priority="1170" operator="lessThan">
      <formula>0</formula>
    </cfRule>
  </conditionalFormatting>
  <conditionalFormatting sqref="I66">
    <cfRule type="cellIs" dxfId="488" priority="1169" operator="lessThan">
      <formula>0</formula>
    </cfRule>
  </conditionalFormatting>
  <conditionalFormatting sqref="I66">
    <cfRule type="cellIs" dxfId="487" priority="1168" operator="lessThan">
      <formula>0</formula>
    </cfRule>
  </conditionalFormatting>
  <conditionalFormatting sqref="I66">
    <cfRule type="cellIs" dxfId="486" priority="1167" operator="lessThan">
      <formula>0</formula>
    </cfRule>
  </conditionalFormatting>
  <conditionalFormatting sqref="H66">
    <cfRule type="cellIs" dxfId="485" priority="1166" operator="lessThan">
      <formula>0</formula>
    </cfRule>
  </conditionalFormatting>
  <conditionalFormatting sqref="H66">
    <cfRule type="cellIs" dxfId="484" priority="1165" operator="lessThan">
      <formula>0</formula>
    </cfRule>
  </conditionalFormatting>
  <conditionalFormatting sqref="H66">
    <cfRule type="cellIs" dxfId="483" priority="1164" operator="lessThan">
      <formula>0</formula>
    </cfRule>
  </conditionalFormatting>
  <conditionalFormatting sqref="H66">
    <cfRule type="cellIs" dxfId="482" priority="1163" operator="lessThan">
      <formula>0</formula>
    </cfRule>
  </conditionalFormatting>
  <conditionalFormatting sqref="H66">
    <cfRule type="cellIs" dxfId="481" priority="1162" operator="lessThan">
      <formula>0</formula>
    </cfRule>
  </conditionalFormatting>
  <conditionalFormatting sqref="H66">
    <cfRule type="cellIs" dxfId="480" priority="1161" operator="lessThan">
      <formula>0</formula>
    </cfRule>
  </conditionalFormatting>
  <conditionalFormatting sqref="H66">
    <cfRule type="cellIs" dxfId="479" priority="1160" operator="lessThan">
      <formula>0</formula>
    </cfRule>
  </conditionalFormatting>
  <conditionalFormatting sqref="H66">
    <cfRule type="cellIs" dxfId="478" priority="1159" operator="lessThan">
      <formula>0</formula>
    </cfRule>
  </conditionalFormatting>
  <conditionalFormatting sqref="H66">
    <cfRule type="cellIs" dxfId="477" priority="1158" operator="lessThan">
      <formula>0</formula>
    </cfRule>
  </conditionalFormatting>
  <conditionalFormatting sqref="H66">
    <cfRule type="cellIs" dxfId="476" priority="1157" operator="lessThan">
      <formula>0</formula>
    </cfRule>
  </conditionalFormatting>
  <conditionalFormatting sqref="H66">
    <cfRule type="cellIs" dxfId="475" priority="1156" operator="lessThan">
      <formula>0</formula>
    </cfRule>
  </conditionalFormatting>
  <conditionalFormatting sqref="H66">
    <cfRule type="cellIs" dxfId="474" priority="1155" operator="lessThan">
      <formula>0</formula>
    </cfRule>
  </conditionalFormatting>
  <conditionalFormatting sqref="H66">
    <cfRule type="cellIs" dxfId="473" priority="1154" operator="lessThan">
      <formula>0</formula>
    </cfRule>
  </conditionalFormatting>
  <conditionalFormatting sqref="H66">
    <cfRule type="cellIs" dxfId="472" priority="1153" operator="lessThan">
      <formula>0</formula>
    </cfRule>
  </conditionalFormatting>
  <conditionalFormatting sqref="H66">
    <cfRule type="cellIs" dxfId="471" priority="1152" operator="lessThan">
      <formula>0</formula>
    </cfRule>
  </conditionalFormatting>
  <conditionalFormatting sqref="H66">
    <cfRule type="cellIs" dxfId="470" priority="1151" operator="lessThan">
      <formula>0</formula>
    </cfRule>
  </conditionalFormatting>
  <conditionalFormatting sqref="H66">
    <cfRule type="cellIs" dxfId="469" priority="1150" operator="lessThan">
      <formula>0</formula>
    </cfRule>
  </conditionalFormatting>
  <conditionalFormatting sqref="H66">
    <cfRule type="cellIs" dxfId="468" priority="1149" operator="lessThan">
      <formula>0</formula>
    </cfRule>
  </conditionalFormatting>
  <conditionalFormatting sqref="H66">
    <cfRule type="cellIs" dxfId="467" priority="1148" operator="lessThan">
      <formula>0</formula>
    </cfRule>
  </conditionalFormatting>
  <conditionalFormatting sqref="H66">
    <cfRule type="cellIs" dxfId="466" priority="1147" operator="lessThan">
      <formula>0</formula>
    </cfRule>
  </conditionalFormatting>
  <conditionalFormatting sqref="H66">
    <cfRule type="cellIs" dxfId="465" priority="1146" operator="lessThan">
      <formula>0</formula>
    </cfRule>
  </conditionalFormatting>
  <conditionalFormatting sqref="H66">
    <cfRule type="cellIs" dxfId="464" priority="1145" operator="lessThan">
      <formula>0</formula>
    </cfRule>
  </conditionalFormatting>
  <conditionalFormatting sqref="H66">
    <cfRule type="cellIs" dxfId="463" priority="1144" operator="lessThan">
      <formula>0</formula>
    </cfRule>
  </conditionalFormatting>
  <conditionalFormatting sqref="H66">
    <cfRule type="cellIs" dxfId="462" priority="1143" operator="lessThan">
      <formula>0</formula>
    </cfRule>
  </conditionalFormatting>
  <conditionalFormatting sqref="H66">
    <cfRule type="cellIs" dxfId="461" priority="1142" operator="lessThan">
      <formula>0</formula>
    </cfRule>
  </conditionalFormatting>
  <conditionalFormatting sqref="H66">
    <cfRule type="cellIs" dxfId="460" priority="1141" operator="lessThan">
      <formula>0</formula>
    </cfRule>
  </conditionalFormatting>
  <conditionalFormatting sqref="H66">
    <cfRule type="cellIs" dxfId="459" priority="1140" operator="lessThan">
      <formula>0</formula>
    </cfRule>
  </conditionalFormatting>
  <conditionalFormatting sqref="H66">
    <cfRule type="cellIs" dxfId="458" priority="1139" operator="lessThan">
      <formula>0</formula>
    </cfRule>
  </conditionalFormatting>
  <conditionalFormatting sqref="H66">
    <cfRule type="cellIs" dxfId="457" priority="1138" operator="lessThan">
      <formula>0</formula>
    </cfRule>
  </conditionalFormatting>
  <conditionalFormatting sqref="H66">
    <cfRule type="cellIs" dxfId="456" priority="1137" operator="lessThan">
      <formula>0</formula>
    </cfRule>
  </conditionalFormatting>
  <conditionalFormatting sqref="H66">
    <cfRule type="cellIs" dxfId="455" priority="1136" operator="lessThan">
      <formula>0</formula>
    </cfRule>
  </conditionalFormatting>
  <conditionalFormatting sqref="H66">
    <cfRule type="cellIs" dxfId="454" priority="1135" operator="lessThan">
      <formula>0</formula>
    </cfRule>
  </conditionalFormatting>
  <conditionalFormatting sqref="H66">
    <cfRule type="cellIs" dxfId="453" priority="1134" operator="lessThan">
      <formula>0</formula>
    </cfRule>
  </conditionalFormatting>
  <conditionalFormatting sqref="H66">
    <cfRule type="cellIs" dxfId="452" priority="1133" operator="lessThan">
      <formula>0</formula>
    </cfRule>
  </conditionalFormatting>
  <conditionalFormatting sqref="H66">
    <cfRule type="cellIs" dxfId="451" priority="1132" operator="lessThan">
      <formula>0</formula>
    </cfRule>
  </conditionalFormatting>
  <conditionalFormatting sqref="H66">
    <cfRule type="cellIs" dxfId="450" priority="1131" operator="lessThan">
      <formula>0</formula>
    </cfRule>
  </conditionalFormatting>
  <conditionalFormatting sqref="H66">
    <cfRule type="cellIs" dxfId="449" priority="1130" operator="lessThan">
      <formula>0</formula>
    </cfRule>
  </conditionalFormatting>
  <conditionalFormatting sqref="H66">
    <cfRule type="cellIs" dxfId="448" priority="1129" operator="lessThan">
      <formula>0</formula>
    </cfRule>
  </conditionalFormatting>
  <conditionalFormatting sqref="H66">
    <cfRule type="cellIs" dxfId="447" priority="1128" operator="lessThan">
      <formula>0</formula>
    </cfRule>
  </conditionalFormatting>
  <conditionalFormatting sqref="H66">
    <cfRule type="cellIs" dxfId="446" priority="1127" operator="lessThan">
      <formula>0</formula>
    </cfRule>
  </conditionalFormatting>
  <conditionalFormatting sqref="H66">
    <cfRule type="cellIs" dxfId="445" priority="1126" operator="lessThan">
      <formula>0</formula>
    </cfRule>
  </conditionalFormatting>
  <conditionalFormatting sqref="H66">
    <cfRule type="cellIs" dxfId="444" priority="1125" operator="lessThan">
      <formula>0</formula>
    </cfRule>
  </conditionalFormatting>
  <conditionalFormatting sqref="H66">
    <cfRule type="cellIs" dxfId="443" priority="1124" operator="lessThan">
      <formula>0</formula>
    </cfRule>
  </conditionalFormatting>
  <conditionalFormatting sqref="H65:I65">
    <cfRule type="cellIs" dxfId="442" priority="1123" operator="lessThan">
      <formula>0</formula>
    </cfRule>
  </conditionalFormatting>
  <conditionalFormatting sqref="H65">
    <cfRule type="cellIs" dxfId="441" priority="1122" operator="lessThan">
      <formula>0</formula>
    </cfRule>
  </conditionalFormatting>
  <conditionalFormatting sqref="I65">
    <cfRule type="cellIs" dxfId="440" priority="1121" operator="lessThan">
      <formula>0</formula>
    </cfRule>
  </conditionalFormatting>
  <conditionalFormatting sqref="I65">
    <cfRule type="cellIs" dxfId="439" priority="1120" operator="lessThan">
      <formula>0</formula>
    </cfRule>
  </conditionalFormatting>
  <conditionalFormatting sqref="H65">
    <cfRule type="cellIs" dxfId="438" priority="1119" operator="lessThan">
      <formula>0</formula>
    </cfRule>
  </conditionalFormatting>
  <conditionalFormatting sqref="H65">
    <cfRule type="cellIs" dxfId="437" priority="1118" operator="lessThan">
      <formula>0</formula>
    </cfRule>
  </conditionalFormatting>
  <conditionalFormatting sqref="H65">
    <cfRule type="cellIs" dxfId="436" priority="1117" operator="lessThan">
      <formula>0</formula>
    </cfRule>
  </conditionalFormatting>
  <conditionalFormatting sqref="H65">
    <cfRule type="cellIs" dxfId="435" priority="1116" operator="lessThan">
      <formula>0</formula>
    </cfRule>
  </conditionalFormatting>
  <conditionalFormatting sqref="H65">
    <cfRule type="cellIs" dxfId="434" priority="1115" operator="lessThan">
      <formula>0</formula>
    </cfRule>
  </conditionalFormatting>
  <conditionalFormatting sqref="H65">
    <cfRule type="cellIs" dxfId="433" priority="1114" operator="lessThan">
      <formula>0</formula>
    </cfRule>
  </conditionalFormatting>
  <conditionalFormatting sqref="H65">
    <cfRule type="cellIs" dxfId="432" priority="1113" operator="lessThan">
      <formula>0</formula>
    </cfRule>
  </conditionalFormatting>
  <conditionalFormatting sqref="H65">
    <cfRule type="cellIs" dxfId="431" priority="1112" operator="lessThan">
      <formula>0</formula>
    </cfRule>
  </conditionalFormatting>
  <conditionalFormatting sqref="H65">
    <cfRule type="cellIs" dxfId="430" priority="1111" operator="lessThan">
      <formula>0</formula>
    </cfRule>
  </conditionalFormatting>
  <conditionalFormatting sqref="H65:I65">
    <cfRule type="cellIs" dxfId="429" priority="1110" operator="lessThan">
      <formula>0</formula>
    </cfRule>
  </conditionalFormatting>
  <conditionalFormatting sqref="H65">
    <cfRule type="cellIs" dxfId="428" priority="1109" operator="lessThan">
      <formula>0</formula>
    </cfRule>
  </conditionalFormatting>
  <conditionalFormatting sqref="I65">
    <cfRule type="cellIs" dxfId="427" priority="1108" operator="lessThan">
      <formula>0</formula>
    </cfRule>
  </conditionalFormatting>
  <conditionalFormatting sqref="I65">
    <cfRule type="cellIs" dxfId="426" priority="1107" operator="lessThan">
      <formula>0</formula>
    </cfRule>
  </conditionalFormatting>
  <conditionalFormatting sqref="H65">
    <cfRule type="cellIs" dxfId="425" priority="1106" operator="lessThan">
      <formula>0</formula>
    </cfRule>
  </conditionalFormatting>
  <conditionalFormatting sqref="H65">
    <cfRule type="cellIs" dxfId="424" priority="1105" operator="lessThan">
      <formula>0</formula>
    </cfRule>
  </conditionalFormatting>
  <conditionalFormatting sqref="H65">
    <cfRule type="cellIs" dxfId="423" priority="1104" operator="lessThan">
      <formula>0</formula>
    </cfRule>
  </conditionalFormatting>
  <conditionalFormatting sqref="H65">
    <cfRule type="cellIs" dxfId="422" priority="1103" operator="lessThan">
      <formula>0</formula>
    </cfRule>
  </conditionalFormatting>
  <conditionalFormatting sqref="H65">
    <cfRule type="cellIs" dxfId="421" priority="1102" operator="lessThan">
      <formula>0</formula>
    </cfRule>
  </conditionalFormatting>
  <conditionalFormatting sqref="H65">
    <cfRule type="cellIs" dxfId="420" priority="1101" operator="lessThan">
      <formula>0</formula>
    </cfRule>
  </conditionalFormatting>
  <conditionalFormatting sqref="H65">
    <cfRule type="cellIs" dxfId="419" priority="1100" operator="lessThan">
      <formula>0</formula>
    </cfRule>
  </conditionalFormatting>
  <conditionalFormatting sqref="H65">
    <cfRule type="cellIs" dxfId="418" priority="1099" operator="lessThan">
      <formula>0</formula>
    </cfRule>
  </conditionalFormatting>
  <conditionalFormatting sqref="H65">
    <cfRule type="cellIs" dxfId="417" priority="1098" operator="lessThan">
      <formula>0</formula>
    </cfRule>
  </conditionalFormatting>
  <conditionalFormatting sqref="H65">
    <cfRule type="cellIs" dxfId="416" priority="1097" operator="lessThan">
      <formula>0</formula>
    </cfRule>
  </conditionalFormatting>
  <conditionalFormatting sqref="H65">
    <cfRule type="cellIs" dxfId="415" priority="1096" operator="lessThan">
      <formula>0</formula>
    </cfRule>
  </conditionalFormatting>
  <conditionalFormatting sqref="H65">
    <cfRule type="cellIs" dxfId="414" priority="1095" operator="lessThan">
      <formula>0</formula>
    </cfRule>
  </conditionalFormatting>
  <conditionalFormatting sqref="H65">
    <cfRule type="cellIs" dxfId="413" priority="1094" operator="lessThan">
      <formula>0</formula>
    </cfRule>
  </conditionalFormatting>
  <conditionalFormatting sqref="H65">
    <cfRule type="cellIs" dxfId="412" priority="1093" operator="lessThan">
      <formula>0</formula>
    </cfRule>
  </conditionalFormatting>
  <conditionalFormatting sqref="I65">
    <cfRule type="cellIs" dxfId="411" priority="1092" operator="lessThan">
      <formula>0</formula>
    </cfRule>
  </conditionalFormatting>
  <conditionalFormatting sqref="I65">
    <cfRule type="cellIs" dxfId="410" priority="1091" operator="lessThan">
      <formula>0</formula>
    </cfRule>
  </conditionalFormatting>
  <conditionalFormatting sqref="I65">
    <cfRule type="cellIs" dxfId="409" priority="1090" operator="lessThan">
      <formula>0</formula>
    </cfRule>
  </conditionalFormatting>
  <conditionalFormatting sqref="I65">
    <cfRule type="cellIs" dxfId="408" priority="1089" operator="lessThan">
      <formula>0</formula>
    </cfRule>
  </conditionalFormatting>
  <conditionalFormatting sqref="I65">
    <cfRule type="cellIs" dxfId="407" priority="1088" operator="lessThan">
      <formula>0</formula>
    </cfRule>
  </conditionalFormatting>
  <conditionalFormatting sqref="I65">
    <cfRule type="cellIs" dxfId="406" priority="1087" operator="lessThan">
      <formula>0</formula>
    </cfRule>
  </conditionalFormatting>
  <conditionalFormatting sqref="I65">
    <cfRule type="cellIs" dxfId="405" priority="1086" operator="lessThan">
      <formula>0</formula>
    </cfRule>
  </conditionalFormatting>
  <conditionalFormatting sqref="I65">
    <cfRule type="cellIs" dxfId="404" priority="1085" operator="lessThan">
      <formula>0</formula>
    </cfRule>
  </conditionalFormatting>
  <conditionalFormatting sqref="I65">
    <cfRule type="cellIs" dxfId="403" priority="1084" operator="lessThan">
      <formula>0</formula>
    </cfRule>
  </conditionalFormatting>
  <conditionalFormatting sqref="I65">
    <cfRule type="cellIs" dxfId="402" priority="1083" operator="lessThan">
      <formula>0</formula>
    </cfRule>
  </conditionalFormatting>
  <conditionalFormatting sqref="I65">
    <cfRule type="cellIs" dxfId="401" priority="1082" operator="lessThan">
      <formula>0</formula>
    </cfRule>
  </conditionalFormatting>
  <conditionalFormatting sqref="I65">
    <cfRule type="cellIs" dxfId="400" priority="1081" operator="lessThan">
      <formula>0</formula>
    </cfRule>
  </conditionalFormatting>
  <conditionalFormatting sqref="I65">
    <cfRule type="cellIs" dxfId="399" priority="1080" operator="lessThan">
      <formula>0</formula>
    </cfRule>
  </conditionalFormatting>
  <conditionalFormatting sqref="H65">
    <cfRule type="cellIs" dxfId="398" priority="1079" operator="lessThan">
      <formula>0</formula>
    </cfRule>
  </conditionalFormatting>
  <conditionalFormatting sqref="H65">
    <cfRule type="cellIs" dxfId="397" priority="1078" operator="lessThan">
      <formula>0</formula>
    </cfRule>
  </conditionalFormatting>
  <conditionalFormatting sqref="H65">
    <cfRule type="cellIs" dxfId="396" priority="1077" operator="lessThan">
      <formula>0</formula>
    </cfRule>
  </conditionalFormatting>
  <conditionalFormatting sqref="H65">
    <cfRule type="cellIs" dxfId="395" priority="1076" operator="lessThan">
      <formula>0</formula>
    </cfRule>
  </conditionalFormatting>
  <conditionalFormatting sqref="H65">
    <cfRule type="cellIs" dxfId="394" priority="1075" operator="lessThan">
      <formula>0</formula>
    </cfRule>
  </conditionalFormatting>
  <conditionalFormatting sqref="H65">
    <cfRule type="cellIs" dxfId="393" priority="1074" operator="lessThan">
      <formula>0</formula>
    </cfRule>
  </conditionalFormatting>
  <conditionalFormatting sqref="H65">
    <cfRule type="cellIs" dxfId="392" priority="1073" operator="lessThan">
      <formula>0</formula>
    </cfRule>
  </conditionalFormatting>
  <conditionalFormatting sqref="H65">
    <cfRule type="cellIs" dxfId="391" priority="1072" operator="lessThan">
      <formula>0</formula>
    </cfRule>
  </conditionalFormatting>
  <conditionalFormatting sqref="H65">
    <cfRule type="cellIs" dxfId="390" priority="1071" operator="lessThan">
      <formula>0</formula>
    </cfRule>
  </conditionalFormatting>
  <conditionalFormatting sqref="H65">
    <cfRule type="cellIs" dxfId="389" priority="1070" operator="lessThan">
      <formula>0</formula>
    </cfRule>
  </conditionalFormatting>
  <conditionalFormatting sqref="H65">
    <cfRule type="cellIs" dxfId="388" priority="1069" operator="lessThan">
      <formula>0</formula>
    </cfRule>
  </conditionalFormatting>
  <conditionalFormatting sqref="H65">
    <cfRule type="cellIs" dxfId="387" priority="1068" operator="lessThan">
      <formula>0</formula>
    </cfRule>
  </conditionalFormatting>
  <conditionalFormatting sqref="H65">
    <cfRule type="cellIs" dxfId="386" priority="1067" operator="lessThan">
      <formula>0</formula>
    </cfRule>
  </conditionalFormatting>
  <conditionalFormatting sqref="H65">
    <cfRule type="cellIs" dxfId="385" priority="1066" operator="lessThan">
      <formula>0</formula>
    </cfRule>
  </conditionalFormatting>
  <conditionalFormatting sqref="H65">
    <cfRule type="cellIs" dxfId="384" priority="1065" operator="lessThan">
      <formula>0</formula>
    </cfRule>
  </conditionalFormatting>
  <conditionalFormatting sqref="H65">
    <cfRule type="cellIs" dxfId="383" priority="1064" operator="lessThan">
      <formula>0</formula>
    </cfRule>
  </conditionalFormatting>
  <conditionalFormatting sqref="H65">
    <cfRule type="cellIs" dxfId="382" priority="1063" operator="lessThan">
      <formula>0</formula>
    </cfRule>
  </conditionalFormatting>
  <conditionalFormatting sqref="H65">
    <cfRule type="cellIs" dxfId="381" priority="1062" operator="lessThan">
      <formula>0</formula>
    </cfRule>
  </conditionalFormatting>
  <conditionalFormatting sqref="H65">
    <cfRule type="cellIs" dxfId="380" priority="1061" operator="lessThan">
      <formula>0</formula>
    </cfRule>
  </conditionalFormatting>
  <conditionalFormatting sqref="H65">
    <cfRule type="cellIs" dxfId="379" priority="1060" operator="lessThan">
      <formula>0</formula>
    </cfRule>
  </conditionalFormatting>
  <conditionalFormatting sqref="H65">
    <cfRule type="cellIs" dxfId="378" priority="1059" operator="lessThan">
      <formula>0</formula>
    </cfRule>
  </conditionalFormatting>
  <conditionalFormatting sqref="H65">
    <cfRule type="cellIs" dxfId="377" priority="1058" operator="lessThan">
      <formula>0</formula>
    </cfRule>
  </conditionalFormatting>
  <conditionalFormatting sqref="H65">
    <cfRule type="cellIs" dxfId="376" priority="1057" operator="lessThan">
      <formula>0</formula>
    </cfRule>
  </conditionalFormatting>
  <conditionalFormatting sqref="H65">
    <cfRule type="cellIs" dxfId="375" priority="1056" operator="lessThan">
      <formula>0</formula>
    </cfRule>
  </conditionalFormatting>
  <conditionalFormatting sqref="H65">
    <cfRule type="cellIs" dxfId="374" priority="1055" operator="lessThan">
      <formula>0</formula>
    </cfRule>
  </conditionalFormatting>
  <conditionalFormatting sqref="H65">
    <cfRule type="cellIs" dxfId="373" priority="1054" operator="lessThan">
      <formula>0</formula>
    </cfRule>
  </conditionalFormatting>
  <conditionalFormatting sqref="H65">
    <cfRule type="cellIs" dxfId="372" priority="1053" operator="lessThan">
      <formula>0</formula>
    </cfRule>
  </conditionalFormatting>
  <conditionalFormatting sqref="H65">
    <cfRule type="cellIs" dxfId="371" priority="1052" operator="lessThan">
      <formula>0</formula>
    </cfRule>
  </conditionalFormatting>
  <conditionalFormatting sqref="H65">
    <cfRule type="cellIs" dxfId="370" priority="1051" operator="lessThan">
      <formula>0</formula>
    </cfRule>
  </conditionalFormatting>
  <conditionalFormatting sqref="H65">
    <cfRule type="cellIs" dxfId="369" priority="1050" operator="lessThan">
      <formula>0</formula>
    </cfRule>
  </conditionalFormatting>
  <conditionalFormatting sqref="H65">
    <cfRule type="cellIs" dxfId="368" priority="1049" operator="lessThan">
      <formula>0</formula>
    </cfRule>
  </conditionalFormatting>
  <conditionalFormatting sqref="H65">
    <cfRule type="cellIs" dxfId="367" priority="1048" operator="lessThan">
      <formula>0</formula>
    </cfRule>
  </conditionalFormatting>
  <conditionalFormatting sqref="H65">
    <cfRule type="cellIs" dxfId="366" priority="1047" operator="lessThan">
      <formula>0</formula>
    </cfRule>
  </conditionalFormatting>
  <conditionalFormatting sqref="H65">
    <cfRule type="cellIs" dxfId="365" priority="1046" operator="lessThan">
      <formula>0</formula>
    </cfRule>
  </conditionalFormatting>
  <conditionalFormatting sqref="H65">
    <cfRule type="cellIs" dxfId="364" priority="1045" operator="lessThan">
      <formula>0</formula>
    </cfRule>
  </conditionalFormatting>
  <conditionalFormatting sqref="H65">
    <cfRule type="cellIs" dxfId="363" priority="1044" operator="lessThan">
      <formula>0</formula>
    </cfRule>
  </conditionalFormatting>
  <conditionalFormatting sqref="H65">
    <cfRule type="cellIs" dxfId="362" priority="1043" operator="lessThan">
      <formula>0</formula>
    </cfRule>
  </conditionalFormatting>
  <conditionalFormatting sqref="H65">
    <cfRule type="cellIs" dxfId="361" priority="1042" operator="lessThan">
      <formula>0</formula>
    </cfRule>
  </conditionalFormatting>
  <conditionalFormatting sqref="H65">
    <cfRule type="cellIs" dxfId="360" priority="1041" operator="lessThan">
      <formula>0</formula>
    </cfRule>
  </conditionalFormatting>
  <conditionalFormatting sqref="H65">
    <cfRule type="cellIs" dxfId="359" priority="1040" operator="lessThan">
      <formula>0</formula>
    </cfRule>
  </conditionalFormatting>
  <conditionalFormatting sqref="H65">
    <cfRule type="cellIs" dxfId="358" priority="1039" operator="lessThan">
      <formula>0</formula>
    </cfRule>
  </conditionalFormatting>
  <conditionalFormatting sqref="H65">
    <cfRule type="cellIs" dxfId="357" priority="1038" operator="lessThan">
      <formula>0</formula>
    </cfRule>
  </conditionalFormatting>
  <conditionalFormatting sqref="H65">
    <cfRule type="cellIs" dxfId="356" priority="1037" operator="lessThan">
      <formula>0</formula>
    </cfRule>
  </conditionalFormatting>
  <conditionalFormatting sqref="H64:I64">
    <cfRule type="cellIs" dxfId="355" priority="1036" operator="lessThan">
      <formula>0</formula>
    </cfRule>
  </conditionalFormatting>
  <conditionalFormatting sqref="H64">
    <cfRule type="cellIs" dxfId="354" priority="1035" operator="lessThan">
      <formula>0</formula>
    </cfRule>
  </conditionalFormatting>
  <conditionalFormatting sqref="I64">
    <cfRule type="cellIs" dxfId="353" priority="1034" operator="lessThan">
      <formula>0</formula>
    </cfRule>
  </conditionalFormatting>
  <conditionalFormatting sqref="I64">
    <cfRule type="cellIs" dxfId="352" priority="1033" operator="lessThan">
      <formula>0</formula>
    </cfRule>
  </conditionalFormatting>
  <conditionalFormatting sqref="H64">
    <cfRule type="cellIs" dxfId="351" priority="1032" operator="lessThan">
      <formula>0</formula>
    </cfRule>
  </conditionalFormatting>
  <conditionalFormatting sqref="H64">
    <cfRule type="cellIs" dxfId="350" priority="1031" operator="lessThan">
      <formula>0</formula>
    </cfRule>
  </conditionalFormatting>
  <conditionalFormatting sqref="H64">
    <cfRule type="cellIs" dxfId="349" priority="1030" operator="lessThan">
      <formula>0</formula>
    </cfRule>
  </conditionalFormatting>
  <conditionalFormatting sqref="H64">
    <cfRule type="cellIs" dxfId="348" priority="1029" operator="lessThan">
      <formula>0</formula>
    </cfRule>
  </conditionalFormatting>
  <conditionalFormatting sqref="H64">
    <cfRule type="cellIs" dxfId="347" priority="1028" operator="lessThan">
      <formula>0</formula>
    </cfRule>
  </conditionalFormatting>
  <conditionalFormatting sqref="H64">
    <cfRule type="cellIs" dxfId="346" priority="1027" operator="lessThan">
      <formula>0</formula>
    </cfRule>
  </conditionalFormatting>
  <conditionalFormatting sqref="H64">
    <cfRule type="cellIs" dxfId="345" priority="1026" operator="lessThan">
      <formula>0</formula>
    </cfRule>
  </conditionalFormatting>
  <conditionalFormatting sqref="H64">
    <cfRule type="cellIs" dxfId="344" priority="1025" operator="lessThan">
      <formula>0</formula>
    </cfRule>
  </conditionalFormatting>
  <conditionalFormatting sqref="H64">
    <cfRule type="cellIs" dxfId="343" priority="1024" operator="lessThan">
      <formula>0</formula>
    </cfRule>
  </conditionalFormatting>
  <conditionalFormatting sqref="H64:I64">
    <cfRule type="cellIs" dxfId="342" priority="1023" operator="lessThan">
      <formula>0</formula>
    </cfRule>
  </conditionalFormatting>
  <conditionalFormatting sqref="H64">
    <cfRule type="cellIs" dxfId="341" priority="1022" operator="lessThan">
      <formula>0</formula>
    </cfRule>
  </conditionalFormatting>
  <conditionalFormatting sqref="I64">
    <cfRule type="cellIs" dxfId="340" priority="1021" operator="lessThan">
      <formula>0</formula>
    </cfRule>
  </conditionalFormatting>
  <conditionalFormatting sqref="I64">
    <cfRule type="cellIs" dxfId="339" priority="1020" operator="lessThan">
      <formula>0</formula>
    </cfRule>
  </conditionalFormatting>
  <conditionalFormatting sqref="H64">
    <cfRule type="cellIs" dxfId="338" priority="1019" operator="lessThan">
      <formula>0</formula>
    </cfRule>
  </conditionalFormatting>
  <conditionalFormatting sqref="H64">
    <cfRule type="cellIs" dxfId="337" priority="1018" operator="lessThan">
      <formula>0</formula>
    </cfRule>
  </conditionalFormatting>
  <conditionalFormatting sqref="H64">
    <cfRule type="cellIs" dxfId="336" priority="1017" operator="lessThan">
      <formula>0</formula>
    </cfRule>
  </conditionalFormatting>
  <conditionalFormatting sqref="H64">
    <cfRule type="cellIs" dxfId="335" priority="1016" operator="lessThan">
      <formula>0</formula>
    </cfRule>
  </conditionalFormatting>
  <conditionalFormatting sqref="H64">
    <cfRule type="cellIs" dxfId="334" priority="1015" operator="lessThan">
      <formula>0</formula>
    </cfRule>
  </conditionalFormatting>
  <conditionalFormatting sqref="H64">
    <cfRule type="cellIs" dxfId="333" priority="1014" operator="lessThan">
      <formula>0</formula>
    </cfRule>
  </conditionalFormatting>
  <conditionalFormatting sqref="H64">
    <cfRule type="cellIs" dxfId="332" priority="1013" operator="lessThan">
      <formula>0</formula>
    </cfRule>
  </conditionalFormatting>
  <conditionalFormatting sqref="H64">
    <cfRule type="cellIs" dxfId="331" priority="1012" operator="lessThan">
      <formula>0</formula>
    </cfRule>
  </conditionalFormatting>
  <conditionalFormatting sqref="H64">
    <cfRule type="cellIs" dxfId="330" priority="1011" operator="lessThan">
      <formula>0</formula>
    </cfRule>
  </conditionalFormatting>
  <conditionalFormatting sqref="H64">
    <cfRule type="cellIs" dxfId="329" priority="1010" operator="lessThan">
      <formula>0</formula>
    </cfRule>
  </conditionalFormatting>
  <conditionalFormatting sqref="H64">
    <cfRule type="cellIs" dxfId="328" priority="1009" operator="lessThan">
      <formula>0</formula>
    </cfRule>
  </conditionalFormatting>
  <conditionalFormatting sqref="H64">
    <cfRule type="cellIs" dxfId="327" priority="1008" operator="lessThan">
      <formula>0</formula>
    </cfRule>
  </conditionalFormatting>
  <conditionalFormatting sqref="H64">
    <cfRule type="cellIs" dxfId="326" priority="1007" operator="lessThan">
      <formula>0</formula>
    </cfRule>
  </conditionalFormatting>
  <conditionalFormatting sqref="H64">
    <cfRule type="cellIs" dxfId="325" priority="1006" operator="lessThan">
      <formula>0</formula>
    </cfRule>
  </conditionalFormatting>
  <conditionalFormatting sqref="I64">
    <cfRule type="cellIs" dxfId="324" priority="1005" operator="lessThan">
      <formula>0</formula>
    </cfRule>
  </conditionalFormatting>
  <conditionalFormatting sqref="I64">
    <cfRule type="cellIs" dxfId="323" priority="1004" operator="lessThan">
      <formula>0</formula>
    </cfRule>
  </conditionalFormatting>
  <conditionalFormatting sqref="I64">
    <cfRule type="cellIs" dxfId="322" priority="1003" operator="lessThan">
      <formula>0</formula>
    </cfRule>
  </conditionalFormatting>
  <conditionalFormatting sqref="I64">
    <cfRule type="cellIs" dxfId="321" priority="1002" operator="lessThan">
      <formula>0</formula>
    </cfRule>
  </conditionalFormatting>
  <conditionalFormatting sqref="I64">
    <cfRule type="cellIs" dxfId="320" priority="1001" operator="lessThan">
      <formula>0</formula>
    </cfRule>
  </conditionalFormatting>
  <conditionalFormatting sqref="I64">
    <cfRule type="cellIs" dxfId="319" priority="1000" operator="lessThan">
      <formula>0</formula>
    </cfRule>
  </conditionalFormatting>
  <conditionalFormatting sqref="I64">
    <cfRule type="cellIs" dxfId="318" priority="999" operator="lessThan">
      <formula>0</formula>
    </cfRule>
  </conditionalFormatting>
  <conditionalFormatting sqref="I64">
    <cfRule type="cellIs" dxfId="317" priority="998" operator="lessThan">
      <formula>0</formula>
    </cfRule>
  </conditionalFormatting>
  <conditionalFormatting sqref="I64">
    <cfRule type="cellIs" dxfId="316" priority="997" operator="lessThan">
      <formula>0</formula>
    </cfRule>
  </conditionalFormatting>
  <conditionalFormatting sqref="I64">
    <cfRule type="cellIs" dxfId="315" priority="996" operator="lessThan">
      <formula>0</formula>
    </cfRule>
  </conditionalFormatting>
  <conditionalFormatting sqref="I64">
    <cfRule type="cellIs" dxfId="314" priority="995" operator="lessThan">
      <formula>0</formula>
    </cfRule>
  </conditionalFormatting>
  <conditionalFormatting sqref="I64">
    <cfRule type="cellIs" dxfId="313" priority="994" operator="lessThan">
      <formula>0</formula>
    </cfRule>
  </conditionalFormatting>
  <conditionalFormatting sqref="I64">
    <cfRule type="cellIs" dxfId="312" priority="993" operator="lessThan">
      <formula>0</formula>
    </cfRule>
  </conditionalFormatting>
  <conditionalFormatting sqref="H63:I63">
    <cfRule type="cellIs" dxfId="311" priority="992" operator="lessThan">
      <formula>0</formula>
    </cfRule>
  </conditionalFormatting>
  <conditionalFormatting sqref="H63">
    <cfRule type="cellIs" dxfId="310" priority="991" operator="lessThan">
      <formula>0</formula>
    </cfRule>
  </conditionalFormatting>
  <conditionalFormatting sqref="I63">
    <cfRule type="cellIs" dxfId="309" priority="990" operator="lessThan">
      <formula>0</formula>
    </cfRule>
  </conditionalFormatting>
  <conditionalFormatting sqref="I63">
    <cfRule type="cellIs" dxfId="308" priority="989" operator="lessThan">
      <formula>0</formula>
    </cfRule>
  </conditionalFormatting>
  <conditionalFormatting sqref="H63">
    <cfRule type="cellIs" dxfId="307" priority="988" operator="lessThan">
      <formula>0</formula>
    </cfRule>
  </conditionalFormatting>
  <conditionalFormatting sqref="H63">
    <cfRule type="cellIs" dxfId="306" priority="987" operator="lessThan">
      <formula>0</formula>
    </cfRule>
  </conditionalFormatting>
  <conditionalFormatting sqref="H63">
    <cfRule type="cellIs" dxfId="305" priority="986" operator="lessThan">
      <formula>0</formula>
    </cfRule>
  </conditionalFormatting>
  <conditionalFormatting sqref="H63">
    <cfRule type="cellIs" dxfId="304" priority="985" operator="lessThan">
      <formula>0</formula>
    </cfRule>
  </conditionalFormatting>
  <conditionalFormatting sqref="H63">
    <cfRule type="cellIs" dxfId="303" priority="984" operator="lessThan">
      <formula>0</formula>
    </cfRule>
  </conditionalFormatting>
  <conditionalFormatting sqref="H63">
    <cfRule type="cellIs" dxfId="302" priority="983" operator="lessThan">
      <formula>0</formula>
    </cfRule>
  </conditionalFormatting>
  <conditionalFormatting sqref="H63">
    <cfRule type="cellIs" dxfId="301" priority="982" operator="lessThan">
      <formula>0</formula>
    </cfRule>
  </conditionalFormatting>
  <conditionalFormatting sqref="H63">
    <cfRule type="cellIs" dxfId="300" priority="981" operator="lessThan">
      <formula>0</formula>
    </cfRule>
  </conditionalFormatting>
  <conditionalFormatting sqref="H63">
    <cfRule type="cellIs" dxfId="299" priority="980" operator="lessThan">
      <formula>0</formula>
    </cfRule>
  </conditionalFormatting>
  <conditionalFormatting sqref="H63:I63">
    <cfRule type="cellIs" dxfId="298" priority="979" operator="lessThan">
      <formula>0</formula>
    </cfRule>
  </conditionalFormatting>
  <conditionalFormatting sqref="H63">
    <cfRule type="cellIs" dxfId="297" priority="978" operator="lessThan">
      <formula>0</formula>
    </cfRule>
  </conditionalFormatting>
  <conditionalFormatting sqref="I63">
    <cfRule type="cellIs" dxfId="296" priority="977" operator="lessThan">
      <formula>0</formula>
    </cfRule>
  </conditionalFormatting>
  <conditionalFormatting sqref="I63">
    <cfRule type="cellIs" dxfId="295" priority="976" operator="lessThan">
      <formula>0</formula>
    </cfRule>
  </conditionalFormatting>
  <conditionalFormatting sqref="H63">
    <cfRule type="cellIs" dxfId="294" priority="975" operator="lessThan">
      <formula>0</formula>
    </cfRule>
  </conditionalFormatting>
  <conditionalFormatting sqref="H63">
    <cfRule type="cellIs" dxfId="293" priority="974" operator="lessThan">
      <formula>0</formula>
    </cfRule>
  </conditionalFormatting>
  <conditionalFormatting sqref="H63">
    <cfRule type="cellIs" dxfId="292" priority="973" operator="lessThan">
      <formula>0</formula>
    </cfRule>
  </conditionalFormatting>
  <conditionalFormatting sqref="H63">
    <cfRule type="cellIs" dxfId="291" priority="972" operator="lessThan">
      <formula>0</formula>
    </cfRule>
  </conditionalFormatting>
  <conditionalFormatting sqref="H63">
    <cfRule type="cellIs" dxfId="290" priority="971" operator="lessThan">
      <formula>0</formula>
    </cfRule>
  </conditionalFormatting>
  <conditionalFormatting sqref="H63">
    <cfRule type="cellIs" dxfId="289" priority="970" operator="lessThan">
      <formula>0</formula>
    </cfRule>
  </conditionalFormatting>
  <conditionalFormatting sqref="H63">
    <cfRule type="cellIs" dxfId="288" priority="969" operator="lessThan">
      <formula>0</formula>
    </cfRule>
  </conditionalFormatting>
  <conditionalFormatting sqref="H63">
    <cfRule type="cellIs" dxfId="287" priority="968" operator="lessThan">
      <formula>0</formula>
    </cfRule>
  </conditionalFormatting>
  <conditionalFormatting sqref="H63">
    <cfRule type="cellIs" dxfId="286" priority="967" operator="lessThan">
      <formula>0</formula>
    </cfRule>
  </conditionalFormatting>
  <conditionalFormatting sqref="H63">
    <cfRule type="cellIs" dxfId="285" priority="966" operator="lessThan">
      <formula>0</formula>
    </cfRule>
  </conditionalFormatting>
  <conditionalFormatting sqref="H63">
    <cfRule type="cellIs" dxfId="284" priority="965" operator="lessThan">
      <formula>0</formula>
    </cfRule>
  </conditionalFormatting>
  <conditionalFormatting sqref="H63">
    <cfRule type="cellIs" dxfId="283" priority="964" operator="lessThan">
      <formula>0</formula>
    </cfRule>
  </conditionalFormatting>
  <conditionalFormatting sqref="H63">
    <cfRule type="cellIs" dxfId="282" priority="963" operator="lessThan">
      <formula>0</formula>
    </cfRule>
  </conditionalFormatting>
  <conditionalFormatting sqref="H63">
    <cfRule type="cellIs" dxfId="281" priority="962" operator="lessThan">
      <formula>0</formula>
    </cfRule>
  </conditionalFormatting>
  <conditionalFormatting sqref="I63">
    <cfRule type="cellIs" dxfId="280" priority="961" operator="lessThan">
      <formula>0</formula>
    </cfRule>
  </conditionalFormatting>
  <conditionalFormatting sqref="I63">
    <cfRule type="cellIs" dxfId="279" priority="960" operator="lessThan">
      <formula>0</formula>
    </cfRule>
  </conditionalFormatting>
  <conditionalFormatting sqref="I63">
    <cfRule type="cellIs" dxfId="278" priority="959" operator="lessThan">
      <formula>0</formula>
    </cfRule>
  </conditionalFormatting>
  <conditionalFormatting sqref="I63">
    <cfRule type="cellIs" dxfId="277" priority="958" operator="lessThan">
      <formula>0</formula>
    </cfRule>
  </conditionalFormatting>
  <conditionalFormatting sqref="I63">
    <cfRule type="cellIs" dxfId="276" priority="957" operator="lessThan">
      <formula>0</formula>
    </cfRule>
  </conditionalFormatting>
  <conditionalFormatting sqref="I63">
    <cfRule type="cellIs" dxfId="275" priority="956" operator="lessThan">
      <formula>0</formula>
    </cfRule>
  </conditionalFormatting>
  <conditionalFormatting sqref="I63">
    <cfRule type="cellIs" dxfId="274" priority="955" operator="lessThan">
      <formula>0</formula>
    </cfRule>
  </conditionalFormatting>
  <conditionalFormatting sqref="I63">
    <cfRule type="cellIs" dxfId="273" priority="954" operator="lessThan">
      <formula>0</formula>
    </cfRule>
  </conditionalFormatting>
  <conditionalFormatting sqref="I63">
    <cfRule type="cellIs" dxfId="272" priority="953" operator="lessThan">
      <formula>0</formula>
    </cfRule>
  </conditionalFormatting>
  <conditionalFormatting sqref="I63">
    <cfRule type="cellIs" dxfId="271" priority="952" operator="lessThan">
      <formula>0</formula>
    </cfRule>
  </conditionalFormatting>
  <conditionalFormatting sqref="I63">
    <cfRule type="cellIs" dxfId="270" priority="951" operator="lessThan">
      <formula>0</formula>
    </cfRule>
  </conditionalFormatting>
  <conditionalFormatting sqref="I63">
    <cfRule type="cellIs" dxfId="269" priority="950" operator="lessThan">
      <formula>0</formula>
    </cfRule>
  </conditionalFormatting>
  <conditionalFormatting sqref="I63">
    <cfRule type="cellIs" dxfId="268" priority="949" operator="lessThan">
      <formula>0</formula>
    </cfRule>
  </conditionalFormatting>
  <conditionalFormatting sqref="H63">
    <cfRule type="cellIs" dxfId="267" priority="948" operator="lessThan">
      <formula>0</formula>
    </cfRule>
  </conditionalFormatting>
  <conditionalFormatting sqref="H63">
    <cfRule type="cellIs" dxfId="266" priority="947" operator="lessThan">
      <formula>0</formula>
    </cfRule>
  </conditionalFormatting>
  <conditionalFormatting sqref="H63">
    <cfRule type="cellIs" dxfId="265" priority="946" operator="lessThan">
      <formula>0</formula>
    </cfRule>
  </conditionalFormatting>
  <conditionalFormatting sqref="H63">
    <cfRule type="cellIs" dxfId="264" priority="945" operator="lessThan">
      <formula>0</formula>
    </cfRule>
  </conditionalFormatting>
  <conditionalFormatting sqref="H63">
    <cfRule type="cellIs" dxfId="263" priority="944" operator="lessThan">
      <formula>0</formula>
    </cfRule>
  </conditionalFormatting>
  <conditionalFormatting sqref="H63">
    <cfRule type="cellIs" dxfId="262" priority="943" operator="lessThan">
      <formula>0</formula>
    </cfRule>
  </conditionalFormatting>
  <conditionalFormatting sqref="H63">
    <cfRule type="cellIs" dxfId="261" priority="942" operator="lessThan">
      <formula>0</formula>
    </cfRule>
  </conditionalFormatting>
  <conditionalFormatting sqref="H63">
    <cfRule type="cellIs" dxfId="260" priority="941" operator="lessThan">
      <formula>0</formula>
    </cfRule>
  </conditionalFormatting>
  <conditionalFormatting sqref="H63">
    <cfRule type="cellIs" dxfId="259" priority="940" operator="lessThan">
      <formula>0</formula>
    </cfRule>
  </conditionalFormatting>
  <conditionalFormatting sqref="H63">
    <cfRule type="cellIs" dxfId="258" priority="939" operator="lessThan">
      <formula>0</formula>
    </cfRule>
  </conditionalFormatting>
  <conditionalFormatting sqref="H63">
    <cfRule type="cellIs" dxfId="257" priority="938" operator="lessThan">
      <formula>0</formula>
    </cfRule>
  </conditionalFormatting>
  <conditionalFormatting sqref="H63">
    <cfRule type="cellIs" dxfId="256" priority="937" operator="lessThan">
      <formula>0</formula>
    </cfRule>
  </conditionalFormatting>
  <conditionalFormatting sqref="H63">
    <cfRule type="cellIs" dxfId="255" priority="936" operator="lessThan">
      <formula>0</formula>
    </cfRule>
  </conditionalFormatting>
  <conditionalFormatting sqref="H63">
    <cfRule type="cellIs" dxfId="254" priority="935" operator="lessThan">
      <formula>0</formula>
    </cfRule>
  </conditionalFormatting>
  <conditionalFormatting sqref="H63">
    <cfRule type="cellIs" dxfId="253" priority="934" operator="lessThan">
      <formula>0</formula>
    </cfRule>
  </conditionalFormatting>
  <conditionalFormatting sqref="H63">
    <cfRule type="cellIs" dxfId="252" priority="933" operator="lessThan">
      <formula>0</formula>
    </cfRule>
  </conditionalFormatting>
  <conditionalFormatting sqref="H63">
    <cfRule type="cellIs" dxfId="251" priority="932" operator="lessThan">
      <formula>0</formula>
    </cfRule>
  </conditionalFormatting>
  <conditionalFormatting sqref="H63">
    <cfRule type="cellIs" dxfId="250" priority="931" operator="lessThan">
      <formula>0</formula>
    </cfRule>
  </conditionalFormatting>
  <conditionalFormatting sqref="H63">
    <cfRule type="cellIs" dxfId="249" priority="930" operator="lessThan">
      <formula>0</formula>
    </cfRule>
  </conditionalFormatting>
  <conditionalFormatting sqref="H63">
    <cfRule type="cellIs" dxfId="248" priority="929" operator="lessThan">
      <formula>0</formula>
    </cfRule>
  </conditionalFormatting>
  <conditionalFormatting sqref="H63">
    <cfRule type="cellIs" dxfId="247" priority="928" operator="lessThan">
      <formula>0</formula>
    </cfRule>
  </conditionalFormatting>
  <conditionalFormatting sqref="H63">
    <cfRule type="cellIs" dxfId="246" priority="927" operator="lessThan">
      <formula>0</formula>
    </cfRule>
  </conditionalFormatting>
  <conditionalFormatting sqref="H63">
    <cfRule type="cellIs" dxfId="245" priority="926" operator="lessThan">
      <formula>0</formula>
    </cfRule>
  </conditionalFormatting>
  <conditionalFormatting sqref="H63">
    <cfRule type="cellIs" dxfId="244" priority="925" operator="lessThan">
      <formula>0</formula>
    </cfRule>
  </conditionalFormatting>
  <conditionalFormatting sqref="H63">
    <cfRule type="cellIs" dxfId="243" priority="924" operator="lessThan">
      <formula>0</formula>
    </cfRule>
  </conditionalFormatting>
  <conditionalFormatting sqref="H63">
    <cfRule type="cellIs" dxfId="242" priority="923" operator="lessThan">
      <formula>0</formula>
    </cfRule>
  </conditionalFormatting>
  <conditionalFormatting sqref="H63">
    <cfRule type="cellIs" dxfId="241" priority="922" operator="lessThan">
      <formula>0</formula>
    </cfRule>
  </conditionalFormatting>
  <conditionalFormatting sqref="H63">
    <cfRule type="cellIs" dxfId="240" priority="921" operator="lessThan">
      <formula>0</formula>
    </cfRule>
  </conditionalFormatting>
  <conditionalFormatting sqref="H63">
    <cfRule type="cellIs" dxfId="239" priority="920" operator="lessThan">
      <formula>0</formula>
    </cfRule>
  </conditionalFormatting>
  <conditionalFormatting sqref="H63">
    <cfRule type="cellIs" dxfId="238" priority="919" operator="lessThan">
      <formula>0</formula>
    </cfRule>
  </conditionalFormatting>
  <conditionalFormatting sqref="H63">
    <cfRule type="cellIs" dxfId="237" priority="918" operator="lessThan">
      <formula>0</formula>
    </cfRule>
  </conditionalFormatting>
  <conditionalFormatting sqref="H63">
    <cfRule type="cellIs" dxfId="236" priority="917" operator="lessThan">
      <formula>0</formula>
    </cfRule>
  </conditionalFormatting>
  <conditionalFormatting sqref="H63">
    <cfRule type="cellIs" dxfId="235" priority="916" operator="lessThan">
      <formula>0</formula>
    </cfRule>
  </conditionalFormatting>
  <conditionalFormatting sqref="H63">
    <cfRule type="cellIs" dxfId="234" priority="915" operator="lessThan">
      <formula>0</formula>
    </cfRule>
  </conditionalFormatting>
  <conditionalFormatting sqref="H63">
    <cfRule type="cellIs" dxfId="233" priority="914" operator="lessThan">
      <formula>0</formula>
    </cfRule>
  </conditionalFormatting>
  <conditionalFormatting sqref="H63">
    <cfRule type="cellIs" dxfId="232" priority="913" operator="lessThan">
      <formula>0</formula>
    </cfRule>
  </conditionalFormatting>
  <conditionalFormatting sqref="H63">
    <cfRule type="cellIs" dxfId="231" priority="912" operator="lessThan">
      <formula>0</formula>
    </cfRule>
  </conditionalFormatting>
  <conditionalFormatting sqref="H63">
    <cfRule type="cellIs" dxfId="230" priority="911" operator="lessThan">
      <formula>0</formula>
    </cfRule>
  </conditionalFormatting>
  <conditionalFormatting sqref="H63">
    <cfRule type="cellIs" dxfId="229" priority="910" operator="lessThan">
      <formula>0</formula>
    </cfRule>
  </conditionalFormatting>
  <conditionalFormatting sqref="H63">
    <cfRule type="cellIs" dxfId="228" priority="909" operator="lessThan">
      <formula>0</formula>
    </cfRule>
  </conditionalFormatting>
  <conditionalFormatting sqref="H63">
    <cfRule type="cellIs" dxfId="227" priority="908" operator="lessThan">
      <formula>0</formula>
    </cfRule>
  </conditionalFormatting>
  <conditionalFormatting sqref="H63">
    <cfRule type="cellIs" dxfId="226" priority="907" operator="lessThan">
      <formula>0</formula>
    </cfRule>
  </conditionalFormatting>
  <conditionalFormatting sqref="H63">
    <cfRule type="cellIs" dxfId="225" priority="906" operator="lessThan">
      <formula>0</formula>
    </cfRule>
  </conditionalFormatting>
  <conditionalFormatting sqref="H62:I62">
    <cfRule type="cellIs" dxfId="224" priority="905" operator="lessThan">
      <formula>0</formula>
    </cfRule>
  </conditionalFormatting>
  <conditionalFormatting sqref="H62">
    <cfRule type="cellIs" dxfId="223" priority="904" operator="lessThan">
      <formula>0</formula>
    </cfRule>
  </conditionalFormatting>
  <conditionalFormatting sqref="I62">
    <cfRule type="cellIs" dxfId="222" priority="903" operator="lessThan">
      <formula>0</formula>
    </cfRule>
  </conditionalFormatting>
  <conditionalFormatting sqref="I62">
    <cfRule type="cellIs" dxfId="221" priority="902" operator="lessThan">
      <formula>0</formula>
    </cfRule>
  </conditionalFormatting>
  <conditionalFormatting sqref="H62">
    <cfRule type="cellIs" dxfId="220" priority="901" operator="lessThan">
      <formula>0</formula>
    </cfRule>
  </conditionalFormatting>
  <conditionalFormatting sqref="H62">
    <cfRule type="cellIs" dxfId="219" priority="900" operator="lessThan">
      <formula>0</formula>
    </cfRule>
  </conditionalFormatting>
  <conditionalFormatting sqref="H62">
    <cfRule type="cellIs" dxfId="218" priority="899" operator="lessThan">
      <formula>0</formula>
    </cfRule>
  </conditionalFormatting>
  <conditionalFormatting sqref="H62">
    <cfRule type="cellIs" dxfId="217" priority="898" operator="lessThan">
      <formula>0</formula>
    </cfRule>
  </conditionalFormatting>
  <conditionalFormatting sqref="H62">
    <cfRule type="cellIs" dxfId="216" priority="897" operator="lessThan">
      <formula>0</formula>
    </cfRule>
  </conditionalFormatting>
  <conditionalFormatting sqref="H62">
    <cfRule type="cellIs" dxfId="215" priority="896" operator="lessThan">
      <formula>0</formula>
    </cfRule>
  </conditionalFormatting>
  <conditionalFormatting sqref="H62">
    <cfRule type="cellIs" dxfId="214" priority="895" operator="lessThan">
      <formula>0</formula>
    </cfRule>
  </conditionalFormatting>
  <conditionalFormatting sqref="H62">
    <cfRule type="cellIs" dxfId="213" priority="894" operator="lessThan">
      <formula>0</formula>
    </cfRule>
  </conditionalFormatting>
  <conditionalFormatting sqref="H62">
    <cfRule type="cellIs" dxfId="212" priority="893" operator="lessThan">
      <formula>0</formula>
    </cfRule>
  </conditionalFormatting>
  <conditionalFormatting sqref="H62:I62">
    <cfRule type="cellIs" dxfId="211" priority="892" operator="lessThan">
      <formula>0</formula>
    </cfRule>
  </conditionalFormatting>
  <conditionalFormatting sqref="H62">
    <cfRule type="cellIs" dxfId="210" priority="891" operator="lessThan">
      <formula>0</formula>
    </cfRule>
  </conditionalFormatting>
  <conditionalFormatting sqref="I62">
    <cfRule type="cellIs" dxfId="209" priority="890" operator="lessThan">
      <formula>0</formula>
    </cfRule>
  </conditionalFormatting>
  <conditionalFormatting sqref="I62">
    <cfRule type="cellIs" dxfId="208" priority="889" operator="lessThan">
      <formula>0</formula>
    </cfRule>
  </conditionalFormatting>
  <conditionalFormatting sqref="H62">
    <cfRule type="cellIs" dxfId="207" priority="888" operator="lessThan">
      <formula>0</formula>
    </cfRule>
  </conditionalFormatting>
  <conditionalFormatting sqref="H62">
    <cfRule type="cellIs" dxfId="206" priority="887" operator="lessThan">
      <formula>0</formula>
    </cfRule>
  </conditionalFormatting>
  <conditionalFormatting sqref="H62">
    <cfRule type="cellIs" dxfId="205" priority="886" operator="lessThan">
      <formula>0</formula>
    </cfRule>
  </conditionalFormatting>
  <conditionalFormatting sqref="H62">
    <cfRule type="cellIs" dxfId="204" priority="885" operator="lessThan">
      <formula>0</formula>
    </cfRule>
  </conditionalFormatting>
  <conditionalFormatting sqref="H62">
    <cfRule type="cellIs" dxfId="203" priority="884" operator="lessThan">
      <formula>0</formula>
    </cfRule>
  </conditionalFormatting>
  <conditionalFormatting sqref="H62">
    <cfRule type="cellIs" dxfId="202" priority="883" operator="lessThan">
      <formula>0</formula>
    </cfRule>
  </conditionalFormatting>
  <conditionalFormatting sqref="H62">
    <cfRule type="cellIs" dxfId="201" priority="882" operator="lessThan">
      <formula>0</formula>
    </cfRule>
  </conditionalFormatting>
  <conditionalFormatting sqref="H62">
    <cfRule type="cellIs" dxfId="200" priority="881" operator="lessThan">
      <formula>0</formula>
    </cfRule>
  </conditionalFormatting>
  <conditionalFormatting sqref="H62">
    <cfRule type="cellIs" dxfId="199" priority="880" operator="lessThan">
      <formula>0</formula>
    </cfRule>
  </conditionalFormatting>
  <conditionalFormatting sqref="H62">
    <cfRule type="cellIs" dxfId="198" priority="879" operator="lessThan">
      <formula>0</formula>
    </cfRule>
  </conditionalFormatting>
  <conditionalFormatting sqref="H62">
    <cfRule type="cellIs" dxfId="197" priority="878" operator="lessThan">
      <formula>0</formula>
    </cfRule>
  </conditionalFormatting>
  <conditionalFormatting sqref="H62">
    <cfRule type="cellIs" dxfId="196" priority="877" operator="lessThan">
      <formula>0</formula>
    </cfRule>
  </conditionalFormatting>
  <conditionalFormatting sqref="H62">
    <cfRule type="cellIs" dxfId="195" priority="876" operator="lessThan">
      <formula>0</formula>
    </cfRule>
  </conditionalFormatting>
  <conditionalFormatting sqref="H62">
    <cfRule type="cellIs" dxfId="194" priority="875" operator="lessThan">
      <formula>0</formula>
    </cfRule>
  </conditionalFormatting>
  <conditionalFormatting sqref="I62">
    <cfRule type="cellIs" dxfId="193" priority="874" operator="lessThan">
      <formula>0</formula>
    </cfRule>
  </conditionalFormatting>
  <conditionalFormatting sqref="I62">
    <cfRule type="cellIs" dxfId="192" priority="873" operator="lessThan">
      <formula>0</formula>
    </cfRule>
  </conditionalFormatting>
  <conditionalFormatting sqref="I62">
    <cfRule type="cellIs" dxfId="191" priority="872" operator="lessThan">
      <formula>0</formula>
    </cfRule>
  </conditionalFormatting>
  <conditionalFormatting sqref="I62">
    <cfRule type="cellIs" dxfId="190" priority="871" operator="lessThan">
      <formula>0</formula>
    </cfRule>
  </conditionalFormatting>
  <conditionalFormatting sqref="I62">
    <cfRule type="cellIs" dxfId="189" priority="870" operator="lessThan">
      <formula>0</formula>
    </cfRule>
  </conditionalFormatting>
  <conditionalFormatting sqref="I62">
    <cfRule type="cellIs" dxfId="188" priority="869" operator="lessThan">
      <formula>0</formula>
    </cfRule>
  </conditionalFormatting>
  <conditionalFormatting sqref="I62">
    <cfRule type="cellIs" dxfId="187" priority="868" operator="lessThan">
      <formula>0</formula>
    </cfRule>
  </conditionalFormatting>
  <conditionalFormatting sqref="I62">
    <cfRule type="cellIs" dxfId="186" priority="867" operator="lessThan">
      <formula>0</formula>
    </cfRule>
  </conditionalFormatting>
  <conditionalFormatting sqref="I62">
    <cfRule type="cellIs" dxfId="185" priority="866" operator="lessThan">
      <formula>0</formula>
    </cfRule>
  </conditionalFormatting>
  <conditionalFormatting sqref="I62">
    <cfRule type="cellIs" dxfId="184" priority="865" operator="lessThan">
      <formula>0</formula>
    </cfRule>
  </conditionalFormatting>
  <conditionalFormatting sqref="I62">
    <cfRule type="cellIs" dxfId="183" priority="864" operator="lessThan">
      <formula>0</formula>
    </cfRule>
  </conditionalFormatting>
  <conditionalFormatting sqref="I62">
    <cfRule type="cellIs" dxfId="182" priority="863" operator="lessThan">
      <formula>0</formula>
    </cfRule>
  </conditionalFormatting>
  <conditionalFormatting sqref="I62">
    <cfRule type="cellIs" dxfId="181" priority="862" operator="lessThan">
      <formula>0</formula>
    </cfRule>
  </conditionalFormatting>
  <conditionalFormatting sqref="H62">
    <cfRule type="cellIs" dxfId="180" priority="861" operator="lessThan">
      <formula>0</formula>
    </cfRule>
  </conditionalFormatting>
  <conditionalFormatting sqref="H62">
    <cfRule type="cellIs" dxfId="179" priority="860" operator="lessThan">
      <formula>0</formula>
    </cfRule>
  </conditionalFormatting>
  <conditionalFormatting sqref="H62">
    <cfRule type="cellIs" dxfId="178" priority="859" operator="lessThan">
      <formula>0</formula>
    </cfRule>
  </conditionalFormatting>
  <conditionalFormatting sqref="H62">
    <cfRule type="cellIs" dxfId="177" priority="858" operator="lessThan">
      <formula>0</formula>
    </cfRule>
  </conditionalFormatting>
  <conditionalFormatting sqref="H62">
    <cfRule type="cellIs" dxfId="176" priority="857" operator="lessThan">
      <formula>0</formula>
    </cfRule>
  </conditionalFormatting>
  <conditionalFormatting sqref="H62">
    <cfRule type="cellIs" dxfId="175" priority="856" operator="lessThan">
      <formula>0</formula>
    </cfRule>
  </conditionalFormatting>
  <conditionalFormatting sqref="H62">
    <cfRule type="cellIs" dxfId="174" priority="855" operator="lessThan">
      <formula>0</formula>
    </cfRule>
  </conditionalFormatting>
  <conditionalFormatting sqref="H62">
    <cfRule type="cellIs" dxfId="173" priority="854" operator="lessThan">
      <formula>0</formula>
    </cfRule>
  </conditionalFormatting>
  <conditionalFormatting sqref="H62">
    <cfRule type="cellIs" dxfId="172" priority="853" operator="lessThan">
      <formula>0</formula>
    </cfRule>
  </conditionalFormatting>
  <conditionalFormatting sqref="H62">
    <cfRule type="cellIs" dxfId="171" priority="852" operator="lessThan">
      <formula>0</formula>
    </cfRule>
  </conditionalFormatting>
  <conditionalFormatting sqref="H62">
    <cfRule type="cellIs" dxfId="170" priority="851" operator="lessThan">
      <formula>0</formula>
    </cfRule>
  </conditionalFormatting>
  <conditionalFormatting sqref="H62">
    <cfRule type="cellIs" dxfId="169" priority="850" operator="lessThan">
      <formula>0</formula>
    </cfRule>
  </conditionalFormatting>
  <conditionalFormatting sqref="H62">
    <cfRule type="cellIs" dxfId="168" priority="849" operator="lessThan">
      <formula>0</formula>
    </cfRule>
  </conditionalFormatting>
  <conditionalFormatting sqref="H62">
    <cfRule type="cellIs" dxfId="167" priority="848" operator="lessThan">
      <formula>0</formula>
    </cfRule>
  </conditionalFormatting>
  <conditionalFormatting sqref="H62">
    <cfRule type="cellIs" dxfId="166" priority="847" operator="lessThan">
      <formula>0</formula>
    </cfRule>
  </conditionalFormatting>
  <conditionalFormatting sqref="H62">
    <cfRule type="cellIs" dxfId="165" priority="846" operator="lessThan">
      <formula>0</formula>
    </cfRule>
  </conditionalFormatting>
  <conditionalFormatting sqref="H62">
    <cfRule type="cellIs" dxfId="164" priority="845" operator="lessThan">
      <formula>0</formula>
    </cfRule>
  </conditionalFormatting>
  <conditionalFormatting sqref="H62">
    <cfRule type="cellIs" dxfId="163" priority="844" operator="lessThan">
      <formula>0</formula>
    </cfRule>
  </conditionalFormatting>
  <conditionalFormatting sqref="H62">
    <cfRule type="cellIs" dxfId="162" priority="843" operator="lessThan">
      <formula>0</formula>
    </cfRule>
  </conditionalFormatting>
  <conditionalFormatting sqref="H62">
    <cfRule type="cellIs" dxfId="161" priority="842" operator="lessThan">
      <formula>0</formula>
    </cfRule>
  </conditionalFormatting>
  <conditionalFormatting sqref="H62">
    <cfRule type="cellIs" dxfId="160" priority="841" operator="lessThan">
      <formula>0</formula>
    </cfRule>
  </conditionalFormatting>
  <conditionalFormatting sqref="H62">
    <cfRule type="cellIs" dxfId="159" priority="840" operator="lessThan">
      <formula>0</formula>
    </cfRule>
  </conditionalFormatting>
  <conditionalFormatting sqref="H62">
    <cfRule type="cellIs" dxfId="158" priority="839" operator="lessThan">
      <formula>0</formula>
    </cfRule>
  </conditionalFormatting>
  <conditionalFormatting sqref="H62">
    <cfRule type="cellIs" dxfId="157" priority="838" operator="lessThan">
      <formula>0</formula>
    </cfRule>
  </conditionalFormatting>
  <conditionalFormatting sqref="H62">
    <cfRule type="cellIs" dxfId="156" priority="837" operator="lessThan">
      <formula>0</formula>
    </cfRule>
  </conditionalFormatting>
  <conditionalFormatting sqref="H62">
    <cfRule type="cellIs" dxfId="155" priority="836" operator="lessThan">
      <formula>0</formula>
    </cfRule>
  </conditionalFormatting>
  <conditionalFormatting sqref="H62">
    <cfRule type="cellIs" dxfId="154" priority="835" operator="lessThan">
      <formula>0</formula>
    </cfRule>
  </conditionalFormatting>
  <conditionalFormatting sqref="H62">
    <cfRule type="cellIs" dxfId="153" priority="834" operator="lessThan">
      <formula>0</formula>
    </cfRule>
  </conditionalFormatting>
  <conditionalFormatting sqref="H62">
    <cfRule type="cellIs" dxfId="152" priority="833" operator="lessThan">
      <formula>0</formula>
    </cfRule>
  </conditionalFormatting>
  <conditionalFormatting sqref="H62">
    <cfRule type="cellIs" dxfId="151" priority="832" operator="lessThan">
      <formula>0</formula>
    </cfRule>
  </conditionalFormatting>
  <conditionalFormatting sqref="H62">
    <cfRule type="cellIs" dxfId="150" priority="831" operator="lessThan">
      <formula>0</formula>
    </cfRule>
  </conditionalFormatting>
  <conditionalFormatting sqref="H62">
    <cfRule type="cellIs" dxfId="149" priority="830" operator="lessThan">
      <formula>0</formula>
    </cfRule>
  </conditionalFormatting>
  <conditionalFormatting sqref="H62">
    <cfRule type="cellIs" dxfId="148" priority="829" operator="lessThan">
      <formula>0</formula>
    </cfRule>
  </conditionalFormatting>
  <conditionalFormatting sqref="H62">
    <cfRule type="cellIs" dxfId="147" priority="828" operator="lessThan">
      <formula>0</formula>
    </cfRule>
  </conditionalFormatting>
  <conditionalFormatting sqref="H62">
    <cfRule type="cellIs" dxfId="146" priority="827" operator="lessThan">
      <formula>0</formula>
    </cfRule>
  </conditionalFormatting>
  <conditionalFormatting sqref="H62">
    <cfRule type="cellIs" dxfId="145" priority="826" operator="lessThan">
      <formula>0</formula>
    </cfRule>
  </conditionalFormatting>
  <conditionalFormatting sqref="H62">
    <cfRule type="cellIs" dxfId="144" priority="825" operator="lessThan">
      <formula>0</formula>
    </cfRule>
  </conditionalFormatting>
  <conditionalFormatting sqref="H62">
    <cfRule type="cellIs" dxfId="143" priority="824" operator="lessThan">
      <formula>0</formula>
    </cfRule>
  </conditionalFormatting>
  <conditionalFormatting sqref="H62">
    <cfRule type="cellIs" dxfId="142" priority="823" operator="lessThan">
      <formula>0</formula>
    </cfRule>
  </conditionalFormatting>
  <conditionalFormatting sqref="H62">
    <cfRule type="cellIs" dxfId="141" priority="822" operator="lessThan">
      <formula>0</formula>
    </cfRule>
  </conditionalFormatting>
  <conditionalFormatting sqref="H62">
    <cfRule type="cellIs" dxfId="140" priority="821" operator="lessThan">
      <formula>0</formula>
    </cfRule>
  </conditionalFormatting>
  <conditionalFormatting sqref="H62">
    <cfRule type="cellIs" dxfId="139" priority="820" operator="lessThan">
      <formula>0</formula>
    </cfRule>
  </conditionalFormatting>
  <conditionalFormatting sqref="H62">
    <cfRule type="cellIs" dxfId="138" priority="819" operator="lessThan">
      <formula>0</formula>
    </cfRule>
  </conditionalFormatting>
  <conditionalFormatting sqref="H61:I61">
    <cfRule type="cellIs" dxfId="137" priority="818" operator="lessThan">
      <formula>0</formula>
    </cfRule>
  </conditionalFormatting>
  <conditionalFormatting sqref="H61">
    <cfRule type="cellIs" dxfId="136" priority="817" operator="lessThan">
      <formula>0</formula>
    </cfRule>
  </conditionalFormatting>
  <conditionalFormatting sqref="I61">
    <cfRule type="cellIs" dxfId="135" priority="816" operator="lessThan">
      <formula>0</formula>
    </cfRule>
  </conditionalFormatting>
  <conditionalFormatting sqref="I61">
    <cfRule type="cellIs" dxfId="134" priority="815" operator="lessThan">
      <formula>0</formula>
    </cfRule>
  </conditionalFormatting>
  <conditionalFormatting sqref="H61">
    <cfRule type="cellIs" dxfId="133" priority="814" operator="lessThan">
      <formula>0</formula>
    </cfRule>
  </conditionalFormatting>
  <conditionalFormatting sqref="H61">
    <cfRule type="cellIs" dxfId="132" priority="813" operator="lessThan">
      <formula>0</formula>
    </cfRule>
  </conditionalFormatting>
  <conditionalFormatting sqref="H61">
    <cfRule type="cellIs" dxfId="131" priority="812" operator="lessThan">
      <formula>0</formula>
    </cfRule>
  </conditionalFormatting>
  <conditionalFormatting sqref="H61">
    <cfRule type="cellIs" dxfId="130" priority="811" operator="lessThan">
      <formula>0</formula>
    </cfRule>
  </conditionalFormatting>
  <conditionalFormatting sqref="H61">
    <cfRule type="cellIs" dxfId="129" priority="810" operator="lessThan">
      <formula>0</formula>
    </cfRule>
  </conditionalFormatting>
  <conditionalFormatting sqref="H61">
    <cfRule type="cellIs" dxfId="128" priority="809" operator="lessThan">
      <formula>0</formula>
    </cfRule>
  </conditionalFormatting>
  <conditionalFormatting sqref="H61">
    <cfRule type="cellIs" dxfId="127" priority="808" operator="lessThan">
      <formula>0</formula>
    </cfRule>
  </conditionalFormatting>
  <conditionalFormatting sqref="H61">
    <cfRule type="cellIs" dxfId="126" priority="807" operator="lessThan">
      <formula>0</formula>
    </cfRule>
  </conditionalFormatting>
  <conditionalFormatting sqref="H61">
    <cfRule type="cellIs" dxfId="125" priority="806" operator="lessThan">
      <formula>0</formula>
    </cfRule>
  </conditionalFormatting>
  <conditionalFormatting sqref="H61:I61">
    <cfRule type="cellIs" dxfId="124" priority="805" operator="lessThan">
      <formula>0</formula>
    </cfRule>
  </conditionalFormatting>
  <conditionalFormatting sqref="H61">
    <cfRule type="cellIs" dxfId="123" priority="804" operator="lessThan">
      <formula>0</formula>
    </cfRule>
  </conditionalFormatting>
  <conditionalFormatting sqref="I61">
    <cfRule type="cellIs" dxfId="122" priority="803" operator="lessThan">
      <formula>0</formula>
    </cfRule>
  </conditionalFormatting>
  <conditionalFormatting sqref="I61">
    <cfRule type="cellIs" dxfId="121" priority="802" operator="lessThan">
      <formula>0</formula>
    </cfRule>
  </conditionalFormatting>
  <conditionalFormatting sqref="H61">
    <cfRule type="cellIs" dxfId="120" priority="801" operator="lessThan">
      <formula>0</formula>
    </cfRule>
  </conditionalFormatting>
  <conditionalFormatting sqref="H61">
    <cfRule type="cellIs" dxfId="119" priority="800" operator="lessThan">
      <formula>0</formula>
    </cfRule>
  </conditionalFormatting>
  <conditionalFormatting sqref="H61">
    <cfRule type="cellIs" dxfId="118" priority="799" operator="lessThan">
      <formula>0</formula>
    </cfRule>
  </conditionalFormatting>
  <conditionalFormatting sqref="H61">
    <cfRule type="cellIs" dxfId="117" priority="798" operator="lessThan">
      <formula>0</formula>
    </cfRule>
  </conditionalFormatting>
  <conditionalFormatting sqref="H61">
    <cfRule type="cellIs" dxfId="116" priority="797" operator="lessThan">
      <formula>0</formula>
    </cfRule>
  </conditionalFormatting>
  <conditionalFormatting sqref="H61">
    <cfRule type="cellIs" dxfId="115" priority="796" operator="lessThan">
      <formula>0</formula>
    </cfRule>
  </conditionalFormatting>
  <conditionalFormatting sqref="H61">
    <cfRule type="cellIs" dxfId="114" priority="795" operator="lessThan">
      <formula>0</formula>
    </cfRule>
  </conditionalFormatting>
  <conditionalFormatting sqref="H61">
    <cfRule type="cellIs" dxfId="113" priority="794" operator="lessThan">
      <formula>0</formula>
    </cfRule>
  </conditionalFormatting>
  <conditionalFormatting sqref="H61">
    <cfRule type="cellIs" dxfId="112" priority="793" operator="lessThan">
      <formula>0</formula>
    </cfRule>
  </conditionalFormatting>
  <conditionalFormatting sqref="H61">
    <cfRule type="cellIs" dxfId="111" priority="792" operator="lessThan">
      <formula>0</formula>
    </cfRule>
  </conditionalFormatting>
  <conditionalFormatting sqref="H61">
    <cfRule type="cellIs" dxfId="110" priority="791" operator="lessThan">
      <formula>0</formula>
    </cfRule>
  </conditionalFormatting>
  <conditionalFormatting sqref="H61">
    <cfRule type="cellIs" dxfId="109" priority="790" operator="lessThan">
      <formula>0</formula>
    </cfRule>
  </conditionalFormatting>
  <conditionalFormatting sqref="H61">
    <cfRule type="cellIs" dxfId="108" priority="789" operator="lessThan">
      <formula>0</formula>
    </cfRule>
  </conditionalFormatting>
  <conditionalFormatting sqref="H61">
    <cfRule type="cellIs" dxfId="107" priority="788" operator="lessThan">
      <formula>0</formula>
    </cfRule>
  </conditionalFormatting>
  <conditionalFormatting sqref="I61">
    <cfRule type="cellIs" dxfId="106" priority="787" operator="lessThan">
      <formula>0</formula>
    </cfRule>
  </conditionalFormatting>
  <conditionalFormatting sqref="I61">
    <cfRule type="cellIs" dxfId="105" priority="786" operator="lessThan">
      <formula>0</formula>
    </cfRule>
  </conditionalFormatting>
  <conditionalFormatting sqref="I61">
    <cfRule type="cellIs" dxfId="104" priority="785" operator="lessThan">
      <formula>0</formula>
    </cfRule>
  </conditionalFormatting>
  <conditionalFormatting sqref="I61">
    <cfRule type="cellIs" dxfId="103" priority="784" operator="lessThan">
      <formula>0</formula>
    </cfRule>
  </conditionalFormatting>
  <conditionalFormatting sqref="I61">
    <cfRule type="cellIs" dxfId="102" priority="783" operator="lessThan">
      <formula>0</formula>
    </cfRule>
  </conditionalFormatting>
  <conditionalFormatting sqref="I61">
    <cfRule type="cellIs" dxfId="101" priority="782" operator="lessThan">
      <formula>0</formula>
    </cfRule>
  </conditionalFormatting>
  <conditionalFormatting sqref="I61">
    <cfRule type="cellIs" dxfId="100" priority="781" operator="lessThan">
      <formula>0</formula>
    </cfRule>
  </conditionalFormatting>
  <conditionalFormatting sqref="I61">
    <cfRule type="cellIs" dxfId="99" priority="780" operator="lessThan">
      <formula>0</formula>
    </cfRule>
  </conditionalFormatting>
  <conditionalFormatting sqref="I61">
    <cfRule type="cellIs" dxfId="98" priority="779" operator="lessThan">
      <formula>0</formula>
    </cfRule>
  </conditionalFormatting>
  <conditionalFormatting sqref="I61">
    <cfRule type="cellIs" dxfId="97" priority="778" operator="lessThan">
      <formula>0</formula>
    </cfRule>
  </conditionalFormatting>
  <conditionalFormatting sqref="I61">
    <cfRule type="cellIs" dxfId="96" priority="777" operator="lessThan">
      <formula>0</formula>
    </cfRule>
  </conditionalFormatting>
  <conditionalFormatting sqref="I61">
    <cfRule type="cellIs" dxfId="95" priority="776" operator="lessThan">
      <formula>0</formula>
    </cfRule>
  </conditionalFormatting>
  <conditionalFormatting sqref="I61">
    <cfRule type="cellIs" dxfId="94" priority="775" operator="lessThan">
      <formula>0</formula>
    </cfRule>
  </conditionalFormatting>
  <conditionalFormatting sqref="H61">
    <cfRule type="cellIs" dxfId="93" priority="774" operator="lessThan">
      <formula>0</formula>
    </cfRule>
  </conditionalFormatting>
  <conditionalFormatting sqref="H61">
    <cfRule type="cellIs" dxfId="92" priority="773" operator="lessThan">
      <formula>0</formula>
    </cfRule>
  </conditionalFormatting>
  <conditionalFormatting sqref="H61">
    <cfRule type="cellIs" dxfId="91" priority="772" operator="lessThan">
      <formula>0</formula>
    </cfRule>
  </conditionalFormatting>
  <conditionalFormatting sqref="H61">
    <cfRule type="cellIs" dxfId="90" priority="771" operator="lessThan">
      <formula>0</formula>
    </cfRule>
  </conditionalFormatting>
  <conditionalFormatting sqref="H61">
    <cfRule type="cellIs" dxfId="89" priority="770" operator="lessThan">
      <formula>0</formula>
    </cfRule>
  </conditionalFormatting>
  <conditionalFormatting sqref="H61">
    <cfRule type="cellIs" dxfId="88" priority="769" operator="lessThan">
      <formula>0</formula>
    </cfRule>
  </conditionalFormatting>
  <conditionalFormatting sqref="H61">
    <cfRule type="cellIs" dxfId="87" priority="768" operator="lessThan">
      <formula>0</formula>
    </cfRule>
  </conditionalFormatting>
  <conditionalFormatting sqref="H61">
    <cfRule type="cellIs" dxfId="86" priority="767" operator="lessThan">
      <formula>0</formula>
    </cfRule>
  </conditionalFormatting>
  <conditionalFormatting sqref="H61">
    <cfRule type="cellIs" dxfId="85" priority="766" operator="lessThan">
      <formula>0</formula>
    </cfRule>
  </conditionalFormatting>
  <conditionalFormatting sqref="H61">
    <cfRule type="cellIs" dxfId="84" priority="765" operator="lessThan">
      <formula>0</formula>
    </cfRule>
  </conditionalFormatting>
  <conditionalFormatting sqref="H61">
    <cfRule type="cellIs" dxfId="83" priority="764" operator="lessThan">
      <formula>0</formula>
    </cfRule>
  </conditionalFormatting>
  <conditionalFormatting sqref="H61">
    <cfRule type="cellIs" dxfId="82" priority="763" operator="lessThan">
      <formula>0</formula>
    </cfRule>
  </conditionalFormatting>
  <conditionalFormatting sqref="H61">
    <cfRule type="cellIs" dxfId="81" priority="762" operator="lessThan">
      <formula>0</formula>
    </cfRule>
  </conditionalFormatting>
  <conditionalFormatting sqref="H61">
    <cfRule type="cellIs" dxfId="80" priority="761" operator="lessThan">
      <formula>0</formula>
    </cfRule>
  </conditionalFormatting>
  <conditionalFormatting sqref="H61">
    <cfRule type="cellIs" dxfId="79" priority="760" operator="lessThan">
      <formula>0</formula>
    </cfRule>
  </conditionalFormatting>
  <conditionalFormatting sqref="H61">
    <cfRule type="cellIs" dxfId="78" priority="759" operator="lessThan">
      <formula>0</formula>
    </cfRule>
  </conditionalFormatting>
  <conditionalFormatting sqref="H61">
    <cfRule type="cellIs" dxfId="77" priority="758" operator="lessThan">
      <formula>0</formula>
    </cfRule>
  </conditionalFormatting>
  <conditionalFormatting sqref="H61">
    <cfRule type="cellIs" dxfId="76" priority="757" operator="lessThan">
      <formula>0</formula>
    </cfRule>
  </conditionalFormatting>
  <conditionalFormatting sqref="H61">
    <cfRule type="cellIs" dxfId="75" priority="756" operator="lessThan">
      <formula>0</formula>
    </cfRule>
  </conditionalFormatting>
  <conditionalFormatting sqref="H61">
    <cfRule type="cellIs" dxfId="74" priority="755" operator="lessThan">
      <formula>0</formula>
    </cfRule>
  </conditionalFormatting>
  <conditionalFormatting sqref="H61">
    <cfRule type="cellIs" dxfId="73" priority="754" operator="lessThan">
      <formula>0</formula>
    </cfRule>
  </conditionalFormatting>
  <conditionalFormatting sqref="H61">
    <cfRule type="cellIs" dxfId="72" priority="753" operator="lessThan">
      <formula>0</formula>
    </cfRule>
  </conditionalFormatting>
  <conditionalFormatting sqref="H61">
    <cfRule type="cellIs" dxfId="71" priority="752" operator="lessThan">
      <formula>0</formula>
    </cfRule>
  </conditionalFormatting>
  <conditionalFormatting sqref="H61">
    <cfRule type="cellIs" dxfId="70" priority="751" operator="lessThan">
      <formula>0</formula>
    </cfRule>
  </conditionalFormatting>
  <conditionalFormatting sqref="H61">
    <cfRule type="cellIs" dxfId="69" priority="750" operator="lessThan">
      <formula>0</formula>
    </cfRule>
  </conditionalFormatting>
  <conditionalFormatting sqref="H61">
    <cfRule type="cellIs" dxfId="68" priority="749" operator="lessThan">
      <formula>0</formula>
    </cfRule>
  </conditionalFormatting>
  <conditionalFormatting sqref="H61">
    <cfRule type="cellIs" dxfId="67" priority="748" operator="lessThan">
      <formula>0</formula>
    </cfRule>
  </conditionalFormatting>
  <conditionalFormatting sqref="H61">
    <cfRule type="cellIs" dxfId="66" priority="747" operator="lessThan">
      <formula>0</formula>
    </cfRule>
  </conditionalFormatting>
  <conditionalFormatting sqref="H61">
    <cfRule type="cellIs" dxfId="65" priority="746" operator="lessThan">
      <formula>0</formula>
    </cfRule>
  </conditionalFormatting>
  <conditionalFormatting sqref="H61">
    <cfRule type="cellIs" dxfId="64" priority="745" operator="lessThan">
      <formula>0</formula>
    </cfRule>
  </conditionalFormatting>
  <conditionalFormatting sqref="H61">
    <cfRule type="cellIs" dxfId="63" priority="744" operator="lessThan">
      <formula>0</formula>
    </cfRule>
  </conditionalFormatting>
  <conditionalFormatting sqref="H61">
    <cfRule type="cellIs" dxfId="62" priority="743" operator="lessThan">
      <formula>0</formula>
    </cfRule>
  </conditionalFormatting>
  <conditionalFormatting sqref="H61">
    <cfRule type="cellIs" dxfId="61" priority="742" operator="lessThan">
      <formula>0</formula>
    </cfRule>
  </conditionalFormatting>
  <conditionalFormatting sqref="H61">
    <cfRule type="cellIs" dxfId="60" priority="741" operator="lessThan">
      <formula>0</formula>
    </cfRule>
  </conditionalFormatting>
  <conditionalFormatting sqref="H61">
    <cfRule type="cellIs" dxfId="59" priority="740" operator="lessThan">
      <formula>0</formula>
    </cfRule>
  </conditionalFormatting>
  <conditionalFormatting sqref="H61">
    <cfRule type="cellIs" dxfId="58" priority="739" operator="lessThan">
      <formula>0</formula>
    </cfRule>
  </conditionalFormatting>
  <conditionalFormatting sqref="H61">
    <cfRule type="cellIs" dxfId="57" priority="738" operator="lessThan">
      <formula>0</formula>
    </cfRule>
  </conditionalFormatting>
  <conditionalFormatting sqref="H61">
    <cfRule type="cellIs" dxfId="56" priority="737" operator="lessThan">
      <formula>0</formula>
    </cfRule>
  </conditionalFormatting>
  <conditionalFormatting sqref="H61">
    <cfRule type="cellIs" dxfId="55" priority="736" operator="lessThan">
      <formula>0</formula>
    </cfRule>
  </conditionalFormatting>
  <conditionalFormatting sqref="H61">
    <cfRule type="cellIs" dxfId="54" priority="735" operator="lessThan">
      <formula>0</formula>
    </cfRule>
  </conditionalFormatting>
  <conditionalFormatting sqref="H61">
    <cfRule type="cellIs" dxfId="53" priority="734" operator="lessThan">
      <formula>0</formula>
    </cfRule>
  </conditionalFormatting>
  <conditionalFormatting sqref="H61">
    <cfRule type="cellIs" dxfId="52" priority="733" operator="lessThan">
      <formula>0</formula>
    </cfRule>
  </conditionalFormatting>
  <conditionalFormatting sqref="H61">
    <cfRule type="cellIs" dxfId="51" priority="732" operator="lessThan">
      <formula>0</formula>
    </cfRule>
  </conditionalFormatting>
  <conditionalFormatting sqref="H58:I58">
    <cfRule type="cellIs" dxfId="50" priority="557" operator="lessThan">
      <formula>0</formula>
    </cfRule>
  </conditionalFormatting>
  <conditionalFormatting sqref="H57:I57">
    <cfRule type="cellIs" dxfId="49" priority="556" operator="lessThan">
      <formula>0</formula>
    </cfRule>
  </conditionalFormatting>
  <conditionalFormatting sqref="H56:I56">
    <cfRule type="cellIs" dxfId="48" priority="555" operator="lessThan">
      <formula>0</formula>
    </cfRule>
  </conditionalFormatting>
  <conditionalFormatting sqref="H55:I55">
    <cfRule type="cellIs" dxfId="47" priority="554" operator="lessThan">
      <formula>0</formula>
    </cfRule>
  </conditionalFormatting>
  <conditionalFormatting sqref="H54:I54">
    <cfRule type="cellIs" dxfId="46" priority="553" operator="lessThan">
      <formula>0</formula>
    </cfRule>
  </conditionalFormatting>
  <conditionalFormatting sqref="H53:I53">
    <cfRule type="cellIs" dxfId="45" priority="552" operator="lessThan">
      <formula>0</formula>
    </cfRule>
  </conditionalFormatting>
  <conditionalFormatting sqref="H52:I52">
    <cfRule type="cellIs" dxfId="44" priority="551" operator="lessThan">
      <formula>0</formula>
    </cfRule>
  </conditionalFormatting>
  <conditionalFormatting sqref="H51:I51">
    <cfRule type="cellIs" dxfId="43" priority="550" operator="lessThan">
      <formula>0</formula>
    </cfRule>
  </conditionalFormatting>
  <conditionalFormatting sqref="H50:I50">
    <cfRule type="cellIs" dxfId="42" priority="549" operator="lessThan">
      <formula>0</formula>
    </cfRule>
  </conditionalFormatting>
  <conditionalFormatting sqref="H49:I49">
    <cfRule type="cellIs" dxfId="41" priority="548" operator="lessThan">
      <formula>0</formula>
    </cfRule>
  </conditionalFormatting>
  <conditionalFormatting sqref="H48:I48">
    <cfRule type="cellIs" dxfId="40" priority="547" operator="lessThan">
      <formula>0</formula>
    </cfRule>
  </conditionalFormatting>
  <conditionalFormatting sqref="H44:I44">
    <cfRule type="cellIs" dxfId="39" priority="40" operator="lessThan">
      <formula>0</formula>
    </cfRule>
  </conditionalFormatting>
  <conditionalFormatting sqref="H43:I43">
    <cfRule type="cellIs" dxfId="38" priority="39" operator="lessThan">
      <formula>0</formula>
    </cfRule>
  </conditionalFormatting>
  <conditionalFormatting sqref="H42:I42">
    <cfRule type="cellIs" dxfId="37" priority="38" operator="lessThan">
      <formula>0</formula>
    </cfRule>
  </conditionalFormatting>
  <conditionalFormatting sqref="H41:I41">
    <cfRule type="cellIs" dxfId="36" priority="37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4:I35">
    <cfRule type="cellIs" dxfId="30" priority="31" operator="lessThan">
      <formula>0</formula>
    </cfRule>
  </conditionalFormatting>
  <conditionalFormatting sqref="H35:I35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workbookViewId="0">
      <selection activeCell="F15" sqref="F15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43477</v>
      </c>
      <c r="B5" s="60" t="s">
        <v>173</v>
      </c>
      <c r="C5" s="60">
        <v>2000</v>
      </c>
      <c r="D5" s="38" t="s">
        <v>36</v>
      </c>
      <c r="E5" s="39">
        <v>254</v>
      </c>
      <c r="F5" s="39">
        <v>251</v>
      </c>
      <c r="G5" s="39" t="s">
        <v>16</v>
      </c>
      <c r="H5" s="29">
        <f t="shared" ref="H5" si="0">(E5-F5)*C5</f>
        <v>6000</v>
      </c>
      <c r="I5" s="29">
        <v>0</v>
      </c>
      <c r="J5" s="3">
        <f t="shared" ref="J5" si="1">+I5+H5</f>
        <v>6000</v>
      </c>
    </row>
    <row r="6" spans="1:10">
      <c r="A6" s="37">
        <v>43476</v>
      </c>
      <c r="B6" s="60" t="s">
        <v>69</v>
      </c>
      <c r="C6" s="60">
        <v>1200</v>
      </c>
      <c r="D6" s="38" t="s">
        <v>35</v>
      </c>
      <c r="E6" s="39">
        <v>686</v>
      </c>
      <c r="F6" s="39">
        <v>688</v>
      </c>
      <c r="G6" s="39" t="s">
        <v>16</v>
      </c>
      <c r="H6" s="29">
        <f t="shared" ref="H6" si="2">(F6-E6)*C6</f>
        <v>2400</v>
      </c>
      <c r="I6" s="29">
        <v>0</v>
      </c>
      <c r="J6" s="3">
        <f t="shared" ref="J6" si="3">+I6+H6</f>
        <v>2400</v>
      </c>
    </row>
    <row r="7" spans="1:10">
      <c r="A7" s="37">
        <v>43475</v>
      </c>
      <c r="B7" s="60" t="s">
        <v>45</v>
      </c>
      <c r="C7" s="60">
        <v>250</v>
      </c>
      <c r="D7" s="38" t="s">
        <v>35</v>
      </c>
      <c r="E7" s="39">
        <v>2735</v>
      </c>
      <c r="F7" s="39">
        <v>2730</v>
      </c>
      <c r="G7" s="39" t="s">
        <v>16</v>
      </c>
      <c r="H7" s="29">
        <f t="shared" ref="H7" si="4">(F7-E7)*C7</f>
        <v>-1250</v>
      </c>
      <c r="I7" s="29">
        <v>0</v>
      </c>
      <c r="J7" s="3">
        <f t="shared" ref="J7" si="5">+I7+H7</f>
        <v>-1250</v>
      </c>
    </row>
    <row r="8" spans="1:10">
      <c r="A8" s="37">
        <v>43474</v>
      </c>
      <c r="B8" s="60" t="s">
        <v>148</v>
      </c>
      <c r="C8" s="60">
        <v>1500</v>
      </c>
      <c r="D8" s="38" t="s">
        <v>35</v>
      </c>
      <c r="E8" s="39">
        <v>333</v>
      </c>
      <c r="F8" s="39">
        <v>337</v>
      </c>
      <c r="G8" s="39">
        <v>340</v>
      </c>
      <c r="H8" s="29">
        <f t="shared" ref="H8" si="6">(F8-E8)*C8</f>
        <v>6000</v>
      </c>
      <c r="I8" s="29">
        <f>(G8-F8)*C8</f>
        <v>4500</v>
      </c>
      <c r="J8" s="3">
        <f t="shared" ref="J8" si="7">+I8+H8</f>
        <v>10500</v>
      </c>
    </row>
    <row r="9" spans="1:10">
      <c r="A9" s="37">
        <v>43473</v>
      </c>
      <c r="B9" s="60" t="s">
        <v>211</v>
      </c>
      <c r="C9" s="60">
        <v>2000</v>
      </c>
      <c r="D9" s="38" t="s">
        <v>35</v>
      </c>
      <c r="E9" s="39">
        <v>252</v>
      </c>
      <c r="F9" s="39">
        <v>255</v>
      </c>
      <c r="G9" s="39">
        <v>259</v>
      </c>
      <c r="H9" s="29">
        <f t="shared" ref="H9" si="8">(F9-E9)*C9</f>
        <v>6000</v>
      </c>
      <c r="I9" s="29">
        <f>(G9-F9)*C9</f>
        <v>8000</v>
      </c>
      <c r="J9" s="3">
        <f t="shared" ref="J9" si="9">+I9+H9</f>
        <v>14000</v>
      </c>
    </row>
    <row r="10" spans="1:10">
      <c r="A10" s="37">
        <v>43469</v>
      </c>
      <c r="B10" s="60" t="s">
        <v>216</v>
      </c>
      <c r="C10" s="60">
        <v>7000</v>
      </c>
      <c r="D10" s="38" t="s">
        <v>35</v>
      </c>
      <c r="E10" s="39">
        <v>79.5</v>
      </c>
      <c r="F10" s="39">
        <v>80.5</v>
      </c>
      <c r="G10" s="39">
        <v>82</v>
      </c>
      <c r="H10" s="29">
        <f t="shared" ref="H10" si="10">(F10-E10)*C10</f>
        <v>7000</v>
      </c>
      <c r="I10" s="29">
        <f>(G10-F10)*C10</f>
        <v>10500</v>
      </c>
      <c r="J10" s="3">
        <f t="shared" ref="J10" si="11">+I10+H10</f>
        <v>17500</v>
      </c>
    </row>
    <row r="11" spans="1:10">
      <c r="A11" s="37">
        <v>43468</v>
      </c>
      <c r="B11" s="60" t="s">
        <v>214</v>
      </c>
      <c r="C11" s="60">
        <v>3000</v>
      </c>
      <c r="D11" s="38" t="s">
        <v>35</v>
      </c>
      <c r="E11" s="39">
        <v>262</v>
      </c>
      <c r="F11" s="39">
        <v>264</v>
      </c>
      <c r="G11" s="39" t="s">
        <v>16</v>
      </c>
      <c r="H11" s="29">
        <f t="shared" ref="H11" si="12">(F11-E11)*C11</f>
        <v>6000</v>
      </c>
      <c r="I11" s="29">
        <v>0</v>
      </c>
      <c r="J11" s="3">
        <f t="shared" ref="J11" si="13">+I11+H11</f>
        <v>6000</v>
      </c>
    </row>
    <row r="12" spans="1:10">
      <c r="A12" s="37">
        <v>43467</v>
      </c>
      <c r="B12" s="60" t="s">
        <v>120</v>
      </c>
      <c r="C12" s="60">
        <v>750</v>
      </c>
      <c r="D12" s="38" t="s">
        <v>35</v>
      </c>
      <c r="E12" s="39">
        <v>1177</v>
      </c>
      <c r="F12" s="39">
        <v>1167</v>
      </c>
      <c r="G12" s="39" t="s">
        <v>16</v>
      </c>
      <c r="H12" s="29">
        <f t="shared" ref="H12" si="14">(F12-E12)*C12</f>
        <v>-7500</v>
      </c>
      <c r="I12" s="29">
        <v>0</v>
      </c>
      <c r="J12" s="3">
        <f t="shared" ref="J12" si="15">+I12+H12</f>
        <v>-7500</v>
      </c>
    </row>
    <row r="13" spans="1:10">
      <c r="A13" s="37">
        <v>43466</v>
      </c>
      <c r="B13" s="60" t="s">
        <v>107</v>
      </c>
      <c r="C13" s="60">
        <v>6000</v>
      </c>
      <c r="D13" s="38" t="s">
        <v>35</v>
      </c>
      <c r="E13" s="39">
        <v>106.2</v>
      </c>
      <c r="F13" s="39">
        <v>107</v>
      </c>
      <c r="G13" s="39">
        <v>107.5</v>
      </c>
      <c r="H13" s="29">
        <f t="shared" ref="H13" si="16">(F13-E13)*C13</f>
        <v>4799.9999999999827</v>
      </c>
      <c r="I13" s="29">
        <f>(G13-F13)*C13</f>
        <v>3000</v>
      </c>
      <c r="J13" s="3">
        <f t="shared" ref="J13" si="17">+I13+H13</f>
        <v>7799.9999999999827</v>
      </c>
    </row>
    <row r="14" spans="1:10">
      <c r="A14" s="37">
        <v>43465</v>
      </c>
      <c r="B14" s="60" t="s">
        <v>209</v>
      </c>
      <c r="C14" s="60">
        <v>1800</v>
      </c>
      <c r="D14" s="38" t="s">
        <v>35</v>
      </c>
      <c r="E14" s="39">
        <v>294.5</v>
      </c>
      <c r="F14" s="39">
        <v>296.89999999999998</v>
      </c>
      <c r="G14" s="39" t="s">
        <v>16</v>
      </c>
      <c r="H14" s="29">
        <f t="shared" ref="H14" si="18">(F14-E14)*C14</f>
        <v>4319.9999999999591</v>
      </c>
      <c r="I14" s="29">
        <v>0</v>
      </c>
      <c r="J14" s="3">
        <f t="shared" ref="J14" si="19">+I14+H14</f>
        <v>4319.9999999999591</v>
      </c>
    </row>
    <row r="15" spans="1:10">
      <c r="A15" s="37">
        <v>43462</v>
      </c>
      <c r="B15" s="60" t="s">
        <v>69</v>
      </c>
      <c r="C15" s="60">
        <v>1200</v>
      </c>
      <c r="D15" s="38" t="s">
        <v>35</v>
      </c>
      <c r="E15" s="39">
        <v>772</v>
      </c>
      <c r="F15" s="39">
        <v>766</v>
      </c>
      <c r="G15" s="39" t="s">
        <v>16</v>
      </c>
      <c r="H15" s="29">
        <f t="shared" ref="H15" si="20">(F15-E15)*C15</f>
        <v>-7200</v>
      </c>
      <c r="I15" s="29">
        <v>0</v>
      </c>
      <c r="J15" s="3">
        <f t="shared" ref="J15" si="21">+I15+H15</f>
        <v>-7200</v>
      </c>
    </row>
    <row r="16" spans="1:10">
      <c r="A16" s="37">
        <v>43461</v>
      </c>
      <c r="B16" s="60" t="s">
        <v>73</v>
      </c>
      <c r="C16" s="60">
        <v>6000</v>
      </c>
      <c r="D16" s="38" t="s">
        <v>35</v>
      </c>
      <c r="E16" s="39">
        <v>118</v>
      </c>
      <c r="F16" s="39">
        <v>119</v>
      </c>
      <c r="G16" s="39" t="s">
        <v>16</v>
      </c>
      <c r="H16" s="29">
        <f t="shared" ref="H16:H18" si="22">(F16-E16)*C16</f>
        <v>6000</v>
      </c>
      <c r="I16" s="29">
        <v>0</v>
      </c>
      <c r="J16" s="3">
        <f t="shared" ref="J16" si="23">+I16+H16</f>
        <v>6000</v>
      </c>
    </row>
    <row r="17" spans="1:10">
      <c r="A17" s="37">
        <v>43460</v>
      </c>
      <c r="B17" s="60" t="s">
        <v>155</v>
      </c>
      <c r="C17" s="60">
        <v>250</v>
      </c>
      <c r="D17" s="38" t="s">
        <v>36</v>
      </c>
      <c r="E17" s="39">
        <v>1178</v>
      </c>
      <c r="F17" s="39">
        <v>1194</v>
      </c>
      <c r="G17" s="39" t="s">
        <v>16</v>
      </c>
      <c r="H17" s="29">
        <f t="shared" ref="H17" si="24">(E17-F17)*C17</f>
        <v>-4000</v>
      </c>
      <c r="I17" s="29">
        <v>0</v>
      </c>
      <c r="J17" s="3">
        <f t="shared" ref="J17" si="25">+I17+H17</f>
        <v>-4000</v>
      </c>
    </row>
    <row r="18" spans="1:10">
      <c r="A18" s="37">
        <v>43458</v>
      </c>
      <c r="B18" s="60" t="s">
        <v>73</v>
      </c>
      <c r="C18" s="60">
        <v>6000</v>
      </c>
      <c r="D18" s="38" t="s">
        <v>35</v>
      </c>
      <c r="E18" s="39">
        <v>112.1</v>
      </c>
      <c r="F18" s="39">
        <v>113</v>
      </c>
      <c r="G18" s="39">
        <v>114.2</v>
      </c>
      <c r="H18" s="29">
        <f t="shared" si="22"/>
        <v>5400.0000000000346</v>
      </c>
      <c r="I18" s="29">
        <f>(G18-F18)*C18</f>
        <v>7200.0000000000173</v>
      </c>
      <c r="J18" s="3">
        <f t="shared" ref="J18" si="26">+I18+H18</f>
        <v>12600.000000000051</v>
      </c>
    </row>
    <row r="19" spans="1:10">
      <c r="A19" s="37">
        <v>43455</v>
      </c>
      <c r="B19" s="60" t="s">
        <v>43</v>
      </c>
      <c r="C19" s="60">
        <v>600</v>
      </c>
      <c r="D19" s="38" t="s">
        <v>36</v>
      </c>
      <c r="E19" s="39">
        <v>1400</v>
      </c>
      <c r="F19" s="39">
        <v>1390</v>
      </c>
      <c r="G19" s="39">
        <v>1384</v>
      </c>
      <c r="H19" s="29">
        <f t="shared" ref="H19" si="27">(E19-F19)*C19</f>
        <v>6000</v>
      </c>
      <c r="I19" s="3">
        <f>(F19-G19)*C19</f>
        <v>3600</v>
      </c>
      <c r="J19" s="3">
        <f t="shared" ref="J19" si="28">+I19+H19</f>
        <v>9600</v>
      </c>
    </row>
    <row r="20" spans="1:10">
      <c r="A20" s="37">
        <v>43454</v>
      </c>
      <c r="B20" s="60" t="s">
        <v>167</v>
      </c>
      <c r="C20" s="60">
        <v>1600</v>
      </c>
      <c r="D20" s="38" t="s">
        <v>35</v>
      </c>
      <c r="E20" s="39">
        <v>272</v>
      </c>
      <c r="F20" s="39">
        <v>276</v>
      </c>
      <c r="G20" s="39">
        <v>279</v>
      </c>
      <c r="H20" s="29">
        <f t="shared" ref="H20" si="29">(F20-E20)*C20</f>
        <v>6400</v>
      </c>
      <c r="I20" s="29">
        <f>(G20-F20)*C20</f>
        <v>4800</v>
      </c>
      <c r="J20" s="3">
        <f t="shared" ref="J20" si="30">+I20+H20</f>
        <v>11200</v>
      </c>
    </row>
    <row r="21" spans="1:10">
      <c r="A21" s="37">
        <v>43453</v>
      </c>
      <c r="B21" s="60" t="s">
        <v>206</v>
      </c>
      <c r="C21" s="60">
        <v>600</v>
      </c>
      <c r="D21" s="38" t="s">
        <v>35</v>
      </c>
      <c r="E21" s="39">
        <v>1405</v>
      </c>
      <c r="F21" s="39">
        <v>1411</v>
      </c>
      <c r="G21" s="39" t="s">
        <v>16</v>
      </c>
      <c r="H21" s="29">
        <f t="shared" ref="H21" si="31">(F21-E21)*C21</f>
        <v>3600</v>
      </c>
      <c r="I21" s="29">
        <v>0</v>
      </c>
      <c r="J21" s="3">
        <f t="shared" ref="J21" si="32">+I21+H21</f>
        <v>3600</v>
      </c>
    </row>
    <row r="22" spans="1:10">
      <c r="A22" s="37">
        <v>43452</v>
      </c>
      <c r="B22" s="60" t="s">
        <v>69</v>
      </c>
      <c r="C22" s="60">
        <v>1200</v>
      </c>
      <c r="D22" s="38" t="s">
        <v>36</v>
      </c>
      <c r="E22" s="39">
        <v>747</v>
      </c>
      <c r="F22" s="39">
        <v>741</v>
      </c>
      <c r="G22" s="39" t="s">
        <v>16</v>
      </c>
      <c r="H22" s="29">
        <f t="shared" ref="H22" si="33">(E22-F22)*C22</f>
        <v>7200</v>
      </c>
      <c r="I22" s="29">
        <v>0</v>
      </c>
      <c r="J22" s="3">
        <f t="shared" ref="J22" si="34">+I22+H22</f>
        <v>7200</v>
      </c>
    </row>
    <row r="23" spans="1:10">
      <c r="A23" s="37">
        <v>43451</v>
      </c>
      <c r="B23" s="60" t="s">
        <v>101</v>
      </c>
      <c r="C23" s="60">
        <v>900</v>
      </c>
      <c r="D23" s="38" t="s">
        <v>35</v>
      </c>
      <c r="E23" s="39">
        <v>532</v>
      </c>
      <c r="F23" s="39">
        <v>537.29999999999995</v>
      </c>
      <c r="G23" s="39" t="s">
        <v>16</v>
      </c>
      <c r="H23" s="29">
        <f t="shared" ref="H23" si="35">(F23-E23)*C23</f>
        <v>4769.9999999999591</v>
      </c>
      <c r="I23" s="29">
        <v>0</v>
      </c>
      <c r="J23" s="3">
        <f t="shared" ref="J23" si="36">+I23+H23</f>
        <v>4769.9999999999591</v>
      </c>
    </row>
    <row r="24" spans="1:10">
      <c r="A24" s="37">
        <v>43448</v>
      </c>
      <c r="B24" s="60" t="s">
        <v>202</v>
      </c>
      <c r="C24" s="60">
        <v>200</v>
      </c>
      <c r="D24" s="38" t="s">
        <v>35</v>
      </c>
      <c r="E24" s="39">
        <v>3320</v>
      </c>
      <c r="F24" s="39">
        <v>3356</v>
      </c>
      <c r="G24" s="39" t="s">
        <v>16</v>
      </c>
      <c r="H24" s="29">
        <f t="shared" ref="H24" si="37">(F24-E24)*C24</f>
        <v>7200</v>
      </c>
      <c r="I24" s="29">
        <v>0</v>
      </c>
      <c r="J24" s="3">
        <f t="shared" ref="J24" si="38">+I24+H24</f>
        <v>7200</v>
      </c>
    </row>
    <row r="25" spans="1:10">
      <c r="A25" s="37">
        <v>43447</v>
      </c>
      <c r="B25" s="60" t="s">
        <v>132</v>
      </c>
      <c r="C25" s="60">
        <v>200</v>
      </c>
      <c r="D25" s="38" t="s">
        <v>35</v>
      </c>
      <c r="E25" s="39">
        <v>3140</v>
      </c>
      <c r="F25" s="39">
        <v>3163.95</v>
      </c>
      <c r="G25" s="39" t="s">
        <v>16</v>
      </c>
      <c r="H25" s="29">
        <f t="shared" ref="H25" si="39">(F25-E25)*C25</f>
        <v>4789.9999999999636</v>
      </c>
      <c r="I25" s="29">
        <v>0</v>
      </c>
      <c r="J25" s="3">
        <f t="shared" ref="J25" si="40">+I25+H25</f>
        <v>4789.9999999999636</v>
      </c>
    </row>
    <row r="26" spans="1:10">
      <c r="A26" s="37">
        <v>43446</v>
      </c>
      <c r="B26" s="60" t="s">
        <v>87</v>
      </c>
      <c r="C26" s="60">
        <v>1000</v>
      </c>
      <c r="D26" s="38" t="s">
        <v>35</v>
      </c>
      <c r="E26" s="39">
        <v>521</v>
      </c>
      <c r="F26" s="39">
        <v>523</v>
      </c>
      <c r="G26" s="39" t="s">
        <v>16</v>
      </c>
      <c r="H26" s="29">
        <f t="shared" ref="H26" si="41">(F26-E26)*C26</f>
        <v>2000</v>
      </c>
      <c r="I26" s="29">
        <v>0</v>
      </c>
      <c r="J26" s="3">
        <f t="shared" ref="J26" si="42">+I26+H26</f>
        <v>2000</v>
      </c>
    </row>
    <row r="27" spans="1:10">
      <c r="A27" s="37">
        <v>43446</v>
      </c>
      <c r="B27" s="60" t="s">
        <v>69</v>
      </c>
      <c r="C27" s="60">
        <v>1200</v>
      </c>
      <c r="D27" s="38" t="s">
        <v>35</v>
      </c>
      <c r="E27" s="39">
        <v>770</v>
      </c>
      <c r="F27" s="39">
        <v>775</v>
      </c>
      <c r="G27" s="39">
        <v>780</v>
      </c>
      <c r="H27" s="29">
        <f t="shared" ref="H27" si="43">(F27-E27)*C27</f>
        <v>6000</v>
      </c>
      <c r="I27" s="29">
        <f>(G27-F27)*C27</f>
        <v>6000</v>
      </c>
      <c r="J27" s="3">
        <f t="shared" ref="J27" si="44">+I27+H27</f>
        <v>12000</v>
      </c>
    </row>
    <row r="28" spans="1:10">
      <c r="A28" s="37">
        <v>43445</v>
      </c>
      <c r="B28" s="60" t="s">
        <v>199</v>
      </c>
      <c r="C28" s="60">
        <v>1500</v>
      </c>
      <c r="D28" s="38" t="s">
        <v>35</v>
      </c>
      <c r="E28" s="39">
        <v>330</v>
      </c>
      <c r="F28" s="39">
        <v>334</v>
      </c>
      <c r="G28" s="39" t="s">
        <v>16</v>
      </c>
      <c r="H28" s="29">
        <f t="shared" ref="H28" si="45">(F28-E28)*C28</f>
        <v>6000</v>
      </c>
      <c r="I28" s="3">
        <v>0</v>
      </c>
      <c r="J28" s="3">
        <f t="shared" ref="J28" si="46">+I28+H28</f>
        <v>6000</v>
      </c>
    </row>
    <row r="29" spans="1:10">
      <c r="A29" s="37">
        <v>43444</v>
      </c>
      <c r="B29" s="60" t="s">
        <v>198</v>
      </c>
      <c r="C29" s="60">
        <v>500</v>
      </c>
      <c r="D29" s="38" t="s">
        <v>35</v>
      </c>
      <c r="E29" s="39">
        <v>1702</v>
      </c>
      <c r="F29" s="39">
        <v>1700</v>
      </c>
      <c r="G29" s="39" t="s">
        <v>16</v>
      </c>
      <c r="H29" s="29">
        <f t="shared" ref="H29:H31" si="47">(F29-E29)*C29</f>
        <v>-1000</v>
      </c>
      <c r="I29" s="3">
        <v>0</v>
      </c>
      <c r="J29" s="3">
        <f t="shared" ref="J29" si="48">+I29+H29</f>
        <v>-1000</v>
      </c>
    </row>
    <row r="30" spans="1:10">
      <c r="A30" s="37">
        <v>43441</v>
      </c>
      <c r="B30" s="60" t="s">
        <v>80</v>
      </c>
      <c r="C30" s="60">
        <v>2667</v>
      </c>
      <c r="D30" s="38" t="s">
        <v>36</v>
      </c>
      <c r="E30" s="39">
        <v>335</v>
      </c>
      <c r="F30" s="39">
        <v>333</v>
      </c>
      <c r="G30" s="39">
        <v>332</v>
      </c>
      <c r="H30" s="29">
        <f t="shared" ref="H30" si="49">(E30-F30)*C30</f>
        <v>5334</v>
      </c>
      <c r="I30" s="3">
        <f>(F30-G30)*C30</f>
        <v>2667</v>
      </c>
      <c r="J30" s="3">
        <f t="shared" ref="J30" si="50">+I30+H30</f>
        <v>8001</v>
      </c>
    </row>
    <row r="31" spans="1:10">
      <c r="A31" s="37">
        <v>43440</v>
      </c>
      <c r="B31" s="60" t="s">
        <v>81</v>
      </c>
      <c r="C31" s="60">
        <v>1000</v>
      </c>
      <c r="D31" s="38" t="s">
        <v>35</v>
      </c>
      <c r="E31" s="39">
        <v>594</v>
      </c>
      <c r="F31" s="39">
        <v>598</v>
      </c>
      <c r="G31" s="39" t="s">
        <v>16</v>
      </c>
      <c r="H31" s="29">
        <f t="shared" si="47"/>
        <v>4000</v>
      </c>
      <c r="I31" s="3">
        <v>0</v>
      </c>
      <c r="J31" s="3">
        <f t="shared" ref="J31" si="51">+I31+H31</f>
        <v>4000</v>
      </c>
    </row>
    <row r="32" spans="1:10">
      <c r="A32" s="37">
        <v>43439</v>
      </c>
      <c r="B32" s="60" t="s">
        <v>93</v>
      </c>
      <c r="C32" s="60">
        <v>1250</v>
      </c>
      <c r="D32" s="38" t="s">
        <v>36</v>
      </c>
      <c r="E32" s="39">
        <v>427</v>
      </c>
      <c r="F32" s="39">
        <v>423</v>
      </c>
      <c r="G32" s="39">
        <v>419</v>
      </c>
      <c r="H32" s="29">
        <f t="shared" ref="H32" si="52">(E32-F32)*C32</f>
        <v>5000</v>
      </c>
      <c r="I32" s="3">
        <f>(F32-G32)*C32</f>
        <v>5000</v>
      </c>
      <c r="J32" s="3">
        <f t="shared" ref="J32" si="53">+I32+H32</f>
        <v>10000</v>
      </c>
    </row>
    <row r="33" spans="1:10">
      <c r="A33" s="37">
        <v>43438</v>
      </c>
      <c r="B33" s="60" t="s">
        <v>121</v>
      </c>
      <c r="C33" s="60">
        <v>1000</v>
      </c>
      <c r="D33" s="38" t="s">
        <v>35</v>
      </c>
      <c r="E33" s="39">
        <v>703</v>
      </c>
      <c r="F33" s="39">
        <v>698</v>
      </c>
      <c r="G33" s="39" t="s">
        <v>16</v>
      </c>
      <c r="H33" s="29">
        <f t="shared" ref="H33" si="54">(F33-E33)*C33</f>
        <v>-5000</v>
      </c>
      <c r="I33" s="3">
        <v>0</v>
      </c>
      <c r="J33" s="3">
        <f t="shared" ref="J33" si="55">+I33+H33</f>
        <v>-5000</v>
      </c>
    </row>
    <row r="34" spans="1:10">
      <c r="A34" s="37">
        <v>43437</v>
      </c>
      <c r="B34" s="60" t="s">
        <v>174</v>
      </c>
      <c r="C34" s="60">
        <v>550</v>
      </c>
      <c r="D34" s="38" t="s">
        <v>35</v>
      </c>
      <c r="E34" s="39">
        <v>1058</v>
      </c>
      <c r="F34" s="39">
        <v>1066</v>
      </c>
      <c r="G34" s="39" t="s">
        <v>16</v>
      </c>
      <c r="H34" s="29">
        <f t="shared" ref="H34" si="56">(F34-E34)*C34</f>
        <v>4400</v>
      </c>
      <c r="I34" s="3">
        <v>0</v>
      </c>
      <c r="J34" s="3">
        <f t="shared" ref="J34" si="57">+I34+H34</f>
        <v>4400</v>
      </c>
    </row>
    <row r="35" spans="1:10">
      <c r="A35" s="37">
        <v>43434</v>
      </c>
      <c r="B35" s="60" t="s">
        <v>160</v>
      </c>
      <c r="C35" s="60">
        <v>700</v>
      </c>
      <c r="D35" s="38" t="s">
        <v>35</v>
      </c>
      <c r="E35" s="39">
        <v>729</v>
      </c>
      <c r="F35" s="39">
        <v>735</v>
      </c>
      <c r="G35" s="39" t="s">
        <v>16</v>
      </c>
      <c r="H35" s="29">
        <f t="shared" ref="H35" si="58">(F35-E35)*C35</f>
        <v>4200</v>
      </c>
      <c r="I35" s="3">
        <v>0</v>
      </c>
      <c r="J35" s="3">
        <f t="shared" ref="J35:J36" si="59">+I35+H35</f>
        <v>4200</v>
      </c>
    </row>
    <row r="36" spans="1:10">
      <c r="A36" s="37">
        <v>43433</v>
      </c>
      <c r="B36" s="60" t="s">
        <v>158</v>
      </c>
      <c r="C36" s="60">
        <v>1300</v>
      </c>
      <c r="D36" s="38" t="s">
        <v>36</v>
      </c>
      <c r="E36" s="39">
        <v>345.5</v>
      </c>
      <c r="F36" s="39">
        <v>343</v>
      </c>
      <c r="G36" s="39" t="s">
        <v>16</v>
      </c>
      <c r="H36" s="29">
        <f t="shared" ref="H36" si="60">(E36-F36)*C36</f>
        <v>3250</v>
      </c>
      <c r="I36" s="3">
        <v>0</v>
      </c>
      <c r="J36" s="3">
        <f t="shared" si="59"/>
        <v>3250</v>
      </c>
    </row>
    <row r="37" spans="1:10">
      <c r="A37" s="37">
        <v>43431</v>
      </c>
      <c r="B37" s="60" t="s">
        <v>181</v>
      </c>
      <c r="C37" s="60">
        <v>3500</v>
      </c>
      <c r="D37" s="38" t="s">
        <v>36</v>
      </c>
      <c r="E37" s="39">
        <v>214.5</v>
      </c>
      <c r="F37" s="39">
        <v>213.2</v>
      </c>
      <c r="G37" s="39" t="s">
        <v>16</v>
      </c>
      <c r="H37" s="29">
        <f t="shared" ref="H37:H38" si="61">(E37-F37)*C37</f>
        <v>4550.00000000004</v>
      </c>
      <c r="I37" s="3">
        <v>0</v>
      </c>
      <c r="J37" s="3">
        <f t="shared" ref="J37:J38" si="62">+I37+H37</f>
        <v>4550.00000000004</v>
      </c>
    </row>
    <row r="38" spans="1:10">
      <c r="A38" s="37">
        <v>43430</v>
      </c>
      <c r="B38" s="60" t="s">
        <v>158</v>
      </c>
      <c r="C38" s="60">
        <v>1300</v>
      </c>
      <c r="D38" s="38" t="s">
        <v>36</v>
      </c>
      <c r="E38" s="39">
        <v>348</v>
      </c>
      <c r="F38" s="39">
        <v>346</v>
      </c>
      <c r="G38" s="39" t="s">
        <v>16</v>
      </c>
      <c r="H38" s="29">
        <f t="shared" si="61"/>
        <v>2600</v>
      </c>
      <c r="I38" s="29">
        <v>0</v>
      </c>
      <c r="J38" s="3">
        <f t="shared" si="62"/>
        <v>2600</v>
      </c>
    </row>
    <row r="39" spans="1:10">
      <c r="A39" s="37">
        <v>43426</v>
      </c>
      <c r="B39" s="60" t="s">
        <v>81</v>
      </c>
      <c r="C39" s="60">
        <v>1000</v>
      </c>
      <c r="D39" s="38" t="s">
        <v>36</v>
      </c>
      <c r="E39" s="39">
        <v>609.5</v>
      </c>
      <c r="F39" s="39">
        <v>605</v>
      </c>
      <c r="G39" s="39">
        <v>598</v>
      </c>
      <c r="H39" s="29">
        <f t="shared" ref="H39" si="63">(E39-F39)*C39</f>
        <v>4500</v>
      </c>
      <c r="I39" s="3">
        <f>(F39-G39)*C39</f>
        <v>7000</v>
      </c>
      <c r="J39" s="3">
        <f t="shared" ref="J39:J40" si="64">+I39+H39</f>
        <v>11500</v>
      </c>
    </row>
    <row r="40" spans="1:10">
      <c r="A40" s="37">
        <v>43425</v>
      </c>
      <c r="B40" s="60" t="s">
        <v>182</v>
      </c>
      <c r="C40" s="60">
        <v>700</v>
      </c>
      <c r="D40" s="38" t="s">
        <v>35</v>
      </c>
      <c r="E40" s="39">
        <v>807</v>
      </c>
      <c r="F40" s="39">
        <v>811</v>
      </c>
      <c r="G40" s="39" t="s">
        <v>16</v>
      </c>
      <c r="H40" s="29">
        <f t="shared" ref="H40" si="65">(F40-E40)*C40</f>
        <v>2800</v>
      </c>
      <c r="I40" s="29">
        <v>0</v>
      </c>
      <c r="J40" s="3">
        <f t="shared" si="64"/>
        <v>2800</v>
      </c>
    </row>
    <row r="41" spans="1:10">
      <c r="A41" s="37">
        <v>43424</v>
      </c>
      <c r="B41" s="60" t="s">
        <v>186</v>
      </c>
      <c r="C41" s="60">
        <v>1000</v>
      </c>
      <c r="D41" s="38" t="s">
        <v>36</v>
      </c>
      <c r="E41" s="39">
        <v>636</v>
      </c>
      <c r="F41" s="39">
        <v>632</v>
      </c>
      <c r="G41" s="39">
        <v>628</v>
      </c>
      <c r="H41" s="29">
        <f t="shared" ref="H41" si="66">(E41-F41)*C41</f>
        <v>4000</v>
      </c>
      <c r="I41" s="3">
        <f>(F41-G41)*C41</f>
        <v>4000</v>
      </c>
      <c r="J41" s="3">
        <f t="shared" ref="J41" si="67">+I41+H41</f>
        <v>8000</v>
      </c>
    </row>
    <row r="42" spans="1:10">
      <c r="A42" s="37">
        <v>43424</v>
      </c>
      <c r="B42" s="60" t="s">
        <v>129</v>
      </c>
      <c r="C42" s="60">
        <v>2400</v>
      </c>
      <c r="D42" s="38" t="s">
        <v>35</v>
      </c>
      <c r="E42" s="39">
        <v>285.5</v>
      </c>
      <c r="F42" s="39">
        <v>283.5</v>
      </c>
      <c r="G42" s="39" t="s">
        <v>16</v>
      </c>
      <c r="H42" s="29">
        <f t="shared" ref="H42" si="68">(F42-E42)*C42</f>
        <v>-4800</v>
      </c>
      <c r="I42" s="29">
        <v>0</v>
      </c>
      <c r="J42" s="3">
        <f t="shared" ref="J42" si="69">+I42+H42</f>
        <v>-4800</v>
      </c>
    </row>
    <row r="43" spans="1:10">
      <c r="A43" s="37">
        <v>43423</v>
      </c>
      <c r="B43" s="60" t="s">
        <v>181</v>
      </c>
      <c r="C43" s="60">
        <v>3500</v>
      </c>
      <c r="D43" s="38" t="s">
        <v>35</v>
      </c>
      <c r="E43" s="39">
        <v>235</v>
      </c>
      <c r="F43" s="39">
        <v>236</v>
      </c>
      <c r="G43" s="39">
        <v>238</v>
      </c>
      <c r="H43" s="29">
        <f t="shared" ref="H43:H45" si="70">(F43-E43)*C43</f>
        <v>3500</v>
      </c>
      <c r="I43" s="29">
        <f>(G43-F43)*C43</f>
        <v>7000</v>
      </c>
      <c r="J43" s="3">
        <f t="shared" ref="J43:J51" si="71">+I43+H43</f>
        <v>10500</v>
      </c>
    </row>
    <row r="44" spans="1:10">
      <c r="A44" s="37">
        <v>43420</v>
      </c>
      <c r="B44" s="60" t="s">
        <v>182</v>
      </c>
      <c r="C44" s="60">
        <v>800</v>
      </c>
      <c r="D44" s="38" t="s">
        <v>35</v>
      </c>
      <c r="E44" s="39">
        <v>787</v>
      </c>
      <c r="F44" s="39">
        <v>781</v>
      </c>
      <c r="G44" s="39" t="s">
        <v>16</v>
      </c>
      <c r="H44" s="29">
        <f t="shared" si="70"/>
        <v>-4800</v>
      </c>
      <c r="I44" s="29">
        <v>0</v>
      </c>
      <c r="J44" s="3">
        <f t="shared" si="71"/>
        <v>-4800</v>
      </c>
    </row>
    <row r="45" spans="1:10">
      <c r="A45" s="37">
        <v>43419</v>
      </c>
      <c r="B45" s="60" t="s">
        <v>183</v>
      </c>
      <c r="C45" s="60">
        <v>500</v>
      </c>
      <c r="D45" s="38" t="s">
        <v>35</v>
      </c>
      <c r="E45" s="39">
        <v>1183</v>
      </c>
      <c r="F45" s="39">
        <v>1192</v>
      </c>
      <c r="G45" s="39">
        <v>1197</v>
      </c>
      <c r="H45" s="29">
        <f t="shared" si="70"/>
        <v>4500</v>
      </c>
      <c r="I45" s="29">
        <f>(G45-F45)*C45</f>
        <v>2500</v>
      </c>
      <c r="J45" s="3">
        <f t="shared" si="71"/>
        <v>7000</v>
      </c>
    </row>
    <row r="46" spans="1:10">
      <c r="A46" s="37">
        <v>43418</v>
      </c>
      <c r="B46" s="60" t="s">
        <v>82</v>
      </c>
      <c r="C46" s="60">
        <v>3500</v>
      </c>
      <c r="D46" s="38" t="s">
        <v>35</v>
      </c>
      <c r="E46" s="39">
        <v>92</v>
      </c>
      <c r="F46" s="39">
        <v>92</v>
      </c>
      <c r="G46" s="39" t="s">
        <v>16</v>
      </c>
      <c r="H46" s="29">
        <v>0</v>
      </c>
      <c r="I46" s="29">
        <v>0</v>
      </c>
      <c r="J46" s="3">
        <f t="shared" si="71"/>
        <v>0</v>
      </c>
    </row>
    <row r="47" spans="1:10">
      <c r="A47" s="37">
        <v>43417</v>
      </c>
      <c r="B47" s="60" t="s">
        <v>170</v>
      </c>
      <c r="C47" s="60">
        <v>1100</v>
      </c>
      <c r="D47" s="38" t="s">
        <v>36</v>
      </c>
      <c r="E47" s="39">
        <v>570</v>
      </c>
      <c r="F47" s="39">
        <v>566</v>
      </c>
      <c r="G47" s="39">
        <v>560</v>
      </c>
      <c r="H47" s="29">
        <f t="shared" ref="H47" si="72">(E47-F47)*C47</f>
        <v>4400</v>
      </c>
      <c r="I47" s="3">
        <f>(F47-G47)*C47</f>
        <v>6600</v>
      </c>
      <c r="J47" s="3">
        <f t="shared" si="71"/>
        <v>11000</v>
      </c>
    </row>
    <row r="48" spans="1:10">
      <c r="A48" s="37">
        <v>43416</v>
      </c>
      <c r="B48" s="60" t="s">
        <v>140</v>
      </c>
      <c r="C48" s="60">
        <v>1200</v>
      </c>
      <c r="D48" s="38" t="s">
        <v>35</v>
      </c>
      <c r="E48" s="39">
        <v>730</v>
      </c>
      <c r="F48" s="39">
        <v>734</v>
      </c>
      <c r="G48" s="39" t="s">
        <v>16</v>
      </c>
      <c r="H48" s="29">
        <f>(F48-E48)*C48</f>
        <v>4800</v>
      </c>
      <c r="I48" s="29">
        <v>0</v>
      </c>
      <c r="J48" s="3">
        <f>+I48+H48</f>
        <v>4800</v>
      </c>
    </row>
    <row r="49" spans="1:10">
      <c r="A49" s="37">
        <v>43409</v>
      </c>
      <c r="B49" s="60" t="s">
        <v>184</v>
      </c>
      <c r="C49" s="60">
        <v>1500</v>
      </c>
      <c r="D49" s="38" t="s">
        <v>35</v>
      </c>
      <c r="E49" s="39">
        <v>451</v>
      </c>
      <c r="F49" s="39">
        <v>453.5</v>
      </c>
      <c r="G49" s="39" t="s">
        <v>16</v>
      </c>
      <c r="H49" s="29">
        <f>(F49-E49)*C49</f>
        <v>3750</v>
      </c>
      <c r="I49" s="3">
        <v>0</v>
      </c>
      <c r="J49" s="3">
        <f>+I49+H49</f>
        <v>3750</v>
      </c>
    </row>
    <row r="50" spans="1:10">
      <c r="A50" s="37">
        <v>43406</v>
      </c>
      <c r="B50" s="60" t="s">
        <v>133</v>
      </c>
      <c r="C50" s="60">
        <v>2500</v>
      </c>
      <c r="D50" s="38" t="s">
        <v>35</v>
      </c>
      <c r="E50" s="39">
        <v>205.5</v>
      </c>
      <c r="F50" s="39">
        <v>207.5</v>
      </c>
      <c r="G50" s="39">
        <v>210</v>
      </c>
      <c r="H50" s="29">
        <f t="shared" ref="H50" si="73">(F50-E50)*C50</f>
        <v>5000</v>
      </c>
      <c r="I50" s="29">
        <f>(G50-F50)*C50</f>
        <v>6250</v>
      </c>
      <c r="J50" s="3">
        <f t="shared" si="71"/>
        <v>11250</v>
      </c>
    </row>
    <row r="51" spans="1:10">
      <c r="A51" s="37">
        <v>43405</v>
      </c>
      <c r="B51" s="60" t="s">
        <v>185</v>
      </c>
      <c r="C51" s="60">
        <v>350</v>
      </c>
      <c r="D51" s="38" t="s">
        <v>35</v>
      </c>
      <c r="E51" s="39">
        <v>1185</v>
      </c>
      <c r="F51" s="39">
        <v>1194</v>
      </c>
      <c r="G51" s="39" t="s">
        <v>16</v>
      </c>
      <c r="H51" s="29">
        <f t="shared" ref="H51" si="74">(F51-E51)*C51</f>
        <v>3150</v>
      </c>
      <c r="I51" s="29">
        <v>0</v>
      </c>
      <c r="J51" s="3">
        <f t="shared" si="71"/>
        <v>3150</v>
      </c>
    </row>
    <row r="52" spans="1:10">
      <c r="A52" s="37">
        <v>43404</v>
      </c>
      <c r="B52" s="60" t="s">
        <v>178</v>
      </c>
      <c r="C52" s="60">
        <v>1700</v>
      </c>
      <c r="D52" s="38" t="s">
        <v>36</v>
      </c>
      <c r="E52" s="39">
        <v>280</v>
      </c>
      <c r="F52" s="39">
        <v>277.25</v>
      </c>
      <c r="G52" s="39" t="s">
        <v>16</v>
      </c>
      <c r="H52" s="29">
        <f t="shared" ref="H52" si="75">(E52-F52)*C52</f>
        <v>4675</v>
      </c>
      <c r="I52" s="29">
        <v>0</v>
      </c>
      <c r="J52" s="3">
        <f t="shared" ref="J52" si="76">+I52+H52</f>
        <v>4675</v>
      </c>
    </row>
    <row r="53" spans="1:10">
      <c r="A53" s="37">
        <v>43403</v>
      </c>
      <c r="B53" s="60" t="s">
        <v>173</v>
      </c>
      <c r="C53" s="60">
        <v>2000</v>
      </c>
      <c r="D53" s="38" t="s">
        <v>35</v>
      </c>
      <c r="E53" s="39">
        <v>260</v>
      </c>
      <c r="F53" s="39">
        <v>262</v>
      </c>
      <c r="G53" s="39">
        <v>263.8</v>
      </c>
      <c r="H53" s="29">
        <f t="shared" ref="H53" si="77">(F53-E53)*C53</f>
        <v>4000</v>
      </c>
      <c r="I53" s="29">
        <f>(G53-F53)*C53</f>
        <v>3600.0000000000227</v>
      </c>
      <c r="J53" s="3">
        <f t="shared" ref="J53" si="78">+I53+H53</f>
        <v>7600.0000000000227</v>
      </c>
    </row>
    <row r="54" spans="1:10">
      <c r="A54" s="37">
        <v>43402</v>
      </c>
      <c r="B54" s="60" t="s">
        <v>124</v>
      </c>
      <c r="C54" s="60">
        <v>2000</v>
      </c>
      <c r="D54" s="38" t="s">
        <v>35</v>
      </c>
      <c r="E54" s="39">
        <v>223.5</v>
      </c>
      <c r="F54" s="39">
        <v>225</v>
      </c>
      <c r="G54" s="39">
        <v>228</v>
      </c>
      <c r="H54" s="29">
        <f t="shared" ref="H54" si="79">(F54-E54)*C54</f>
        <v>3000</v>
      </c>
      <c r="I54" s="29">
        <f>(G54-F54)*C54</f>
        <v>6000</v>
      </c>
      <c r="J54" s="3">
        <f t="shared" ref="J54:J55" si="80">+I54+H54</f>
        <v>9000</v>
      </c>
    </row>
    <row r="55" spans="1:10">
      <c r="A55" s="37">
        <v>43399</v>
      </c>
      <c r="B55" s="60" t="s">
        <v>61</v>
      </c>
      <c r="C55" s="60">
        <v>1100</v>
      </c>
      <c r="D55" s="38" t="s">
        <v>36</v>
      </c>
      <c r="E55" s="39">
        <v>558</v>
      </c>
      <c r="F55" s="39">
        <v>554</v>
      </c>
      <c r="G55" s="39" t="s">
        <v>16</v>
      </c>
      <c r="H55" s="29">
        <f t="shared" ref="H55" si="81">(E55-F55)*C55</f>
        <v>4400</v>
      </c>
      <c r="I55" s="29">
        <v>0</v>
      </c>
      <c r="J55" s="3">
        <f t="shared" si="80"/>
        <v>4400</v>
      </c>
    </row>
    <row r="56" spans="1:10">
      <c r="A56" s="37">
        <v>43398</v>
      </c>
      <c r="B56" s="60" t="s">
        <v>174</v>
      </c>
      <c r="C56" s="60">
        <v>1100</v>
      </c>
      <c r="D56" s="38" t="s">
        <v>35</v>
      </c>
      <c r="E56" s="39">
        <v>907</v>
      </c>
      <c r="F56" s="39">
        <v>911</v>
      </c>
      <c r="G56" s="39">
        <v>916</v>
      </c>
      <c r="H56" s="29">
        <f t="shared" ref="H56" si="82">(F56-E56)*C56</f>
        <v>4400</v>
      </c>
      <c r="I56" s="29">
        <f>(G56-F56)*C56</f>
        <v>5500</v>
      </c>
      <c r="J56" s="3">
        <f t="shared" ref="J56" si="83">+I56+H56</f>
        <v>9900</v>
      </c>
    </row>
    <row r="57" spans="1:10">
      <c r="A57" s="37">
        <v>43396</v>
      </c>
      <c r="B57" s="60" t="s">
        <v>81</v>
      </c>
      <c r="C57" s="60">
        <v>1000</v>
      </c>
      <c r="D57" s="38" t="s">
        <v>36</v>
      </c>
      <c r="E57" s="39">
        <v>627</v>
      </c>
      <c r="F57" s="39">
        <v>623</v>
      </c>
      <c r="G57" s="39" t="s">
        <v>16</v>
      </c>
      <c r="H57" s="29">
        <f t="shared" ref="H57" si="84">(E57-F57)*C57</f>
        <v>4000</v>
      </c>
      <c r="I57" s="29">
        <v>0</v>
      </c>
      <c r="J57" s="3">
        <f t="shared" ref="J57" si="85">+I57+H57</f>
        <v>4000</v>
      </c>
    </row>
    <row r="58" spans="1:10">
      <c r="A58" s="37">
        <v>43395</v>
      </c>
      <c r="B58" s="60" t="s">
        <v>167</v>
      </c>
      <c r="C58" s="60">
        <v>1600</v>
      </c>
      <c r="D58" s="38" t="s">
        <v>36</v>
      </c>
      <c r="E58" s="39">
        <v>224.5</v>
      </c>
      <c r="F58" s="39">
        <v>227.5</v>
      </c>
      <c r="G58" s="39" t="s">
        <v>16</v>
      </c>
      <c r="H58" s="29">
        <f t="shared" ref="H58" si="86">(E58-F58)*C58</f>
        <v>-4800</v>
      </c>
      <c r="I58" s="29">
        <v>0</v>
      </c>
      <c r="J58" s="3">
        <f t="shared" ref="J58" si="87">+I58+H58</f>
        <v>-4800</v>
      </c>
    </row>
    <row r="59" spans="1:10">
      <c r="A59" s="37">
        <v>43392</v>
      </c>
      <c r="B59" s="60" t="s">
        <v>165</v>
      </c>
      <c r="C59" s="60">
        <v>1200</v>
      </c>
      <c r="D59" s="38" t="s">
        <v>35</v>
      </c>
      <c r="E59" s="39">
        <v>230.5</v>
      </c>
      <c r="F59" s="39">
        <v>233.5</v>
      </c>
      <c r="G59" s="39" t="s">
        <v>16</v>
      </c>
      <c r="H59" s="29">
        <f t="shared" ref="H59" si="88">(F59-E59)*C59</f>
        <v>3600</v>
      </c>
      <c r="I59" s="29">
        <v>0</v>
      </c>
      <c r="J59" s="3">
        <f t="shared" ref="J59" si="89">+I59+H59</f>
        <v>3600</v>
      </c>
    </row>
    <row r="60" spans="1:10">
      <c r="A60" s="37">
        <v>43390</v>
      </c>
      <c r="B60" s="60" t="s">
        <v>110</v>
      </c>
      <c r="C60" s="60">
        <v>2200</v>
      </c>
      <c r="D60" s="38" t="s">
        <v>35</v>
      </c>
      <c r="E60" s="39">
        <v>282.5</v>
      </c>
      <c r="F60" s="39">
        <v>284</v>
      </c>
      <c r="G60" s="39" t="s">
        <v>16</v>
      </c>
      <c r="H60" s="29">
        <f t="shared" ref="H60" si="90">(F60-E60)*C60</f>
        <v>3300</v>
      </c>
      <c r="I60" s="29">
        <v>0</v>
      </c>
      <c r="J60" s="3">
        <f t="shared" ref="J60" si="91">+I60+H60</f>
        <v>3300</v>
      </c>
    </row>
    <row r="61" spans="1:10">
      <c r="A61" s="37">
        <v>43389</v>
      </c>
      <c r="B61" s="60" t="s">
        <v>160</v>
      </c>
      <c r="C61" s="60">
        <v>700</v>
      </c>
      <c r="D61" s="38" t="s">
        <v>35</v>
      </c>
      <c r="E61" s="39">
        <v>763</v>
      </c>
      <c r="F61" s="39">
        <v>770</v>
      </c>
      <c r="G61" s="39">
        <v>780</v>
      </c>
      <c r="H61" s="29">
        <f t="shared" ref="H61:H62" si="92">(F61-E61)*C61</f>
        <v>4900</v>
      </c>
      <c r="I61" s="29">
        <f>(G61-F61)*C61</f>
        <v>7000</v>
      </c>
      <c r="J61" s="3">
        <f t="shared" ref="J61:J62" si="93">+I61+H61</f>
        <v>11900</v>
      </c>
    </row>
    <row r="62" spans="1:10">
      <c r="A62" s="37">
        <v>43388</v>
      </c>
      <c r="B62" s="60" t="s">
        <v>161</v>
      </c>
      <c r="C62" s="60">
        <v>700</v>
      </c>
      <c r="D62" s="38" t="s">
        <v>35</v>
      </c>
      <c r="E62" s="39">
        <v>750</v>
      </c>
      <c r="F62" s="39">
        <v>757</v>
      </c>
      <c r="G62" s="39">
        <v>765</v>
      </c>
      <c r="H62" s="29">
        <f t="shared" si="92"/>
        <v>4900</v>
      </c>
      <c r="I62" s="29">
        <f>(G62-F62)*C62</f>
        <v>5600</v>
      </c>
      <c r="J62" s="3">
        <f t="shared" si="93"/>
        <v>10500</v>
      </c>
    </row>
    <row r="63" spans="1:10">
      <c r="A63" s="37">
        <v>43385</v>
      </c>
      <c r="B63" s="60" t="s">
        <v>77</v>
      </c>
      <c r="C63" s="60">
        <v>1100</v>
      </c>
      <c r="D63" s="38" t="s">
        <v>35</v>
      </c>
      <c r="E63" s="39">
        <v>426</v>
      </c>
      <c r="F63" s="39">
        <v>431</v>
      </c>
      <c r="G63" s="39">
        <v>435</v>
      </c>
      <c r="H63" s="29">
        <f t="shared" ref="H63" si="94">(F63-E63)*C63</f>
        <v>5500</v>
      </c>
      <c r="I63" s="29">
        <f>(G63-F63)*C63</f>
        <v>4400</v>
      </c>
      <c r="J63" s="3">
        <f t="shared" ref="J63:J66" si="95">+I63+H63</f>
        <v>9900</v>
      </c>
    </row>
    <row r="64" spans="1:10">
      <c r="A64" s="37">
        <v>43383</v>
      </c>
      <c r="B64" s="60" t="s">
        <v>156</v>
      </c>
      <c r="C64" s="60">
        <v>1000</v>
      </c>
      <c r="D64" s="38" t="s">
        <v>35</v>
      </c>
      <c r="E64" s="39">
        <v>514</v>
      </c>
      <c r="F64" s="39">
        <v>519.5</v>
      </c>
      <c r="G64" s="39">
        <v>526</v>
      </c>
      <c r="H64" s="29">
        <f t="shared" ref="H64" si="96">(F64-E64)*C64</f>
        <v>5500</v>
      </c>
      <c r="I64" s="29">
        <f>(G64-F64)*C64</f>
        <v>6500</v>
      </c>
      <c r="J64" s="3">
        <f t="shared" si="95"/>
        <v>12000</v>
      </c>
    </row>
    <row r="65" spans="1:10">
      <c r="A65" s="37">
        <v>43382</v>
      </c>
      <c r="B65" s="60" t="s">
        <v>89</v>
      </c>
      <c r="C65" s="60">
        <v>1500</v>
      </c>
      <c r="D65" s="38" t="s">
        <v>36</v>
      </c>
      <c r="E65" s="39">
        <v>203.5</v>
      </c>
      <c r="F65" s="39">
        <v>200.5</v>
      </c>
      <c r="G65" s="39">
        <v>195</v>
      </c>
      <c r="H65" s="29">
        <f t="shared" ref="H65:H74" si="97">(E65-F65)*C65</f>
        <v>4500</v>
      </c>
      <c r="I65" s="3">
        <f>(F65-G65)*C65</f>
        <v>8250</v>
      </c>
      <c r="J65" s="3">
        <f t="shared" si="95"/>
        <v>12750</v>
      </c>
    </row>
    <row r="66" spans="1:10">
      <c r="A66" s="37">
        <v>43381</v>
      </c>
      <c r="B66" s="60" t="s">
        <v>93</v>
      </c>
      <c r="C66" s="60">
        <v>1250</v>
      </c>
      <c r="D66" s="38" t="s">
        <v>36</v>
      </c>
      <c r="E66" s="39">
        <v>378</v>
      </c>
      <c r="F66" s="39">
        <v>375</v>
      </c>
      <c r="G66" s="39">
        <v>371</v>
      </c>
      <c r="H66" s="29">
        <f t="shared" si="97"/>
        <v>3750</v>
      </c>
      <c r="I66" s="3">
        <f>(F66-G66)*C66</f>
        <v>5000</v>
      </c>
      <c r="J66" s="3">
        <f t="shared" si="95"/>
        <v>8750</v>
      </c>
    </row>
    <row r="67" spans="1:10">
      <c r="A67" s="37">
        <v>43378</v>
      </c>
      <c r="B67" s="60" t="s">
        <v>81</v>
      </c>
      <c r="C67" s="60">
        <v>1000</v>
      </c>
      <c r="D67" s="38" t="s">
        <v>36</v>
      </c>
      <c r="E67" s="39">
        <v>615</v>
      </c>
      <c r="F67" s="39">
        <v>620</v>
      </c>
      <c r="G67" s="39" t="s">
        <v>16</v>
      </c>
      <c r="H67" s="29">
        <f t="shared" si="97"/>
        <v>-5000</v>
      </c>
      <c r="I67" s="3">
        <v>0</v>
      </c>
      <c r="J67" s="3">
        <f t="shared" ref="J67:J70" si="98">+I67+H67</f>
        <v>-5000</v>
      </c>
    </row>
    <row r="68" spans="1:10">
      <c r="A68" s="37">
        <v>43377</v>
      </c>
      <c r="B68" s="60" t="s">
        <v>155</v>
      </c>
      <c r="C68" s="60">
        <v>500</v>
      </c>
      <c r="D68" s="38" t="s">
        <v>36</v>
      </c>
      <c r="E68" s="39">
        <v>2092</v>
      </c>
      <c r="F68" s="39">
        <v>2083</v>
      </c>
      <c r="G68" s="39">
        <v>2070</v>
      </c>
      <c r="H68" s="29">
        <f t="shared" si="97"/>
        <v>4500</v>
      </c>
      <c r="I68" s="3">
        <f>(F68-G68)*C68</f>
        <v>6500</v>
      </c>
      <c r="J68" s="3">
        <f t="shared" si="98"/>
        <v>11000</v>
      </c>
    </row>
    <row r="69" spans="1:10">
      <c r="A69" s="37">
        <v>43376</v>
      </c>
      <c r="B69" s="60" t="s">
        <v>154</v>
      </c>
      <c r="C69" s="60">
        <v>1000</v>
      </c>
      <c r="D69" s="38" t="s">
        <v>36</v>
      </c>
      <c r="E69" s="39">
        <v>830</v>
      </c>
      <c r="F69" s="39">
        <v>826</v>
      </c>
      <c r="G69" s="39" t="s">
        <v>16</v>
      </c>
      <c r="H69" s="29">
        <f t="shared" si="97"/>
        <v>4000</v>
      </c>
      <c r="I69" s="3">
        <v>0</v>
      </c>
      <c r="J69" s="3">
        <f t="shared" ref="J69" si="99">+I69+H69</f>
        <v>4000</v>
      </c>
    </row>
    <row r="70" spans="1:10">
      <c r="A70" s="37">
        <v>43374</v>
      </c>
      <c r="B70" s="60" t="s">
        <v>115</v>
      </c>
      <c r="C70" s="60">
        <v>1250</v>
      </c>
      <c r="D70" s="38" t="s">
        <v>36</v>
      </c>
      <c r="E70" s="39">
        <v>500</v>
      </c>
      <c r="F70" s="39">
        <v>497</v>
      </c>
      <c r="G70" s="39" t="s">
        <v>16</v>
      </c>
      <c r="H70" s="29">
        <f t="shared" si="97"/>
        <v>3750</v>
      </c>
      <c r="I70" s="3">
        <v>0</v>
      </c>
      <c r="J70" s="3">
        <f t="shared" si="98"/>
        <v>3750</v>
      </c>
    </row>
    <row r="71" spans="1:10">
      <c r="A71" s="37">
        <v>43371</v>
      </c>
      <c r="B71" s="60" t="s">
        <v>147</v>
      </c>
      <c r="C71" s="60">
        <v>750</v>
      </c>
      <c r="D71" s="38" t="s">
        <v>36</v>
      </c>
      <c r="E71" s="39">
        <v>1304</v>
      </c>
      <c r="F71" s="39">
        <v>1296</v>
      </c>
      <c r="G71" s="39">
        <v>1290</v>
      </c>
      <c r="H71" s="29">
        <f t="shared" si="97"/>
        <v>6000</v>
      </c>
      <c r="I71" s="3">
        <f>(F71-G71)*C71</f>
        <v>4500</v>
      </c>
      <c r="J71" s="3">
        <f t="shared" ref="J71:J74" si="100">+I71+H71</f>
        <v>10500</v>
      </c>
    </row>
    <row r="72" spans="1:10">
      <c r="A72" s="37">
        <v>43369</v>
      </c>
      <c r="B72" s="60" t="s">
        <v>145</v>
      </c>
      <c r="C72" s="60">
        <v>1600</v>
      </c>
      <c r="D72" s="38" t="s">
        <v>36</v>
      </c>
      <c r="E72" s="39">
        <v>254</v>
      </c>
      <c r="F72" s="39">
        <v>252</v>
      </c>
      <c r="G72" s="39" t="s">
        <v>16</v>
      </c>
      <c r="H72" s="29">
        <f t="shared" si="97"/>
        <v>3200</v>
      </c>
      <c r="I72" s="3">
        <v>0</v>
      </c>
      <c r="J72" s="3">
        <f t="shared" si="100"/>
        <v>3200</v>
      </c>
    </row>
    <row r="73" spans="1:10">
      <c r="A73" s="37">
        <v>43367</v>
      </c>
      <c r="B73" s="60" t="s">
        <v>145</v>
      </c>
      <c r="C73" s="60">
        <v>1600</v>
      </c>
      <c r="D73" s="38" t="s">
        <v>36</v>
      </c>
      <c r="E73" s="39">
        <v>260</v>
      </c>
      <c r="F73" s="39">
        <v>257</v>
      </c>
      <c r="G73" s="39">
        <v>252</v>
      </c>
      <c r="H73" s="29">
        <f t="shared" si="97"/>
        <v>4800</v>
      </c>
      <c r="I73" s="3">
        <f>(F73-G73)*C73</f>
        <v>8000</v>
      </c>
      <c r="J73" s="3">
        <f t="shared" ref="J73" si="101">+I73+H73</f>
        <v>12800</v>
      </c>
    </row>
    <row r="74" spans="1:10">
      <c r="A74" s="37">
        <v>43364</v>
      </c>
      <c r="B74" s="60" t="s">
        <v>132</v>
      </c>
      <c r="C74" s="60">
        <v>200</v>
      </c>
      <c r="D74" s="38" t="s">
        <v>36</v>
      </c>
      <c r="E74" s="39">
        <v>5840</v>
      </c>
      <c r="F74" s="39">
        <v>5810</v>
      </c>
      <c r="G74" s="39">
        <v>5780</v>
      </c>
      <c r="H74" s="29">
        <f t="shared" si="97"/>
        <v>6000</v>
      </c>
      <c r="I74" s="3">
        <f>(F74-G74)*C74</f>
        <v>6000</v>
      </c>
      <c r="J74" s="3">
        <f t="shared" si="100"/>
        <v>12000</v>
      </c>
    </row>
    <row r="75" spans="1:10">
      <c r="A75" s="37">
        <v>43360</v>
      </c>
      <c r="B75" s="60" t="s">
        <v>105</v>
      </c>
      <c r="C75" s="60">
        <v>2600</v>
      </c>
      <c r="D75" s="38" t="s">
        <v>35</v>
      </c>
      <c r="E75" s="39">
        <v>350.5</v>
      </c>
      <c r="F75" s="39">
        <v>353</v>
      </c>
      <c r="G75" s="39" t="s">
        <v>16</v>
      </c>
      <c r="H75" s="29">
        <f t="shared" ref="H75" si="102">(F75-E75)*C75</f>
        <v>6500</v>
      </c>
      <c r="I75" s="29">
        <v>0</v>
      </c>
      <c r="J75" s="3">
        <f t="shared" ref="J75" si="103">+I75+H75</f>
        <v>6500</v>
      </c>
    </row>
    <row r="76" spans="1:10">
      <c r="A76" s="37">
        <v>43360</v>
      </c>
      <c r="B76" s="60" t="s">
        <v>135</v>
      </c>
      <c r="C76" s="60">
        <v>800</v>
      </c>
      <c r="D76" s="38" t="s">
        <v>35</v>
      </c>
      <c r="E76" s="39">
        <v>1068</v>
      </c>
      <c r="F76" s="39">
        <v>1074</v>
      </c>
      <c r="G76" s="39">
        <v>1096</v>
      </c>
      <c r="H76" s="29">
        <f t="shared" ref="H76:H78" si="104">(F76-E76)*C76</f>
        <v>4800</v>
      </c>
      <c r="I76" s="29">
        <f>(G76-F76)*C76</f>
        <v>17600</v>
      </c>
      <c r="J76" s="3">
        <f t="shared" ref="J76:J79" si="105">+I76+H76</f>
        <v>22400</v>
      </c>
    </row>
    <row r="77" spans="1:10">
      <c r="A77" s="37">
        <v>43357</v>
      </c>
      <c r="B77" s="60" t="s">
        <v>69</v>
      </c>
      <c r="C77" s="60">
        <v>1200</v>
      </c>
      <c r="D77" s="38" t="s">
        <v>35</v>
      </c>
      <c r="E77" s="39">
        <v>732</v>
      </c>
      <c r="F77" s="39">
        <v>736</v>
      </c>
      <c r="G77" s="39">
        <v>740</v>
      </c>
      <c r="H77" s="29">
        <f t="shared" ref="H77" si="106">(F77-E77)*C77</f>
        <v>4800</v>
      </c>
      <c r="I77" s="29">
        <f>(G77-F77)*C77</f>
        <v>4800</v>
      </c>
      <c r="J77" s="3">
        <f t="shared" si="105"/>
        <v>9600</v>
      </c>
    </row>
    <row r="78" spans="1:10">
      <c r="A78" s="37">
        <v>43355</v>
      </c>
      <c r="B78" s="60" t="s">
        <v>49</v>
      </c>
      <c r="C78" s="60">
        <v>1200</v>
      </c>
      <c r="D78" s="38" t="s">
        <v>35</v>
      </c>
      <c r="E78" s="39">
        <v>1172</v>
      </c>
      <c r="F78" s="39">
        <v>1175</v>
      </c>
      <c r="G78" s="39" t="s">
        <v>16</v>
      </c>
      <c r="H78" s="29">
        <f t="shared" si="104"/>
        <v>3600</v>
      </c>
      <c r="I78" s="3">
        <v>0</v>
      </c>
      <c r="J78" s="3">
        <f t="shared" ref="J78" si="107">+I78+H78</f>
        <v>3600</v>
      </c>
    </row>
    <row r="79" spans="1:10">
      <c r="A79" s="37">
        <v>43354</v>
      </c>
      <c r="B79" s="60" t="s">
        <v>140</v>
      </c>
      <c r="C79" s="60">
        <v>1200</v>
      </c>
      <c r="D79" s="38" t="s">
        <v>36</v>
      </c>
      <c r="E79" s="39">
        <v>758</v>
      </c>
      <c r="F79" s="39">
        <v>754</v>
      </c>
      <c r="G79" s="39">
        <v>748</v>
      </c>
      <c r="H79" s="29">
        <f>(E79-F79)*C79</f>
        <v>4800</v>
      </c>
      <c r="I79" s="3">
        <f>(F79-G79)*C79</f>
        <v>7200</v>
      </c>
      <c r="J79" s="3">
        <f t="shared" si="105"/>
        <v>12000</v>
      </c>
    </row>
    <row r="80" spans="1:10">
      <c r="A80" s="37">
        <v>43353</v>
      </c>
      <c r="B80" s="60" t="s">
        <v>121</v>
      </c>
      <c r="C80" s="60">
        <v>1000</v>
      </c>
      <c r="D80" s="38" t="s">
        <v>36</v>
      </c>
      <c r="E80" s="39">
        <v>655</v>
      </c>
      <c r="F80" s="39">
        <v>650</v>
      </c>
      <c r="G80" s="39">
        <v>644</v>
      </c>
      <c r="H80" s="29">
        <f>(E80-F80)*C80</f>
        <v>5000</v>
      </c>
      <c r="I80" s="3">
        <f>(F80-G80)*C80</f>
        <v>6000</v>
      </c>
      <c r="J80" s="3">
        <f t="shared" ref="J80" si="108">+I80+H80</f>
        <v>11000</v>
      </c>
    </row>
    <row r="81" spans="1:10">
      <c r="A81" s="37">
        <v>43349</v>
      </c>
      <c r="B81" s="60" t="s">
        <v>134</v>
      </c>
      <c r="C81" s="60">
        <v>2500</v>
      </c>
      <c r="D81" s="38" t="s">
        <v>35</v>
      </c>
      <c r="E81" s="39">
        <v>359</v>
      </c>
      <c r="F81" s="39">
        <v>361</v>
      </c>
      <c r="G81" s="39">
        <v>365</v>
      </c>
      <c r="H81" s="29">
        <f t="shared" ref="H81" si="109">(F81-E81)*C81</f>
        <v>5000</v>
      </c>
      <c r="I81" s="29">
        <f>(G81-F81)*C81</f>
        <v>10000</v>
      </c>
      <c r="J81" s="3">
        <f t="shared" ref="J81" si="110">+I81+H81</f>
        <v>15000</v>
      </c>
    </row>
    <row r="82" spans="1:10">
      <c r="A82" s="37">
        <v>43348</v>
      </c>
      <c r="B82" s="60" t="s">
        <v>132</v>
      </c>
      <c r="C82" s="60">
        <v>200</v>
      </c>
      <c r="D82" s="38" t="s">
        <v>36</v>
      </c>
      <c r="E82" s="39">
        <v>3665</v>
      </c>
      <c r="F82" s="39">
        <v>3640</v>
      </c>
      <c r="G82" s="39">
        <v>3600</v>
      </c>
      <c r="H82" s="29">
        <f>(E82-F82)*C82</f>
        <v>5000</v>
      </c>
      <c r="I82" s="3">
        <f>(F82-G82)*C82</f>
        <v>8000</v>
      </c>
      <c r="J82" s="3">
        <f t="shared" ref="J82" si="111">+I82+H82</f>
        <v>13000</v>
      </c>
    </row>
    <row r="83" spans="1:10">
      <c r="A83" s="37">
        <v>43347</v>
      </c>
      <c r="B83" s="60" t="s">
        <v>105</v>
      </c>
      <c r="C83" s="60">
        <v>2600</v>
      </c>
      <c r="D83" s="38" t="s">
        <v>36</v>
      </c>
      <c r="E83" s="39">
        <v>357</v>
      </c>
      <c r="F83" s="39">
        <v>355</v>
      </c>
      <c r="G83" s="39" t="s">
        <v>16</v>
      </c>
      <c r="H83" s="29">
        <f>(E83-F83)*C83</f>
        <v>5200</v>
      </c>
      <c r="I83" s="29">
        <v>0</v>
      </c>
      <c r="J83" s="3">
        <f t="shared" ref="J83" si="112">+I83+H83</f>
        <v>5200</v>
      </c>
    </row>
    <row r="84" spans="1:10">
      <c r="A84" s="37">
        <v>43346</v>
      </c>
      <c r="B84" s="60" t="s">
        <v>91</v>
      </c>
      <c r="C84" s="60">
        <v>1000</v>
      </c>
      <c r="D84" s="38" t="s">
        <v>35</v>
      </c>
      <c r="E84" s="39">
        <v>723</v>
      </c>
      <c r="F84" s="39">
        <v>728</v>
      </c>
      <c r="G84" s="39">
        <v>730</v>
      </c>
      <c r="H84" s="29">
        <f t="shared" ref="H84" si="113">(F84-E84)*C84</f>
        <v>5000</v>
      </c>
      <c r="I84" s="29">
        <f>(G84-F84)*C84</f>
        <v>2000</v>
      </c>
      <c r="J84" s="3">
        <f t="shared" ref="J84" si="114">+I84+H84</f>
        <v>7000</v>
      </c>
    </row>
    <row r="85" spans="1:10">
      <c r="A85" s="37">
        <v>43343</v>
      </c>
      <c r="B85" s="60" t="s">
        <v>129</v>
      </c>
      <c r="C85" s="60">
        <v>2400</v>
      </c>
      <c r="D85" s="38" t="s">
        <v>35</v>
      </c>
      <c r="E85" s="39">
        <v>322.5</v>
      </c>
      <c r="F85" s="39">
        <v>321</v>
      </c>
      <c r="G85" s="39" t="s">
        <v>16</v>
      </c>
      <c r="H85" s="29">
        <f t="shared" ref="H85" si="115">(F85-E85)*C85</f>
        <v>-3600</v>
      </c>
      <c r="I85" s="29">
        <v>0</v>
      </c>
      <c r="J85" s="3">
        <f t="shared" ref="J85" si="116">+I85+H85</f>
        <v>-3600</v>
      </c>
    </row>
    <row r="86" spans="1:10">
      <c r="A86" s="37">
        <v>43342</v>
      </c>
      <c r="B86" s="60" t="s">
        <v>76</v>
      </c>
      <c r="C86" s="60">
        <v>2250</v>
      </c>
      <c r="D86" s="38" t="s">
        <v>35</v>
      </c>
      <c r="E86" s="39">
        <v>219.5</v>
      </c>
      <c r="F86" s="39">
        <v>221.5</v>
      </c>
      <c r="G86" s="39">
        <v>225</v>
      </c>
      <c r="H86" s="29">
        <f t="shared" ref="H86" si="117">(F86-E86)*C86</f>
        <v>4500</v>
      </c>
      <c r="I86" s="29">
        <f>(G86-F86)*C86</f>
        <v>7875</v>
      </c>
      <c r="J86" s="3">
        <f t="shared" ref="J86" si="118">+I86+H86</f>
        <v>12375</v>
      </c>
    </row>
    <row r="87" spans="1:10">
      <c r="A87" s="37">
        <v>43340</v>
      </c>
      <c r="B87" s="60" t="s">
        <v>121</v>
      </c>
      <c r="C87" s="60">
        <v>1000</v>
      </c>
      <c r="D87" s="38" t="s">
        <v>35</v>
      </c>
      <c r="E87" s="39">
        <v>716</v>
      </c>
      <c r="F87" s="39">
        <v>721</v>
      </c>
      <c r="G87" s="39" t="s">
        <v>16</v>
      </c>
      <c r="H87" s="29">
        <f t="shared" ref="H87" si="119">(F87-E87)*C87</f>
        <v>5000</v>
      </c>
      <c r="I87" s="29">
        <v>0</v>
      </c>
      <c r="J87" s="3">
        <f t="shared" ref="J87" si="120">+I87+H87</f>
        <v>5000</v>
      </c>
    </row>
    <row r="88" spans="1:10">
      <c r="A88" s="37">
        <v>43339</v>
      </c>
      <c r="B88" s="60" t="s">
        <v>121</v>
      </c>
      <c r="C88" s="60">
        <v>1000</v>
      </c>
      <c r="D88" s="38" t="s">
        <v>35</v>
      </c>
      <c r="E88" s="39">
        <v>716</v>
      </c>
      <c r="F88" s="39">
        <v>721</v>
      </c>
      <c r="G88" s="39" t="s">
        <v>16</v>
      </c>
      <c r="H88" s="29">
        <f t="shared" ref="H88" si="121">(F88-E88)*C88</f>
        <v>5000</v>
      </c>
      <c r="I88" s="29">
        <v>0</v>
      </c>
      <c r="J88" s="3">
        <f t="shared" ref="J88" si="122">+I88+H88</f>
        <v>5000</v>
      </c>
    </row>
    <row r="89" spans="1:10">
      <c r="A89" s="37">
        <v>43336</v>
      </c>
      <c r="B89" s="60" t="s">
        <v>69</v>
      </c>
      <c r="C89" s="60">
        <v>1200</v>
      </c>
      <c r="D89" s="38" t="s">
        <v>35</v>
      </c>
      <c r="E89" s="39">
        <v>669.5</v>
      </c>
      <c r="F89" s="39">
        <v>673.5</v>
      </c>
      <c r="G89" s="39" t="s">
        <v>16</v>
      </c>
      <c r="H89" s="29">
        <f t="shared" ref="H89:H92" si="123">(F89-E89)*C89</f>
        <v>4800</v>
      </c>
      <c r="I89" s="29">
        <v>0</v>
      </c>
      <c r="J89" s="3">
        <f t="shared" ref="J89:J92" si="124">+I89+H89</f>
        <v>4800</v>
      </c>
    </row>
    <row r="90" spans="1:10">
      <c r="A90" s="37">
        <v>43335</v>
      </c>
      <c r="B90" s="60" t="s">
        <v>121</v>
      </c>
      <c r="C90" s="60">
        <v>1000</v>
      </c>
      <c r="D90" s="38" t="s">
        <v>35</v>
      </c>
      <c r="E90" s="39">
        <v>701</v>
      </c>
      <c r="F90" s="39">
        <v>706</v>
      </c>
      <c r="G90" s="39">
        <v>711</v>
      </c>
      <c r="H90" s="29">
        <f t="shared" si="123"/>
        <v>5000</v>
      </c>
      <c r="I90" s="29">
        <f>(G90-F90)*C90</f>
        <v>5000</v>
      </c>
      <c r="J90" s="3">
        <f t="shared" si="124"/>
        <v>10000</v>
      </c>
    </row>
    <row r="91" spans="1:10">
      <c r="A91" s="37">
        <v>43333</v>
      </c>
      <c r="B91" s="60" t="s">
        <v>120</v>
      </c>
      <c r="C91" s="60">
        <v>750</v>
      </c>
      <c r="D91" s="38" t="s">
        <v>35</v>
      </c>
      <c r="E91" s="39">
        <v>1344</v>
      </c>
      <c r="F91" s="39">
        <v>1351</v>
      </c>
      <c r="G91" s="39">
        <v>1365</v>
      </c>
      <c r="H91" s="29">
        <f t="shared" si="123"/>
        <v>5250</v>
      </c>
      <c r="I91" s="29">
        <f>(G91-F91)*C91</f>
        <v>10500</v>
      </c>
      <c r="J91" s="3">
        <f t="shared" si="124"/>
        <v>15750</v>
      </c>
    </row>
    <row r="92" spans="1:10">
      <c r="A92" s="37">
        <v>43332</v>
      </c>
      <c r="B92" s="60" t="s">
        <v>119</v>
      </c>
      <c r="C92" s="60">
        <v>2500</v>
      </c>
      <c r="D92" s="38" t="s">
        <v>35</v>
      </c>
      <c r="E92" s="39">
        <v>215</v>
      </c>
      <c r="F92" s="39">
        <v>213</v>
      </c>
      <c r="G92" s="39" t="s">
        <v>16</v>
      </c>
      <c r="H92" s="29">
        <f t="shared" si="123"/>
        <v>-5000</v>
      </c>
      <c r="I92" s="29">
        <v>0</v>
      </c>
      <c r="J92" s="3">
        <f t="shared" si="124"/>
        <v>-5000</v>
      </c>
    </row>
    <row r="93" spans="1:10">
      <c r="A93" s="37">
        <v>43329</v>
      </c>
      <c r="B93" s="60" t="s">
        <v>105</v>
      </c>
      <c r="C93" s="60">
        <v>2600</v>
      </c>
      <c r="D93" s="38" t="s">
        <v>35</v>
      </c>
      <c r="E93" s="39">
        <v>368</v>
      </c>
      <c r="F93" s="39">
        <v>370</v>
      </c>
      <c r="G93" s="39">
        <v>372</v>
      </c>
      <c r="H93" s="29">
        <f t="shared" ref="H93" si="125">(F93-E93)*C93</f>
        <v>5200</v>
      </c>
      <c r="I93" s="29">
        <f>(G93-F93)*C93</f>
        <v>5200</v>
      </c>
      <c r="J93" s="3">
        <f t="shared" ref="J93" si="126">+I93+H93</f>
        <v>10400</v>
      </c>
    </row>
    <row r="94" spans="1:10">
      <c r="A94" s="37">
        <v>43328</v>
      </c>
      <c r="B94" s="60" t="s">
        <v>80</v>
      </c>
      <c r="C94" s="60">
        <v>2667</v>
      </c>
      <c r="D94" s="38" t="s">
        <v>35</v>
      </c>
      <c r="E94" s="39">
        <v>396</v>
      </c>
      <c r="F94" s="39">
        <v>398</v>
      </c>
      <c r="G94" s="39" t="s">
        <v>16</v>
      </c>
      <c r="H94" s="29">
        <f t="shared" ref="H94" si="127">(F94-E94)*C94</f>
        <v>5334</v>
      </c>
      <c r="I94" s="29">
        <v>0</v>
      </c>
      <c r="J94" s="3">
        <f t="shared" ref="J94" si="128">+I94+H94</f>
        <v>5334</v>
      </c>
    </row>
    <row r="95" spans="1:10">
      <c r="A95" s="37">
        <v>43326</v>
      </c>
      <c r="B95" s="60" t="s">
        <v>115</v>
      </c>
      <c r="C95" s="60">
        <v>1250</v>
      </c>
      <c r="D95" s="38" t="s">
        <v>35</v>
      </c>
      <c r="E95" s="39">
        <v>621</v>
      </c>
      <c r="F95" s="39">
        <v>625</v>
      </c>
      <c r="G95" s="39">
        <v>630</v>
      </c>
      <c r="H95" s="29">
        <f t="shared" ref="H95" si="129">(F95-E95)*C95</f>
        <v>5000</v>
      </c>
      <c r="I95" s="29">
        <f>(G95-F95)*C95</f>
        <v>6250</v>
      </c>
      <c r="J95" s="3">
        <f t="shared" ref="J95" si="130">+I95+H95</f>
        <v>11250</v>
      </c>
    </row>
    <row r="96" spans="1:10">
      <c r="A96" s="37">
        <v>43325</v>
      </c>
      <c r="B96" s="60" t="s">
        <v>112</v>
      </c>
      <c r="C96" s="60">
        <v>700</v>
      </c>
      <c r="D96" s="38" t="s">
        <v>35</v>
      </c>
      <c r="E96" s="39">
        <v>1263</v>
      </c>
      <c r="F96" s="39">
        <v>1270</v>
      </c>
      <c r="G96" s="39">
        <v>1290</v>
      </c>
      <c r="H96" s="29">
        <f t="shared" ref="H96" si="131">(F96-E96)*C96</f>
        <v>4900</v>
      </c>
      <c r="I96" s="29">
        <f>(G96-F96)*C96</f>
        <v>14000</v>
      </c>
      <c r="J96" s="3">
        <f t="shared" ref="J96" si="132">+I96+H96</f>
        <v>18900</v>
      </c>
    </row>
    <row r="97" spans="1:10" ht="15.75" customHeight="1">
      <c r="A97" s="37">
        <v>43319</v>
      </c>
      <c r="B97" s="60" t="s">
        <v>77</v>
      </c>
      <c r="C97" s="60">
        <v>1100</v>
      </c>
      <c r="D97" s="38" t="s">
        <v>35</v>
      </c>
      <c r="E97" s="39">
        <v>554</v>
      </c>
      <c r="F97" s="39">
        <v>558</v>
      </c>
      <c r="G97" s="39">
        <v>562</v>
      </c>
      <c r="H97" s="29">
        <f t="shared" ref="H97:H102" si="133">(F97-E97)*C97</f>
        <v>4400</v>
      </c>
      <c r="I97" s="3">
        <f>(G97-F97)*C97</f>
        <v>4400</v>
      </c>
      <c r="J97" s="3">
        <f t="shared" ref="J97:J102" si="134">+I97+H97</f>
        <v>8800</v>
      </c>
    </row>
    <row r="98" spans="1:10">
      <c r="A98" s="37">
        <v>43318</v>
      </c>
      <c r="B98" s="60" t="s">
        <v>105</v>
      </c>
      <c r="C98" s="60">
        <v>2600</v>
      </c>
      <c r="D98" s="38" t="s">
        <v>35</v>
      </c>
      <c r="E98" s="39">
        <v>360</v>
      </c>
      <c r="F98" s="39">
        <v>362</v>
      </c>
      <c r="G98" s="39">
        <v>364</v>
      </c>
      <c r="H98" s="29">
        <f t="shared" si="133"/>
        <v>5200</v>
      </c>
      <c r="I98" s="3">
        <f>(G98-F98)*C98</f>
        <v>5200</v>
      </c>
      <c r="J98" s="3">
        <f t="shared" si="134"/>
        <v>10400</v>
      </c>
    </row>
    <row r="99" spans="1:10">
      <c r="A99" s="37">
        <v>43315</v>
      </c>
      <c r="B99" s="60" t="s">
        <v>106</v>
      </c>
      <c r="C99" s="60">
        <v>700</v>
      </c>
      <c r="D99" s="38" t="s">
        <v>35</v>
      </c>
      <c r="E99" s="39">
        <v>694</v>
      </c>
      <c r="F99" s="39">
        <v>702</v>
      </c>
      <c r="G99" s="39">
        <v>712</v>
      </c>
      <c r="H99" s="29">
        <f t="shared" ref="H99" si="135">(F99-E99)*C99</f>
        <v>5600</v>
      </c>
      <c r="I99" s="29">
        <v>6000</v>
      </c>
      <c r="J99" s="3">
        <f t="shared" ref="J99" si="136">+I99+H99</f>
        <v>11600</v>
      </c>
    </row>
    <row r="100" spans="1:10">
      <c r="A100" s="37">
        <v>43314</v>
      </c>
      <c r="B100" s="60" t="s">
        <v>103</v>
      </c>
      <c r="C100" s="60">
        <v>302</v>
      </c>
      <c r="D100" s="38" t="s">
        <v>35</v>
      </c>
      <c r="E100" s="39">
        <v>2910</v>
      </c>
      <c r="F100" s="39">
        <v>2925</v>
      </c>
      <c r="G100" s="39">
        <v>2960</v>
      </c>
      <c r="H100" s="29">
        <f t="shared" si="133"/>
        <v>4530</v>
      </c>
      <c r="I100" s="29">
        <v>6000</v>
      </c>
      <c r="J100" s="3">
        <f t="shared" si="134"/>
        <v>10530</v>
      </c>
    </row>
    <row r="101" spans="1:10">
      <c r="A101" s="37">
        <v>43313</v>
      </c>
      <c r="B101" s="60" t="s">
        <v>104</v>
      </c>
      <c r="C101" s="60">
        <v>900</v>
      </c>
      <c r="D101" s="38" t="s">
        <v>35</v>
      </c>
      <c r="E101" s="39">
        <v>591</v>
      </c>
      <c r="F101" s="39">
        <v>585</v>
      </c>
      <c r="G101" s="39" t="s">
        <v>16</v>
      </c>
      <c r="H101" s="29">
        <f t="shared" si="133"/>
        <v>-5400</v>
      </c>
      <c r="I101" s="29">
        <v>0</v>
      </c>
      <c r="J101" s="3">
        <f t="shared" si="134"/>
        <v>-5400</v>
      </c>
    </row>
    <row r="102" spans="1:10">
      <c r="A102" s="37">
        <v>43311</v>
      </c>
      <c r="B102" s="60" t="s">
        <v>47</v>
      </c>
      <c r="C102" s="60">
        <v>2750</v>
      </c>
      <c r="D102" s="38" t="s">
        <v>35</v>
      </c>
      <c r="E102" s="39">
        <v>299</v>
      </c>
      <c r="F102" s="39">
        <v>301.5</v>
      </c>
      <c r="G102" s="39" t="s">
        <v>16</v>
      </c>
      <c r="H102" s="29">
        <f t="shared" si="133"/>
        <v>6875</v>
      </c>
      <c r="I102" s="29">
        <v>0</v>
      </c>
      <c r="J102" s="3">
        <f t="shared" si="134"/>
        <v>6875</v>
      </c>
    </row>
    <row r="103" spans="1:10">
      <c r="A103" s="37">
        <v>43307</v>
      </c>
      <c r="B103" s="60" t="s">
        <v>92</v>
      </c>
      <c r="C103" s="60">
        <v>3000</v>
      </c>
      <c r="D103" s="38" t="s">
        <v>35</v>
      </c>
      <c r="E103" s="39">
        <v>230</v>
      </c>
      <c r="F103" s="39">
        <v>231.5</v>
      </c>
      <c r="G103" s="39">
        <v>234</v>
      </c>
      <c r="H103" s="29">
        <f t="shared" ref="H103:H105" si="137">(F103-E103)*C103</f>
        <v>4500</v>
      </c>
      <c r="I103" s="3">
        <f>(G103-F103)*C103</f>
        <v>7500</v>
      </c>
      <c r="J103" s="3">
        <f t="shared" ref="J103:J104" si="138">+I103+H103</f>
        <v>12000</v>
      </c>
    </row>
    <row r="104" spans="1:10">
      <c r="A104" s="37">
        <v>43306</v>
      </c>
      <c r="B104" s="60" t="s">
        <v>51</v>
      </c>
      <c r="C104" s="60">
        <v>800</v>
      </c>
      <c r="D104" s="38" t="s">
        <v>35</v>
      </c>
      <c r="E104" s="39">
        <v>1073</v>
      </c>
      <c r="F104" s="39">
        <v>1077.9000000000001</v>
      </c>
      <c r="G104" s="39" t="s">
        <v>16</v>
      </c>
      <c r="H104" s="29">
        <f t="shared" si="137"/>
        <v>3920.0000000000728</v>
      </c>
      <c r="I104" s="3">
        <v>0</v>
      </c>
      <c r="J104" s="3">
        <f t="shared" si="138"/>
        <v>3920.0000000000728</v>
      </c>
    </row>
    <row r="105" spans="1:10">
      <c r="A105" s="37">
        <v>43305</v>
      </c>
      <c r="B105" s="60" t="s">
        <v>93</v>
      </c>
      <c r="C105" s="60">
        <v>1250</v>
      </c>
      <c r="D105" s="38" t="s">
        <v>35</v>
      </c>
      <c r="E105" s="39">
        <v>484</v>
      </c>
      <c r="F105" s="39">
        <v>486.4</v>
      </c>
      <c r="G105" s="39" t="s">
        <v>16</v>
      </c>
      <c r="H105" s="29">
        <f t="shared" si="137"/>
        <v>2999.9999999999718</v>
      </c>
      <c r="I105" s="3">
        <v>0</v>
      </c>
      <c r="J105" s="3">
        <f>+I105+H105</f>
        <v>2999.9999999999718</v>
      </c>
    </row>
    <row r="106" spans="1:10">
      <c r="A106" s="37">
        <v>43299</v>
      </c>
      <c r="B106" s="60" t="s">
        <v>86</v>
      </c>
      <c r="C106" s="60">
        <v>500</v>
      </c>
      <c r="D106" s="38" t="s">
        <v>36</v>
      </c>
      <c r="E106" s="39">
        <v>1602</v>
      </c>
      <c r="F106" s="39">
        <v>1592</v>
      </c>
      <c r="G106" s="39">
        <v>1585</v>
      </c>
      <c r="H106" s="29">
        <f>(E106-F106)*C106</f>
        <v>5000</v>
      </c>
      <c r="I106" s="3">
        <f>(F106-G106)*C106</f>
        <v>3500</v>
      </c>
      <c r="J106" s="3">
        <f>+I106+H106</f>
        <v>8500</v>
      </c>
    </row>
    <row r="107" spans="1:10">
      <c r="A107" s="37">
        <v>43297</v>
      </c>
      <c r="B107" s="60" t="s">
        <v>87</v>
      </c>
      <c r="C107" s="60">
        <v>1000</v>
      </c>
      <c r="D107" s="38" t="s">
        <v>36</v>
      </c>
      <c r="E107" s="39">
        <v>541</v>
      </c>
      <c r="F107" s="39">
        <v>536</v>
      </c>
      <c r="G107" s="39">
        <v>530</v>
      </c>
      <c r="H107" s="29">
        <f>(E107-F107)*C107</f>
        <v>5000</v>
      </c>
      <c r="I107" s="3">
        <f>(F107-G107)*C107</f>
        <v>6000</v>
      </c>
      <c r="J107" s="3">
        <f>+I107+H107</f>
        <v>11000</v>
      </c>
    </row>
    <row r="108" spans="1:10">
      <c r="A108" s="25">
        <v>43293</v>
      </c>
      <c r="B108" s="26" t="s">
        <v>39</v>
      </c>
      <c r="C108" s="26">
        <v>500</v>
      </c>
      <c r="D108" s="26" t="s">
        <v>35</v>
      </c>
      <c r="E108" s="27">
        <v>2414</v>
      </c>
      <c r="F108" s="27">
        <v>2424</v>
      </c>
      <c r="G108" s="28">
        <v>2438</v>
      </c>
      <c r="H108" s="29">
        <f t="shared" ref="H108:H113" si="139">(F108-E108)*C108</f>
        <v>5000</v>
      </c>
      <c r="I108" s="3">
        <f>(G97-F97)*C97</f>
        <v>4400</v>
      </c>
      <c r="J108" s="3">
        <f>+I114+H108</f>
        <v>12000</v>
      </c>
    </row>
    <row r="109" spans="1:10">
      <c r="A109" s="25">
        <v>43292</v>
      </c>
      <c r="B109" s="26" t="s">
        <v>40</v>
      </c>
      <c r="C109" s="26">
        <v>2750</v>
      </c>
      <c r="D109" s="26" t="s">
        <v>36</v>
      </c>
      <c r="E109" s="27">
        <v>267.5</v>
      </c>
      <c r="F109" s="27">
        <v>267.5</v>
      </c>
      <c r="G109" s="28">
        <v>0</v>
      </c>
      <c r="H109" s="29">
        <f t="shared" si="139"/>
        <v>0</v>
      </c>
      <c r="I109" s="29">
        <v>0</v>
      </c>
      <c r="J109" s="3">
        <f t="shared" ref="J109:J113" si="140">+I109+H109</f>
        <v>0</v>
      </c>
    </row>
    <row r="110" spans="1:10">
      <c r="A110" s="25">
        <v>43290</v>
      </c>
      <c r="B110" s="26" t="s">
        <v>41</v>
      </c>
      <c r="C110" s="26">
        <v>1400</v>
      </c>
      <c r="D110" s="26" t="s">
        <v>35</v>
      </c>
      <c r="E110" s="27">
        <v>598</v>
      </c>
      <c r="F110" s="27">
        <v>603</v>
      </c>
      <c r="G110" s="28">
        <v>0</v>
      </c>
      <c r="H110" s="29">
        <f t="shared" si="139"/>
        <v>7000</v>
      </c>
      <c r="I110" s="29">
        <v>0</v>
      </c>
      <c r="J110" s="3">
        <f t="shared" si="140"/>
        <v>7000</v>
      </c>
    </row>
    <row r="111" spans="1:10">
      <c r="A111" s="25">
        <v>43287</v>
      </c>
      <c r="B111" s="26" t="s">
        <v>42</v>
      </c>
      <c r="C111" s="26">
        <v>1250</v>
      </c>
      <c r="D111" s="26" t="s">
        <v>35</v>
      </c>
      <c r="E111" s="27">
        <v>658</v>
      </c>
      <c r="F111" s="27">
        <v>663.5</v>
      </c>
      <c r="G111" s="28">
        <v>0</v>
      </c>
      <c r="H111" s="29">
        <f t="shared" si="139"/>
        <v>6875</v>
      </c>
      <c r="I111" s="29">
        <v>0</v>
      </c>
      <c r="J111" s="3">
        <f t="shared" si="140"/>
        <v>6875</v>
      </c>
    </row>
    <row r="112" spans="1:10">
      <c r="A112" s="25">
        <v>43286</v>
      </c>
      <c r="B112" s="26" t="s">
        <v>43</v>
      </c>
      <c r="C112" s="26">
        <v>600</v>
      </c>
      <c r="D112" s="26" t="s">
        <v>35</v>
      </c>
      <c r="E112" s="27">
        <v>1320</v>
      </c>
      <c r="F112" s="27">
        <v>1330</v>
      </c>
      <c r="G112" s="28">
        <v>0</v>
      </c>
      <c r="H112" s="29">
        <f t="shared" si="139"/>
        <v>6000</v>
      </c>
      <c r="I112" s="29">
        <v>0</v>
      </c>
      <c r="J112" s="3">
        <f t="shared" si="140"/>
        <v>6000</v>
      </c>
    </row>
    <row r="113" spans="1:10">
      <c r="A113" s="25">
        <v>43285</v>
      </c>
      <c r="B113" s="26" t="s">
        <v>44</v>
      </c>
      <c r="C113" s="26">
        <v>12000</v>
      </c>
      <c r="D113" s="26" t="s">
        <v>35</v>
      </c>
      <c r="E113" s="27">
        <v>57.25</v>
      </c>
      <c r="F113" s="27">
        <v>58.25</v>
      </c>
      <c r="G113" s="28">
        <v>0</v>
      </c>
      <c r="H113" s="29">
        <f t="shared" si="139"/>
        <v>12000</v>
      </c>
      <c r="I113" s="29">
        <v>0</v>
      </c>
      <c r="J113" s="3">
        <f t="shared" si="140"/>
        <v>12000</v>
      </c>
    </row>
    <row r="114" spans="1:10">
      <c r="A114" s="25">
        <v>43285</v>
      </c>
      <c r="B114" s="30" t="s">
        <v>45</v>
      </c>
      <c r="C114" s="31">
        <v>250</v>
      </c>
      <c r="D114" s="30" t="s">
        <v>35</v>
      </c>
      <c r="E114" s="32">
        <v>2885</v>
      </c>
      <c r="F114" s="32">
        <v>2910</v>
      </c>
      <c r="G114" s="32">
        <v>2930</v>
      </c>
      <c r="H114" s="29">
        <v>6250</v>
      </c>
      <c r="I114" s="3">
        <f>(G108-F108)*C108</f>
        <v>7000</v>
      </c>
      <c r="J114" s="3" t="e">
        <f>+#REF!+H114</f>
        <v>#REF!</v>
      </c>
    </row>
    <row r="115" spans="1:10">
      <c r="A115" s="25">
        <v>43284</v>
      </c>
      <c r="B115" s="30" t="s">
        <v>47</v>
      </c>
      <c r="C115" s="31">
        <v>2750</v>
      </c>
      <c r="D115" s="30" t="s">
        <v>35</v>
      </c>
      <c r="E115" s="32">
        <v>260.5</v>
      </c>
      <c r="F115" s="32">
        <v>262.5</v>
      </c>
      <c r="G115" s="32">
        <v>0</v>
      </c>
      <c r="H115" s="29">
        <v>5500</v>
      </c>
      <c r="I115" s="29">
        <v>0</v>
      </c>
      <c r="J115" s="3">
        <v>5500</v>
      </c>
    </row>
    <row r="116" spans="1:10">
      <c r="A116" s="25">
        <v>43284</v>
      </c>
      <c r="B116" s="31" t="s">
        <v>48</v>
      </c>
      <c r="C116" s="31">
        <v>10000</v>
      </c>
      <c r="D116" s="31" t="s">
        <v>36</v>
      </c>
      <c r="E116" s="32">
        <v>53.75</v>
      </c>
      <c r="F116" s="32">
        <v>52.5</v>
      </c>
      <c r="G116" s="32">
        <v>0</v>
      </c>
      <c r="H116" s="29">
        <f>(E116-F116)*C116</f>
        <v>12500</v>
      </c>
      <c r="I116" s="29">
        <v>0</v>
      </c>
      <c r="J116" s="3">
        <f t="shared" ref="J116:J117" si="141">+I116+H116</f>
        <v>12500</v>
      </c>
    </row>
    <row r="117" spans="1:10">
      <c r="A117" s="25">
        <v>43283</v>
      </c>
      <c r="B117" s="26" t="s">
        <v>48</v>
      </c>
      <c r="C117" s="26">
        <v>10000</v>
      </c>
      <c r="D117" s="26" t="s">
        <v>35</v>
      </c>
      <c r="E117" s="27">
        <v>56.25</v>
      </c>
      <c r="F117" s="27">
        <v>57.5</v>
      </c>
      <c r="G117" s="28">
        <v>0</v>
      </c>
      <c r="H117" s="29">
        <f t="shared" ref="H117" si="142">(F117-E117)*C117</f>
        <v>12500</v>
      </c>
      <c r="I117" s="29">
        <v>0</v>
      </c>
      <c r="J117" s="3">
        <f t="shared" si="141"/>
        <v>12500</v>
      </c>
    </row>
    <row r="118" spans="1:10">
      <c r="A118" s="33"/>
      <c r="B118" s="34"/>
      <c r="C118" s="34"/>
      <c r="D118" s="34"/>
      <c r="E118" s="35"/>
      <c r="F118" s="35"/>
      <c r="G118" s="35"/>
      <c r="H118" s="36"/>
      <c r="I118" s="36"/>
      <c r="J118" s="16"/>
    </row>
    <row r="119" spans="1:10">
      <c r="A119" s="25">
        <v>43280</v>
      </c>
      <c r="B119" s="26" t="s">
        <v>49</v>
      </c>
      <c r="C119" s="26">
        <v>1200</v>
      </c>
      <c r="D119" s="26" t="s">
        <v>35</v>
      </c>
      <c r="E119" s="27">
        <v>972</v>
      </c>
      <c r="F119" s="27">
        <v>987</v>
      </c>
      <c r="G119" s="28">
        <v>0</v>
      </c>
      <c r="H119" s="29">
        <f t="shared" ref="H119:H121" si="143">(F119-E119)*C119</f>
        <v>18000</v>
      </c>
      <c r="I119" s="29">
        <v>0</v>
      </c>
      <c r="J119" s="3">
        <f t="shared" ref="J119:J140" si="144">+I119+H119</f>
        <v>18000</v>
      </c>
    </row>
    <row r="120" spans="1:10">
      <c r="A120" s="25">
        <v>43279</v>
      </c>
      <c r="B120" s="26" t="s">
        <v>50</v>
      </c>
      <c r="C120" s="26">
        <v>28000</v>
      </c>
      <c r="D120" s="26" t="s">
        <v>35</v>
      </c>
      <c r="E120" s="27">
        <v>13.75</v>
      </c>
      <c r="F120" s="27">
        <v>14.4</v>
      </c>
      <c r="G120" s="28">
        <v>0</v>
      </c>
      <c r="H120" s="29">
        <f t="shared" si="143"/>
        <v>18200.000000000011</v>
      </c>
      <c r="I120" s="29">
        <v>0</v>
      </c>
      <c r="J120" s="3">
        <f t="shared" si="144"/>
        <v>18200.000000000011</v>
      </c>
    </row>
    <row r="121" spans="1:10">
      <c r="A121" s="25">
        <v>43279</v>
      </c>
      <c r="B121" s="26" t="s">
        <v>51</v>
      </c>
      <c r="C121" s="26">
        <v>800</v>
      </c>
      <c r="D121" s="26" t="s">
        <v>35</v>
      </c>
      <c r="E121" s="27">
        <v>1124</v>
      </c>
      <c r="F121" s="27">
        <v>1132</v>
      </c>
      <c r="G121" s="28">
        <v>0</v>
      </c>
      <c r="H121" s="29">
        <f t="shared" si="143"/>
        <v>6400</v>
      </c>
      <c r="I121" s="29">
        <v>0</v>
      </c>
      <c r="J121" s="3">
        <f t="shared" si="144"/>
        <v>6400</v>
      </c>
    </row>
    <row r="122" spans="1:10">
      <c r="A122" s="37">
        <v>43277</v>
      </c>
      <c r="B122" s="31" t="s">
        <v>46</v>
      </c>
      <c r="C122" s="31">
        <v>12000</v>
      </c>
      <c r="D122" s="31" t="s">
        <v>36</v>
      </c>
      <c r="E122" s="32">
        <v>82.25</v>
      </c>
      <c r="F122" s="32">
        <v>80.5</v>
      </c>
      <c r="G122" s="32">
        <v>0</v>
      </c>
      <c r="H122" s="29">
        <f>(E122-F122)*C122</f>
        <v>21000</v>
      </c>
      <c r="I122" s="29">
        <v>0</v>
      </c>
      <c r="J122" s="3">
        <f t="shared" si="144"/>
        <v>21000</v>
      </c>
    </row>
    <row r="123" spans="1:10">
      <c r="A123" s="37">
        <v>43276</v>
      </c>
      <c r="B123" s="38" t="s">
        <v>52</v>
      </c>
      <c r="C123" s="38">
        <v>500</v>
      </c>
      <c r="D123" s="38" t="s">
        <v>35</v>
      </c>
      <c r="E123" s="39">
        <v>1615</v>
      </c>
      <c r="F123" s="39">
        <v>1637</v>
      </c>
      <c r="G123" s="28">
        <v>0</v>
      </c>
      <c r="H123" s="29">
        <f t="shared" ref="H123" si="145">(F123-E123)*C123</f>
        <v>11000</v>
      </c>
      <c r="I123" s="29">
        <v>0</v>
      </c>
      <c r="J123" s="3">
        <f t="shared" si="144"/>
        <v>11000</v>
      </c>
    </row>
    <row r="124" spans="1:10">
      <c r="A124" s="37">
        <v>43273</v>
      </c>
      <c r="B124" s="31" t="s">
        <v>49</v>
      </c>
      <c r="C124" s="31">
        <v>1200</v>
      </c>
      <c r="D124" s="31" t="s">
        <v>36</v>
      </c>
      <c r="E124" s="32">
        <v>985</v>
      </c>
      <c r="F124" s="32">
        <v>980</v>
      </c>
      <c r="G124" s="32">
        <v>0</v>
      </c>
      <c r="H124" s="29">
        <f>(E124-F124)*C124</f>
        <v>6000</v>
      </c>
      <c r="I124" s="29">
        <v>0</v>
      </c>
      <c r="J124" s="3">
        <f t="shared" si="144"/>
        <v>6000</v>
      </c>
    </row>
    <row r="125" spans="1:10">
      <c r="A125" s="37">
        <v>43272</v>
      </c>
      <c r="B125" s="31" t="s">
        <v>52</v>
      </c>
      <c r="C125" s="31">
        <v>500</v>
      </c>
      <c r="D125" s="31" t="s">
        <v>36</v>
      </c>
      <c r="E125" s="32">
        <v>1640</v>
      </c>
      <c r="F125" s="32">
        <v>1615</v>
      </c>
      <c r="G125" s="32">
        <v>0</v>
      </c>
      <c r="H125" s="29">
        <f>(E125-F125)*C125</f>
        <v>12500</v>
      </c>
      <c r="I125" s="29">
        <v>0</v>
      </c>
      <c r="J125" s="3">
        <f t="shared" si="144"/>
        <v>12500</v>
      </c>
    </row>
    <row r="126" spans="1:10">
      <c r="A126" s="37">
        <v>43271</v>
      </c>
      <c r="B126" s="38" t="s">
        <v>53</v>
      </c>
      <c r="C126" s="38">
        <v>7000</v>
      </c>
      <c r="D126" s="38" t="s">
        <v>35</v>
      </c>
      <c r="E126" s="39">
        <v>137</v>
      </c>
      <c r="F126" s="39">
        <v>138</v>
      </c>
      <c r="G126" s="28">
        <v>0</v>
      </c>
      <c r="H126" s="29">
        <f t="shared" ref="H126:H128" si="146">(F126-E126)*C126</f>
        <v>7000</v>
      </c>
      <c r="I126" s="29">
        <v>0</v>
      </c>
      <c r="J126" s="3">
        <f t="shared" si="144"/>
        <v>7000</v>
      </c>
    </row>
    <row r="127" spans="1:10">
      <c r="A127" s="37">
        <v>43269</v>
      </c>
      <c r="B127" s="38" t="s">
        <v>49</v>
      </c>
      <c r="C127" s="38">
        <v>1200</v>
      </c>
      <c r="D127" s="38" t="s">
        <v>35</v>
      </c>
      <c r="E127" s="39">
        <v>1000</v>
      </c>
      <c r="F127" s="39">
        <v>1012</v>
      </c>
      <c r="G127" s="39">
        <v>0</v>
      </c>
      <c r="H127" s="3">
        <f t="shared" si="146"/>
        <v>14400</v>
      </c>
      <c r="I127" s="3">
        <v>0</v>
      </c>
      <c r="J127" s="3">
        <f t="shared" si="144"/>
        <v>14400</v>
      </c>
    </row>
    <row r="128" spans="1:10">
      <c r="A128" s="37">
        <v>43269</v>
      </c>
      <c r="B128" s="38" t="s">
        <v>53</v>
      </c>
      <c r="C128" s="38">
        <v>7000</v>
      </c>
      <c r="D128" s="38" t="s">
        <v>35</v>
      </c>
      <c r="E128" s="39">
        <v>140</v>
      </c>
      <c r="F128" s="39">
        <v>140.5</v>
      </c>
      <c r="G128" s="39">
        <v>0</v>
      </c>
      <c r="H128" s="3">
        <f t="shared" si="146"/>
        <v>3500</v>
      </c>
      <c r="I128" s="3">
        <v>0</v>
      </c>
      <c r="J128" s="3">
        <f t="shared" si="144"/>
        <v>3500</v>
      </c>
    </row>
    <row r="129" spans="1:10">
      <c r="A129" s="37">
        <v>43266</v>
      </c>
      <c r="B129" s="38" t="s">
        <v>54</v>
      </c>
      <c r="C129" s="38">
        <v>12000</v>
      </c>
      <c r="D129" s="38" t="s">
        <v>36</v>
      </c>
      <c r="E129" s="39">
        <v>87</v>
      </c>
      <c r="F129" s="39">
        <v>85</v>
      </c>
      <c r="G129" s="39">
        <v>84.25</v>
      </c>
      <c r="H129" s="3">
        <f>(E129-F129)*C129</f>
        <v>24000</v>
      </c>
      <c r="I129" s="3">
        <f>(F129-G129)*C129</f>
        <v>9000</v>
      </c>
      <c r="J129" s="3">
        <f t="shared" si="144"/>
        <v>33000</v>
      </c>
    </row>
    <row r="130" spans="1:10">
      <c r="A130" s="37">
        <v>43266</v>
      </c>
      <c r="B130" s="38" t="s">
        <v>55</v>
      </c>
      <c r="C130" s="38">
        <v>1000</v>
      </c>
      <c r="D130" s="38" t="s">
        <v>36</v>
      </c>
      <c r="E130" s="39">
        <v>1087</v>
      </c>
      <c r="F130" s="39">
        <v>1075</v>
      </c>
      <c r="G130" s="39">
        <v>0</v>
      </c>
      <c r="H130" s="3">
        <f t="shared" ref="H130" si="147">(E130-F130)*C130</f>
        <v>12000</v>
      </c>
      <c r="I130" s="3">
        <v>0</v>
      </c>
      <c r="J130" s="3">
        <f t="shared" si="144"/>
        <v>12000</v>
      </c>
    </row>
    <row r="131" spans="1:10">
      <c r="A131" s="37">
        <v>43265</v>
      </c>
      <c r="B131" s="38" t="s">
        <v>50</v>
      </c>
      <c r="C131" s="38">
        <v>28000</v>
      </c>
      <c r="D131" s="38" t="s">
        <v>35</v>
      </c>
      <c r="E131" s="39">
        <v>16</v>
      </c>
      <c r="F131" s="39">
        <v>15.4</v>
      </c>
      <c r="G131" s="39">
        <v>0</v>
      </c>
      <c r="H131" s="3">
        <f t="shared" ref="H131" si="148">(F131-E131)*C131</f>
        <v>-16799.999999999989</v>
      </c>
      <c r="I131" s="3">
        <v>0</v>
      </c>
      <c r="J131" s="40">
        <f t="shared" si="144"/>
        <v>-16799.999999999989</v>
      </c>
    </row>
    <row r="132" spans="1:10">
      <c r="A132" s="37">
        <v>43265</v>
      </c>
      <c r="B132" s="38" t="s">
        <v>53</v>
      </c>
      <c r="C132" s="38">
        <v>7000</v>
      </c>
      <c r="D132" s="38" t="s">
        <v>35</v>
      </c>
      <c r="E132" s="39">
        <v>143.75</v>
      </c>
      <c r="F132" s="39">
        <v>145.75</v>
      </c>
      <c r="G132" s="39">
        <v>146.25</v>
      </c>
      <c r="H132" s="3">
        <f>(F132-E132)*C132</f>
        <v>14000</v>
      </c>
      <c r="I132" s="3">
        <f>(G132-F132)*C132</f>
        <v>3500</v>
      </c>
      <c r="J132" s="3">
        <f t="shared" si="144"/>
        <v>17500</v>
      </c>
    </row>
    <row r="133" spans="1:10">
      <c r="A133" s="41">
        <v>43264</v>
      </c>
      <c r="B133" s="31" t="s">
        <v>49</v>
      </c>
      <c r="C133" s="31">
        <v>1200</v>
      </c>
      <c r="D133" s="31" t="s">
        <v>36</v>
      </c>
      <c r="E133" s="32">
        <v>1045</v>
      </c>
      <c r="F133" s="32">
        <v>1032</v>
      </c>
      <c r="G133" s="32">
        <v>0</v>
      </c>
      <c r="H133" s="29">
        <f t="shared" ref="H133" si="149">(E133-F133)*C133</f>
        <v>15600</v>
      </c>
      <c r="I133" s="29">
        <v>0</v>
      </c>
      <c r="J133" s="3">
        <f t="shared" si="144"/>
        <v>15600</v>
      </c>
    </row>
    <row r="134" spans="1:10">
      <c r="A134" s="37">
        <v>43263</v>
      </c>
      <c r="B134" s="38" t="s">
        <v>56</v>
      </c>
      <c r="C134" s="38">
        <v>1000</v>
      </c>
      <c r="D134" s="38" t="s">
        <v>35</v>
      </c>
      <c r="E134" s="39">
        <v>1061</v>
      </c>
      <c r="F134" s="39">
        <v>1076</v>
      </c>
      <c r="G134" s="39">
        <v>1096</v>
      </c>
      <c r="H134" s="3">
        <f>(F134-E134)*C134</f>
        <v>15000</v>
      </c>
      <c r="I134" s="3">
        <v>0</v>
      </c>
      <c r="J134" s="3">
        <f t="shared" si="144"/>
        <v>15000</v>
      </c>
    </row>
    <row r="135" spans="1:10">
      <c r="A135" s="37">
        <v>43262</v>
      </c>
      <c r="B135" s="38" t="s">
        <v>57</v>
      </c>
      <c r="C135" s="38">
        <v>4500</v>
      </c>
      <c r="D135" s="38" t="s">
        <v>35</v>
      </c>
      <c r="E135" s="39">
        <v>273</v>
      </c>
      <c r="F135" s="39">
        <v>275.75</v>
      </c>
      <c r="G135" s="39">
        <v>0</v>
      </c>
      <c r="H135" s="3">
        <f>(F135-E135)*C135</f>
        <v>12375</v>
      </c>
      <c r="I135" s="3">
        <v>0</v>
      </c>
      <c r="J135" s="3">
        <f t="shared" si="144"/>
        <v>12375</v>
      </c>
    </row>
    <row r="136" spans="1:10">
      <c r="A136" s="37">
        <v>43259</v>
      </c>
      <c r="B136" s="38" t="s">
        <v>49</v>
      </c>
      <c r="C136" s="38">
        <v>1200</v>
      </c>
      <c r="D136" s="38" t="s">
        <v>35</v>
      </c>
      <c r="E136" s="39">
        <v>1021</v>
      </c>
      <c r="F136" s="39">
        <v>1036</v>
      </c>
      <c r="G136" s="39">
        <v>1041</v>
      </c>
      <c r="H136" s="3">
        <f>(F136-E136)*C136</f>
        <v>18000</v>
      </c>
      <c r="I136" s="3">
        <f>(G136-F136)*C136</f>
        <v>6000</v>
      </c>
      <c r="J136" s="3">
        <f t="shared" si="144"/>
        <v>24000</v>
      </c>
    </row>
    <row r="137" spans="1:10">
      <c r="A137" s="37">
        <v>43259</v>
      </c>
      <c r="B137" s="38" t="s">
        <v>58</v>
      </c>
      <c r="C137" s="38">
        <v>4000</v>
      </c>
      <c r="D137" s="38" t="s">
        <v>35</v>
      </c>
      <c r="E137" s="39">
        <v>132.75</v>
      </c>
      <c r="F137" s="39">
        <v>135.75</v>
      </c>
      <c r="G137" s="39">
        <v>0</v>
      </c>
      <c r="H137" s="3">
        <f>(F137-E137)*C137</f>
        <v>12000</v>
      </c>
      <c r="I137" s="3">
        <v>0</v>
      </c>
      <c r="J137" s="3">
        <f t="shared" si="144"/>
        <v>12000</v>
      </c>
    </row>
    <row r="138" spans="1:10">
      <c r="A138" s="37">
        <v>43259</v>
      </c>
      <c r="B138" s="38" t="s">
        <v>59</v>
      </c>
      <c r="C138" s="38">
        <v>1400</v>
      </c>
      <c r="D138" s="38" t="s">
        <v>35</v>
      </c>
      <c r="E138" s="39">
        <v>565</v>
      </c>
      <c r="F138" s="39">
        <v>575</v>
      </c>
      <c r="G138" s="39">
        <v>587</v>
      </c>
      <c r="H138" s="3">
        <f>(F138-E138)*C138</f>
        <v>14000</v>
      </c>
      <c r="I138" s="3">
        <f>(G138-F138)*C138</f>
        <v>16800</v>
      </c>
      <c r="J138" s="3">
        <f t="shared" si="144"/>
        <v>30800</v>
      </c>
    </row>
    <row r="139" spans="1:10">
      <c r="A139" s="37">
        <v>43258</v>
      </c>
      <c r="B139" s="38" t="s">
        <v>53</v>
      </c>
      <c r="C139" s="38">
        <v>7000</v>
      </c>
      <c r="D139" s="38" t="s">
        <v>35</v>
      </c>
      <c r="E139" s="39">
        <v>149</v>
      </c>
      <c r="F139" s="39">
        <v>147</v>
      </c>
      <c r="G139" s="39">
        <v>0</v>
      </c>
      <c r="H139" s="3">
        <f t="shared" ref="H139:H140" si="150">(F139-E139)*C139</f>
        <v>-14000</v>
      </c>
      <c r="I139" s="3">
        <v>0</v>
      </c>
      <c r="J139" s="40">
        <f t="shared" si="144"/>
        <v>-14000</v>
      </c>
    </row>
    <row r="140" spans="1:10">
      <c r="A140" s="37">
        <v>43258</v>
      </c>
      <c r="B140" s="42" t="s">
        <v>60</v>
      </c>
      <c r="C140" s="42">
        <v>28000</v>
      </c>
      <c r="D140" s="42" t="s">
        <v>35</v>
      </c>
      <c r="E140" s="43">
        <v>16</v>
      </c>
      <c r="F140" s="39">
        <v>15.5</v>
      </c>
      <c r="G140" s="43">
        <v>0</v>
      </c>
      <c r="H140" s="3">
        <f t="shared" si="150"/>
        <v>-14000</v>
      </c>
      <c r="I140" s="3">
        <v>0</v>
      </c>
      <c r="J140" s="40">
        <f t="shared" si="144"/>
        <v>-14000</v>
      </c>
    </row>
    <row r="141" spans="1:10">
      <c r="A141" s="37">
        <v>43257</v>
      </c>
      <c r="B141" s="38" t="s">
        <v>61</v>
      </c>
      <c r="C141" s="38">
        <v>1100</v>
      </c>
      <c r="D141" s="38" t="s">
        <v>35</v>
      </c>
      <c r="E141" s="39">
        <v>899</v>
      </c>
      <c r="F141" s="39">
        <v>905</v>
      </c>
      <c r="G141" s="39">
        <v>0</v>
      </c>
      <c r="H141" s="3">
        <f>(F141-E141)*C141</f>
        <v>6600</v>
      </c>
      <c r="I141" s="3">
        <v>0</v>
      </c>
      <c r="J141" s="3">
        <f>+I141+H141</f>
        <v>6600</v>
      </c>
    </row>
    <row r="142" spans="1:10">
      <c r="A142" s="37">
        <v>43256</v>
      </c>
      <c r="B142" s="38" t="s">
        <v>62</v>
      </c>
      <c r="C142" s="38">
        <v>8000</v>
      </c>
      <c r="D142" s="38" t="s">
        <v>35</v>
      </c>
      <c r="E142" s="39">
        <v>109</v>
      </c>
      <c r="F142" s="39">
        <v>110.9</v>
      </c>
      <c r="G142" s="39">
        <v>0</v>
      </c>
      <c r="H142" s="3">
        <f>(F142-E142)*C142</f>
        <v>15200.000000000045</v>
      </c>
      <c r="I142" s="3">
        <v>0</v>
      </c>
      <c r="J142" s="3">
        <f t="shared" ref="J142:J146" si="151">+I142+H142</f>
        <v>15200.000000000045</v>
      </c>
    </row>
    <row r="143" spans="1:10">
      <c r="A143" s="37">
        <v>43255</v>
      </c>
      <c r="B143" s="38" t="s">
        <v>52</v>
      </c>
      <c r="C143" s="38">
        <v>500</v>
      </c>
      <c r="D143" s="38" t="s">
        <v>36</v>
      </c>
      <c r="E143" s="39">
        <v>1590</v>
      </c>
      <c r="F143" s="39">
        <v>1570</v>
      </c>
      <c r="G143" s="39">
        <v>0</v>
      </c>
      <c r="H143" s="3">
        <f>(E143-F143)*C143</f>
        <v>10000</v>
      </c>
      <c r="I143" s="3">
        <v>0</v>
      </c>
      <c r="J143" s="3">
        <f t="shared" si="151"/>
        <v>10000</v>
      </c>
    </row>
    <row r="144" spans="1:10">
      <c r="A144" s="37">
        <v>43255</v>
      </c>
      <c r="B144" s="38" t="s">
        <v>63</v>
      </c>
      <c r="C144" s="38">
        <v>1000</v>
      </c>
      <c r="D144" s="38" t="s">
        <v>35</v>
      </c>
      <c r="E144" s="39">
        <v>923</v>
      </c>
      <c r="F144" s="39">
        <v>928</v>
      </c>
      <c r="G144" s="39">
        <v>0</v>
      </c>
      <c r="H144" s="3">
        <f>(F144-E144)*C144</f>
        <v>5000</v>
      </c>
      <c r="I144" s="3">
        <v>0</v>
      </c>
      <c r="J144" s="3">
        <f t="shared" si="151"/>
        <v>5000</v>
      </c>
    </row>
    <row r="145" spans="1:10">
      <c r="A145" s="37">
        <v>43252</v>
      </c>
      <c r="B145" s="38" t="s">
        <v>62</v>
      </c>
      <c r="C145" s="38">
        <v>8000</v>
      </c>
      <c r="D145" s="38" t="s">
        <v>36</v>
      </c>
      <c r="E145" s="39">
        <v>122.5</v>
      </c>
      <c r="F145" s="39">
        <v>120.5</v>
      </c>
      <c r="G145" s="39">
        <v>0</v>
      </c>
      <c r="H145" s="3">
        <f>(E145-F145)*C145</f>
        <v>16000</v>
      </c>
      <c r="I145" s="3">
        <v>0</v>
      </c>
      <c r="J145" s="3">
        <f t="shared" si="151"/>
        <v>16000</v>
      </c>
    </row>
    <row r="146" spans="1:10">
      <c r="A146" s="37">
        <v>43252</v>
      </c>
      <c r="B146" s="38" t="s">
        <v>64</v>
      </c>
      <c r="C146" s="38">
        <v>500</v>
      </c>
      <c r="D146" s="38" t="s">
        <v>35</v>
      </c>
      <c r="E146" s="39">
        <v>760</v>
      </c>
      <c r="F146" s="39">
        <v>735</v>
      </c>
      <c r="G146" s="39">
        <v>0</v>
      </c>
      <c r="H146" s="3">
        <f>(F146-E146)*C146</f>
        <v>-12500</v>
      </c>
      <c r="I146" s="3">
        <v>0</v>
      </c>
      <c r="J146" s="40">
        <f t="shared" si="151"/>
        <v>-12500</v>
      </c>
    </row>
    <row r="147" spans="1:10">
      <c r="A147" s="33"/>
      <c r="B147" s="34"/>
      <c r="C147" s="34"/>
      <c r="D147" s="34"/>
      <c r="E147" s="35"/>
      <c r="F147" s="35"/>
      <c r="G147" s="35"/>
      <c r="H147" s="36"/>
      <c r="I147" s="36"/>
      <c r="J147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1"/>
  <sheetViews>
    <sheetView tabSelected="1"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43477</v>
      </c>
      <c r="B5" s="44" t="s">
        <v>114</v>
      </c>
      <c r="C5" s="46">
        <v>120</v>
      </c>
      <c r="D5" s="46" t="s">
        <v>157</v>
      </c>
      <c r="E5" s="29">
        <v>4000</v>
      </c>
      <c r="F5" s="29">
        <v>5</v>
      </c>
      <c r="G5" s="29">
        <v>5.8</v>
      </c>
      <c r="H5" s="29" t="s">
        <v>16</v>
      </c>
      <c r="I5" s="51">
        <f t="shared" ref="I5" si="0">(G5-F5)*E5</f>
        <v>3199.9999999999991</v>
      </c>
      <c r="J5" s="49">
        <v>0</v>
      </c>
      <c r="K5" s="61">
        <f t="shared" ref="K5" si="1">(I5+J5)</f>
        <v>3199.9999999999991</v>
      </c>
    </row>
    <row r="6" spans="1:11">
      <c r="A6" s="52">
        <v>43476</v>
      </c>
      <c r="B6" s="44" t="s">
        <v>148</v>
      </c>
      <c r="C6" s="46">
        <v>350</v>
      </c>
      <c r="D6" s="46" t="s">
        <v>157</v>
      </c>
      <c r="E6" s="29">
        <v>1500</v>
      </c>
      <c r="F6" s="29">
        <v>12.5</v>
      </c>
      <c r="G6" s="29">
        <v>13.5</v>
      </c>
      <c r="H6" s="29" t="s">
        <v>16</v>
      </c>
      <c r="I6" s="51">
        <f t="shared" ref="I6" si="2">(G6-F6)*E6</f>
        <v>1500</v>
      </c>
      <c r="J6" s="49">
        <v>0</v>
      </c>
      <c r="K6" s="61">
        <f t="shared" ref="K6" si="3">(I6+J6)</f>
        <v>1500</v>
      </c>
    </row>
    <row r="7" spans="1:11">
      <c r="A7" s="52">
        <v>43475</v>
      </c>
      <c r="B7" s="44" t="s">
        <v>89</v>
      </c>
      <c r="C7" s="46">
        <v>180</v>
      </c>
      <c r="D7" s="46" t="s">
        <v>157</v>
      </c>
      <c r="E7" s="29">
        <v>2000</v>
      </c>
      <c r="F7" s="29">
        <v>10</v>
      </c>
      <c r="G7" s="29">
        <v>10.5</v>
      </c>
      <c r="H7" s="29" t="s">
        <v>16</v>
      </c>
      <c r="I7" s="51">
        <f t="shared" ref="I7" si="4">(G7-F7)*E7</f>
        <v>1000</v>
      </c>
      <c r="J7" s="49">
        <v>0</v>
      </c>
      <c r="K7" s="61">
        <f t="shared" ref="K7" si="5">(I7+J7)</f>
        <v>1000</v>
      </c>
    </row>
    <row r="8" spans="1:11">
      <c r="A8" s="52">
        <v>43474</v>
      </c>
      <c r="B8" s="44" t="s">
        <v>217</v>
      </c>
      <c r="C8" s="46">
        <v>2500</v>
      </c>
      <c r="D8" s="46" t="s">
        <v>142</v>
      </c>
      <c r="E8" s="29">
        <v>250</v>
      </c>
      <c r="F8" s="29">
        <v>66</v>
      </c>
      <c r="G8" s="29">
        <v>75</v>
      </c>
      <c r="H8" s="29" t="s">
        <v>16</v>
      </c>
      <c r="I8" s="51">
        <f t="shared" ref="I8" si="6">(G8-F8)*E8</f>
        <v>2250</v>
      </c>
      <c r="J8" s="49">
        <v>0</v>
      </c>
      <c r="K8" s="61">
        <f t="shared" ref="K8" si="7">(I8+J8)</f>
        <v>2250</v>
      </c>
    </row>
    <row r="9" spans="1:11">
      <c r="A9" s="52">
        <v>43473</v>
      </c>
      <c r="B9" s="44" t="s">
        <v>91</v>
      </c>
      <c r="C9" s="46">
        <v>740</v>
      </c>
      <c r="D9" s="46" t="s">
        <v>157</v>
      </c>
      <c r="E9" s="29">
        <v>1000</v>
      </c>
      <c r="F9" s="29">
        <v>26.5</v>
      </c>
      <c r="G9" s="29">
        <v>29.5</v>
      </c>
      <c r="H9" s="29" t="s">
        <v>16</v>
      </c>
      <c r="I9" s="51">
        <f t="shared" ref="I9:I10" si="8">(G9-F9)*E9</f>
        <v>3000</v>
      </c>
      <c r="J9" s="49">
        <v>0</v>
      </c>
      <c r="K9" s="61">
        <f t="shared" ref="K9" si="9">(I9+J9)</f>
        <v>3000</v>
      </c>
    </row>
    <row r="10" spans="1:11">
      <c r="A10" s="52">
        <v>43468</v>
      </c>
      <c r="B10" s="44" t="s">
        <v>133</v>
      </c>
      <c r="C10" s="46">
        <v>220</v>
      </c>
      <c r="D10" s="46" t="s">
        <v>142</v>
      </c>
      <c r="E10" s="29">
        <v>2500</v>
      </c>
      <c r="F10" s="29">
        <v>8.4</v>
      </c>
      <c r="G10" s="29">
        <v>9.5</v>
      </c>
      <c r="H10" s="29" t="s">
        <v>16</v>
      </c>
      <c r="I10" s="51">
        <f t="shared" si="8"/>
        <v>2749.9999999999991</v>
      </c>
      <c r="J10" s="49">
        <v>0</v>
      </c>
      <c r="K10" s="61">
        <f t="shared" ref="K10" si="10">(I10+J10)</f>
        <v>2749.9999999999991</v>
      </c>
    </row>
    <row r="11" spans="1:11">
      <c r="A11" s="52">
        <v>43467</v>
      </c>
      <c r="B11" s="44" t="s">
        <v>212</v>
      </c>
      <c r="C11" s="46">
        <v>100</v>
      </c>
      <c r="D11" s="46" t="s">
        <v>157</v>
      </c>
      <c r="E11" s="29">
        <v>7000</v>
      </c>
      <c r="F11" s="29">
        <v>2.75</v>
      </c>
      <c r="G11" s="29">
        <v>2.75</v>
      </c>
      <c r="H11" s="29" t="s">
        <v>16</v>
      </c>
      <c r="I11" s="51">
        <f t="shared" ref="I11" si="11">(G11-F11)*E11</f>
        <v>0</v>
      </c>
      <c r="J11" s="49">
        <v>0</v>
      </c>
      <c r="K11" s="61">
        <f t="shared" ref="K11" si="12">(I11+J11)</f>
        <v>0</v>
      </c>
    </row>
    <row r="12" spans="1:11">
      <c r="A12" s="52">
        <v>43466</v>
      </c>
      <c r="B12" s="44" t="s">
        <v>211</v>
      </c>
      <c r="C12" s="46">
        <v>260</v>
      </c>
      <c r="D12" s="46" t="s">
        <v>157</v>
      </c>
      <c r="E12" s="29">
        <v>2000</v>
      </c>
      <c r="F12" s="29">
        <v>8.1999999999999993</v>
      </c>
      <c r="G12" s="29">
        <v>9.5</v>
      </c>
      <c r="H12" s="29" t="s">
        <v>16</v>
      </c>
      <c r="I12" s="51">
        <f t="shared" ref="I12" si="13">(G12-F12)*E12</f>
        <v>2600.0000000000014</v>
      </c>
      <c r="J12" s="49">
        <v>0</v>
      </c>
      <c r="K12" s="61">
        <f t="shared" ref="K12" si="14">(I12+J12)</f>
        <v>2600.0000000000014</v>
      </c>
    </row>
    <row r="13" spans="1:11">
      <c r="A13" s="52">
        <v>43465</v>
      </c>
      <c r="B13" s="44" t="s">
        <v>175</v>
      </c>
      <c r="C13" s="46">
        <v>960</v>
      </c>
      <c r="D13" s="46" t="s">
        <v>157</v>
      </c>
      <c r="E13" s="29">
        <v>750</v>
      </c>
      <c r="F13" s="29">
        <v>26</v>
      </c>
      <c r="G13" s="29">
        <v>22</v>
      </c>
      <c r="H13" s="29" t="s">
        <v>16</v>
      </c>
      <c r="I13" s="51">
        <f t="shared" ref="I13" si="15">(G13-F13)*E13</f>
        <v>-3000</v>
      </c>
      <c r="J13" s="49">
        <v>0</v>
      </c>
      <c r="K13" s="61">
        <f t="shared" ref="K13" si="16">(I13+J13)</f>
        <v>-3000</v>
      </c>
    </row>
    <row r="14" spans="1:11">
      <c r="A14" s="52">
        <v>43462</v>
      </c>
      <c r="B14" s="44" t="s">
        <v>40</v>
      </c>
      <c r="C14" s="46">
        <v>370</v>
      </c>
      <c r="D14" s="46" t="s">
        <v>157</v>
      </c>
      <c r="E14" s="29">
        <v>2750</v>
      </c>
      <c r="F14" s="29">
        <v>8</v>
      </c>
      <c r="G14" s="29">
        <v>8.65</v>
      </c>
      <c r="H14" s="29" t="s">
        <v>16</v>
      </c>
      <c r="I14" s="51">
        <f t="shared" ref="I14" si="17">(G14-F14)*E14</f>
        <v>1787.5000000000009</v>
      </c>
      <c r="J14" s="49">
        <v>0</v>
      </c>
      <c r="K14" s="61">
        <f t="shared" ref="K14" si="18">(I14+J14)</f>
        <v>1787.5000000000009</v>
      </c>
    </row>
    <row r="15" spans="1:11">
      <c r="A15" s="52">
        <v>43461</v>
      </c>
      <c r="B15" s="44" t="s">
        <v>134</v>
      </c>
      <c r="C15" s="46">
        <v>430</v>
      </c>
      <c r="D15" s="46" t="s">
        <v>157</v>
      </c>
      <c r="E15" s="29">
        <v>1250</v>
      </c>
      <c r="F15" s="29">
        <v>17</v>
      </c>
      <c r="G15" s="29">
        <v>18</v>
      </c>
      <c r="H15" s="29" t="s">
        <v>16</v>
      </c>
      <c r="I15" s="51">
        <f t="shared" ref="I15" si="19">(G15-F15)*E15</f>
        <v>1250</v>
      </c>
      <c r="J15" s="49">
        <v>0</v>
      </c>
      <c r="K15" s="61">
        <f t="shared" ref="K15" si="20">(I15+J15)</f>
        <v>1250</v>
      </c>
    </row>
    <row r="16" spans="1:11">
      <c r="A16" s="52">
        <v>43461</v>
      </c>
      <c r="B16" s="44" t="s">
        <v>130</v>
      </c>
      <c r="C16" s="46">
        <v>370</v>
      </c>
      <c r="D16" s="46" t="s">
        <v>142</v>
      </c>
      <c r="E16" s="29">
        <v>1800</v>
      </c>
      <c r="F16" s="29">
        <v>11</v>
      </c>
      <c r="G16" s="29">
        <v>9</v>
      </c>
      <c r="H16" s="29" t="s">
        <v>16</v>
      </c>
      <c r="I16" s="51">
        <f t="shared" ref="I16" si="21">(G16-F16)*E16</f>
        <v>-3600</v>
      </c>
      <c r="J16" s="49">
        <v>0</v>
      </c>
      <c r="K16" s="61">
        <f t="shared" ref="K16" si="22">(I16+J16)</f>
        <v>-3600</v>
      </c>
    </row>
    <row r="17" spans="1:11">
      <c r="A17" s="52">
        <v>43460</v>
      </c>
      <c r="B17" s="44" t="s">
        <v>133</v>
      </c>
      <c r="C17" s="46">
        <v>210</v>
      </c>
      <c r="D17" s="46" t="s">
        <v>157</v>
      </c>
      <c r="E17" s="29">
        <v>2500</v>
      </c>
      <c r="F17" s="29">
        <v>5.25</v>
      </c>
      <c r="G17" s="29">
        <v>6.5</v>
      </c>
      <c r="H17" s="29">
        <v>8</v>
      </c>
      <c r="I17" s="51">
        <f t="shared" ref="I17" si="23">(G17-F17)*E17</f>
        <v>3125</v>
      </c>
      <c r="J17" s="49">
        <f>(H17-G17)*E17</f>
        <v>3750</v>
      </c>
      <c r="K17" s="61">
        <f t="shared" ref="K17" si="24">(I17+J17)</f>
        <v>6875</v>
      </c>
    </row>
    <row r="18" spans="1:11">
      <c r="A18" s="52">
        <v>43458</v>
      </c>
      <c r="B18" s="44" t="s">
        <v>183</v>
      </c>
      <c r="C18" s="46">
        <v>1280</v>
      </c>
      <c r="D18" s="46" t="s">
        <v>142</v>
      </c>
      <c r="E18" s="29">
        <v>500</v>
      </c>
      <c r="F18" s="29">
        <v>25</v>
      </c>
      <c r="G18" s="29">
        <v>31</v>
      </c>
      <c r="H18" s="29">
        <v>40</v>
      </c>
      <c r="I18" s="51">
        <f t="shared" ref="I18" si="25">(G18-F18)*E18</f>
        <v>3000</v>
      </c>
      <c r="J18" s="49">
        <f>(H18-G18)*E18</f>
        <v>4500</v>
      </c>
      <c r="K18" s="61">
        <f t="shared" ref="K18" si="26">(I18+J18)</f>
        <v>7500</v>
      </c>
    </row>
    <row r="19" spans="1:11">
      <c r="A19" s="52">
        <v>43455</v>
      </c>
      <c r="B19" s="44" t="s">
        <v>140</v>
      </c>
      <c r="C19" s="46">
        <v>700</v>
      </c>
      <c r="D19" s="46" t="s">
        <v>142</v>
      </c>
      <c r="E19" s="29">
        <v>1200</v>
      </c>
      <c r="F19" s="29">
        <v>11.2</v>
      </c>
      <c r="G19" s="29">
        <v>13.5</v>
      </c>
      <c r="H19" s="29" t="s">
        <v>16</v>
      </c>
      <c r="I19" s="51">
        <f t="shared" ref="I19" si="27">(G19-F19)*E19</f>
        <v>2760.0000000000009</v>
      </c>
      <c r="J19" s="49">
        <v>0</v>
      </c>
      <c r="K19" s="61">
        <f t="shared" ref="K19" si="28">(I19+J19)</f>
        <v>2760.0000000000009</v>
      </c>
    </row>
    <row r="20" spans="1:11">
      <c r="A20" s="52">
        <v>43454</v>
      </c>
      <c r="B20" s="44" t="s">
        <v>69</v>
      </c>
      <c r="C20" s="46">
        <v>760</v>
      </c>
      <c r="D20" s="46" t="s">
        <v>157</v>
      </c>
      <c r="E20" s="29">
        <v>1200</v>
      </c>
      <c r="F20" s="29">
        <v>18.5</v>
      </c>
      <c r="G20" s="29">
        <v>20.5</v>
      </c>
      <c r="H20" s="29">
        <v>24</v>
      </c>
      <c r="I20" s="51">
        <f t="shared" ref="I20" si="29">(G20-F20)*E20</f>
        <v>2400</v>
      </c>
      <c r="J20" s="49">
        <f>(H20-G20)*E20</f>
        <v>4200</v>
      </c>
      <c r="K20" s="61">
        <f t="shared" ref="K20" si="30">(I20+J20)</f>
        <v>6600</v>
      </c>
    </row>
    <row r="21" spans="1:11">
      <c r="A21" s="52">
        <v>43453</v>
      </c>
      <c r="B21" s="44" t="s">
        <v>190</v>
      </c>
      <c r="C21" s="46">
        <v>620</v>
      </c>
      <c r="D21" s="46" t="s">
        <v>157</v>
      </c>
      <c r="E21" s="29">
        <v>1200</v>
      </c>
      <c r="F21" s="29">
        <v>19</v>
      </c>
      <c r="G21" s="29">
        <v>21.5</v>
      </c>
      <c r="H21" s="29">
        <v>25</v>
      </c>
      <c r="I21" s="51">
        <f t="shared" ref="I21" si="31">(G21-F21)*E21</f>
        <v>3000</v>
      </c>
      <c r="J21" s="49">
        <f>(H21-G21)*E21</f>
        <v>4200</v>
      </c>
      <c r="K21" s="61">
        <f t="shared" ref="K21" si="32">(I21+J21)</f>
        <v>7200</v>
      </c>
    </row>
    <row r="22" spans="1:11">
      <c r="A22" s="52">
        <v>43452</v>
      </c>
      <c r="B22" s="44" t="s">
        <v>170</v>
      </c>
      <c r="C22" s="46">
        <v>430</v>
      </c>
      <c r="D22" s="46" t="s">
        <v>157</v>
      </c>
      <c r="E22" s="29">
        <v>1100</v>
      </c>
      <c r="F22" s="29">
        <v>12.2</v>
      </c>
      <c r="G22" s="29">
        <v>13.8</v>
      </c>
      <c r="H22" s="29" t="s">
        <v>16</v>
      </c>
      <c r="I22" s="51">
        <f t="shared" ref="I22" si="33">(G22-F22)*E22</f>
        <v>1760.0000000000016</v>
      </c>
      <c r="J22" s="49">
        <v>0</v>
      </c>
      <c r="K22" s="61">
        <f t="shared" ref="K22" si="34">(I22+J22)</f>
        <v>1760.0000000000016</v>
      </c>
    </row>
    <row r="23" spans="1:11">
      <c r="A23" s="52">
        <v>43448</v>
      </c>
      <c r="B23" s="44" t="s">
        <v>204</v>
      </c>
      <c r="C23" s="46">
        <v>960</v>
      </c>
      <c r="D23" s="46" t="s">
        <v>157</v>
      </c>
      <c r="E23" s="29">
        <v>550</v>
      </c>
      <c r="F23" s="29">
        <v>24</v>
      </c>
      <c r="G23" s="29">
        <v>20</v>
      </c>
      <c r="H23" s="29" t="s">
        <v>16</v>
      </c>
      <c r="I23" s="51">
        <f t="shared" ref="I23" si="35">(G23-F23)*E23</f>
        <v>-2200</v>
      </c>
      <c r="J23" s="49">
        <v>0</v>
      </c>
      <c r="K23" s="61">
        <f t="shared" ref="K23" si="36">(I23+J23)</f>
        <v>-2200</v>
      </c>
    </row>
    <row r="24" spans="1:11">
      <c r="A24" s="52">
        <v>43447</v>
      </c>
      <c r="B24" s="44" t="s">
        <v>75</v>
      </c>
      <c r="C24" s="46">
        <v>220</v>
      </c>
      <c r="D24" s="46" t="s">
        <v>157</v>
      </c>
      <c r="E24" s="29">
        <v>1500</v>
      </c>
      <c r="F24" s="29">
        <v>11.5</v>
      </c>
      <c r="G24" s="29">
        <v>9.5</v>
      </c>
      <c r="H24" s="29" t="s">
        <v>16</v>
      </c>
      <c r="I24" s="51">
        <f t="shared" ref="I24" si="37">(G24-F24)*E24</f>
        <v>-3000</v>
      </c>
      <c r="J24" s="49">
        <v>0</v>
      </c>
      <c r="K24" s="61">
        <f t="shared" ref="K24" si="38">(I24+J24)</f>
        <v>-3000</v>
      </c>
    </row>
    <row r="25" spans="1:11">
      <c r="A25" s="52">
        <v>43446</v>
      </c>
      <c r="B25" s="44" t="s">
        <v>134</v>
      </c>
      <c r="C25" s="46">
        <v>420</v>
      </c>
      <c r="D25" s="46" t="s">
        <v>157</v>
      </c>
      <c r="E25" s="29">
        <v>1250</v>
      </c>
      <c r="F25" s="29">
        <v>13</v>
      </c>
      <c r="G25" s="29">
        <v>16</v>
      </c>
      <c r="H25" s="29" t="s">
        <v>16</v>
      </c>
      <c r="I25" s="51">
        <f t="shared" ref="I25" si="39">(G25-F25)*E25</f>
        <v>3750</v>
      </c>
      <c r="J25" s="49">
        <v>0</v>
      </c>
      <c r="K25" s="61">
        <f t="shared" ref="K25" si="40">(I25+J25)</f>
        <v>3750</v>
      </c>
    </row>
    <row r="26" spans="1:11">
      <c r="A26" s="52">
        <v>43445</v>
      </c>
      <c r="B26" s="44" t="s">
        <v>140</v>
      </c>
      <c r="C26" s="46">
        <v>700</v>
      </c>
      <c r="D26" s="46" t="s">
        <v>157</v>
      </c>
      <c r="E26" s="29">
        <v>1200</v>
      </c>
      <c r="F26" s="29">
        <v>22.5</v>
      </c>
      <c r="G26" s="29">
        <v>25</v>
      </c>
      <c r="H26" s="29" t="s">
        <v>16</v>
      </c>
      <c r="I26" s="51">
        <f t="shared" ref="I26" si="41">(G26-F26)*E26</f>
        <v>3000</v>
      </c>
      <c r="J26" s="49">
        <v>0</v>
      </c>
      <c r="K26" s="61">
        <f t="shared" ref="K26" si="42">(I26+J26)</f>
        <v>3000</v>
      </c>
    </row>
    <row r="27" spans="1:11">
      <c r="A27" s="52">
        <v>43444</v>
      </c>
      <c r="B27" s="44" t="s">
        <v>144</v>
      </c>
      <c r="C27" s="46">
        <v>260</v>
      </c>
      <c r="D27" s="46" t="s">
        <v>142</v>
      </c>
      <c r="E27" s="29">
        <v>1200</v>
      </c>
      <c r="F27" s="29">
        <v>27</v>
      </c>
      <c r="G27" s="29">
        <v>29.5</v>
      </c>
      <c r="H27" s="29" t="s">
        <v>16</v>
      </c>
      <c r="I27" s="51">
        <f t="shared" ref="I27" si="43">(G27-F27)*E27</f>
        <v>3000</v>
      </c>
      <c r="J27" s="49">
        <v>0</v>
      </c>
      <c r="K27" s="61">
        <f t="shared" ref="K27" si="44">(I27+J27)</f>
        <v>3000</v>
      </c>
    </row>
    <row r="28" spans="1:11">
      <c r="A28" s="52">
        <v>43441</v>
      </c>
      <c r="B28" s="44" t="s">
        <v>191</v>
      </c>
      <c r="C28" s="46">
        <v>270</v>
      </c>
      <c r="D28" s="46" t="s">
        <v>142</v>
      </c>
      <c r="E28" s="29">
        <v>3000</v>
      </c>
      <c r="F28" s="29">
        <v>6.7</v>
      </c>
      <c r="G28" s="29">
        <v>7.3</v>
      </c>
      <c r="H28" s="29">
        <v>8</v>
      </c>
      <c r="I28" s="51">
        <f t="shared" ref="I28" si="45">(G28-F28)*E28</f>
        <v>1799.9999999999989</v>
      </c>
      <c r="J28" s="49">
        <f>(H28-G28)*E28</f>
        <v>2100.0000000000005</v>
      </c>
      <c r="K28" s="61">
        <f t="shared" ref="K28" si="46">(I28+J28)</f>
        <v>3899.9999999999991</v>
      </c>
    </row>
    <row r="29" spans="1:11">
      <c r="A29" s="52">
        <v>43440</v>
      </c>
      <c r="B29" s="44" t="s">
        <v>190</v>
      </c>
      <c r="C29" s="46">
        <v>620</v>
      </c>
      <c r="D29" s="46" t="s">
        <v>142</v>
      </c>
      <c r="E29" s="29">
        <v>1200</v>
      </c>
      <c r="F29" s="29">
        <v>17.2</v>
      </c>
      <c r="G29" s="29">
        <v>19.5</v>
      </c>
      <c r="H29" s="29">
        <v>21</v>
      </c>
      <c r="I29" s="51">
        <f t="shared" ref="I29" si="47">(G29-F29)*E29</f>
        <v>2760.0000000000009</v>
      </c>
      <c r="J29" s="49">
        <f>(H29-G29)*E29</f>
        <v>1800</v>
      </c>
      <c r="K29" s="61">
        <f t="shared" ref="K29" si="48">(I29+J29)</f>
        <v>4560.0000000000009</v>
      </c>
    </row>
    <row r="30" spans="1:11">
      <c r="A30" s="52">
        <v>43439</v>
      </c>
      <c r="B30" s="44" t="s">
        <v>145</v>
      </c>
      <c r="C30" s="46">
        <v>160</v>
      </c>
      <c r="D30" s="46" t="s">
        <v>142</v>
      </c>
      <c r="E30" s="29">
        <v>2400</v>
      </c>
      <c r="F30" s="29">
        <v>7.4</v>
      </c>
      <c r="G30" s="29">
        <v>8.4</v>
      </c>
      <c r="H30" s="29">
        <v>10</v>
      </c>
      <c r="I30" s="51">
        <f t="shared" ref="I30" si="49">(G30-F30)*E30</f>
        <v>2400</v>
      </c>
      <c r="J30" s="49">
        <f>(H30-G30)*E30</f>
        <v>3839.9999999999991</v>
      </c>
      <c r="K30" s="61">
        <f t="shared" ref="K30" si="50">(I30+J30)</f>
        <v>6239.9999999999991</v>
      </c>
    </row>
    <row r="31" spans="1:11">
      <c r="A31" s="52">
        <v>43438</v>
      </c>
      <c r="B31" s="44" t="s">
        <v>126</v>
      </c>
      <c r="C31" s="46">
        <v>150</v>
      </c>
      <c r="D31" s="46" t="s">
        <v>157</v>
      </c>
      <c r="E31" s="29">
        <v>4500</v>
      </c>
      <c r="F31" s="29">
        <v>4.5999999999999996</v>
      </c>
      <c r="G31" s="29">
        <v>5.2</v>
      </c>
      <c r="H31" s="29" t="s">
        <v>16</v>
      </c>
      <c r="I31" s="51">
        <f t="shared" ref="I31" si="51">(G31-F31)*E31</f>
        <v>2700.0000000000023</v>
      </c>
      <c r="J31" s="49">
        <v>0</v>
      </c>
      <c r="K31" s="61">
        <f t="shared" ref="K31" si="52">(I31+J31)</f>
        <v>2700.0000000000023</v>
      </c>
    </row>
    <row r="32" spans="1:11">
      <c r="A32" s="25">
        <v>43437</v>
      </c>
      <c r="B32" s="44" t="s">
        <v>181</v>
      </c>
      <c r="C32" s="46">
        <v>240</v>
      </c>
      <c r="D32" s="46" t="s">
        <v>157</v>
      </c>
      <c r="E32" s="29">
        <v>3500</v>
      </c>
      <c r="F32" s="29">
        <v>7.2</v>
      </c>
      <c r="G32" s="29">
        <v>6.5</v>
      </c>
      <c r="H32" s="29" t="s">
        <v>16</v>
      </c>
      <c r="I32" s="51">
        <f t="shared" ref="I32" si="53">(G32-F32)*E32</f>
        <v>-2450.0000000000005</v>
      </c>
      <c r="J32" s="49">
        <v>0</v>
      </c>
      <c r="K32" s="61">
        <f t="shared" ref="K32" si="54">(I32+J32)</f>
        <v>-2450.0000000000005</v>
      </c>
    </row>
    <row r="33" spans="1:11">
      <c r="A33" s="25">
        <v>43434</v>
      </c>
      <c r="B33" s="44" t="s">
        <v>74</v>
      </c>
      <c r="C33" s="46">
        <v>1200</v>
      </c>
      <c r="D33" s="46" t="s">
        <v>157</v>
      </c>
      <c r="E33" s="29">
        <v>500</v>
      </c>
      <c r="F33" s="29">
        <v>28.5</v>
      </c>
      <c r="G33" s="29">
        <v>23</v>
      </c>
      <c r="H33" s="29" t="s">
        <v>16</v>
      </c>
      <c r="I33" s="51">
        <f t="shared" ref="I33" si="55">(G33-F33)*E33</f>
        <v>-2750</v>
      </c>
      <c r="J33" s="49">
        <v>0</v>
      </c>
      <c r="K33" s="61">
        <f t="shared" ref="K33" si="56">(I33+J33)</f>
        <v>-2750</v>
      </c>
    </row>
    <row r="34" spans="1:11">
      <c r="A34" s="25">
        <v>43433</v>
      </c>
      <c r="B34" s="44" t="s">
        <v>126</v>
      </c>
      <c r="C34" s="46">
        <v>140</v>
      </c>
      <c r="D34" s="46" t="s">
        <v>157</v>
      </c>
      <c r="E34" s="29">
        <v>4500</v>
      </c>
      <c r="F34" s="29">
        <v>3.5</v>
      </c>
      <c r="G34" s="29">
        <v>4.0999999999999996</v>
      </c>
      <c r="H34" s="29" t="s">
        <v>16</v>
      </c>
      <c r="I34" s="51">
        <f t="shared" ref="I34" si="57">(G34-F34)*E34</f>
        <v>2699.9999999999982</v>
      </c>
      <c r="J34" s="49">
        <v>0</v>
      </c>
      <c r="K34" s="61">
        <f t="shared" ref="K34" si="58">(I34+J34)</f>
        <v>2699.9999999999982</v>
      </c>
    </row>
    <row r="35" spans="1:11">
      <c r="A35" s="25">
        <v>43430</v>
      </c>
      <c r="B35" s="44" t="s">
        <v>43</v>
      </c>
      <c r="C35" s="46">
        <v>1320</v>
      </c>
      <c r="D35" s="46" t="s">
        <v>157</v>
      </c>
      <c r="E35" s="29">
        <v>600</v>
      </c>
      <c r="F35" s="29">
        <v>29</v>
      </c>
      <c r="G35" s="29">
        <v>33</v>
      </c>
      <c r="H35" s="29">
        <v>37</v>
      </c>
      <c r="I35" s="51">
        <f t="shared" ref="I35" si="59">(G35-F35)*E35</f>
        <v>2400</v>
      </c>
      <c r="J35" s="49">
        <f>(H35-G35)*E35</f>
        <v>2400</v>
      </c>
      <c r="K35" s="61">
        <f t="shared" ref="K35" si="60">(I35+J35)</f>
        <v>4800</v>
      </c>
    </row>
    <row r="36" spans="1:11">
      <c r="A36" s="25">
        <v>43426</v>
      </c>
      <c r="B36" s="44" t="s">
        <v>173</v>
      </c>
      <c r="C36" s="46">
        <v>250</v>
      </c>
      <c r="D36" s="46" t="s">
        <v>157</v>
      </c>
      <c r="E36" s="29">
        <v>2000</v>
      </c>
      <c r="F36" s="29">
        <v>8</v>
      </c>
      <c r="G36" s="29">
        <v>9.3000000000000007</v>
      </c>
      <c r="H36" s="29">
        <v>10</v>
      </c>
      <c r="I36" s="51">
        <f t="shared" ref="I36:I37" si="61">(G36-F36)*E36</f>
        <v>2600.0000000000014</v>
      </c>
      <c r="J36" s="49">
        <v>0</v>
      </c>
      <c r="K36" s="61">
        <f t="shared" ref="K36:K37" si="62">(I36+J36)</f>
        <v>2600.0000000000014</v>
      </c>
    </row>
    <row r="37" spans="1:11">
      <c r="A37" s="25">
        <v>43425</v>
      </c>
      <c r="B37" s="44" t="s">
        <v>173</v>
      </c>
      <c r="C37" s="46">
        <v>245</v>
      </c>
      <c r="D37" s="46" t="s">
        <v>157</v>
      </c>
      <c r="E37" s="29">
        <v>2000</v>
      </c>
      <c r="F37" s="29">
        <v>7.1</v>
      </c>
      <c r="G37" s="29">
        <v>8.5</v>
      </c>
      <c r="H37" s="29" t="s">
        <v>16</v>
      </c>
      <c r="I37" s="51">
        <f t="shared" si="61"/>
        <v>2800.0000000000009</v>
      </c>
      <c r="J37" s="49">
        <v>0</v>
      </c>
      <c r="K37" s="61">
        <f t="shared" si="62"/>
        <v>2800.0000000000009</v>
      </c>
    </row>
    <row r="38" spans="1:11">
      <c r="A38" s="25">
        <v>43424</v>
      </c>
      <c r="B38" s="44" t="s">
        <v>90</v>
      </c>
      <c r="C38" s="46">
        <v>350</v>
      </c>
      <c r="D38" s="46" t="s">
        <v>157</v>
      </c>
      <c r="E38" s="29">
        <v>2500</v>
      </c>
      <c r="F38" s="29">
        <v>6.4</v>
      </c>
      <c r="G38" s="29">
        <v>5.4</v>
      </c>
      <c r="H38" s="29" t="s">
        <v>16</v>
      </c>
      <c r="I38" s="51">
        <f t="shared" ref="I38" si="63">(G38-F38)*E38</f>
        <v>-2500</v>
      </c>
      <c r="J38" s="49">
        <v>0</v>
      </c>
      <c r="K38" s="61">
        <f t="shared" ref="K38" si="64">(I38+J38)</f>
        <v>-2500</v>
      </c>
    </row>
    <row r="39" spans="1:11">
      <c r="A39" s="25">
        <v>43423</v>
      </c>
      <c r="B39" s="44" t="s">
        <v>119</v>
      </c>
      <c r="C39" s="46">
        <v>170</v>
      </c>
      <c r="D39" s="46" t="s">
        <v>157</v>
      </c>
      <c r="E39" s="29">
        <v>2500</v>
      </c>
      <c r="F39" s="29">
        <v>7.8</v>
      </c>
      <c r="G39" s="29">
        <v>8.1999999999999993</v>
      </c>
      <c r="H39" s="29" t="s">
        <v>16</v>
      </c>
      <c r="I39" s="51">
        <f t="shared" ref="I39:I45" si="65">(G39-F39)*E39</f>
        <v>999.99999999999864</v>
      </c>
      <c r="J39" s="49">
        <v>0</v>
      </c>
      <c r="K39" s="61">
        <f t="shared" ref="K39:K45" si="66">(I39+J39)</f>
        <v>999.99999999999864</v>
      </c>
    </row>
    <row r="40" spans="1:11">
      <c r="A40" s="25">
        <v>43419</v>
      </c>
      <c r="B40" s="44" t="s">
        <v>81</v>
      </c>
      <c r="C40" s="46">
        <v>600</v>
      </c>
      <c r="D40" s="46" t="s">
        <v>142</v>
      </c>
      <c r="E40" s="29">
        <v>1000</v>
      </c>
      <c r="F40" s="29">
        <v>20.5</v>
      </c>
      <c r="G40" s="29">
        <v>22.5</v>
      </c>
      <c r="H40" s="29">
        <v>24.3</v>
      </c>
      <c r="I40" s="51">
        <f>(G40-F40)*E40</f>
        <v>2000</v>
      </c>
      <c r="J40" s="49">
        <f>(H40-G40)*E40</f>
        <v>1800.0000000000007</v>
      </c>
      <c r="K40" s="61">
        <f t="shared" si="66"/>
        <v>3800.0000000000009</v>
      </c>
    </row>
    <row r="41" spans="1:11">
      <c r="A41" s="25">
        <v>43418</v>
      </c>
      <c r="B41" s="44" t="s">
        <v>56</v>
      </c>
      <c r="C41" s="46">
        <v>1080</v>
      </c>
      <c r="D41" s="46" t="s">
        <v>157</v>
      </c>
      <c r="E41" s="29">
        <v>500</v>
      </c>
      <c r="F41" s="29">
        <v>32</v>
      </c>
      <c r="G41" s="29">
        <v>36</v>
      </c>
      <c r="H41" s="29" t="s">
        <v>16</v>
      </c>
      <c r="I41" s="51">
        <f t="shared" si="65"/>
        <v>2000</v>
      </c>
      <c r="J41" s="49">
        <v>0</v>
      </c>
      <c r="K41" s="61">
        <f t="shared" si="66"/>
        <v>2000</v>
      </c>
    </row>
    <row r="42" spans="1:11">
      <c r="A42" s="25">
        <v>43416</v>
      </c>
      <c r="B42" s="44" t="s">
        <v>124</v>
      </c>
      <c r="C42" s="46">
        <v>240</v>
      </c>
      <c r="D42" s="46" t="s">
        <v>142</v>
      </c>
      <c r="E42" s="29">
        <v>2000</v>
      </c>
      <c r="F42" s="29">
        <v>11.1</v>
      </c>
      <c r="G42" s="29">
        <v>12.25</v>
      </c>
      <c r="H42" s="29" t="s">
        <v>16</v>
      </c>
      <c r="I42" s="51">
        <f t="shared" si="65"/>
        <v>2300.0000000000009</v>
      </c>
      <c r="J42" s="49">
        <v>0</v>
      </c>
      <c r="K42" s="61">
        <f t="shared" si="66"/>
        <v>2300.0000000000009</v>
      </c>
    </row>
    <row r="43" spans="1:11">
      <c r="A43" s="25">
        <v>43409</v>
      </c>
      <c r="B43" s="44" t="s">
        <v>81</v>
      </c>
      <c r="C43" s="46">
        <v>600</v>
      </c>
      <c r="D43" s="46" t="s">
        <v>142</v>
      </c>
      <c r="E43" s="29">
        <v>1000</v>
      </c>
      <c r="F43" s="29">
        <v>24.4</v>
      </c>
      <c r="G43" s="29">
        <v>26.5</v>
      </c>
      <c r="H43" s="29" t="s">
        <v>16</v>
      </c>
      <c r="I43" s="51">
        <f>(G43-F43)*E43</f>
        <v>2100.0000000000014</v>
      </c>
      <c r="J43" s="49">
        <v>0</v>
      </c>
      <c r="K43" s="61">
        <f t="shared" si="66"/>
        <v>2100.0000000000014</v>
      </c>
    </row>
    <row r="44" spans="1:11">
      <c r="A44" s="25">
        <v>43406</v>
      </c>
      <c r="B44" s="44" t="s">
        <v>87</v>
      </c>
      <c r="C44" s="46">
        <v>590</v>
      </c>
      <c r="D44" s="46" t="s">
        <v>157</v>
      </c>
      <c r="E44" s="29">
        <v>1000</v>
      </c>
      <c r="F44" s="29">
        <v>18.2</v>
      </c>
      <c r="G44" s="29">
        <v>20</v>
      </c>
      <c r="H44" s="29">
        <v>22</v>
      </c>
      <c r="I44" s="51">
        <f t="shared" si="65"/>
        <v>1800.0000000000007</v>
      </c>
      <c r="J44" s="49">
        <f t="shared" ref="J44:J45" si="67">(H44-G44)*E44</f>
        <v>2000</v>
      </c>
      <c r="K44" s="61">
        <f t="shared" si="66"/>
        <v>3800.0000000000009</v>
      </c>
    </row>
    <row r="45" spans="1:11">
      <c r="A45" s="25">
        <v>43405</v>
      </c>
      <c r="B45" s="44" t="s">
        <v>71</v>
      </c>
      <c r="C45" s="46">
        <v>200</v>
      </c>
      <c r="D45" s="46" t="s">
        <v>142</v>
      </c>
      <c r="E45" s="29">
        <v>1750</v>
      </c>
      <c r="F45" s="29">
        <v>14.8</v>
      </c>
      <c r="G45" s="29">
        <v>16.5</v>
      </c>
      <c r="H45" s="29">
        <v>19.5</v>
      </c>
      <c r="I45" s="51">
        <f t="shared" si="65"/>
        <v>2974.9999999999986</v>
      </c>
      <c r="J45" s="49">
        <f t="shared" si="67"/>
        <v>5250</v>
      </c>
      <c r="K45" s="61">
        <f t="shared" si="66"/>
        <v>8224.9999999999982</v>
      </c>
    </row>
    <row r="46" spans="1:11">
      <c r="A46" s="25">
        <v>43404</v>
      </c>
      <c r="B46" s="44" t="s">
        <v>49</v>
      </c>
      <c r="C46" s="46">
        <v>840</v>
      </c>
      <c r="D46" s="46" t="s">
        <v>157</v>
      </c>
      <c r="E46" s="29">
        <v>600</v>
      </c>
      <c r="F46" s="29">
        <v>34</v>
      </c>
      <c r="G46" s="29">
        <v>37</v>
      </c>
      <c r="H46" s="29">
        <v>45</v>
      </c>
      <c r="I46" s="51">
        <f t="shared" ref="I46" si="68">(G46-F46)*E46</f>
        <v>1800</v>
      </c>
      <c r="J46" s="49">
        <f t="shared" ref="J46" si="69">(H46-G46)*E46</f>
        <v>4800</v>
      </c>
      <c r="K46" s="61">
        <f t="shared" ref="K46" si="70">(I46+J46)</f>
        <v>6600</v>
      </c>
    </row>
    <row r="47" spans="1:11">
      <c r="A47" s="25">
        <v>43403</v>
      </c>
      <c r="B47" s="44" t="s">
        <v>177</v>
      </c>
      <c r="C47" s="46">
        <v>960</v>
      </c>
      <c r="D47" s="46" t="s">
        <v>157</v>
      </c>
      <c r="E47" s="29">
        <v>550</v>
      </c>
      <c r="F47" s="29">
        <v>39</v>
      </c>
      <c r="G47" s="29">
        <v>34</v>
      </c>
      <c r="H47" s="29" t="s">
        <v>16</v>
      </c>
      <c r="I47" s="51">
        <f t="shared" ref="I47" si="71">(G47-F47)*E47</f>
        <v>-2750</v>
      </c>
      <c r="J47" s="49">
        <v>0</v>
      </c>
      <c r="K47" s="61">
        <f t="shared" ref="K47" si="72">(I47+J47)</f>
        <v>-2750</v>
      </c>
    </row>
    <row r="48" spans="1:11">
      <c r="A48" s="25">
        <v>43402</v>
      </c>
      <c r="B48" s="44" t="s">
        <v>176</v>
      </c>
      <c r="C48" s="46">
        <v>590</v>
      </c>
      <c r="D48" s="46" t="s">
        <v>157</v>
      </c>
      <c r="E48" s="29">
        <v>1100</v>
      </c>
      <c r="F48" s="29">
        <v>17</v>
      </c>
      <c r="G48" s="29">
        <v>18.5</v>
      </c>
      <c r="H48" s="29" t="s">
        <v>16</v>
      </c>
      <c r="I48" s="51">
        <f t="shared" ref="I48" si="73">(G48-F48)*E48</f>
        <v>1650</v>
      </c>
      <c r="J48" s="49">
        <v>0</v>
      </c>
      <c r="K48" s="61">
        <f t="shared" ref="K48" si="74">(I48+J48)</f>
        <v>1650</v>
      </c>
    </row>
    <row r="49" spans="1:11">
      <c r="A49" s="25">
        <v>43399</v>
      </c>
      <c r="B49" s="44" t="s">
        <v>175</v>
      </c>
      <c r="C49" s="46">
        <v>820</v>
      </c>
      <c r="D49" s="46" t="s">
        <v>157</v>
      </c>
      <c r="E49" s="29">
        <v>750</v>
      </c>
      <c r="F49" s="29">
        <v>36</v>
      </c>
      <c r="G49" s="29">
        <v>40</v>
      </c>
      <c r="H49" s="29" t="s">
        <v>16</v>
      </c>
      <c r="I49" s="51">
        <f t="shared" ref="I49" si="75">(G49-F49)*E49</f>
        <v>3000</v>
      </c>
      <c r="J49" s="49">
        <v>0</v>
      </c>
      <c r="K49" s="61">
        <f t="shared" ref="K49" si="76">(I49+J49)</f>
        <v>3000</v>
      </c>
    </row>
    <row r="50" spans="1:11">
      <c r="A50" s="25">
        <v>43398</v>
      </c>
      <c r="B50" s="44" t="s">
        <v>170</v>
      </c>
      <c r="C50" s="46">
        <v>570</v>
      </c>
      <c r="D50" s="46" t="s">
        <v>142</v>
      </c>
      <c r="E50" s="29">
        <v>1100</v>
      </c>
      <c r="F50" s="29">
        <v>12</v>
      </c>
      <c r="G50" s="29">
        <v>14</v>
      </c>
      <c r="H50" s="29" t="s">
        <v>16</v>
      </c>
      <c r="I50" s="51">
        <f t="shared" ref="I50" si="77">(G50-F50)*E50</f>
        <v>2200</v>
      </c>
      <c r="J50" s="49">
        <v>0</v>
      </c>
      <c r="K50" s="61">
        <f t="shared" ref="K50" si="78">(I50+J50)</f>
        <v>2200</v>
      </c>
    </row>
    <row r="51" spans="1:11">
      <c r="A51" s="25">
        <v>43397</v>
      </c>
      <c r="B51" s="44" t="s">
        <v>170</v>
      </c>
      <c r="C51" s="46">
        <v>570</v>
      </c>
      <c r="D51" s="46" t="s">
        <v>142</v>
      </c>
      <c r="E51" s="29">
        <v>1100</v>
      </c>
      <c r="F51" s="29">
        <v>10.5</v>
      </c>
      <c r="G51" s="29">
        <v>12.35</v>
      </c>
      <c r="H51" s="29" t="s">
        <v>16</v>
      </c>
      <c r="I51" s="51">
        <f t="shared" ref="I51" si="79">(G51-F51)*E51</f>
        <v>2034.9999999999995</v>
      </c>
      <c r="J51" s="49">
        <v>0</v>
      </c>
      <c r="K51" s="61">
        <f t="shared" ref="K51" si="80">(I51+J51)</f>
        <v>2034.9999999999995</v>
      </c>
    </row>
    <row r="52" spans="1:11">
      <c r="A52" s="25">
        <v>43396</v>
      </c>
      <c r="B52" s="44" t="s">
        <v>169</v>
      </c>
      <c r="C52" s="46">
        <v>660</v>
      </c>
      <c r="D52" s="46" t="s">
        <v>142</v>
      </c>
      <c r="E52" s="29">
        <v>1200</v>
      </c>
      <c r="F52" s="29">
        <v>9</v>
      </c>
      <c r="G52" s="29">
        <v>11</v>
      </c>
      <c r="H52" s="29">
        <v>14</v>
      </c>
      <c r="I52" s="51">
        <f t="shared" ref="I52" si="81">(G52-F52)*E52</f>
        <v>2400</v>
      </c>
      <c r="J52" s="49">
        <f t="shared" ref="J52" si="82">(H52-G52)*E52</f>
        <v>3600</v>
      </c>
      <c r="K52" s="61">
        <f t="shared" ref="K52" si="83">(I52+J52)</f>
        <v>6000</v>
      </c>
    </row>
    <row r="53" spans="1:11">
      <c r="A53" s="25">
        <v>43395</v>
      </c>
      <c r="B53" s="44" t="s">
        <v>166</v>
      </c>
      <c r="C53" s="46">
        <v>1560</v>
      </c>
      <c r="D53" s="46" t="s">
        <v>142</v>
      </c>
      <c r="E53" s="29">
        <v>300</v>
      </c>
      <c r="F53" s="29">
        <v>34</v>
      </c>
      <c r="G53" s="29">
        <v>42</v>
      </c>
      <c r="H53" s="29">
        <v>60</v>
      </c>
      <c r="I53" s="51">
        <f t="shared" ref="I53" si="84">(G53-F53)*E53</f>
        <v>2400</v>
      </c>
      <c r="J53" s="49">
        <f t="shared" ref="J53:J57" si="85">(H53-G53)*E53</f>
        <v>5400</v>
      </c>
      <c r="K53" s="61">
        <f t="shared" ref="K53" si="86">(I53+J53)</f>
        <v>7800</v>
      </c>
    </row>
    <row r="54" spans="1:11">
      <c r="A54" s="25">
        <v>43392</v>
      </c>
      <c r="B54" s="44" t="s">
        <v>81</v>
      </c>
      <c r="C54" s="46">
        <v>620</v>
      </c>
      <c r="D54" s="46" t="s">
        <v>142</v>
      </c>
      <c r="E54" s="29">
        <v>1000</v>
      </c>
      <c r="F54" s="29">
        <v>12.7</v>
      </c>
      <c r="G54" s="29">
        <v>14.5</v>
      </c>
      <c r="H54" s="29" t="s">
        <v>16</v>
      </c>
      <c r="I54" s="51">
        <f t="shared" ref="I54" si="87">(G54-F54)*E54</f>
        <v>1800.0000000000007</v>
      </c>
      <c r="J54" s="49">
        <v>0</v>
      </c>
      <c r="K54" s="61">
        <f t="shared" ref="K54" si="88">(I54+J54)</f>
        <v>1800.0000000000007</v>
      </c>
    </row>
    <row r="55" spans="1:11">
      <c r="A55" s="25">
        <v>43390</v>
      </c>
      <c r="B55" s="44" t="s">
        <v>146</v>
      </c>
      <c r="C55" s="46">
        <v>780</v>
      </c>
      <c r="D55" s="46" t="s">
        <v>142</v>
      </c>
      <c r="E55" s="29">
        <v>500</v>
      </c>
      <c r="F55" s="29">
        <v>34</v>
      </c>
      <c r="G55" s="29">
        <v>40</v>
      </c>
      <c r="H55" s="29">
        <v>48</v>
      </c>
      <c r="I55" s="51">
        <f t="shared" ref="I55" si="89">(G55-F55)*E55</f>
        <v>3000</v>
      </c>
      <c r="J55" s="49">
        <f t="shared" si="85"/>
        <v>4000</v>
      </c>
      <c r="K55" s="61">
        <f t="shared" ref="K55" si="90">(I55+J55)</f>
        <v>7000</v>
      </c>
    </row>
    <row r="56" spans="1:11">
      <c r="A56" s="25">
        <v>43389</v>
      </c>
      <c r="B56" s="44" t="s">
        <v>163</v>
      </c>
      <c r="C56" s="46">
        <v>220</v>
      </c>
      <c r="D56" s="46" t="s">
        <v>157</v>
      </c>
      <c r="E56" s="29">
        <v>3000</v>
      </c>
      <c r="F56" s="29">
        <v>6</v>
      </c>
      <c r="G56" s="29">
        <v>7</v>
      </c>
      <c r="H56" s="29" t="s">
        <v>16</v>
      </c>
      <c r="I56" s="51">
        <f t="shared" ref="I56:I57" si="91">(G56-F56)*E56</f>
        <v>3000</v>
      </c>
      <c r="J56" s="49">
        <v>0</v>
      </c>
      <c r="K56" s="61">
        <f t="shared" ref="K56:K57" si="92">(I56+J56)</f>
        <v>3000</v>
      </c>
    </row>
    <row r="57" spans="1:11">
      <c r="A57" s="25">
        <v>43388</v>
      </c>
      <c r="B57" s="44" t="s">
        <v>162</v>
      </c>
      <c r="C57" s="46">
        <v>880</v>
      </c>
      <c r="D57" s="46" t="s">
        <v>157</v>
      </c>
      <c r="E57" s="29">
        <v>700</v>
      </c>
      <c r="F57" s="29">
        <v>25.5</v>
      </c>
      <c r="G57" s="29">
        <v>29.5</v>
      </c>
      <c r="H57" s="29">
        <v>32</v>
      </c>
      <c r="I57" s="51">
        <f t="shared" si="91"/>
        <v>2800</v>
      </c>
      <c r="J57" s="49">
        <f t="shared" si="85"/>
        <v>1750</v>
      </c>
      <c r="K57" s="61">
        <f t="shared" si="92"/>
        <v>4550</v>
      </c>
    </row>
    <row r="58" spans="1:11">
      <c r="A58" s="25">
        <v>43385</v>
      </c>
      <c r="B58" s="44" t="s">
        <v>126</v>
      </c>
      <c r="C58" s="46">
        <v>135</v>
      </c>
      <c r="D58" s="46" t="s">
        <v>157</v>
      </c>
      <c r="E58" s="29">
        <v>4500</v>
      </c>
      <c r="F58" s="29">
        <v>5.3</v>
      </c>
      <c r="G58" s="29">
        <v>5.8</v>
      </c>
      <c r="H58" s="29" t="s">
        <v>16</v>
      </c>
      <c r="I58" s="51">
        <f t="shared" ref="I58:I65" si="93">(G58-F58)*E58</f>
        <v>2250</v>
      </c>
      <c r="J58" s="49">
        <v>0</v>
      </c>
      <c r="K58" s="61">
        <f t="shared" ref="K58:K65" si="94">(I58+J58)</f>
        <v>2250</v>
      </c>
    </row>
    <row r="59" spans="1:11">
      <c r="A59" s="25">
        <v>43384</v>
      </c>
      <c r="B59" s="44" t="s">
        <v>74</v>
      </c>
      <c r="C59" s="46">
        <v>1120</v>
      </c>
      <c r="D59" s="46" t="s">
        <v>157</v>
      </c>
      <c r="E59" s="29">
        <v>1000</v>
      </c>
      <c r="F59" s="29">
        <v>23.5</v>
      </c>
      <c r="G59" s="29">
        <v>26.5</v>
      </c>
      <c r="H59" s="29">
        <v>29</v>
      </c>
      <c r="I59" s="51">
        <f t="shared" si="93"/>
        <v>3000</v>
      </c>
      <c r="J59" s="49">
        <f t="shared" ref="J59:J61" si="95">(H59-G59)*E59</f>
        <v>2500</v>
      </c>
      <c r="K59" s="61">
        <f t="shared" si="94"/>
        <v>5500</v>
      </c>
    </row>
    <row r="60" spans="1:11">
      <c r="A60" s="25">
        <v>284</v>
      </c>
      <c r="B60" s="44" t="s">
        <v>158</v>
      </c>
      <c r="C60" s="46">
        <v>1300</v>
      </c>
      <c r="D60" s="46" t="s">
        <v>72</v>
      </c>
      <c r="E60" s="29">
        <v>1300</v>
      </c>
      <c r="F60" s="29">
        <v>17</v>
      </c>
      <c r="G60" s="29">
        <v>19</v>
      </c>
      <c r="H60" s="29">
        <v>22</v>
      </c>
      <c r="I60" s="51">
        <f t="shared" si="93"/>
        <v>2600</v>
      </c>
      <c r="J60" s="49">
        <f t="shared" si="95"/>
        <v>3900</v>
      </c>
      <c r="K60" s="61">
        <f t="shared" si="94"/>
        <v>6500</v>
      </c>
    </row>
    <row r="61" spans="1:11">
      <c r="A61" s="25">
        <v>43382</v>
      </c>
      <c r="B61" s="44" t="s">
        <v>159</v>
      </c>
      <c r="C61" s="46">
        <v>210</v>
      </c>
      <c r="D61" s="46" t="s">
        <v>142</v>
      </c>
      <c r="E61" s="29">
        <v>2250</v>
      </c>
      <c r="F61" s="29">
        <v>8.6</v>
      </c>
      <c r="G61" s="29">
        <v>10</v>
      </c>
      <c r="H61" s="29">
        <v>11.5</v>
      </c>
      <c r="I61" s="51">
        <f t="shared" si="93"/>
        <v>3150.0000000000009</v>
      </c>
      <c r="J61" s="49">
        <f t="shared" si="95"/>
        <v>3375</v>
      </c>
      <c r="K61" s="61">
        <f t="shared" si="94"/>
        <v>6525.0000000000009</v>
      </c>
    </row>
    <row r="62" spans="1:11">
      <c r="A62" s="25">
        <v>43381</v>
      </c>
      <c r="B62" s="44" t="s">
        <v>82</v>
      </c>
      <c r="C62" s="46">
        <v>90</v>
      </c>
      <c r="D62" s="46" t="s">
        <v>72</v>
      </c>
      <c r="E62" s="29">
        <v>3500</v>
      </c>
      <c r="F62" s="29">
        <v>4.0999999999999996</v>
      </c>
      <c r="G62" s="29">
        <v>4.5999999999999996</v>
      </c>
      <c r="H62" s="29" t="s">
        <v>16</v>
      </c>
      <c r="I62" s="51">
        <f t="shared" si="93"/>
        <v>1750</v>
      </c>
      <c r="J62" s="49">
        <v>0</v>
      </c>
      <c r="K62" s="61">
        <f t="shared" si="94"/>
        <v>1750</v>
      </c>
    </row>
    <row r="63" spans="1:11">
      <c r="A63" s="25">
        <v>43378</v>
      </c>
      <c r="B63" s="44" t="s">
        <v>159</v>
      </c>
      <c r="C63" s="46">
        <v>210</v>
      </c>
      <c r="D63" s="46" t="s">
        <v>142</v>
      </c>
      <c r="E63" s="29">
        <v>2250</v>
      </c>
      <c r="F63" s="29">
        <v>9</v>
      </c>
      <c r="G63" s="29">
        <v>10.199999999999999</v>
      </c>
      <c r="H63" s="29">
        <v>11.2</v>
      </c>
      <c r="I63" s="51">
        <f t="shared" si="93"/>
        <v>2699.9999999999982</v>
      </c>
      <c r="J63" s="49">
        <f t="shared" ref="J63:J65" si="96">(H63-G63)*E63</f>
        <v>2250</v>
      </c>
      <c r="K63" s="61">
        <f t="shared" si="94"/>
        <v>4949.9999999999982</v>
      </c>
    </row>
    <row r="64" spans="1:11">
      <c r="A64" s="25">
        <v>43377</v>
      </c>
      <c r="B64" s="44" t="s">
        <v>74</v>
      </c>
      <c r="C64" s="46">
        <v>1120</v>
      </c>
      <c r="D64" s="46" t="s">
        <v>142</v>
      </c>
      <c r="E64" s="29">
        <v>1000</v>
      </c>
      <c r="F64" s="29">
        <v>28.5</v>
      </c>
      <c r="G64" s="29">
        <v>31</v>
      </c>
      <c r="H64" s="29">
        <v>35</v>
      </c>
      <c r="I64" s="51">
        <f t="shared" si="93"/>
        <v>2500</v>
      </c>
      <c r="J64" s="49">
        <f t="shared" si="96"/>
        <v>4000</v>
      </c>
      <c r="K64" s="61">
        <f t="shared" si="94"/>
        <v>6500</v>
      </c>
    </row>
    <row r="65" spans="1:11">
      <c r="A65" s="25">
        <v>43374</v>
      </c>
      <c r="B65" s="44" t="s">
        <v>87</v>
      </c>
      <c r="C65" s="46">
        <v>570</v>
      </c>
      <c r="D65" s="46" t="s">
        <v>142</v>
      </c>
      <c r="E65" s="29">
        <v>1000</v>
      </c>
      <c r="F65" s="29">
        <v>26</v>
      </c>
      <c r="G65" s="29">
        <v>28.5</v>
      </c>
      <c r="H65" s="29">
        <v>30</v>
      </c>
      <c r="I65" s="51">
        <f t="shared" si="93"/>
        <v>2500</v>
      </c>
      <c r="J65" s="49">
        <f t="shared" si="96"/>
        <v>1500</v>
      </c>
      <c r="K65" s="61">
        <f t="shared" si="94"/>
        <v>4000</v>
      </c>
    </row>
    <row r="66" spans="1:11">
      <c r="A66" s="25">
        <v>43371</v>
      </c>
      <c r="B66" s="44" t="s">
        <v>145</v>
      </c>
      <c r="C66" s="46">
        <v>250</v>
      </c>
      <c r="D66" s="46" t="s">
        <v>142</v>
      </c>
      <c r="E66" s="29">
        <v>1600</v>
      </c>
      <c r="F66" s="29">
        <v>12</v>
      </c>
      <c r="G66" s="29">
        <v>13.5</v>
      </c>
      <c r="H66" s="29" t="s">
        <v>16</v>
      </c>
      <c r="I66" s="51">
        <f t="shared" ref="I66:I72" si="97">(G66-F66)*E66</f>
        <v>2400</v>
      </c>
      <c r="J66" s="49">
        <v>0</v>
      </c>
      <c r="K66" s="61">
        <f t="shared" ref="K66:K72" si="98">(I66+J66)</f>
        <v>2400</v>
      </c>
    </row>
    <row r="67" spans="1:11">
      <c r="A67" s="25">
        <v>43370</v>
      </c>
      <c r="B67" s="44" t="s">
        <v>146</v>
      </c>
      <c r="C67" s="46">
        <v>940</v>
      </c>
      <c r="D67" s="46" t="s">
        <v>142</v>
      </c>
      <c r="E67" s="29">
        <v>500</v>
      </c>
      <c r="F67" s="29">
        <v>20</v>
      </c>
      <c r="G67" s="29">
        <v>24</v>
      </c>
      <c r="H67" s="29" t="s">
        <v>16</v>
      </c>
      <c r="I67" s="51">
        <f t="shared" ref="I67" si="99">(G67-F67)*E67</f>
        <v>2000</v>
      </c>
      <c r="J67" s="49">
        <v>0</v>
      </c>
      <c r="K67" s="61">
        <f t="shared" ref="K67" si="100">(I67+J67)</f>
        <v>2000</v>
      </c>
    </row>
    <row r="68" spans="1:11">
      <c r="A68" s="25">
        <v>43369</v>
      </c>
      <c r="B68" s="44" t="s">
        <v>81</v>
      </c>
      <c r="C68" s="46">
        <v>640</v>
      </c>
      <c r="D68" s="46" t="s">
        <v>72</v>
      </c>
      <c r="E68" s="29">
        <v>1000</v>
      </c>
      <c r="F68" s="29">
        <v>14.5</v>
      </c>
      <c r="G68" s="29">
        <v>16.7</v>
      </c>
      <c r="H68" s="29" t="s">
        <v>16</v>
      </c>
      <c r="I68" s="51">
        <f t="shared" si="97"/>
        <v>2199.9999999999991</v>
      </c>
      <c r="J68" s="49">
        <v>0</v>
      </c>
      <c r="K68" s="61">
        <f t="shared" si="98"/>
        <v>2199.9999999999991</v>
      </c>
    </row>
    <row r="69" spans="1:11">
      <c r="A69" s="25">
        <v>43369</v>
      </c>
      <c r="B69" s="44" t="s">
        <v>114</v>
      </c>
      <c r="C69" s="46">
        <v>110</v>
      </c>
      <c r="D69" s="46" t="s">
        <v>142</v>
      </c>
      <c r="E69" s="29">
        <v>4000</v>
      </c>
      <c r="F69" s="29">
        <v>3.7</v>
      </c>
      <c r="G69" s="29">
        <v>3.7</v>
      </c>
      <c r="H69" s="29" t="s">
        <v>16</v>
      </c>
      <c r="I69" s="51">
        <f t="shared" si="97"/>
        <v>0</v>
      </c>
      <c r="J69" s="49">
        <v>0</v>
      </c>
      <c r="K69" s="61">
        <f t="shared" si="98"/>
        <v>0</v>
      </c>
    </row>
    <row r="70" spans="1:11">
      <c r="A70" s="25">
        <v>43368</v>
      </c>
      <c r="B70" s="44" t="s">
        <v>76</v>
      </c>
      <c r="C70" s="46">
        <v>230</v>
      </c>
      <c r="D70" s="46" t="s">
        <v>72</v>
      </c>
      <c r="E70" s="29">
        <v>2250</v>
      </c>
      <c r="F70" s="29">
        <v>4.5</v>
      </c>
      <c r="G70" s="29">
        <v>3.2</v>
      </c>
      <c r="H70" s="29" t="s">
        <v>16</v>
      </c>
      <c r="I70" s="51">
        <f t="shared" si="97"/>
        <v>-2924.9999999999995</v>
      </c>
      <c r="J70" s="49">
        <v>0</v>
      </c>
      <c r="K70" s="61">
        <f t="shared" si="98"/>
        <v>-2924.9999999999995</v>
      </c>
    </row>
    <row r="71" spans="1:11">
      <c r="A71" s="25">
        <v>43367</v>
      </c>
      <c r="B71" s="44" t="s">
        <v>74</v>
      </c>
      <c r="C71" s="46">
        <v>1240</v>
      </c>
      <c r="D71" s="46" t="s">
        <v>72</v>
      </c>
      <c r="E71" s="29">
        <v>1000</v>
      </c>
      <c r="F71" s="29">
        <v>12.5</v>
      </c>
      <c r="G71" s="29">
        <v>14.5</v>
      </c>
      <c r="H71" s="29">
        <v>17</v>
      </c>
      <c r="I71" s="51">
        <f t="shared" si="97"/>
        <v>2000</v>
      </c>
      <c r="J71" s="49">
        <f t="shared" ref="J71:J72" si="101">(H71-G71)*E71</f>
        <v>2500</v>
      </c>
      <c r="K71" s="61">
        <f t="shared" si="98"/>
        <v>4500</v>
      </c>
    </row>
    <row r="72" spans="1:11">
      <c r="A72" s="25">
        <v>43362</v>
      </c>
      <c r="B72" s="44" t="s">
        <v>144</v>
      </c>
      <c r="C72" s="46">
        <v>240</v>
      </c>
      <c r="D72" s="46" t="s">
        <v>142</v>
      </c>
      <c r="E72" s="29">
        <v>1200</v>
      </c>
      <c r="F72" s="29">
        <v>10</v>
      </c>
      <c r="G72" s="29">
        <v>12</v>
      </c>
      <c r="H72" s="29">
        <v>13.5</v>
      </c>
      <c r="I72" s="51">
        <f t="shared" si="97"/>
        <v>2400</v>
      </c>
      <c r="J72" s="49">
        <f t="shared" si="101"/>
        <v>1800</v>
      </c>
      <c r="K72" s="61">
        <f t="shared" si="98"/>
        <v>4200</v>
      </c>
    </row>
    <row r="73" spans="1:11">
      <c r="A73" s="25">
        <v>43361</v>
      </c>
      <c r="B73" s="44" t="s">
        <v>143</v>
      </c>
      <c r="C73" s="46">
        <v>1640</v>
      </c>
      <c r="D73" s="46" t="s">
        <v>72</v>
      </c>
      <c r="E73" s="29">
        <v>600</v>
      </c>
      <c r="F73" s="29">
        <v>32</v>
      </c>
      <c r="G73" s="29">
        <v>37</v>
      </c>
      <c r="H73" s="29">
        <v>42</v>
      </c>
      <c r="I73" s="51">
        <f t="shared" ref="I73" si="102">(G73-F73)*E73</f>
        <v>3000</v>
      </c>
      <c r="J73" s="49">
        <f t="shared" ref="J73" si="103">(H73-G73)*E73</f>
        <v>3000</v>
      </c>
      <c r="K73" s="61">
        <f t="shared" ref="K73" si="104">(I73+J73)</f>
        <v>6000</v>
      </c>
    </row>
    <row r="74" spans="1:11">
      <c r="A74" s="25">
        <v>43360</v>
      </c>
      <c r="B74" s="44" t="s">
        <v>73</v>
      </c>
      <c r="C74" s="46">
        <v>115</v>
      </c>
      <c r="D74" s="46" t="s">
        <v>72</v>
      </c>
      <c r="E74" s="29">
        <v>6000</v>
      </c>
      <c r="F74" s="29">
        <v>3.6</v>
      </c>
      <c r="G74" s="29">
        <v>4.0999999999999996</v>
      </c>
      <c r="H74" s="29">
        <v>4.7</v>
      </c>
      <c r="I74" s="51">
        <f t="shared" ref="I74:I77" si="105">(G74-F74)*E74</f>
        <v>2999.9999999999973</v>
      </c>
      <c r="J74" s="49">
        <f t="shared" ref="J74:J75" si="106">(H74-G74)*E74</f>
        <v>3600.0000000000032</v>
      </c>
      <c r="K74" s="61">
        <f t="shared" ref="K74:K77" si="107">(I74+J74)</f>
        <v>6600</v>
      </c>
    </row>
    <row r="75" spans="1:11">
      <c r="A75" s="25">
        <v>43357</v>
      </c>
      <c r="B75" s="44" t="s">
        <v>43</v>
      </c>
      <c r="C75" s="46">
        <v>1320</v>
      </c>
      <c r="D75" s="46" t="s">
        <v>72</v>
      </c>
      <c r="E75" s="29">
        <v>600</v>
      </c>
      <c r="F75" s="29">
        <v>24.5</v>
      </c>
      <c r="G75" s="29">
        <v>29.5</v>
      </c>
      <c r="H75" s="29">
        <v>32</v>
      </c>
      <c r="I75" s="51">
        <f t="shared" si="105"/>
        <v>3000</v>
      </c>
      <c r="J75" s="49">
        <f t="shared" si="106"/>
        <v>1500</v>
      </c>
      <c r="K75" s="61">
        <f t="shared" si="107"/>
        <v>4500</v>
      </c>
    </row>
    <row r="76" spans="1:11">
      <c r="A76" s="25">
        <v>43355</v>
      </c>
      <c r="B76" s="44" t="s">
        <v>141</v>
      </c>
      <c r="C76" s="46">
        <v>720</v>
      </c>
      <c r="D76" s="46" t="s">
        <v>142</v>
      </c>
      <c r="E76" s="29">
        <v>750</v>
      </c>
      <c r="F76" s="29">
        <v>21.25</v>
      </c>
      <c r="G76" s="29">
        <v>17.25</v>
      </c>
      <c r="H76" s="29" t="s">
        <v>16</v>
      </c>
      <c r="I76" s="51">
        <f t="shared" ref="I76" si="108">(G76-F76)*E76</f>
        <v>-3000</v>
      </c>
      <c r="J76" s="49">
        <v>0</v>
      </c>
      <c r="K76" s="61">
        <f t="shared" ref="K76" si="109">(I76+J76)</f>
        <v>-3000</v>
      </c>
    </row>
    <row r="77" spans="1:11">
      <c r="A77" s="25">
        <v>43354</v>
      </c>
      <c r="B77" s="44" t="s">
        <v>129</v>
      </c>
      <c r="C77" s="46">
        <v>300</v>
      </c>
      <c r="D77" s="46" t="s">
        <v>72</v>
      </c>
      <c r="E77" s="29">
        <v>2400</v>
      </c>
      <c r="F77" s="29">
        <v>6.35</v>
      </c>
      <c r="G77" s="29">
        <v>7.3</v>
      </c>
      <c r="H77" s="29" t="s">
        <v>16</v>
      </c>
      <c r="I77" s="51">
        <f t="shared" si="105"/>
        <v>2280.0000000000005</v>
      </c>
      <c r="J77" s="49">
        <v>0</v>
      </c>
      <c r="K77" s="61">
        <f t="shared" si="107"/>
        <v>2280.0000000000005</v>
      </c>
    </row>
    <row r="78" spans="1:11">
      <c r="A78" s="25">
        <v>43350</v>
      </c>
      <c r="B78" s="44" t="s">
        <v>104</v>
      </c>
      <c r="C78" s="46">
        <v>680</v>
      </c>
      <c r="D78" s="46" t="s">
        <v>72</v>
      </c>
      <c r="E78" s="29">
        <v>900</v>
      </c>
      <c r="F78" s="29">
        <v>19</v>
      </c>
      <c r="G78" s="29">
        <v>22</v>
      </c>
      <c r="H78" s="29">
        <v>25</v>
      </c>
      <c r="I78" s="51">
        <f t="shared" ref="I78" si="110">(G78-F78)*E78</f>
        <v>2700</v>
      </c>
      <c r="J78" s="49">
        <f t="shared" ref="J78:J80" si="111">(H78-G78)*E78</f>
        <v>2700</v>
      </c>
      <c r="K78" s="61">
        <f t="shared" ref="K78" si="112">(I78+J78)</f>
        <v>5400</v>
      </c>
    </row>
    <row r="79" spans="1:11">
      <c r="A79" s="25">
        <v>43349</v>
      </c>
      <c r="B79" s="44" t="s">
        <v>135</v>
      </c>
      <c r="C79" s="46">
        <v>1360</v>
      </c>
      <c r="D79" s="46" t="s">
        <v>72</v>
      </c>
      <c r="E79" s="29">
        <v>800</v>
      </c>
      <c r="F79" s="29">
        <v>34</v>
      </c>
      <c r="G79" s="29">
        <v>36.5</v>
      </c>
      <c r="H79" s="29" t="s">
        <v>16</v>
      </c>
      <c r="I79" s="51">
        <f t="shared" ref="I79" si="113">(G79-F79)*E79</f>
        <v>2000</v>
      </c>
      <c r="J79" s="49">
        <v>0</v>
      </c>
      <c r="K79" s="61">
        <f t="shared" ref="K79" si="114">(I79+J79)</f>
        <v>2000</v>
      </c>
    </row>
    <row r="80" spans="1:11">
      <c r="A80" s="25">
        <v>43348</v>
      </c>
      <c r="B80" s="44" t="s">
        <v>133</v>
      </c>
      <c r="C80" s="46">
        <v>225</v>
      </c>
      <c r="D80" s="46" t="s">
        <v>70</v>
      </c>
      <c r="E80" s="29">
        <v>2500</v>
      </c>
      <c r="F80" s="29">
        <v>7.6</v>
      </c>
      <c r="G80" s="29">
        <v>8.5</v>
      </c>
      <c r="H80" s="29">
        <v>9.1999999999999993</v>
      </c>
      <c r="I80" s="51">
        <f t="shared" ref="I80:I81" si="115">(G80-F80)*E80</f>
        <v>2250.0000000000009</v>
      </c>
      <c r="J80" s="49">
        <f t="shared" si="111"/>
        <v>1749.9999999999982</v>
      </c>
      <c r="K80" s="61">
        <f t="shared" ref="K80:K81" si="116">(I80+J80)</f>
        <v>3999.9999999999991</v>
      </c>
    </row>
    <row r="81" spans="1:11">
      <c r="A81" s="25">
        <v>43347</v>
      </c>
      <c r="B81" s="44" t="s">
        <v>39</v>
      </c>
      <c r="C81" s="46">
        <v>2600</v>
      </c>
      <c r="D81" s="46" t="s">
        <v>70</v>
      </c>
      <c r="E81" s="29">
        <v>500</v>
      </c>
      <c r="F81" s="29">
        <v>38.5</v>
      </c>
      <c r="G81" s="29">
        <v>43</v>
      </c>
      <c r="H81" s="29" t="s">
        <v>16</v>
      </c>
      <c r="I81" s="51">
        <f t="shared" si="115"/>
        <v>2250</v>
      </c>
      <c r="J81" s="49">
        <v>0</v>
      </c>
      <c r="K81" s="61">
        <f t="shared" si="116"/>
        <v>2250</v>
      </c>
    </row>
    <row r="82" spans="1:11">
      <c r="A82" s="25">
        <v>43343</v>
      </c>
      <c r="B82" s="44" t="s">
        <v>130</v>
      </c>
      <c r="C82" s="46">
        <v>360</v>
      </c>
      <c r="D82" s="46" t="s">
        <v>72</v>
      </c>
      <c r="E82" s="29">
        <v>1800</v>
      </c>
      <c r="F82" s="29">
        <v>12.4</v>
      </c>
      <c r="G82" s="29">
        <v>11</v>
      </c>
      <c r="H82" s="29" t="s">
        <v>16</v>
      </c>
      <c r="I82" s="51">
        <f t="shared" ref="I82" si="117">(G82-F82)*E82</f>
        <v>-2520.0000000000005</v>
      </c>
      <c r="J82" s="49">
        <v>0</v>
      </c>
      <c r="K82" s="61">
        <f t="shared" ref="K82" si="118">(I82+J82)</f>
        <v>-2520.0000000000005</v>
      </c>
    </row>
    <row r="83" spans="1:11">
      <c r="A83" s="25">
        <v>43342</v>
      </c>
      <c r="B83" s="44" t="s">
        <v>118</v>
      </c>
      <c r="C83" s="46">
        <v>400</v>
      </c>
      <c r="D83" s="46" t="s">
        <v>72</v>
      </c>
      <c r="E83" s="29">
        <v>3000</v>
      </c>
      <c r="F83" s="29">
        <v>4.25</v>
      </c>
      <c r="G83" s="29">
        <v>5.25</v>
      </c>
      <c r="H83" s="29">
        <v>6.5</v>
      </c>
      <c r="I83" s="51">
        <f t="shared" ref="I83" si="119">(G83-F83)*E83</f>
        <v>3000</v>
      </c>
      <c r="J83" s="49">
        <f t="shared" ref="J83" si="120">(H83-G83)*E83</f>
        <v>3750</v>
      </c>
      <c r="K83" s="61">
        <f t="shared" ref="K83" si="121">(I83+J83)</f>
        <v>6750</v>
      </c>
    </row>
    <row r="84" spans="1:11">
      <c r="A84" s="25">
        <v>43341</v>
      </c>
      <c r="B84" s="44" t="s">
        <v>126</v>
      </c>
      <c r="C84" s="46">
        <v>180</v>
      </c>
      <c r="D84" s="46" t="s">
        <v>72</v>
      </c>
      <c r="E84" s="29">
        <v>4500</v>
      </c>
      <c r="F84" s="29">
        <v>4.25</v>
      </c>
      <c r="G84" s="29">
        <v>5</v>
      </c>
      <c r="H84" s="29">
        <v>5.5</v>
      </c>
      <c r="I84" s="51">
        <f t="shared" ref="I84:I85" si="122">(G84-F84)*E84</f>
        <v>3375</v>
      </c>
      <c r="J84" s="49">
        <f t="shared" ref="J84:J85" si="123">(H84-G84)*E84</f>
        <v>2250</v>
      </c>
      <c r="K84" s="61">
        <f t="shared" ref="K84:K85" si="124">(I84+J84)</f>
        <v>5625</v>
      </c>
    </row>
    <row r="85" spans="1:11">
      <c r="A85" s="25">
        <v>43340</v>
      </c>
      <c r="B85" s="44" t="s">
        <v>126</v>
      </c>
      <c r="C85" s="46">
        <v>180</v>
      </c>
      <c r="D85" s="46" t="s">
        <v>72</v>
      </c>
      <c r="E85" s="29">
        <v>4500</v>
      </c>
      <c r="F85" s="29">
        <v>4.5</v>
      </c>
      <c r="G85" s="29">
        <v>5.3</v>
      </c>
      <c r="H85" s="29">
        <v>5.5</v>
      </c>
      <c r="I85" s="51">
        <f t="shared" si="122"/>
        <v>3599.9999999999991</v>
      </c>
      <c r="J85" s="49">
        <f t="shared" si="123"/>
        <v>900.0000000000008</v>
      </c>
      <c r="K85" s="61">
        <f t="shared" si="124"/>
        <v>4500</v>
      </c>
    </row>
    <row r="86" spans="1:11">
      <c r="A86" s="25">
        <v>43339</v>
      </c>
      <c r="B86" s="44" t="s">
        <v>124</v>
      </c>
      <c r="C86" s="46">
        <v>280</v>
      </c>
      <c r="D86" s="46" t="s">
        <v>72</v>
      </c>
      <c r="E86" s="29">
        <v>2000</v>
      </c>
      <c r="F86" s="29">
        <v>7</v>
      </c>
      <c r="G86" s="29">
        <v>8.1999999999999993</v>
      </c>
      <c r="H86" s="29">
        <v>10</v>
      </c>
      <c r="I86" s="51">
        <f t="shared" ref="I86" si="125">(G86-F86)*E86</f>
        <v>2399.9999999999986</v>
      </c>
      <c r="J86" s="49">
        <f t="shared" ref="J86" si="126">(H86-G86)*E86</f>
        <v>3600.0000000000014</v>
      </c>
      <c r="K86" s="61">
        <f t="shared" ref="K86" si="127">(I86+J86)</f>
        <v>6000</v>
      </c>
    </row>
    <row r="87" spans="1:11">
      <c r="A87" s="25">
        <v>43336</v>
      </c>
      <c r="B87" s="44" t="s">
        <v>77</v>
      </c>
      <c r="C87" s="46">
        <v>570</v>
      </c>
      <c r="D87" s="46" t="s">
        <v>72</v>
      </c>
      <c r="E87" s="29">
        <v>1100</v>
      </c>
      <c r="F87" s="29">
        <v>16</v>
      </c>
      <c r="G87" s="29">
        <v>17.7</v>
      </c>
      <c r="H87" s="29">
        <v>20</v>
      </c>
      <c r="I87" s="51">
        <f t="shared" ref="I87" si="128">(G87-F87)*E87</f>
        <v>1869.9999999999993</v>
      </c>
      <c r="J87" s="49">
        <f t="shared" ref="J87" si="129">(H87-G87)*E87</f>
        <v>2530.0000000000009</v>
      </c>
      <c r="K87" s="61">
        <f t="shared" ref="K87" si="130">(I87+J87)</f>
        <v>4400</v>
      </c>
    </row>
    <row r="88" spans="1:11">
      <c r="A88" s="25">
        <v>43333</v>
      </c>
      <c r="B88" s="44" t="s">
        <v>82</v>
      </c>
      <c r="C88" s="46">
        <v>120</v>
      </c>
      <c r="D88" s="46" t="s">
        <v>72</v>
      </c>
      <c r="E88" s="29">
        <v>3500</v>
      </c>
      <c r="F88" s="29">
        <v>5</v>
      </c>
      <c r="G88" s="29">
        <v>5.6</v>
      </c>
      <c r="H88" s="29">
        <v>5.9</v>
      </c>
      <c r="I88" s="51">
        <f t="shared" ref="I88" si="131">(G88-F88)*E88</f>
        <v>2099.9999999999986</v>
      </c>
      <c r="J88" s="49">
        <f t="shared" ref="J88" si="132">(H88-G88)*E88</f>
        <v>1050.0000000000025</v>
      </c>
      <c r="K88" s="61">
        <f t="shared" ref="K88" si="133">(I88+J88)</f>
        <v>3150.0000000000009</v>
      </c>
    </row>
    <row r="89" spans="1:11">
      <c r="A89" s="25">
        <v>43329</v>
      </c>
      <c r="B89" s="44" t="s">
        <v>118</v>
      </c>
      <c r="C89" s="46">
        <v>340</v>
      </c>
      <c r="D89" s="46" t="s">
        <v>72</v>
      </c>
      <c r="E89" s="29">
        <v>3000</v>
      </c>
      <c r="F89" s="29">
        <v>5</v>
      </c>
      <c r="G89" s="29">
        <v>5.9</v>
      </c>
      <c r="H89" s="29" t="s">
        <v>16</v>
      </c>
      <c r="I89" s="51">
        <f t="shared" ref="I89:I90" si="134">(G89-F89)*E89</f>
        <v>2700.0000000000009</v>
      </c>
      <c r="J89" s="49">
        <v>0</v>
      </c>
      <c r="K89" s="61">
        <f t="shared" ref="K89:K90" si="135">(I89+J89)</f>
        <v>2700.0000000000009</v>
      </c>
    </row>
    <row r="90" spans="1:11">
      <c r="A90" s="25">
        <v>43328</v>
      </c>
      <c r="B90" s="44" t="s">
        <v>107</v>
      </c>
      <c r="C90" s="46">
        <v>90</v>
      </c>
      <c r="D90" s="46" t="s">
        <v>72</v>
      </c>
      <c r="E90" s="29">
        <v>6000</v>
      </c>
      <c r="F90" s="29">
        <v>4</v>
      </c>
      <c r="G90" s="29">
        <v>4.5</v>
      </c>
      <c r="H90" s="29" t="s">
        <v>16</v>
      </c>
      <c r="I90" s="51">
        <f t="shared" si="134"/>
        <v>3000</v>
      </c>
      <c r="J90" s="49">
        <v>0</v>
      </c>
      <c r="K90" s="61">
        <f t="shared" si="135"/>
        <v>3000</v>
      </c>
    </row>
    <row r="91" spans="1:11">
      <c r="A91" s="25">
        <v>43326</v>
      </c>
      <c r="B91" s="44" t="s">
        <v>107</v>
      </c>
      <c r="C91" s="46">
        <v>90</v>
      </c>
      <c r="D91" s="46" t="s">
        <v>70</v>
      </c>
      <c r="E91" s="29">
        <v>6000</v>
      </c>
      <c r="F91" s="29">
        <v>3.5</v>
      </c>
      <c r="G91" s="29">
        <v>3.9</v>
      </c>
      <c r="H91" s="29">
        <v>4.2</v>
      </c>
      <c r="I91" s="51">
        <f t="shared" ref="I91" si="136">(G91-F91)*E91</f>
        <v>2399.9999999999995</v>
      </c>
      <c r="J91" s="49">
        <f t="shared" ref="J91" si="137">(H91-G91)*E91</f>
        <v>1800.0000000000016</v>
      </c>
      <c r="K91" s="61">
        <f t="shared" ref="K91" si="138">(I91+J91)</f>
        <v>4200.0000000000009</v>
      </c>
    </row>
    <row r="92" spans="1:11">
      <c r="A92" s="25">
        <v>43325</v>
      </c>
      <c r="B92" s="44" t="s">
        <v>114</v>
      </c>
      <c r="C92" s="46">
        <v>145</v>
      </c>
      <c r="D92" s="46" t="s">
        <v>70</v>
      </c>
      <c r="E92" s="29">
        <v>4000</v>
      </c>
      <c r="F92" s="29">
        <v>4</v>
      </c>
      <c r="G92" s="29">
        <v>4.7</v>
      </c>
      <c r="H92" s="29">
        <v>5</v>
      </c>
      <c r="I92" s="51">
        <f t="shared" ref="I92" si="139">(G92-F92)*E92</f>
        <v>2800.0000000000009</v>
      </c>
      <c r="J92" s="49">
        <f t="shared" ref="J92" si="140">(H92-G92)*E92</f>
        <v>1199.9999999999993</v>
      </c>
      <c r="K92" s="61">
        <f t="shared" ref="K92" si="141">(I92+J92)</f>
        <v>4000</v>
      </c>
    </row>
    <row r="93" spans="1:11">
      <c r="A93" s="25">
        <v>43321</v>
      </c>
      <c r="B93" s="44" t="s">
        <v>75</v>
      </c>
      <c r="C93" s="46">
        <v>450</v>
      </c>
      <c r="D93" s="46" t="s">
        <v>72</v>
      </c>
      <c r="E93" s="29">
        <v>1500</v>
      </c>
      <c r="F93" s="29">
        <v>16.5</v>
      </c>
      <c r="G93" s="29">
        <v>17.8</v>
      </c>
      <c r="H93" s="29">
        <v>20</v>
      </c>
      <c r="I93" s="51">
        <f t="shared" ref="I93" si="142">(G93-F93)*E93</f>
        <v>1950.0000000000011</v>
      </c>
      <c r="J93" s="49">
        <f t="shared" ref="J93" si="143">(H93-G93)*E93</f>
        <v>3299.9999999999991</v>
      </c>
      <c r="K93" s="61">
        <f t="shared" ref="K93" si="144">(I93+J93)</f>
        <v>5250</v>
      </c>
    </row>
    <row r="94" spans="1:11">
      <c r="A94" s="25">
        <v>43318</v>
      </c>
      <c r="B94" s="44" t="s">
        <v>110</v>
      </c>
      <c r="C94" s="46">
        <v>280</v>
      </c>
      <c r="D94" s="46" t="s">
        <v>72</v>
      </c>
      <c r="E94" s="29">
        <v>2200</v>
      </c>
      <c r="F94" s="29">
        <v>11</v>
      </c>
      <c r="G94" s="29">
        <v>12</v>
      </c>
      <c r="H94" s="29" t="s">
        <v>16</v>
      </c>
      <c r="I94" s="51">
        <f t="shared" ref="I94:I95" si="145">(G94-F94)*E94</f>
        <v>2200</v>
      </c>
      <c r="J94" s="61">
        <v>0</v>
      </c>
      <c r="K94" s="61">
        <f t="shared" ref="K94:K95" si="146">(I94+J94)</f>
        <v>2200</v>
      </c>
    </row>
    <row r="95" spans="1:11">
      <c r="A95" s="25">
        <v>43315</v>
      </c>
      <c r="B95" s="44" t="s">
        <v>109</v>
      </c>
      <c r="C95" s="46">
        <v>430</v>
      </c>
      <c r="D95" s="46" t="s">
        <v>72</v>
      </c>
      <c r="E95" s="29">
        <v>2000</v>
      </c>
      <c r="F95" s="29">
        <v>13.25</v>
      </c>
      <c r="G95" s="29">
        <v>14.25</v>
      </c>
      <c r="H95" s="29" t="s">
        <v>16</v>
      </c>
      <c r="I95" s="51">
        <f t="shared" si="145"/>
        <v>2000</v>
      </c>
      <c r="J95" s="61">
        <v>0</v>
      </c>
      <c r="K95" s="61">
        <f t="shared" si="146"/>
        <v>2000</v>
      </c>
    </row>
    <row r="96" spans="1:11">
      <c r="A96" s="25">
        <v>43314</v>
      </c>
      <c r="B96" s="44" t="s">
        <v>107</v>
      </c>
      <c r="C96" s="46">
        <v>100</v>
      </c>
      <c r="D96" s="46" t="s">
        <v>72</v>
      </c>
      <c r="E96" s="29">
        <v>6000</v>
      </c>
      <c r="F96" s="29">
        <v>2.75</v>
      </c>
      <c r="G96" s="29">
        <v>3.2</v>
      </c>
      <c r="H96" s="29" t="s">
        <v>16</v>
      </c>
      <c r="I96" s="51">
        <f t="shared" ref="I96:I97" si="147">(G96-F96)*E96</f>
        <v>2700.0000000000009</v>
      </c>
      <c r="J96" s="61">
        <v>0</v>
      </c>
      <c r="K96" s="61">
        <f t="shared" ref="K96:K97" si="148">(I96+J96)</f>
        <v>2700.0000000000009</v>
      </c>
    </row>
    <row r="97" spans="1:11">
      <c r="A97" s="25">
        <v>43313</v>
      </c>
      <c r="B97" s="44" t="s">
        <v>108</v>
      </c>
      <c r="C97" s="46">
        <v>880</v>
      </c>
      <c r="D97" s="46" t="s">
        <v>72</v>
      </c>
      <c r="E97" s="29">
        <v>700</v>
      </c>
      <c r="F97" s="29">
        <v>21</v>
      </c>
      <c r="G97" s="29">
        <v>22</v>
      </c>
      <c r="H97" s="29" t="s">
        <v>16</v>
      </c>
      <c r="I97" s="51">
        <f t="shared" si="147"/>
        <v>700</v>
      </c>
      <c r="J97" s="61">
        <v>0</v>
      </c>
      <c r="K97" s="61">
        <f t="shared" si="148"/>
        <v>700</v>
      </c>
    </row>
    <row r="98" spans="1:11">
      <c r="A98" s="25">
        <v>43308</v>
      </c>
      <c r="B98" s="44" t="s">
        <v>89</v>
      </c>
      <c r="C98" s="46">
        <v>270</v>
      </c>
      <c r="D98" s="46" t="s">
        <v>72</v>
      </c>
      <c r="E98" s="29">
        <v>1500</v>
      </c>
      <c r="F98" s="29">
        <v>12</v>
      </c>
      <c r="G98" s="29">
        <v>13.5</v>
      </c>
      <c r="H98" s="29" t="s">
        <v>16</v>
      </c>
      <c r="I98" s="51">
        <f t="shared" ref="I98:I101" si="149">(G98-F98)*E98</f>
        <v>2250</v>
      </c>
      <c r="J98" s="61">
        <v>0</v>
      </c>
      <c r="K98" s="61">
        <f t="shared" ref="K98:K101" si="150">(I98+J98)</f>
        <v>2250</v>
      </c>
    </row>
    <row r="99" spans="1:11">
      <c r="A99" s="25">
        <v>43306</v>
      </c>
      <c r="B99" s="44" t="s">
        <v>90</v>
      </c>
      <c r="C99" s="46">
        <v>400</v>
      </c>
      <c r="D99" s="46" t="s">
        <v>72</v>
      </c>
      <c r="E99" s="29">
        <v>2500</v>
      </c>
      <c r="F99" s="29">
        <v>4</v>
      </c>
      <c r="G99" s="29">
        <v>4.8</v>
      </c>
      <c r="H99" s="29" t="s">
        <v>16</v>
      </c>
      <c r="I99" s="51">
        <f t="shared" si="149"/>
        <v>1999.9999999999995</v>
      </c>
      <c r="J99" s="61">
        <v>0</v>
      </c>
      <c r="K99" s="61">
        <f t="shared" si="150"/>
        <v>1999.9999999999995</v>
      </c>
    </row>
    <row r="100" spans="1:11">
      <c r="A100" s="25">
        <v>43305</v>
      </c>
      <c r="B100" s="44" t="s">
        <v>75</v>
      </c>
      <c r="C100" s="46">
        <v>370</v>
      </c>
      <c r="D100" s="46" t="s">
        <v>72</v>
      </c>
      <c r="E100" s="29">
        <v>1500</v>
      </c>
      <c r="F100" s="29">
        <v>10</v>
      </c>
      <c r="G100" s="29">
        <v>11.5</v>
      </c>
      <c r="H100" s="29">
        <v>13</v>
      </c>
      <c r="I100" s="51">
        <f t="shared" si="149"/>
        <v>2250</v>
      </c>
      <c r="J100" s="49">
        <f t="shared" ref="J100" si="151">(H100-G100)*E100</f>
        <v>2250</v>
      </c>
      <c r="K100" s="61">
        <f t="shared" si="150"/>
        <v>4500</v>
      </c>
    </row>
    <row r="101" spans="1:11">
      <c r="A101" s="25">
        <v>43301</v>
      </c>
      <c r="B101" s="44" t="s">
        <v>91</v>
      </c>
      <c r="C101" s="46">
        <v>580</v>
      </c>
      <c r="D101" s="46" t="s">
        <v>72</v>
      </c>
      <c r="E101" s="29">
        <v>1000</v>
      </c>
      <c r="F101" s="29">
        <v>13</v>
      </c>
      <c r="G101" s="29">
        <v>15</v>
      </c>
      <c r="H101" s="29">
        <v>16.899999999999999</v>
      </c>
      <c r="I101" s="51">
        <f t="shared" si="149"/>
        <v>2000</v>
      </c>
      <c r="J101" s="61">
        <f>(H101-G101)*E101</f>
        <v>1899.9999999999986</v>
      </c>
      <c r="K101" s="61">
        <f t="shared" si="150"/>
        <v>3899.9999999999986</v>
      </c>
    </row>
    <row r="102" spans="1:11">
      <c r="A102" s="25">
        <v>43299</v>
      </c>
      <c r="B102" s="44" t="s">
        <v>81</v>
      </c>
      <c r="C102" s="46">
        <v>760</v>
      </c>
      <c r="D102" s="46" t="s">
        <v>70</v>
      </c>
      <c r="E102" s="29">
        <v>1000</v>
      </c>
      <c r="F102" s="29">
        <v>24</v>
      </c>
      <c r="G102" s="29">
        <v>26.5</v>
      </c>
      <c r="H102" s="29" t="s">
        <v>16</v>
      </c>
      <c r="I102" s="51">
        <f t="shared" ref="I102:I104" si="152">(G102-F102)*E102</f>
        <v>2500</v>
      </c>
      <c r="J102" s="49">
        <v>0</v>
      </c>
      <c r="K102" s="49">
        <f t="shared" ref="K102:K104" si="153">(I102+J102)</f>
        <v>2500</v>
      </c>
    </row>
    <row r="103" spans="1:11">
      <c r="A103" s="25">
        <v>43298</v>
      </c>
      <c r="B103" s="44" t="s">
        <v>88</v>
      </c>
      <c r="C103" s="46">
        <v>270</v>
      </c>
      <c r="D103" s="46" t="s">
        <v>72</v>
      </c>
      <c r="E103" s="29">
        <v>1575</v>
      </c>
      <c r="F103" s="29">
        <v>14.75</v>
      </c>
      <c r="G103" s="29">
        <v>16.75</v>
      </c>
      <c r="H103" s="29" t="s">
        <v>16</v>
      </c>
      <c r="I103" s="51">
        <f t="shared" si="152"/>
        <v>3150</v>
      </c>
      <c r="J103" s="49">
        <v>0</v>
      </c>
      <c r="K103" s="49">
        <f t="shared" si="153"/>
        <v>3150</v>
      </c>
    </row>
    <row r="104" spans="1:11">
      <c r="A104" s="25">
        <v>43297</v>
      </c>
      <c r="B104" s="44" t="s">
        <v>82</v>
      </c>
      <c r="C104" s="46">
        <v>105</v>
      </c>
      <c r="D104" s="46" t="s">
        <v>70</v>
      </c>
      <c r="E104" s="29">
        <v>3500</v>
      </c>
      <c r="F104" s="29">
        <v>4.75</v>
      </c>
      <c r="G104" s="29">
        <v>5.5</v>
      </c>
      <c r="H104" s="29">
        <v>6.5</v>
      </c>
      <c r="I104" s="51">
        <f t="shared" si="152"/>
        <v>2625</v>
      </c>
      <c r="J104" s="49">
        <f t="shared" ref="J104" si="154">(H104-G104)*E104</f>
        <v>3500</v>
      </c>
      <c r="K104" s="49">
        <f t="shared" si="153"/>
        <v>6125</v>
      </c>
    </row>
    <row r="105" spans="1:11">
      <c r="A105" s="25">
        <v>43294</v>
      </c>
      <c r="B105" s="44" t="s">
        <v>69</v>
      </c>
      <c r="C105" s="46">
        <v>540</v>
      </c>
      <c r="D105" s="46" t="s">
        <v>70</v>
      </c>
      <c r="E105" s="29">
        <v>1200</v>
      </c>
      <c r="F105" s="29">
        <v>14.5</v>
      </c>
      <c r="G105" s="29">
        <v>16.5</v>
      </c>
      <c r="H105" s="29" t="s">
        <v>16</v>
      </c>
      <c r="I105" s="51">
        <f t="shared" ref="I105:I120" si="155">(G105-F105)*E105</f>
        <v>2400</v>
      </c>
      <c r="J105" s="49">
        <v>0</v>
      </c>
      <c r="K105" s="49">
        <f t="shared" ref="K105:K120" si="156">(I105+J105)</f>
        <v>2400</v>
      </c>
    </row>
    <row r="106" spans="1:11">
      <c r="A106" s="25">
        <v>43293</v>
      </c>
      <c r="B106" s="44" t="s">
        <v>71</v>
      </c>
      <c r="C106" s="46">
        <v>380</v>
      </c>
      <c r="D106" s="46" t="s">
        <v>72</v>
      </c>
      <c r="E106" s="29">
        <v>1750</v>
      </c>
      <c r="F106" s="29">
        <v>11.5</v>
      </c>
      <c r="G106" s="29">
        <v>13</v>
      </c>
      <c r="H106" s="29">
        <v>15</v>
      </c>
      <c r="I106" s="51">
        <f t="shared" si="155"/>
        <v>2625</v>
      </c>
      <c r="J106" s="49">
        <f t="shared" ref="J106" si="157">(H106-G106)*E106</f>
        <v>3500</v>
      </c>
      <c r="K106" s="49">
        <f t="shared" si="156"/>
        <v>6125</v>
      </c>
    </row>
    <row r="107" spans="1:11">
      <c r="A107" s="25">
        <v>43292</v>
      </c>
      <c r="B107" s="44" t="s">
        <v>73</v>
      </c>
      <c r="C107" s="46">
        <v>102.5</v>
      </c>
      <c r="D107" s="46" t="s">
        <v>70</v>
      </c>
      <c r="E107" s="29">
        <v>6000</v>
      </c>
      <c r="F107" s="29">
        <v>3.9</v>
      </c>
      <c r="G107" s="29">
        <v>4.1500000000000004</v>
      </c>
      <c r="H107" s="29" t="s">
        <v>16</v>
      </c>
      <c r="I107" s="51">
        <f t="shared" si="155"/>
        <v>1500.0000000000027</v>
      </c>
      <c r="J107" s="49">
        <v>0</v>
      </c>
      <c r="K107" s="49">
        <f t="shared" si="156"/>
        <v>1500.0000000000027</v>
      </c>
    </row>
    <row r="108" spans="1:11">
      <c r="A108" s="25">
        <v>43292</v>
      </c>
      <c r="B108" s="44" t="s">
        <v>73</v>
      </c>
      <c r="C108" s="46">
        <v>102.5</v>
      </c>
      <c r="D108" s="46" t="s">
        <v>70</v>
      </c>
      <c r="E108" s="29">
        <v>6000</v>
      </c>
      <c r="F108" s="29">
        <v>3.9</v>
      </c>
      <c r="G108" s="29">
        <v>4.1500000000000004</v>
      </c>
      <c r="H108" s="29" t="s">
        <v>16</v>
      </c>
      <c r="I108" s="51">
        <f t="shared" si="155"/>
        <v>1500.0000000000027</v>
      </c>
      <c r="J108" s="49">
        <v>0</v>
      </c>
      <c r="K108" s="49">
        <f t="shared" si="156"/>
        <v>1500.0000000000027</v>
      </c>
    </row>
    <row r="109" spans="1:11">
      <c r="A109" s="25">
        <v>43291</v>
      </c>
      <c r="B109" s="44" t="s">
        <v>74</v>
      </c>
      <c r="C109" s="46">
        <v>1020</v>
      </c>
      <c r="D109" s="46" t="s">
        <v>72</v>
      </c>
      <c r="E109" s="29">
        <v>1000</v>
      </c>
      <c r="F109" s="29">
        <v>22</v>
      </c>
      <c r="G109" s="29">
        <v>25</v>
      </c>
      <c r="H109" s="29">
        <v>26</v>
      </c>
      <c r="I109" s="51">
        <f t="shared" si="155"/>
        <v>3000</v>
      </c>
      <c r="J109" s="49">
        <v>0</v>
      </c>
      <c r="K109" s="49">
        <f t="shared" si="156"/>
        <v>3000</v>
      </c>
    </row>
    <row r="110" spans="1:11">
      <c r="A110" s="25">
        <v>43290</v>
      </c>
      <c r="B110" s="44" t="s">
        <v>75</v>
      </c>
      <c r="C110" s="46">
        <v>380</v>
      </c>
      <c r="D110" s="46" t="s">
        <v>72</v>
      </c>
      <c r="E110" s="29">
        <v>1500</v>
      </c>
      <c r="F110" s="29">
        <v>18</v>
      </c>
      <c r="G110" s="29">
        <v>18.5</v>
      </c>
      <c r="H110" s="29">
        <v>0</v>
      </c>
      <c r="I110" s="51">
        <f t="shared" si="155"/>
        <v>750</v>
      </c>
      <c r="J110" s="49">
        <v>0</v>
      </c>
      <c r="K110" s="49">
        <f t="shared" si="156"/>
        <v>750</v>
      </c>
    </row>
    <row r="111" spans="1:11">
      <c r="A111" s="25">
        <v>43287</v>
      </c>
      <c r="B111" s="44" t="s">
        <v>76</v>
      </c>
      <c r="C111" s="46">
        <v>220</v>
      </c>
      <c r="D111" s="46" t="s">
        <v>72</v>
      </c>
      <c r="E111" s="29">
        <v>2250</v>
      </c>
      <c r="F111" s="29">
        <v>8.6999999999999993</v>
      </c>
      <c r="G111" s="29">
        <v>9.85</v>
      </c>
      <c r="H111" s="29">
        <v>0</v>
      </c>
      <c r="I111" s="51">
        <f t="shared" si="155"/>
        <v>2587.5000000000009</v>
      </c>
      <c r="J111" s="49">
        <v>0</v>
      </c>
      <c r="K111" s="49">
        <f t="shared" si="156"/>
        <v>2587.5000000000009</v>
      </c>
    </row>
    <row r="112" spans="1:11">
      <c r="A112" s="25">
        <v>43286</v>
      </c>
      <c r="B112" s="44" t="s">
        <v>77</v>
      </c>
      <c r="C112" s="46">
        <v>470</v>
      </c>
      <c r="D112" s="46" t="s">
        <v>72</v>
      </c>
      <c r="E112" s="29">
        <v>1100</v>
      </c>
      <c r="F112" s="29">
        <v>17</v>
      </c>
      <c r="G112" s="29">
        <v>19</v>
      </c>
      <c r="H112" s="29">
        <v>0</v>
      </c>
      <c r="I112" s="51">
        <f t="shared" si="155"/>
        <v>2200</v>
      </c>
      <c r="J112" s="49">
        <v>0</v>
      </c>
      <c r="K112" s="49">
        <f t="shared" si="156"/>
        <v>2200</v>
      </c>
    </row>
    <row r="113" spans="1:11">
      <c r="A113" s="25">
        <v>43285</v>
      </c>
      <c r="B113" s="44" t="s">
        <v>78</v>
      </c>
      <c r="C113" s="46">
        <v>1900</v>
      </c>
      <c r="D113" s="46" t="s">
        <v>72</v>
      </c>
      <c r="E113" s="29">
        <v>500</v>
      </c>
      <c r="F113" s="29">
        <v>32</v>
      </c>
      <c r="G113" s="29">
        <v>36.5</v>
      </c>
      <c r="H113" s="29">
        <v>0</v>
      </c>
      <c r="I113" s="51">
        <f t="shared" si="155"/>
        <v>2250</v>
      </c>
      <c r="J113" s="49">
        <v>0</v>
      </c>
      <c r="K113" s="49">
        <f t="shared" si="156"/>
        <v>2250</v>
      </c>
    </row>
    <row r="114" spans="1:11">
      <c r="A114" s="25">
        <v>43284</v>
      </c>
      <c r="B114" s="44" t="s">
        <v>79</v>
      </c>
      <c r="C114" s="46">
        <v>630</v>
      </c>
      <c r="D114" s="46" t="s">
        <v>72</v>
      </c>
      <c r="E114" s="29">
        <v>1000</v>
      </c>
      <c r="F114" s="29">
        <v>23</v>
      </c>
      <c r="G114" s="29">
        <v>25.8</v>
      </c>
      <c r="H114" s="29">
        <v>28</v>
      </c>
      <c r="I114" s="51">
        <f t="shared" si="155"/>
        <v>2800.0000000000009</v>
      </c>
      <c r="J114" s="49">
        <f t="shared" ref="J114" si="158">(H114-G114)*E114</f>
        <v>2199.9999999999991</v>
      </c>
      <c r="K114" s="49">
        <f t="shared" si="156"/>
        <v>5000</v>
      </c>
    </row>
    <row r="115" spans="1:11">
      <c r="A115" s="25">
        <v>43283</v>
      </c>
      <c r="B115" s="44" t="s">
        <v>80</v>
      </c>
      <c r="C115" s="46">
        <v>340</v>
      </c>
      <c r="D115" s="46" t="s">
        <v>72</v>
      </c>
      <c r="E115" s="29">
        <v>2266</v>
      </c>
      <c r="F115" s="29">
        <v>11.5</v>
      </c>
      <c r="G115" s="29">
        <v>12.75</v>
      </c>
      <c r="H115" s="29">
        <v>0</v>
      </c>
      <c r="I115" s="51">
        <f t="shared" si="155"/>
        <v>2832.5</v>
      </c>
      <c r="J115" s="49">
        <v>0</v>
      </c>
      <c r="K115" s="49">
        <f t="shared" si="156"/>
        <v>2832.5</v>
      </c>
    </row>
    <row r="116" spans="1:11">
      <c r="A116" s="54"/>
      <c r="B116" s="55"/>
      <c r="C116" s="56"/>
      <c r="D116" s="56"/>
      <c r="E116" s="57"/>
      <c r="F116" s="57"/>
      <c r="G116" s="57"/>
      <c r="H116" s="57"/>
      <c r="I116" s="58"/>
      <c r="J116" s="59"/>
      <c r="K116" s="59"/>
    </row>
    <row r="117" spans="1:11">
      <c r="A117" s="52">
        <v>43279</v>
      </c>
      <c r="B117" s="44" t="s">
        <v>80</v>
      </c>
      <c r="C117" s="46">
        <v>330</v>
      </c>
      <c r="D117" s="46" t="s">
        <v>72</v>
      </c>
      <c r="E117" s="29">
        <v>2266</v>
      </c>
      <c r="F117" s="29">
        <v>12.4</v>
      </c>
      <c r="G117" s="29">
        <v>13.8</v>
      </c>
      <c r="H117" s="29">
        <v>16</v>
      </c>
      <c r="I117" s="51">
        <f t="shared" si="155"/>
        <v>3172.400000000001</v>
      </c>
      <c r="J117" s="49">
        <f>(H117-G117)*E117</f>
        <v>4985.199999999998</v>
      </c>
      <c r="K117" s="49">
        <f t="shared" si="156"/>
        <v>8157.5999999999985</v>
      </c>
    </row>
    <row r="118" spans="1:11">
      <c r="A118" s="25">
        <v>43279</v>
      </c>
      <c r="B118" s="44" t="s">
        <v>81</v>
      </c>
      <c r="C118" s="46">
        <v>780</v>
      </c>
      <c r="D118" s="46" t="s">
        <v>70</v>
      </c>
      <c r="E118" s="29">
        <v>1000</v>
      </c>
      <c r="F118" s="29">
        <v>26</v>
      </c>
      <c r="G118" s="29">
        <v>29</v>
      </c>
      <c r="H118" s="29">
        <v>0</v>
      </c>
      <c r="I118" s="51">
        <f t="shared" si="155"/>
        <v>3000</v>
      </c>
      <c r="J118" s="49">
        <v>0</v>
      </c>
      <c r="K118" s="49">
        <f t="shared" si="156"/>
        <v>3000</v>
      </c>
    </row>
    <row r="119" spans="1:11">
      <c r="A119" s="25">
        <v>43273</v>
      </c>
      <c r="B119" s="44" t="s">
        <v>82</v>
      </c>
      <c r="C119" s="46">
        <v>110</v>
      </c>
      <c r="D119" s="46" t="s">
        <v>72</v>
      </c>
      <c r="E119" s="29">
        <v>3500</v>
      </c>
      <c r="F119" s="29">
        <v>2.7</v>
      </c>
      <c r="G119" s="29">
        <v>3.5</v>
      </c>
      <c r="H119" s="29">
        <v>4.2</v>
      </c>
      <c r="I119" s="51">
        <f t="shared" si="155"/>
        <v>2799.9999999999995</v>
      </c>
      <c r="J119" s="49">
        <f>(H119-G119)*E119</f>
        <v>2450.0000000000005</v>
      </c>
      <c r="K119" s="49">
        <f t="shared" si="156"/>
        <v>5250</v>
      </c>
    </row>
    <row r="120" spans="1:11">
      <c r="A120" s="25">
        <v>43266</v>
      </c>
      <c r="B120" s="44" t="s">
        <v>79</v>
      </c>
      <c r="C120" s="46">
        <v>600</v>
      </c>
      <c r="D120" s="46" t="s">
        <v>72</v>
      </c>
      <c r="E120" s="29">
        <v>1000</v>
      </c>
      <c r="F120" s="29">
        <v>17</v>
      </c>
      <c r="G120" s="29">
        <v>20.5</v>
      </c>
      <c r="H120" s="29">
        <v>0</v>
      </c>
      <c r="I120" s="51">
        <f t="shared" si="155"/>
        <v>3500</v>
      </c>
      <c r="J120" s="49">
        <v>0</v>
      </c>
      <c r="K120" s="49">
        <f t="shared" si="156"/>
        <v>3500</v>
      </c>
    </row>
    <row r="121" spans="1:1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2019-01-14T12:32:22Z</dcterms:modified>
</cp:coreProperties>
</file>