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HNI CASH" sheetId="1" r:id="rId1"/>
    <sheet name="HNI FUTURE" sheetId="2" r:id="rId2"/>
    <sheet name="HNI OPTION" sheetId="3" r:id="rId3"/>
  </sheets>
  <calcPr calcId="144525"/>
</workbook>
</file>

<file path=xl/sharedStrings.xml><?xml version="1.0" encoding="utf-8"?>
<sst xmlns="http://schemas.openxmlformats.org/spreadsheetml/2006/main" count="226">
  <si>
    <t>HNI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</si>
  <si>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</si>
  <si>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</si>
  <si>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</si>
  <si>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</si>
  <si>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</si>
  <si>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</si>
  <si>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</si>
  <si>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</si>
  <si>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</si>
  <si>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</si>
  <si>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VTL</t>
  </si>
  <si>
    <t>BUY</t>
  </si>
  <si>
    <t>-</t>
  </si>
  <si>
    <t>SOBHA</t>
  </si>
  <si>
    <t>SMPHONY</t>
  </si>
  <si>
    <t>ICICIGI</t>
  </si>
  <si>
    <t>WABAG</t>
  </si>
  <si>
    <t>WHIRLPHOOL</t>
  </si>
  <si>
    <t>REPCOHOME</t>
  </si>
  <si>
    <t>SELL</t>
  </si>
  <si>
    <t>MPHASIS</t>
  </si>
  <si>
    <t>ERIS</t>
  </si>
  <si>
    <t>TRENT</t>
  </si>
  <si>
    <t>MHRIL</t>
  </si>
  <si>
    <t>JUSTDAIL</t>
  </si>
  <si>
    <t>MFSL</t>
  </si>
  <si>
    <t>GULFOILLUB</t>
  </si>
  <si>
    <t>DIVISLAB</t>
  </si>
  <si>
    <t>PIIND</t>
  </si>
  <si>
    <t>IBULHSGFIN</t>
  </si>
  <si>
    <t>MINDTREE</t>
  </si>
  <si>
    <t>NOEXE</t>
  </si>
  <si>
    <t>VBL</t>
  </si>
  <si>
    <t>BANDHANBANK</t>
  </si>
  <si>
    <t>DREDCORP</t>
  </si>
  <si>
    <t>NAUKRI</t>
  </si>
  <si>
    <t>OFSS</t>
  </si>
  <si>
    <t>SUPREMIND</t>
  </si>
  <si>
    <t>AVANTIFED</t>
  </si>
  <si>
    <t>ECLERX</t>
  </si>
  <si>
    <t>KSCL</t>
  </si>
  <si>
    <t>APLLTD</t>
  </si>
  <si>
    <t>TVTODAY</t>
  </si>
  <si>
    <t>PERSISTENT</t>
  </si>
  <si>
    <t>SHANKARA</t>
  </si>
  <si>
    <t>ITDC</t>
  </si>
  <si>
    <t>LALPATHLAB</t>
  </si>
  <si>
    <t>MASTEK</t>
  </si>
  <si>
    <t>SUNTECK</t>
  </si>
  <si>
    <t>OBERIOLTY</t>
  </si>
  <si>
    <t>ATUL</t>
  </si>
  <si>
    <t>EIDPARRTY</t>
  </si>
  <si>
    <t>GUJALKALI</t>
  </si>
  <si>
    <t>DREDCROP</t>
  </si>
  <si>
    <t>SUNDRMFAST</t>
  </si>
  <si>
    <t>NILKAMAL</t>
  </si>
  <si>
    <t>STRTECH</t>
  </si>
  <si>
    <t>IFBIND</t>
  </si>
  <si>
    <t>BANDHANBHK</t>
  </si>
  <si>
    <t>SBILIFE</t>
  </si>
  <si>
    <t>FINCABLES</t>
  </si>
  <si>
    <t>AVANTIFEED</t>
  </si>
  <si>
    <t>SADBHAV</t>
  </si>
  <si>
    <t>BAJELEC</t>
  </si>
  <si>
    <t>ELGIEQUIP</t>
  </si>
  <si>
    <t xml:space="preserve">KANSAINER </t>
  </si>
  <si>
    <t>VIPIND</t>
  </si>
  <si>
    <t>SHK</t>
  </si>
  <si>
    <t>MAHSEAMLESS</t>
  </si>
  <si>
    <t>AUBANK</t>
  </si>
  <si>
    <t>SUDHARCEHM</t>
  </si>
  <si>
    <t>JKLAXSMI</t>
  </si>
  <si>
    <t>PARAGMILK</t>
  </si>
  <si>
    <t>EVEREST</t>
  </si>
  <si>
    <t>DEEPAKFERT</t>
  </si>
  <si>
    <t>KIRIINDUS</t>
  </si>
  <si>
    <t>KOLTEPATIL</t>
  </si>
  <si>
    <t xml:space="preserve">VRLLOG </t>
  </si>
  <si>
    <t>IPCALAB(HOLD)</t>
  </si>
  <si>
    <t>KEC</t>
  </si>
  <si>
    <t>SARDAEN</t>
  </si>
  <si>
    <t xml:space="preserve">NIITTECH </t>
  </si>
  <si>
    <t xml:space="preserve">BBTC </t>
  </si>
  <si>
    <t>LONG</t>
  </si>
  <si>
    <t xml:space="preserve">IBULHSGFIN </t>
  </si>
  <si>
    <t>STAR</t>
  </si>
  <si>
    <t>OPEN</t>
  </si>
  <si>
    <t xml:space="preserve">8KMILES </t>
  </si>
  <si>
    <t xml:space="preserve">TATA ELXSI </t>
  </si>
  <si>
    <t>BBTC</t>
  </si>
  <si>
    <t xml:space="preserve">ESCORTS </t>
  </si>
  <si>
    <t xml:space="preserve">IBVENTURES </t>
  </si>
  <si>
    <t xml:space="preserve">RCOM </t>
  </si>
  <si>
    <t>GRAPHITE</t>
  </si>
  <si>
    <t>SHORT</t>
  </si>
  <si>
    <t>HNI FUTURE</t>
  </si>
  <si>
    <t>LOT SIZE</t>
  </si>
  <si>
    <t>VOLTAS</t>
  </si>
  <si>
    <t>CASTROLIND</t>
  </si>
  <si>
    <t>L&amp;TFH</t>
  </si>
  <si>
    <t>ICICIPRULI</t>
  </si>
  <si>
    <t>SUNPHARMA</t>
  </si>
  <si>
    <t>DCBANK</t>
  </si>
  <si>
    <t>JINDALSTEL</t>
  </si>
  <si>
    <t>DLF</t>
  </si>
  <si>
    <t>COLPAL</t>
  </si>
  <si>
    <t>CENTURYTEX</t>
  </si>
  <si>
    <t>MCX</t>
  </si>
  <si>
    <t>JETAIRWAYS</t>
  </si>
  <si>
    <t>LUPIN</t>
  </si>
  <si>
    <t>GAIL</t>
  </si>
  <si>
    <t>CESC</t>
  </si>
  <si>
    <t>SIEMENS</t>
  </si>
  <si>
    <t>CAPF</t>
  </si>
  <si>
    <t>GODRECP</t>
  </si>
  <si>
    <t>BEML</t>
  </si>
  <si>
    <t>GODREJCP</t>
  </si>
  <si>
    <t>ESCORTS</t>
  </si>
  <si>
    <t>TATAPOWER</t>
  </si>
  <si>
    <t>M&amp;MFIN</t>
  </si>
  <si>
    <t>BALKRISHIND</t>
  </si>
  <si>
    <t>EXIDEIND</t>
  </si>
  <si>
    <t>RELIANCE</t>
  </si>
  <si>
    <t>TITAN</t>
  </si>
  <si>
    <t>TATAELSXI</t>
  </si>
  <si>
    <t>UBL</t>
  </si>
  <si>
    <t>RELINFRA</t>
  </si>
  <si>
    <t>TORNTPOWER</t>
  </si>
  <si>
    <t>TECHM</t>
  </si>
  <si>
    <t>CONCOR</t>
  </si>
  <si>
    <t>BRITANNIA</t>
  </si>
  <si>
    <t>GRANULES</t>
  </si>
  <si>
    <t>DABUR</t>
  </si>
  <si>
    <t>BANKBARODA</t>
  </si>
  <si>
    <t>PVR</t>
  </si>
  <si>
    <t>MARICO</t>
  </si>
  <si>
    <t>TVSMOTOR</t>
  </si>
  <si>
    <t>M&amp;M</t>
  </si>
  <si>
    <t>BATAINDIA</t>
  </si>
  <si>
    <t>GRASIM</t>
  </si>
  <si>
    <t>AXISBANK</t>
  </si>
  <si>
    <t>ARVIND</t>
  </si>
  <si>
    <t>MOTHERSUMI</t>
  </si>
  <si>
    <t>BPCL</t>
  </si>
  <si>
    <t>BIOCON</t>
  </si>
  <si>
    <t>GODFRYPHLP</t>
  </si>
  <si>
    <t>CANFINHOME</t>
  </si>
  <si>
    <t>GODREJIND</t>
  </si>
  <si>
    <t>INDIGO</t>
  </si>
  <si>
    <t>CUMMINSIND</t>
  </si>
  <si>
    <t>HAVELLS</t>
  </si>
  <si>
    <t>LICHSGFIN</t>
  </si>
  <si>
    <t>DRREDDY</t>
  </si>
  <si>
    <t>AUROPHARMA</t>
  </si>
  <si>
    <t>PEL</t>
  </si>
  <si>
    <t>APOLLOHOSP</t>
  </si>
  <si>
    <t>NTPC</t>
  </si>
  <si>
    <t>DHFL</t>
  </si>
  <si>
    <t>YESBANK</t>
  </si>
  <si>
    <t>MGL</t>
  </si>
  <si>
    <t>AMBUJACEM</t>
  </si>
  <si>
    <t>TATAMOTORS</t>
  </si>
  <si>
    <t>VGUARD</t>
  </si>
  <si>
    <t>BAJAJFINSV</t>
  </si>
  <si>
    <t>INDIACEM</t>
  </si>
  <si>
    <t>CHOLAFIN</t>
  </si>
  <si>
    <t>ICICIBANK</t>
  </si>
  <si>
    <t>ASIANPAINT</t>
  </si>
  <si>
    <t>CGPOWER</t>
  </si>
  <si>
    <t>BAJAJAUTO</t>
  </si>
  <si>
    <t>SAIL</t>
  </si>
  <si>
    <t>IGL</t>
  </si>
  <si>
    <t xml:space="preserve">IDBI 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</si>
  <si>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</si>
  <si>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</si>
  <si>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</si>
  <si>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</si>
  <si>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</si>
  <si>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</si>
  <si>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</si>
  <si>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</si>
  <si>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</si>
  <si>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NCC</t>
  </si>
  <si>
    <t xml:space="preserve">SUNTV </t>
  </si>
  <si>
    <t xml:space="preserve">GODFRYPHLP </t>
  </si>
  <si>
    <t>HNI OPTION</t>
  </si>
  <si>
    <t>STRIKE PRICE</t>
  </si>
  <si>
    <t>CE/PE</t>
  </si>
  <si>
    <t xml:space="preserve">RATE </t>
  </si>
  <si>
    <t>CE</t>
  </si>
  <si>
    <t>INFY</t>
  </si>
  <si>
    <t>WIPRO</t>
  </si>
  <si>
    <t>PE</t>
  </si>
  <si>
    <t>APOLLOTYRE</t>
  </si>
  <si>
    <t>BHARTARTL</t>
  </si>
  <si>
    <t>UPL</t>
  </si>
  <si>
    <t>JSWSTEEL</t>
  </si>
  <si>
    <t>NIITTECH</t>
  </si>
  <si>
    <t>ENGINERSIN</t>
  </si>
  <si>
    <t>SRTRANSFIN</t>
  </si>
  <si>
    <t>HDFC</t>
  </si>
  <si>
    <t>ASIANPAINTS</t>
  </si>
  <si>
    <t>HINDUNILVR</t>
  </si>
  <si>
    <t>HEXAWARE</t>
  </si>
  <si>
    <t>BHARIARTL</t>
  </si>
  <si>
    <t>RELCAPITAL</t>
  </si>
  <si>
    <t>POWERGRID</t>
  </si>
  <si>
    <t>TATASTEEL</t>
  </si>
  <si>
    <t>VEDL</t>
  </si>
  <si>
    <t>ADANIPORTS</t>
  </si>
  <si>
    <t>BAJFINANCE</t>
  </si>
  <si>
    <t>BANKINDIA</t>
  </si>
  <si>
    <t>SUNTV</t>
  </si>
  <si>
    <t>RECLTD</t>
  </si>
  <si>
    <t>NMDC</t>
  </si>
  <si>
    <t>ITC</t>
  </si>
  <si>
    <t>HCLTECH</t>
  </si>
  <si>
    <t>CALL</t>
  </si>
  <si>
    <t>CANBK</t>
  </si>
  <si>
    <t>IRB</t>
  </si>
  <si>
    <t>UJJIVAN</t>
  </si>
  <si>
    <t>BHEL</t>
  </si>
  <si>
    <t>ADANIENT</t>
  </si>
  <si>
    <t>PUT</t>
  </si>
  <si>
    <t>CIPLA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</si>
</sst>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[$-409]d\-mmm\-yyyy;@"/>
    <numFmt numFmtId="179" formatCode="[$-409]d\-mmm\-yy;@"/>
    <numFmt numFmtId="180" formatCode="0.0"/>
  </numFmts>
  <fonts count="3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color theme="1"/>
      <name val="Arial"/>
      <charset val="134"/>
    </font>
    <font>
      <sz val="11"/>
      <color theme="2" tint="-0.899990844447157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6" fillId="14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7" borderId="1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5" borderId="15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/>
    <xf numFmtId="0" fontId="16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/>
    </xf>
    <xf numFmtId="178" fontId="0" fillId="0" borderId="4" xfId="32" applyNumberFormat="1" applyFont="1" applyFill="1" applyBorder="1" applyAlignment="1">
      <alignment horizontal="center" vertical="center"/>
    </xf>
    <xf numFmtId="0" fontId="4" fillId="0" borderId="4" xfId="32" applyFont="1" applyBorder="1" applyAlignment="1">
      <alignment horizontal="center" vertical="center"/>
    </xf>
    <xf numFmtId="0" fontId="0" fillId="0" borderId="4" xfId="32" applyFont="1" applyBorder="1" applyAlignment="1">
      <alignment horizontal="center" vertical="center"/>
    </xf>
    <xf numFmtId="2" fontId="0" fillId="0" borderId="4" xfId="32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4" borderId="0" xfId="0" applyFill="1"/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78" fontId="6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0" borderId="5" xfId="32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4" xfId="32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78" fontId="6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2" fontId="0" fillId="3" borderId="5" xfId="32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12" fillId="0" borderId="4" xfId="32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0" fontId="0" fillId="0" borderId="4" xfId="0" applyNumberFormat="1" applyFon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4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/>
    </xf>
    <xf numFmtId="178" fontId="8" fillId="0" borderId="4" xfId="32" applyNumberFormat="1" applyFont="1" applyFill="1" applyBorder="1" applyAlignment="1">
      <alignment horizontal="center" vertical="center"/>
    </xf>
    <xf numFmtId="0" fontId="8" fillId="0" borderId="4" xfId="32" applyFont="1" applyBorder="1" applyAlignment="1">
      <alignment horizontal="center" vertical="center"/>
    </xf>
    <xf numFmtId="2" fontId="15" fillId="0" borderId="4" xfId="32" applyNumberFormat="1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66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0"/>
          <a:ext cx="2857500" cy="136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9"/>
  <sheetViews>
    <sheetView tabSelected="1" workbookViewId="0">
      <selection activeCell="A3" sqref="A3"/>
    </sheetView>
  </sheetViews>
  <sheetFormatPr defaultColWidth="9" defaultRowHeight="15"/>
  <cols>
    <col min="1" max="1" width="15.4285714285714" customWidth="1"/>
    <col min="2" max="2" width="19.5714285714286" customWidth="1"/>
    <col min="3" max="3" width="14.4285714285714" customWidth="1"/>
    <col min="4" max="4" width="15.1428571428571" customWidth="1"/>
    <col min="5" max="5" width="12.4285714285714" customWidth="1"/>
    <col min="6" max="6" width="13.7142857142857" customWidth="1"/>
    <col min="7" max="7" width="14.2857142857143" customWidth="1"/>
    <col min="8" max="8" width="17.1428571428571" customWidth="1"/>
    <col min="9" max="9" width="18.1428571428571" customWidth="1"/>
    <col min="10" max="10" width="12.7142857142857" customWidth="1"/>
  </cols>
  <sheetData>
    <row r="1" ht="89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4"/>
    </row>
    <row r="3" ht="24.75" customHeight="1" spans="1:10">
      <c r="A3" s="45" t="s">
        <v>1</v>
      </c>
      <c r="B3" s="45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45" t="s">
        <v>10</v>
      </c>
    </row>
    <row r="4" ht="17.25" customHeight="1" spans="1:10">
      <c r="A4" s="46"/>
      <c r="B4" s="45"/>
      <c r="C4" s="45"/>
      <c r="D4" s="45"/>
      <c r="E4" s="45"/>
      <c r="F4" s="45"/>
      <c r="G4" s="45"/>
      <c r="H4" s="45"/>
      <c r="I4" s="45"/>
      <c r="J4" s="45"/>
    </row>
    <row r="5" spans="1:10">
      <c r="A5" s="47">
        <v>43481</v>
      </c>
      <c r="B5" s="48" t="s">
        <v>11</v>
      </c>
      <c r="C5" s="49">
        <f t="shared" ref="C5" si="0">300000/E5</f>
        <v>268.336314847943</v>
      </c>
      <c r="D5" s="50" t="s">
        <v>12</v>
      </c>
      <c r="E5" s="51">
        <v>1118</v>
      </c>
      <c r="F5" s="51">
        <v>1137</v>
      </c>
      <c r="G5" s="51" t="s">
        <v>13</v>
      </c>
      <c r="H5" s="29">
        <f t="shared" ref="H5" si="1">(F5-E5)*C5</f>
        <v>5098.38998211091</v>
      </c>
      <c r="I5" s="51">
        <f t="shared" ref="I5" si="2">IF(D5="SELL",IF(G5="-","0",F5-G5),IF(D5="BUY",IF(G5="-","0",G5-F5)))*C5</f>
        <v>0</v>
      </c>
      <c r="J5" s="29">
        <f t="shared" ref="J5" si="3">+I5+H5</f>
        <v>5098.38998211091</v>
      </c>
    </row>
    <row r="6" spans="1:10">
      <c r="A6" s="47">
        <v>43480</v>
      </c>
      <c r="B6" s="48" t="s">
        <v>14</v>
      </c>
      <c r="C6" s="49">
        <f t="shared" ref="C6" si="4">300000/E6</f>
        <v>638.297872340426</v>
      </c>
      <c r="D6" s="50" t="s">
        <v>12</v>
      </c>
      <c r="E6" s="51">
        <v>470</v>
      </c>
      <c r="F6" s="51">
        <v>476</v>
      </c>
      <c r="G6" s="51">
        <v>481</v>
      </c>
      <c r="H6" s="29">
        <f t="shared" ref="H6" si="5">(F6-E6)*C6</f>
        <v>3829.78723404255</v>
      </c>
      <c r="I6" s="51">
        <f t="shared" ref="I6" si="6">IF(D6="SELL",IF(G6="-","0",F6-G6),IF(D6="BUY",IF(G6="-","0",G6-F6)))*C6</f>
        <v>3191.48936170213</v>
      </c>
      <c r="J6" s="29">
        <f t="shared" ref="J6" si="7">+I6+H6</f>
        <v>7021.27659574468</v>
      </c>
    </row>
    <row r="7" spans="1:10">
      <c r="A7" s="47">
        <v>43479</v>
      </c>
      <c r="B7" s="48" t="s">
        <v>15</v>
      </c>
      <c r="C7" s="49">
        <f t="shared" ref="C7" si="8">300000/E7</f>
        <v>258.620689655172</v>
      </c>
      <c r="D7" s="50" t="s">
        <v>12</v>
      </c>
      <c r="E7" s="51">
        <v>1160</v>
      </c>
      <c r="F7" s="51">
        <v>1180</v>
      </c>
      <c r="G7" s="51">
        <v>1210</v>
      </c>
      <c r="H7" s="29">
        <f t="shared" ref="H7" si="9">(F7-E7)*C7</f>
        <v>5172.41379310345</v>
      </c>
      <c r="I7" s="51">
        <f t="shared" ref="I7" si="10">IF(D7="SELL",IF(G7="-","0",F7-G7),IF(D7="BUY",IF(G7="-","0",G7-F7)))*C7</f>
        <v>7758.62068965517</v>
      </c>
      <c r="J7" s="29">
        <f t="shared" ref="J7" si="11">+I7+H7</f>
        <v>12931.0344827586</v>
      </c>
    </row>
    <row r="8" spans="1:10">
      <c r="A8" s="47">
        <v>43476</v>
      </c>
      <c r="B8" s="48" t="s">
        <v>16</v>
      </c>
      <c r="C8" s="49">
        <f t="shared" ref="C8" si="12">300000/E8</f>
        <v>337.837837837838</v>
      </c>
      <c r="D8" s="50" t="s">
        <v>12</v>
      </c>
      <c r="E8" s="51">
        <v>888</v>
      </c>
      <c r="F8" s="51">
        <v>893</v>
      </c>
      <c r="G8" s="51" t="s">
        <v>13</v>
      </c>
      <c r="H8" s="29">
        <f t="shared" ref="H8" si="13">(F8-E8)*C8</f>
        <v>1689.18918918919</v>
      </c>
      <c r="I8" s="51">
        <f t="shared" ref="I8" si="14">IF(D8="SELL",IF(G8="-","0",F8-G8),IF(D8="BUY",IF(G8="-","0",G8-F8)))*C8</f>
        <v>0</v>
      </c>
      <c r="J8" s="29">
        <f t="shared" ref="J8" si="15">+I8+H8</f>
        <v>1689.18918918919</v>
      </c>
    </row>
    <row r="9" spans="1:10">
      <c r="A9" s="47">
        <v>43475</v>
      </c>
      <c r="B9" s="48" t="s">
        <v>17</v>
      </c>
      <c r="C9" s="49">
        <f t="shared" ref="C9" si="16">300000/E9</f>
        <v>1016.94915254237</v>
      </c>
      <c r="D9" s="50" t="s">
        <v>12</v>
      </c>
      <c r="E9" s="51">
        <v>295</v>
      </c>
      <c r="F9" s="51">
        <v>300</v>
      </c>
      <c r="G9" s="51">
        <v>309</v>
      </c>
      <c r="H9" s="29">
        <f t="shared" ref="H9" si="17">(F9-E9)*C9</f>
        <v>5084.74576271186</v>
      </c>
      <c r="I9" s="51">
        <f t="shared" ref="I9" si="18">IF(D9="SELL",IF(G9="-","0",F9-G9),IF(D9="BUY",IF(G9="-","0",G9-F9)))*C9</f>
        <v>9152.54237288136</v>
      </c>
      <c r="J9" s="29">
        <f t="shared" ref="J9" si="19">+I9+H9</f>
        <v>14237.2881355932</v>
      </c>
    </row>
    <row r="10" spans="1:10">
      <c r="A10" s="47">
        <v>43474</v>
      </c>
      <c r="B10" s="48" t="s">
        <v>18</v>
      </c>
      <c r="C10" s="49">
        <f t="shared" ref="C10" si="20">300000/E10</f>
        <v>238.095238095238</v>
      </c>
      <c r="D10" s="50" t="s">
        <v>12</v>
      </c>
      <c r="E10" s="51">
        <v>1260</v>
      </c>
      <c r="F10" s="51">
        <v>1261</v>
      </c>
      <c r="G10" s="51" t="s">
        <v>13</v>
      </c>
      <c r="H10" s="29">
        <f t="shared" ref="H10" si="21">(F10-E10)*C10</f>
        <v>238.095238095238</v>
      </c>
      <c r="I10" s="51">
        <f t="shared" ref="I10" si="22">IF(D10="SELL",IF(G10="-","0",F10-G10),IF(D10="BUY",IF(G10="-","0",G10-F10)))*C10</f>
        <v>0</v>
      </c>
      <c r="J10" s="29">
        <f t="shared" ref="J10" si="23">+I10+H10</f>
        <v>238.095238095238</v>
      </c>
    </row>
    <row r="11" spans="1:10">
      <c r="A11" s="47">
        <v>43473</v>
      </c>
      <c r="B11" s="48" t="s">
        <v>19</v>
      </c>
      <c r="C11" s="49">
        <f t="shared" ref="C11:C12" si="24">300000/E11</f>
        <v>704.225352112676</v>
      </c>
      <c r="D11" s="50" t="s">
        <v>12</v>
      </c>
      <c r="E11" s="51">
        <v>426</v>
      </c>
      <c r="F11" s="51">
        <v>432.5</v>
      </c>
      <c r="G11" s="51" t="s">
        <v>13</v>
      </c>
      <c r="H11" s="29">
        <f t="shared" ref="H11" si="25">(F11-E11)*C11</f>
        <v>4577.46478873239</v>
      </c>
      <c r="I11" s="51">
        <f t="shared" ref="I11" si="26">IF(D11="SELL",IF(G11="-","0",F11-G11),IF(D11="BUY",IF(G11="-","0",G11-F11)))*C11</f>
        <v>0</v>
      </c>
      <c r="J11" s="29">
        <f t="shared" ref="J11" si="27">+I11+H11</f>
        <v>4577.46478873239</v>
      </c>
    </row>
    <row r="12" spans="1:10">
      <c r="A12" s="47">
        <v>43469</v>
      </c>
      <c r="B12" s="48" t="s">
        <v>14</v>
      </c>
      <c r="C12" s="49">
        <f t="shared" si="24"/>
        <v>680.272108843537</v>
      </c>
      <c r="D12" s="50" t="s">
        <v>20</v>
      </c>
      <c r="E12" s="51">
        <v>441</v>
      </c>
      <c r="F12" s="51">
        <v>440</v>
      </c>
      <c r="G12" s="51" t="s">
        <v>13</v>
      </c>
      <c r="H12" s="29">
        <f>(E12-F12)*C12</f>
        <v>680.272108843537</v>
      </c>
      <c r="I12" s="51">
        <f t="shared" ref="I12" si="28">IF(D12="SELL",IF(G12="-","0",F12-G12),IF(D12="BUY",IF(G12="-","0",G12-F12)))*C12</f>
        <v>0</v>
      </c>
      <c r="J12" s="29">
        <f t="shared" ref="J12" si="29">+I12+H12</f>
        <v>680.272108843537</v>
      </c>
    </row>
    <row r="13" spans="1:10">
      <c r="A13" s="47">
        <v>43468</v>
      </c>
      <c r="B13" s="48" t="s">
        <v>21</v>
      </c>
      <c r="C13" s="49">
        <f t="shared" ref="C13" si="30">300000/E13</f>
        <v>310.880829015544</v>
      </c>
      <c r="D13" s="50" t="s">
        <v>20</v>
      </c>
      <c r="E13" s="51">
        <v>965</v>
      </c>
      <c r="F13" s="51">
        <v>945</v>
      </c>
      <c r="G13" s="51" t="s">
        <v>13</v>
      </c>
      <c r="H13" s="29">
        <f>(E13-F13)*C13</f>
        <v>6217.61658031088</v>
      </c>
      <c r="I13" s="51">
        <f t="shared" ref="I13" si="31">IF(D13="SELL",IF(G13="-","0",F13-G13),IF(D13="BUY",IF(G13="-","0",G13-F13)))*C13</f>
        <v>0</v>
      </c>
      <c r="J13" s="29">
        <f t="shared" ref="J13" si="32">+I13+H13</f>
        <v>6217.61658031088</v>
      </c>
    </row>
    <row r="14" spans="1:10">
      <c r="A14" s="47">
        <v>43466</v>
      </c>
      <c r="B14" s="48" t="s">
        <v>22</v>
      </c>
      <c r="C14" s="49">
        <f t="shared" ref="C14" si="33">300000/E14</f>
        <v>433.526011560694</v>
      </c>
      <c r="D14" s="50" t="s">
        <v>12</v>
      </c>
      <c r="E14" s="51">
        <v>692</v>
      </c>
      <c r="F14" s="51">
        <v>702.8</v>
      </c>
      <c r="G14" s="51" t="s">
        <v>13</v>
      </c>
      <c r="H14" s="29">
        <f t="shared" ref="H14" si="34">(F14-E14)*C14</f>
        <v>4682.08092485547</v>
      </c>
      <c r="I14" s="51">
        <f t="shared" ref="I14" si="35">IF(D14="SELL",IF(G14="-","0",F14-G14),IF(D14="BUY",IF(G14="-","0",G14-F14)))*C14</f>
        <v>0</v>
      </c>
      <c r="J14" s="29">
        <f t="shared" ref="J14" si="36">+I14+H14</f>
        <v>4682.08092485547</v>
      </c>
    </row>
    <row r="15" spans="1:10">
      <c r="A15" s="47">
        <v>43465</v>
      </c>
      <c r="B15" s="48" t="s">
        <v>23</v>
      </c>
      <c r="C15" s="49">
        <f t="shared" ref="C15" si="37">300000/E15</f>
        <v>824.175824175824</v>
      </c>
      <c r="D15" s="50" t="s">
        <v>12</v>
      </c>
      <c r="E15" s="51">
        <v>364</v>
      </c>
      <c r="F15" s="51">
        <v>370</v>
      </c>
      <c r="G15" s="51" t="s">
        <v>13</v>
      </c>
      <c r="H15" s="29">
        <f t="shared" ref="H15" si="38">(F15-E15)*C15</f>
        <v>4945.05494505495</v>
      </c>
      <c r="I15" s="51">
        <f t="shared" ref="I15" si="39">IF(D15="SELL",IF(G15="-","0",F15-G15),IF(D15="BUY",IF(G15="-","0",G15-F15)))*C15</f>
        <v>0</v>
      </c>
      <c r="J15" s="29">
        <f t="shared" ref="J15" si="40">+I15+H15</f>
        <v>4945.05494505495</v>
      </c>
    </row>
    <row r="16" spans="1:10">
      <c r="A16" s="47">
        <v>43462</v>
      </c>
      <c r="B16" s="48" t="s">
        <v>24</v>
      </c>
      <c r="C16" s="49">
        <f t="shared" ref="C16" si="41">300000/E16</f>
        <v>1442.30769230769</v>
      </c>
      <c r="D16" s="50" t="s">
        <v>12</v>
      </c>
      <c r="E16" s="51">
        <v>208</v>
      </c>
      <c r="F16" s="51">
        <v>212.5</v>
      </c>
      <c r="G16" s="51" t="s">
        <v>13</v>
      </c>
      <c r="H16" s="29">
        <f t="shared" ref="H16" si="42">(F16-E16)*C16</f>
        <v>6490.38461538462</v>
      </c>
      <c r="I16" s="51">
        <f t="shared" ref="I16" si="43">IF(D16="SELL",IF(G16="-","0",F16-G16),IF(D16="BUY",IF(G16="-","0",G16-F16)))*C16</f>
        <v>0</v>
      </c>
      <c r="J16" s="29">
        <f t="shared" ref="J16" si="44">+I16+H16</f>
        <v>6490.38461538462</v>
      </c>
    </row>
    <row r="17" spans="1:10">
      <c r="A17" s="47">
        <v>43461</v>
      </c>
      <c r="B17" s="48" t="s">
        <v>25</v>
      </c>
      <c r="C17" s="49">
        <f t="shared" ref="C17" si="45">300000/E17</f>
        <v>597.609561752988</v>
      </c>
      <c r="D17" s="50" t="s">
        <v>12</v>
      </c>
      <c r="E17" s="51">
        <v>502</v>
      </c>
      <c r="F17" s="51">
        <v>509.5</v>
      </c>
      <c r="G17" s="51" t="s">
        <v>13</v>
      </c>
      <c r="H17" s="29">
        <f t="shared" ref="H17:H19" si="46">(F17-E17)*C17</f>
        <v>4482.07171314741</v>
      </c>
      <c r="I17" s="51">
        <f t="shared" ref="I17" si="47">IF(D17="SELL",IF(G17="-","0",F17-G17),IF(D17="BUY",IF(G17="-","0",G17-F17)))*C17</f>
        <v>0</v>
      </c>
      <c r="J17" s="29">
        <f t="shared" ref="J17" si="48">+I17+H17</f>
        <v>4482.07171314741</v>
      </c>
    </row>
    <row r="18" spans="1:10">
      <c r="A18" s="47">
        <v>43460</v>
      </c>
      <c r="B18" s="48" t="s">
        <v>26</v>
      </c>
      <c r="C18" s="49">
        <f t="shared" ref="C18" si="49">300000/E18</f>
        <v>705.882352941176</v>
      </c>
      <c r="D18" s="50" t="s">
        <v>20</v>
      </c>
      <c r="E18" s="51">
        <v>425</v>
      </c>
      <c r="F18" s="51">
        <v>433</v>
      </c>
      <c r="G18" s="51" t="s">
        <v>13</v>
      </c>
      <c r="H18" s="29">
        <f>(E18-F18)*C18</f>
        <v>-5647.05882352941</v>
      </c>
      <c r="I18" s="51">
        <f t="shared" ref="I18" si="50">IF(D18="SELL",IF(G18="-","0",F18-G18),IF(D18="BUY",IF(G18="-","0",G18-F18)))*C18</f>
        <v>0</v>
      </c>
      <c r="J18" s="29">
        <f t="shared" ref="J18" si="51">+I18+H18</f>
        <v>-5647.05882352941</v>
      </c>
    </row>
    <row r="19" spans="1:10">
      <c r="A19" s="47">
        <v>43458</v>
      </c>
      <c r="B19" s="48" t="s">
        <v>27</v>
      </c>
      <c r="C19" s="49">
        <f t="shared" ref="C19" si="52">300000/E19</f>
        <v>351.288056206089</v>
      </c>
      <c r="D19" s="50" t="s">
        <v>12</v>
      </c>
      <c r="E19" s="51">
        <v>854</v>
      </c>
      <c r="F19" s="51">
        <v>840</v>
      </c>
      <c r="G19" s="51" t="s">
        <v>13</v>
      </c>
      <c r="H19" s="29">
        <f t="shared" si="46"/>
        <v>-4918.03278688525</v>
      </c>
      <c r="I19" s="51">
        <f t="shared" ref="I19" si="53">IF(D19="SELL",IF(G19="-","0",F19-G19),IF(D19="BUY",IF(G19="-","0",G19-F19)))*C19</f>
        <v>0</v>
      </c>
      <c r="J19" s="29">
        <f t="shared" ref="J19" si="54">+I19+H19</f>
        <v>-4918.03278688525</v>
      </c>
    </row>
    <row r="20" spans="1:10">
      <c r="A20" s="47">
        <v>43455</v>
      </c>
      <c r="B20" s="48" t="s">
        <v>28</v>
      </c>
      <c r="C20" s="49">
        <f t="shared" ref="C20" si="55">300000/E20</f>
        <v>203.1144211239</v>
      </c>
      <c r="D20" s="50" t="s">
        <v>20</v>
      </c>
      <c r="E20" s="51">
        <v>1477</v>
      </c>
      <c r="F20" s="51">
        <v>1470</v>
      </c>
      <c r="G20" s="51" t="s">
        <v>13</v>
      </c>
      <c r="H20" s="29">
        <f>(E20-F20)*C20</f>
        <v>1421.8009478673</v>
      </c>
      <c r="I20" s="51">
        <f t="shared" ref="I20" si="56">IF(D20="SELL",IF(G20="-","0",F20-G20),IF(D20="BUY",IF(G20="-","0",G20-F20)))*C20</f>
        <v>0</v>
      </c>
      <c r="J20" s="29">
        <f t="shared" ref="J20" si="57">+I20+H20</f>
        <v>1421.8009478673</v>
      </c>
    </row>
    <row r="21" spans="1:10">
      <c r="A21" s="47">
        <v>43454</v>
      </c>
      <c r="B21" s="48" t="s">
        <v>29</v>
      </c>
      <c r="C21" s="49">
        <f t="shared" ref="C21" si="58">300000/E21</f>
        <v>357.99522673031</v>
      </c>
      <c r="D21" s="50" t="s">
        <v>12</v>
      </c>
      <c r="E21" s="51">
        <v>838</v>
      </c>
      <c r="F21" s="51">
        <v>840</v>
      </c>
      <c r="G21" s="51" t="s">
        <v>13</v>
      </c>
      <c r="H21" s="29">
        <f t="shared" ref="H21" si="59">(F21-E21)*C21</f>
        <v>715.990453460621</v>
      </c>
      <c r="I21" s="51">
        <f t="shared" ref="I21" si="60">IF(D21="SELL",IF(G21="-","0",F21-G21),IF(D21="BUY",IF(G21="-","0",G21-F21)))*C21</f>
        <v>0</v>
      </c>
      <c r="J21" s="29">
        <f t="shared" ref="J21" si="61">+I21+H21</f>
        <v>715.990453460621</v>
      </c>
    </row>
    <row r="22" spans="1:10">
      <c r="A22" s="47">
        <v>43453</v>
      </c>
      <c r="B22" s="48" t="s">
        <v>30</v>
      </c>
      <c r="C22" s="49">
        <f t="shared" ref="C22" si="62">300000/E22</f>
        <v>364.963503649635</v>
      </c>
      <c r="D22" s="50" t="s">
        <v>12</v>
      </c>
      <c r="E22" s="51">
        <v>822</v>
      </c>
      <c r="F22" s="51">
        <v>835</v>
      </c>
      <c r="G22" s="51">
        <v>842</v>
      </c>
      <c r="H22" s="29">
        <f t="shared" ref="H22" si="63">(F22-E22)*C22</f>
        <v>4744.52554744526</v>
      </c>
      <c r="I22" s="51">
        <f t="shared" ref="I22" si="64">IF(D22="SELL",IF(G22="-","0",F22-G22),IF(D22="BUY",IF(G22="-","0",G22-F22)))*C22</f>
        <v>2554.74452554744</v>
      </c>
      <c r="J22" s="29">
        <f t="shared" ref="J22" si="65">+I22+H22</f>
        <v>7299.2700729927</v>
      </c>
    </row>
    <row r="23" spans="1:10">
      <c r="A23" s="47">
        <v>43452</v>
      </c>
      <c r="B23" s="48" t="s">
        <v>31</v>
      </c>
      <c r="C23" s="49">
        <f t="shared" ref="C23" si="66">300000/E23</f>
        <v>356.718192627824</v>
      </c>
      <c r="D23" s="50" t="s">
        <v>20</v>
      </c>
      <c r="E23" s="51">
        <v>841</v>
      </c>
      <c r="F23" s="51" t="s">
        <v>32</v>
      </c>
      <c r="G23" s="51" t="s">
        <v>13</v>
      </c>
      <c r="H23" s="29">
        <v>0</v>
      </c>
      <c r="I23" s="51">
        <f t="shared" ref="I23" si="67">IF(D23="SELL",IF(G23="-","0",F23-G23),IF(D23="BUY",IF(G23="-","0",G23-F23)))*C23</f>
        <v>0</v>
      </c>
      <c r="J23" s="29">
        <f t="shared" ref="J23" si="68">+I23+H23</f>
        <v>0</v>
      </c>
    </row>
    <row r="24" spans="1:10">
      <c r="A24" s="47">
        <v>43451</v>
      </c>
      <c r="B24" s="48" t="s">
        <v>33</v>
      </c>
      <c r="C24" s="49">
        <f t="shared" ref="C24" si="69">300000/E24</f>
        <v>430.416068866571</v>
      </c>
      <c r="D24" s="50" t="s">
        <v>20</v>
      </c>
      <c r="E24" s="51">
        <v>697</v>
      </c>
      <c r="F24" s="51">
        <v>700</v>
      </c>
      <c r="G24" s="51" t="s">
        <v>13</v>
      </c>
      <c r="H24" s="29">
        <f>(E24-F24)*C24</f>
        <v>-1291.24820659971</v>
      </c>
      <c r="I24" s="51">
        <f t="shared" ref="I24" si="70">IF(D24="SELL",IF(G24="-","0",F24-G24),IF(D24="BUY",IF(G24="-","0",G24-F24)))*C24</f>
        <v>0</v>
      </c>
      <c r="J24" s="29">
        <f t="shared" ref="J24" si="71">+I24+H24</f>
        <v>-1291.24820659971</v>
      </c>
    </row>
    <row r="25" spans="1:10">
      <c r="A25" s="47">
        <v>43448</v>
      </c>
      <c r="B25" s="48" t="s">
        <v>34</v>
      </c>
      <c r="C25" s="49">
        <f t="shared" ref="C25" si="72">300000/E25</f>
        <v>573.613766730401</v>
      </c>
      <c r="D25" s="50" t="s">
        <v>12</v>
      </c>
      <c r="E25" s="51">
        <v>523</v>
      </c>
      <c r="F25" s="51">
        <v>533</v>
      </c>
      <c r="G25" s="51">
        <v>542</v>
      </c>
      <c r="H25" s="29">
        <f t="shared" ref="H25" si="73">(F25-E25)*C25</f>
        <v>5736.13766730401</v>
      </c>
      <c r="I25" s="51">
        <f t="shared" ref="I25" si="74">IF(D25="SELL",IF(G25="-","0",F25-G25),IF(D25="BUY",IF(G25="-","0",G25-F25)))*C25</f>
        <v>5162.52390057361</v>
      </c>
      <c r="J25" s="29">
        <f t="shared" ref="J25" si="75">+I25+H25</f>
        <v>10898.6615678776</v>
      </c>
    </row>
    <row r="26" spans="1:10">
      <c r="A26" s="47">
        <v>43446</v>
      </c>
      <c r="B26" s="48" t="s">
        <v>35</v>
      </c>
      <c r="C26" s="49">
        <f t="shared" ref="C26" si="76">300000/E26</f>
        <v>874.63556851312</v>
      </c>
      <c r="D26" s="50" t="s">
        <v>12</v>
      </c>
      <c r="E26" s="51">
        <v>343</v>
      </c>
      <c r="F26" s="51">
        <v>347.6</v>
      </c>
      <c r="G26" s="51" t="s">
        <v>13</v>
      </c>
      <c r="H26" s="29">
        <f t="shared" ref="H26" si="77">(F26-E26)*C26</f>
        <v>4023.32361516037</v>
      </c>
      <c r="I26" s="51">
        <f t="shared" ref="I26" si="78">IF(D26="SELL",IF(G26="-","0",F26-G26),IF(D26="BUY",IF(G26="-","0",G26-F26)))*C26</f>
        <v>0</v>
      </c>
      <c r="J26" s="29">
        <f t="shared" ref="J26" si="79">+I26+H26</f>
        <v>4023.32361516037</v>
      </c>
    </row>
    <row r="27" spans="1:10">
      <c r="A27" s="47">
        <v>43446</v>
      </c>
      <c r="B27" s="48" t="s">
        <v>35</v>
      </c>
      <c r="C27" s="49">
        <f t="shared" ref="C27" si="80">300000/E27</f>
        <v>874.63556851312</v>
      </c>
      <c r="D27" s="50" t="s">
        <v>12</v>
      </c>
      <c r="E27" s="51">
        <v>343</v>
      </c>
      <c r="F27" s="51">
        <v>347.6</v>
      </c>
      <c r="G27" s="51" t="s">
        <v>13</v>
      </c>
      <c r="H27" s="29">
        <f t="shared" ref="H27" si="81">(F27-E27)*C27</f>
        <v>4023.32361516037</v>
      </c>
      <c r="I27" s="51">
        <f t="shared" ref="I27" si="82">IF(D27="SELL",IF(G27="-","0",F27-G27),IF(D27="BUY",IF(G27="-","0",G27-F27)))*C27</f>
        <v>0</v>
      </c>
      <c r="J27" s="29">
        <f t="shared" ref="J27" si="83">+I27+H27</f>
        <v>4023.32361516037</v>
      </c>
    </row>
    <row r="28" spans="1:10">
      <c r="A28" s="47">
        <v>43445</v>
      </c>
      <c r="B28" s="48" t="s">
        <v>36</v>
      </c>
      <c r="C28" s="49">
        <f t="shared" ref="C28" si="84">300000/E28</f>
        <v>202.702702702703</v>
      </c>
      <c r="D28" s="50" t="s">
        <v>12</v>
      </c>
      <c r="E28" s="51">
        <v>1480</v>
      </c>
      <c r="F28" s="51">
        <v>1455</v>
      </c>
      <c r="G28" s="51" t="s">
        <v>13</v>
      </c>
      <c r="H28" s="29">
        <f t="shared" ref="H28" si="85">(F28-E28)*C28</f>
        <v>-5067.56756756757</v>
      </c>
      <c r="I28" s="51">
        <f t="shared" ref="I28" si="86">IF(D28="SELL",IF(G28="-","0",F28-G28),IF(D28="BUY",IF(G28="-","0",G28-F28)))*C28</f>
        <v>0</v>
      </c>
      <c r="J28" s="29">
        <f t="shared" ref="J28" si="87">+I28+H28</f>
        <v>-5067.56756756757</v>
      </c>
    </row>
    <row r="29" spans="1:10">
      <c r="A29" s="47">
        <v>43444</v>
      </c>
      <c r="B29" s="48" t="s">
        <v>37</v>
      </c>
      <c r="C29" s="49">
        <f t="shared" ref="C29" si="88">300000/E29</f>
        <v>86.8306801736614</v>
      </c>
      <c r="D29" s="50" t="s">
        <v>20</v>
      </c>
      <c r="E29" s="51">
        <v>3455</v>
      </c>
      <c r="F29" s="51" t="s">
        <v>32</v>
      </c>
      <c r="G29" s="51" t="s">
        <v>13</v>
      </c>
      <c r="H29" s="29">
        <v>0</v>
      </c>
      <c r="I29" s="51">
        <f t="shared" ref="I29" si="89">IF(D29="SELL",IF(G29="-","0",F29-G29),IF(D29="BUY",IF(G29="-","0",G29-F29)))*C29</f>
        <v>0</v>
      </c>
      <c r="J29" s="29">
        <f t="shared" ref="J29" si="90">+I29+H29</f>
        <v>0</v>
      </c>
    </row>
    <row r="30" spans="1:10">
      <c r="A30" s="47">
        <v>43440</v>
      </c>
      <c r="B30" s="48" t="s">
        <v>38</v>
      </c>
      <c r="C30" s="49">
        <f t="shared" ref="C30:C31" si="91">300000/E30</f>
        <v>310.880829015544</v>
      </c>
      <c r="D30" s="50" t="s">
        <v>20</v>
      </c>
      <c r="E30" s="51">
        <v>965</v>
      </c>
      <c r="F30" s="51">
        <v>950</v>
      </c>
      <c r="G30" s="51" t="s">
        <v>13</v>
      </c>
      <c r="H30" s="29">
        <f>(E30-F30)*C30</f>
        <v>4663.21243523316</v>
      </c>
      <c r="I30" s="51">
        <f t="shared" ref="I30:I31" si="92">IF(D30="SELL",IF(G30="-","0",F30-G30),IF(D30="BUY",IF(G30="-","0",G30-F30)))*C30</f>
        <v>0</v>
      </c>
      <c r="J30" s="29">
        <f t="shared" ref="J30:J31" si="93">+I30+H30</f>
        <v>4663.21243523316</v>
      </c>
    </row>
    <row r="31" spans="1:10">
      <c r="A31" s="47">
        <v>43439</v>
      </c>
      <c r="B31" s="48" t="s">
        <v>39</v>
      </c>
      <c r="C31" s="49">
        <f t="shared" si="91"/>
        <v>852.272727272727</v>
      </c>
      <c r="D31" s="50" t="s">
        <v>12</v>
      </c>
      <c r="E31" s="51">
        <v>352</v>
      </c>
      <c r="F31" s="51">
        <v>360</v>
      </c>
      <c r="G31" s="51" t="s">
        <v>13</v>
      </c>
      <c r="H31" s="29">
        <f t="shared" ref="H31" si="94">(F31-E31)*C31</f>
        <v>6818.18181818182</v>
      </c>
      <c r="I31" s="51">
        <f t="shared" si="92"/>
        <v>0</v>
      </c>
      <c r="J31" s="29">
        <f t="shared" si="93"/>
        <v>6818.18181818182</v>
      </c>
    </row>
    <row r="32" spans="1:10">
      <c r="A32" s="47">
        <v>43438</v>
      </c>
      <c r="B32" s="48" t="s">
        <v>40</v>
      </c>
      <c r="C32" s="49">
        <f t="shared" ref="C32" si="95">300000/E32</f>
        <v>276.497695852535</v>
      </c>
      <c r="D32" s="50" t="s">
        <v>12</v>
      </c>
      <c r="E32" s="51">
        <v>1085</v>
      </c>
      <c r="F32" s="51">
        <v>1103</v>
      </c>
      <c r="G32" s="51" t="s">
        <v>13</v>
      </c>
      <c r="H32" s="29">
        <f t="shared" ref="H32" si="96">(F32-E32)*C32</f>
        <v>4976.95852534562</v>
      </c>
      <c r="I32" s="51">
        <f t="shared" ref="I32" si="97">IF(D32="SELL",IF(G32="-","0",F32-G32),IF(D32="BUY",IF(G32="-","0",G32-F32)))*C32</f>
        <v>0</v>
      </c>
      <c r="J32" s="29">
        <f t="shared" ref="J32" si="98">+I32+H32</f>
        <v>4976.95852534562</v>
      </c>
    </row>
    <row r="33" spans="1:10">
      <c r="A33" s="47">
        <v>43437</v>
      </c>
      <c r="B33" s="48" t="s">
        <v>41</v>
      </c>
      <c r="C33" s="49">
        <f t="shared" ref="C33" si="99">300000/E33</f>
        <v>554.52865064695</v>
      </c>
      <c r="D33" s="50" t="s">
        <v>12</v>
      </c>
      <c r="E33" s="51">
        <v>541</v>
      </c>
      <c r="F33" s="51">
        <v>531</v>
      </c>
      <c r="G33" s="51" t="s">
        <v>13</v>
      </c>
      <c r="H33" s="29">
        <f t="shared" ref="H33" si="100">(F33-E33)*C33</f>
        <v>-5545.2865064695</v>
      </c>
      <c r="I33" s="51">
        <f t="shared" ref="I33" si="101">IF(D33="SELL",IF(G33="-","0",F33-G33),IF(D33="BUY",IF(G33="-","0",G33-F33)))*C33</f>
        <v>0</v>
      </c>
      <c r="J33" s="29">
        <f t="shared" ref="J33" si="102">+I33+H33</f>
        <v>-5545.2865064695</v>
      </c>
    </row>
    <row r="34" spans="1:10">
      <c r="A34" s="47">
        <v>43434</v>
      </c>
      <c r="B34" s="48" t="s">
        <v>42</v>
      </c>
      <c r="C34" s="49">
        <f t="shared" ref="C34" si="103">300000/E34</f>
        <v>508.474576271186</v>
      </c>
      <c r="D34" s="50" t="s">
        <v>12</v>
      </c>
      <c r="E34" s="51">
        <v>590</v>
      </c>
      <c r="F34" s="51">
        <v>600</v>
      </c>
      <c r="G34" s="51">
        <v>612</v>
      </c>
      <c r="H34" s="29">
        <f t="shared" ref="H34" si="104">(F34-E34)*C34</f>
        <v>5084.74576271186</v>
      </c>
      <c r="I34" s="51">
        <f t="shared" ref="I34" si="105">IF(D34="SELL",IF(G34="-","0",F34-G34),IF(D34="BUY",IF(G34="-","0",G34-F34)))*C34</f>
        <v>6101.69491525424</v>
      </c>
      <c r="J34" s="29">
        <f t="shared" ref="J34" si="106">+I34+H34</f>
        <v>11186.4406779661</v>
      </c>
    </row>
    <row r="35" spans="1:10">
      <c r="A35" s="47">
        <v>43433</v>
      </c>
      <c r="B35" s="48" t="s">
        <v>43</v>
      </c>
      <c r="C35" s="49">
        <f t="shared" ref="C35:C36" si="107">300000/E35</f>
        <v>793.650793650794</v>
      </c>
      <c r="D35" s="50" t="s">
        <v>12</v>
      </c>
      <c r="E35" s="51">
        <v>378</v>
      </c>
      <c r="F35" s="51">
        <v>386</v>
      </c>
      <c r="G35" s="51">
        <v>393</v>
      </c>
      <c r="H35" s="29">
        <f t="shared" ref="H35:H36" si="108">(F35-E35)*C35</f>
        <v>6349.20634920635</v>
      </c>
      <c r="I35" s="51">
        <f t="shared" ref="I35:I36" si="109">IF(D35="SELL",IF(G35="-","0",F35-G35),IF(D35="BUY",IF(G35="-","0",G35-F35)))*C35</f>
        <v>5555.55555555556</v>
      </c>
      <c r="J35" s="29">
        <f t="shared" ref="J35:J36" si="110">+I35+H35</f>
        <v>11904.7619047619</v>
      </c>
    </row>
    <row r="36" spans="1:10">
      <c r="A36" s="47">
        <v>43432</v>
      </c>
      <c r="B36" s="48" t="s">
        <v>44</v>
      </c>
      <c r="C36" s="49">
        <f t="shared" si="107"/>
        <v>520.833333333333</v>
      </c>
      <c r="D36" s="50" t="s">
        <v>12</v>
      </c>
      <c r="E36" s="51">
        <v>576</v>
      </c>
      <c r="F36" s="51">
        <v>586</v>
      </c>
      <c r="G36" s="51">
        <v>598</v>
      </c>
      <c r="H36" s="29">
        <f t="shared" si="108"/>
        <v>5208.33333333333</v>
      </c>
      <c r="I36" s="51">
        <f t="shared" si="109"/>
        <v>6250</v>
      </c>
      <c r="J36" s="29">
        <f t="shared" si="110"/>
        <v>11458.3333333333</v>
      </c>
    </row>
    <row r="37" spans="1:10">
      <c r="A37" s="47">
        <v>43431</v>
      </c>
      <c r="B37" s="48" t="s">
        <v>45</v>
      </c>
      <c r="C37" s="49">
        <f t="shared" ref="C37:C38" si="111">300000/E37</f>
        <v>398.936170212766</v>
      </c>
      <c r="D37" s="50" t="s">
        <v>20</v>
      </c>
      <c r="E37" s="51">
        <v>752</v>
      </c>
      <c r="F37" s="51">
        <v>742</v>
      </c>
      <c r="G37" s="51">
        <v>730</v>
      </c>
      <c r="H37" s="29">
        <f t="shared" ref="H37:H41" si="112">(E37-F37)*C37</f>
        <v>3989.36170212766</v>
      </c>
      <c r="I37" s="51">
        <f t="shared" ref="I37" si="113">IF(D37="SELL",IF(G37="-","0",F37-G37),IF(D37="BUY",IF(G37="-","0",G37-F37)))*C37</f>
        <v>4787.23404255319</v>
      </c>
      <c r="J37" s="29">
        <f t="shared" ref="J37:J38" si="114">+I37+H37</f>
        <v>8776.59574468085</v>
      </c>
    </row>
    <row r="38" spans="1:10">
      <c r="A38" s="47">
        <v>43430</v>
      </c>
      <c r="B38" s="48" t="s">
        <v>23</v>
      </c>
      <c r="C38" s="49">
        <f t="shared" si="111"/>
        <v>909.090909090909</v>
      </c>
      <c r="D38" s="50" t="s">
        <v>12</v>
      </c>
      <c r="E38" s="51">
        <v>330</v>
      </c>
      <c r="F38" s="51">
        <v>334</v>
      </c>
      <c r="G38" s="51" t="s">
        <v>13</v>
      </c>
      <c r="H38" s="29">
        <f t="shared" ref="H38" si="115">(F38-E38)*C38</f>
        <v>3636.36363636364</v>
      </c>
      <c r="I38" s="51">
        <f t="shared" ref="I38" si="116">IF(D38="SELL",IF(G38="-","0",F38-G38),IF(D38="BUY",IF(G38="-","0",G38-F38)))*C38</f>
        <v>0</v>
      </c>
      <c r="J38" s="29">
        <f t="shared" si="114"/>
        <v>3636.36363636364</v>
      </c>
    </row>
    <row r="39" spans="1:10">
      <c r="A39" s="47">
        <v>43426</v>
      </c>
      <c r="B39" s="48" t="s">
        <v>46</v>
      </c>
      <c r="C39" s="49">
        <f t="shared" ref="C39:C40" si="117">300000/E39</f>
        <v>931.67701863354</v>
      </c>
      <c r="D39" s="50" t="s">
        <v>12</v>
      </c>
      <c r="E39" s="51">
        <v>322</v>
      </c>
      <c r="F39" s="51">
        <v>322</v>
      </c>
      <c r="G39" s="51" t="s">
        <v>13</v>
      </c>
      <c r="H39" s="29">
        <f t="shared" si="112"/>
        <v>0</v>
      </c>
      <c r="I39" s="51">
        <f t="shared" ref="I39:I40" si="118">IF(D39="SELL",IF(G39="-","0",F39-G39),IF(D39="BUY",IF(G39="-","0",G39-F39)))*C39</f>
        <v>0</v>
      </c>
      <c r="J39" s="29">
        <f t="shared" ref="J39:J40" si="119">+I39+H39</f>
        <v>0</v>
      </c>
    </row>
    <row r="40" spans="1:10">
      <c r="A40" s="47">
        <v>43425</v>
      </c>
      <c r="B40" s="48" t="s">
        <v>47</v>
      </c>
      <c r="C40" s="49">
        <f t="shared" si="117"/>
        <v>377.833753148615</v>
      </c>
      <c r="D40" s="50" t="s">
        <v>12</v>
      </c>
      <c r="E40" s="51">
        <v>794</v>
      </c>
      <c r="F40" s="51">
        <v>784</v>
      </c>
      <c r="G40" s="51" t="s">
        <v>13</v>
      </c>
      <c r="H40" s="29">
        <f t="shared" ref="H40" si="120">(F40-E40)*C40</f>
        <v>-3778.33753148615</v>
      </c>
      <c r="I40" s="51">
        <f t="shared" si="118"/>
        <v>0</v>
      </c>
      <c r="J40" s="29">
        <f t="shared" si="119"/>
        <v>-3778.33753148615</v>
      </c>
    </row>
    <row r="41" spans="1:10">
      <c r="A41" s="47">
        <v>43424</v>
      </c>
      <c r="B41" s="48" t="s">
        <v>48</v>
      </c>
      <c r="C41" s="49">
        <f t="shared" ref="C41:C42" si="121">300000/E41</f>
        <v>681.818181818182</v>
      </c>
      <c r="D41" s="50" t="s">
        <v>20</v>
      </c>
      <c r="E41" s="51">
        <v>440</v>
      </c>
      <c r="F41" s="51">
        <v>432</v>
      </c>
      <c r="G41" s="51">
        <v>426</v>
      </c>
      <c r="H41" s="29">
        <f t="shared" si="112"/>
        <v>5454.54545454545</v>
      </c>
      <c r="I41" s="51">
        <f t="shared" ref="I41:I48" si="122">IF(D41="SELL",IF(G41="-","0",F41-G41),IF(D41="BUY",IF(G41="-","0",G41-F41)))*C41</f>
        <v>4090.90909090909</v>
      </c>
      <c r="J41" s="29">
        <f t="shared" ref="J41:J42" si="123">+I41+H41</f>
        <v>9545.45454545455</v>
      </c>
    </row>
    <row r="42" spans="1:10">
      <c r="A42" s="47">
        <v>43423</v>
      </c>
      <c r="B42" s="48" t="s">
        <v>49</v>
      </c>
      <c r="C42" s="49">
        <f t="shared" si="121"/>
        <v>837.988826815642</v>
      </c>
      <c r="D42" s="50" t="s">
        <v>12</v>
      </c>
      <c r="E42" s="51">
        <v>358</v>
      </c>
      <c r="F42" s="51">
        <v>365</v>
      </c>
      <c r="G42" s="51" t="s">
        <v>13</v>
      </c>
      <c r="H42" s="29">
        <f t="shared" ref="H42" si="124">(F42-E42)*C42</f>
        <v>5865.9217877095</v>
      </c>
      <c r="I42" s="51">
        <f t="shared" ref="I42" si="125">IF(D42="SELL",IF(G42="-","0",F42-G42),IF(D42="BUY",IF(G42="-","0",G42-F42)))*C42</f>
        <v>0</v>
      </c>
      <c r="J42" s="29">
        <f t="shared" si="123"/>
        <v>5865.9217877095</v>
      </c>
    </row>
    <row r="43" spans="1:10">
      <c r="A43" s="47">
        <v>43420</v>
      </c>
      <c r="B43" s="48" t="s">
        <v>50</v>
      </c>
      <c r="C43" s="49">
        <f t="shared" ref="C43:C49" si="126">300000/E43</f>
        <v>721.153846153846</v>
      </c>
      <c r="D43" s="50" t="s">
        <v>12</v>
      </c>
      <c r="E43" s="51">
        <v>416</v>
      </c>
      <c r="F43" s="51">
        <v>409</v>
      </c>
      <c r="G43" s="51" t="s">
        <v>13</v>
      </c>
      <c r="H43" s="29">
        <f t="shared" ref="H43:H47" si="127">(F43-E43)*C43</f>
        <v>-5048.07692307692</v>
      </c>
      <c r="I43" s="51">
        <f t="shared" si="122"/>
        <v>0</v>
      </c>
      <c r="J43" s="29">
        <f t="shared" ref="J43:J49" si="128">+I43+H43</f>
        <v>-5048.07692307692</v>
      </c>
    </row>
    <row r="44" spans="1:10">
      <c r="A44" s="47">
        <v>43419</v>
      </c>
      <c r="B44" s="48" t="s">
        <v>51</v>
      </c>
      <c r="C44" s="49">
        <f t="shared" si="126"/>
        <v>85.1063829787234</v>
      </c>
      <c r="D44" s="50" t="s">
        <v>12</v>
      </c>
      <c r="E44" s="51">
        <v>3525</v>
      </c>
      <c r="F44" s="51">
        <v>3540</v>
      </c>
      <c r="G44" s="51" t="s">
        <v>13</v>
      </c>
      <c r="H44" s="29">
        <f t="shared" si="127"/>
        <v>1276.59574468085</v>
      </c>
      <c r="I44" s="51">
        <f t="shared" si="122"/>
        <v>0</v>
      </c>
      <c r="J44" s="29">
        <f t="shared" si="128"/>
        <v>1276.59574468085</v>
      </c>
    </row>
    <row r="45" spans="1:10">
      <c r="A45" s="47">
        <v>43418</v>
      </c>
      <c r="B45" s="48" t="s">
        <v>49</v>
      </c>
      <c r="C45" s="49">
        <f t="shared" si="126"/>
        <v>882.352941176471</v>
      </c>
      <c r="D45" s="50" t="s">
        <v>12</v>
      </c>
      <c r="E45" s="51">
        <v>340</v>
      </c>
      <c r="F45" s="51">
        <v>347</v>
      </c>
      <c r="G45" s="51">
        <v>352</v>
      </c>
      <c r="H45" s="29">
        <f t="shared" si="127"/>
        <v>6176.47058823529</v>
      </c>
      <c r="I45" s="51">
        <f t="shared" si="122"/>
        <v>4411.76470588235</v>
      </c>
      <c r="J45" s="29">
        <f t="shared" si="128"/>
        <v>10588.2352941176</v>
      </c>
    </row>
    <row r="46" spans="1:10">
      <c r="A46" s="47">
        <v>43417</v>
      </c>
      <c r="B46" s="52" t="s">
        <v>16</v>
      </c>
      <c r="C46" s="49">
        <f t="shared" si="126"/>
        <v>370.37037037037</v>
      </c>
      <c r="D46" s="50" t="s">
        <v>20</v>
      </c>
      <c r="E46" s="51">
        <v>810</v>
      </c>
      <c r="F46" s="51">
        <v>803</v>
      </c>
      <c r="G46" s="51" t="s">
        <v>13</v>
      </c>
      <c r="H46" s="29">
        <f>(E46-F46)*C46</f>
        <v>2592.59259259259</v>
      </c>
      <c r="I46" s="51">
        <f t="shared" si="122"/>
        <v>0</v>
      </c>
      <c r="J46" s="29">
        <f t="shared" si="128"/>
        <v>2592.59259259259</v>
      </c>
    </row>
    <row r="47" spans="1:10">
      <c r="A47" s="47">
        <v>43416</v>
      </c>
      <c r="B47" s="48" t="s">
        <v>19</v>
      </c>
      <c r="C47" s="49">
        <f t="shared" si="126"/>
        <v>721.153846153846</v>
      </c>
      <c r="D47" s="50" t="s">
        <v>12</v>
      </c>
      <c r="E47" s="51">
        <v>416</v>
      </c>
      <c r="F47" s="51">
        <v>410</v>
      </c>
      <c r="G47" s="51" t="s">
        <v>13</v>
      </c>
      <c r="H47" s="29">
        <f t="shared" si="127"/>
        <v>-4326.92307692308</v>
      </c>
      <c r="I47" s="51">
        <f t="shared" si="122"/>
        <v>0</v>
      </c>
      <c r="J47" s="29">
        <f t="shared" si="128"/>
        <v>-4326.92307692308</v>
      </c>
    </row>
    <row r="48" spans="1:10">
      <c r="A48" s="47">
        <v>43416</v>
      </c>
      <c r="B48" s="48" t="s">
        <v>52</v>
      </c>
      <c r="C48" s="49">
        <f t="shared" si="126"/>
        <v>1224.48979591837</v>
      </c>
      <c r="D48" s="50" t="s">
        <v>12</v>
      </c>
      <c r="E48" s="51">
        <v>245</v>
      </c>
      <c r="F48" s="51">
        <v>245</v>
      </c>
      <c r="G48" s="51" t="s">
        <v>13</v>
      </c>
      <c r="H48" s="29">
        <f>(E48-F48)*C48</f>
        <v>0</v>
      </c>
      <c r="I48" s="51">
        <f t="shared" si="122"/>
        <v>0</v>
      </c>
      <c r="J48" s="29">
        <f t="shared" si="128"/>
        <v>0</v>
      </c>
    </row>
    <row r="49" spans="1:10">
      <c r="A49" s="47">
        <v>43406</v>
      </c>
      <c r="B49" s="48" t="s">
        <v>53</v>
      </c>
      <c r="C49" s="49">
        <f t="shared" si="126"/>
        <v>513.698630136986</v>
      </c>
      <c r="D49" s="50" t="s">
        <v>12</v>
      </c>
      <c r="E49" s="51">
        <v>584</v>
      </c>
      <c r="F49" s="51">
        <v>592</v>
      </c>
      <c r="G49" s="51" t="s">
        <v>13</v>
      </c>
      <c r="H49" s="29">
        <f t="shared" ref="H49" si="129">(F49-E49)*C49</f>
        <v>4109.58904109589</v>
      </c>
      <c r="I49" s="51">
        <f t="shared" ref="I49" si="130">IF(D49="SELL",IF(G49="-","0",F49-G49),IF(D49="BUY",IF(G49="-","0",G49-F49)))*C49</f>
        <v>0</v>
      </c>
      <c r="J49" s="29">
        <f t="shared" si="128"/>
        <v>4109.58904109589</v>
      </c>
    </row>
    <row r="50" spans="1:10">
      <c r="A50" s="47">
        <v>43404</v>
      </c>
      <c r="B50" s="48" t="s">
        <v>54</v>
      </c>
      <c r="C50" s="49">
        <f t="shared" ref="C50" si="131">300000/E50</f>
        <v>943.396226415094</v>
      </c>
      <c r="D50" s="50" t="s">
        <v>12</v>
      </c>
      <c r="E50" s="51">
        <v>318</v>
      </c>
      <c r="F50" s="51">
        <v>318</v>
      </c>
      <c r="G50" s="51" t="s">
        <v>13</v>
      </c>
      <c r="H50" s="29">
        <f t="shared" ref="H50" si="132">(F50-E50)*C50</f>
        <v>0</v>
      </c>
      <c r="I50" s="51">
        <f t="shared" ref="I50" si="133">IF(D50="SELL",IF(G50="-","0",F50-G50),IF(D50="BUY",IF(G50="-","0",G50-F50)))*C50</f>
        <v>0</v>
      </c>
      <c r="J50" s="29">
        <f t="shared" ref="J50" si="134">+I50+H50</f>
        <v>0</v>
      </c>
    </row>
    <row r="51" spans="1:10">
      <c r="A51" s="47">
        <v>43403</v>
      </c>
      <c r="B51" s="48" t="s">
        <v>55</v>
      </c>
      <c r="C51" s="49">
        <f t="shared" ref="C51" si="135">300000/E51</f>
        <v>555.555555555556</v>
      </c>
      <c r="D51" s="50" t="s">
        <v>12</v>
      </c>
      <c r="E51" s="51">
        <v>540</v>
      </c>
      <c r="F51" s="51">
        <v>530</v>
      </c>
      <c r="G51" s="51" t="s">
        <v>13</v>
      </c>
      <c r="H51" s="29">
        <f t="shared" ref="H51" si="136">(F51-E51)*C51</f>
        <v>-5555.55555555556</v>
      </c>
      <c r="I51" s="51">
        <f t="shared" ref="I51" si="137">IF(D51="SELL",IF(G51="-","0",F51-G51),IF(D51="BUY",IF(G51="-","0",G51-F51)))*C51</f>
        <v>0</v>
      </c>
      <c r="J51" s="29">
        <f t="shared" ref="J51" si="138">+I51+H51</f>
        <v>-5555.55555555556</v>
      </c>
    </row>
    <row r="52" spans="1:10">
      <c r="A52" s="47">
        <v>43402</v>
      </c>
      <c r="B52" s="48" t="s">
        <v>56</v>
      </c>
      <c r="C52" s="49">
        <f t="shared" ref="C52" si="139">300000/E52</f>
        <v>179.31858936043</v>
      </c>
      <c r="D52" s="50" t="s">
        <v>12</v>
      </c>
      <c r="E52" s="51">
        <v>1673</v>
      </c>
      <c r="F52" s="51">
        <v>1685</v>
      </c>
      <c r="G52" s="51" t="s">
        <v>13</v>
      </c>
      <c r="H52" s="29">
        <f t="shared" ref="H52" si="140">(F52-E52)*C52</f>
        <v>2151.82307232516</v>
      </c>
      <c r="I52" s="51">
        <f t="shared" ref="I52" si="141">IF(D52="SELL",IF(G52="-","0",F52-G52),IF(D52="BUY",IF(G52="-","0",G52-F52)))*C52</f>
        <v>0</v>
      </c>
      <c r="J52" s="29">
        <f t="shared" ref="J52" si="142">+I52+H52</f>
        <v>2151.82307232516</v>
      </c>
    </row>
    <row r="53" spans="1:10">
      <c r="A53" s="47">
        <v>43399</v>
      </c>
      <c r="B53" s="48" t="s">
        <v>57</v>
      </c>
      <c r="C53" s="49">
        <f t="shared" ref="C53" si="143">300000/E53</f>
        <v>872.093023255814</v>
      </c>
      <c r="D53" s="50" t="s">
        <v>12</v>
      </c>
      <c r="E53" s="51">
        <v>344</v>
      </c>
      <c r="F53" s="51">
        <v>349</v>
      </c>
      <c r="G53" s="51" t="s">
        <v>13</v>
      </c>
      <c r="H53" s="29">
        <f t="shared" ref="H53" si="144">(F53-E53)*C53</f>
        <v>4360.46511627907</v>
      </c>
      <c r="I53" s="51">
        <f t="shared" ref="I53" si="145">IF(D53="SELL",IF(G53="-","0",F53-G53),IF(D53="BUY",IF(G53="-","0",G53-F53)))*C53</f>
        <v>0</v>
      </c>
      <c r="J53" s="29">
        <f t="shared" ref="J53" si="146">+I53+H53</f>
        <v>4360.46511627907</v>
      </c>
    </row>
    <row r="54" spans="1:10">
      <c r="A54" s="47">
        <v>43398</v>
      </c>
      <c r="B54" s="48" t="s">
        <v>58</v>
      </c>
      <c r="C54" s="49">
        <f t="shared" ref="C54" si="147">300000/E54</f>
        <v>379.746835443038</v>
      </c>
      <c r="D54" s="50" t="s">
        <v>20</v>
      </c>
      <c r="E54" s="51">
        <v>790</v>
      </c>
      <c r="F54" s="51">
        <v>765</v>
      </c>
      <c r="G54" s="51" t="s">
        <v>13</v>
      </c>
      <c r="H54" s="29">
        <f>(E54-F54)*C54</f>
        <v>9493.67088607595</v>
      </c>
      <c r="I54" s="51">
        <f t="shared" ref="I54" si="148">IF(D54="SELL",IF(G54="-","0",F54-G54),IF(D54="BUY",IF(G54="-","0",G54-F54)))*C54</f>
        <v>0</v>
      </c>
      <c r="J54" s="29">
        <f t="shared" ref="J54" si="149">+I54+H54</f>
        <v>9493.67088607595</v>
      </c>
    </row>
    <row r="55" spans="1:10">
      <c r="A55" s="47">
        <v>43397</v>
      </c>
      <c r="B55" s="48" t="s">
        <v>59</v>
      </c>
      <c r="C55" s="49">
        <f t="shared" ref="C55" si="150">300000/E55</f>
        <v>769.230769230769</v>
      </c>
      <c r="D55" s="50" t="s">
        <v>20</v>
      </c>
      <c r="E55" s="51">
        <v>390</v>
      </c>
      <c r="F55" s="51">
        <v>385</v>
      </c>
      <c r="G55" s="51" t="s">
        <v>13</v>
      </c>
      <c r="H55" s="29">
        <f>(E55-F55)*C55</f>
        <v>3846.15384615385</v>
      </c>
      <c r="I55" s="51">
        <f t="shared" ref="I55:I60" si="151">IF(D55="SELL",IF(G55="-","0",F55-G55),IF(D55="BUY",IF(G55="-","0",G55-F55)))*C55</f>
        <v>0</v>
      </c>
      <c r="J55" s="29">
        <f t="shared" ref="J55" si="152">+I55+H55</f>
        <v>3846.15384615385</v>
      </c>
    </row>
    <row r="56" spans="1:10">
      <c r="A56" s="47">
        <v>43390</v>
      </c>
      <c r="B56" s="48" t="s">
        <v>60</v>
      </c>
      <c r="C56" s="49">
        <f t="shared" ref="C56" si="153">300000/E56</f>
        <v>531.914893617021</v>
      </c>
      <c r="D56" s="50" t="s">
        <v>12</v>
      </c>
      <c r="E56" s="51">
        <v>564</v>
      </c>
      <c r="F56" s="51">
        <v>564</v>
      </c>
      <c r="G56" s="51" t="s">
        <v>13</v>
      </c>
      <c r="H56" s="29">
        <f t="shared" ref="H56" si="154">(F56-E56)*C56</f>
        <v>0</v>
      </c>
      <c r="I56" s="51">
        <f t="shared" si="151"/>
        <v>0</v>
      </c>
      <c r="J56" s="29">
        <f t="shared" ref="J56" si="155">+I56+H56</f>
        <v>0</v>
      </c>
    </row>
    <row r="57" spans="1:10">
      <c r="A57" s="47">
        <v>43389</v>
      </c>
      <c r="B57" s="48" t="s">
        <v>61</v>
      </c>
      <c r="C57" s="49">
        <f t="shared" ref="C57:C58" si="156">300000/E57</f>
        <v>576.923076923077</v>
      </c>
      <c r="D57" s="50" t="s">
        <v>12</v>
      </c>
      <c r="E57" s="51">
        <v>520</v>
      </c>
      <c r="F57" s="51">
        <v>530</v>
      </c>
      <c r="G57" s="51">
        <v>537</v>
      </c>
      <c r="H57" s="29">
        <f t="shared" ref="H57:H62" si="157">(F57-E57)*C57</f>
        <v>5769.23076923077</v>
      </c>
      <c r="I57" s="51">
        <f t="shared" si="151"/>
        <v>4038.46153846154</v>
      </c>
      <c r="J57" s="29">
        <f t="shared" ref="J57:J58" si="158">+I57+H57</f>
        <v>9807.69230769231</v>
      </c>
    </row>
    <row r="58" spans="1:10">
      <c r="A58" s="47">
        <v>43388</v>
      </c>
      <c r="B58" s="48" t="s">
        <v>62</v>
      </c>
      <c r="C58" s="49">
        <f t="shared" si="156"/>
        <v>710.900473933649</v>
      </c>
      <c r="D58" s="50" t="s">
        <v>12</v>
      </c>
      <c r="E58" s="51">
        <v>422</v>
      </c>
      <c r="F58" s="51">
        <v>431</v>
      </c>
      <c r="G58" s="51" t="s">
        <v>13</v>
      </c>
      <c r="H58" s="29">
        <f t="shared" si="157"/>
        <v>6398.10426540284</v>
      </c>
      <c r="I58" s="51">
        <f t="shared" si="151"/>
        <v>0</v>
      </c>
      <c r="J58" s="29">
        <f t="shared" si="158"/>
        <v>6398.10426540284</v>
      </c>
    </row>
    <row r="59" spans="1:10">
      <c r="A59" s="47">
        <v>43385</v>
      </c>
      <c r="B59" s="48" t="s">
        <v>63</v>
      </c>
      <c r="C59" s="49">
        <f t="shared" ref="C59:C61" si="159">300000/E59</f>
        <v>1357.46606334842</v>
      </c>
      <c r="D59" s="50" t="s">
        <v>12</v>
      </c>
      <c r="E59" s="51">
        <v>221</v>
      </c>
      <c r="F59" s="51">
        <v>226</v>
      </c>
      <c r="G59" s="51">
        <v>240</v>
      </c>
      <c r="H59" s="29">
        <f t="shared" si="157"/>
        <v>6787.33031674208</v>
      </c>
      <c r="I59" s="51">
        <f t="shared" si="151"/>
        <v>19004.5248868778</v>
      </c>
      <c r="J59" s="29">
        <f t="shared" ref="J59:J61" si="160">+I59+H59</f>
        <v>25791.8552036199</v>
      </c>
    </row>
    <row r="60" spans="1:10">
      <c r="A60" s="47">
        <v>43383</v>
      </c>
      <c r="B60" s="48" t="s">
        <v>55</v>
      </c>
      <c r="C60" s="49">
        <f t="shared" si="159"/>
        <v>547.445255474453</v>
      </c>
      <c r="D60" s="50" t="s">
        <v>12</v>
      </c>
      <c r="E60" s="51">
        <v>548</v>
      </c>
      <c r="F60" s="51">
        <v>558</v>
      </c>
      <c r="G60" s="51" t="s">
        <v>13</v>
      </c>
      <c r="H60" s="29">
        <f t="shared" si="157"/>
        <v>5474.45255474453</v>
      </c>
      <c r="I60" s="51">
        <f t="shared" si="151"/>
        <v>0</v>
      </c>
      <c r="J60" s="29">
        <f t="shared" si="160"/>
        <v>5474.45255474453</v>
      </c>
    </row>
    <row r="61" spans="1:10">
      <c r="A61" s="47">
        <v>43382</v>
      </c>
      <c r="B61" s="48" t="s">
        <v>64</v>
      </c>
      <c r="C61" s="49">
        <f t="shared" si="159"/>
        <v>616.016427104723</v>
      </c>
      <c r="D61" s="50" t="s">
        <v>12</v>
      </c>
      <c r="E61" s="51">
        <v>487</v>
      </c>
      <c r="F61" s="51">
        <v>499</v>
      </c>
      <c r="G61" s="51" t="s">
        <v>13</v>
      </c>
      <c r="H61" s="29">
        <f t="shared" si="157"/>
        <v>7392.19712525667</v>
      </c>
      <c r="I61" s="51">
        <f t="shared" ref="I61" si="161">IF(D61="SELL",IF(G61="-","0",F61-G61),IF(D61="BUY",IF(G61="-","0",G61-F61)))*C61</f>
        <v>0</v>
      </c>
      <c r="J61" s="29">
        <f t="shared" si="160"/>
        <v>7392.19712525667</v>
      </c>
    </row>
    <row r="62" spans="1:10">
      <c r="A62" s="47">
        <v>43379</v>
      </c>
      <c r="B62" s="52" t="s">
        <v>65</v>
      </c>
      <c r="C62" s="49">
        <f t="shared" ref="C62" si="162">300000/E62</f>
        <v>1200</v>
      </c>
      <c r="D62" s="50" t="s">
        <v>12</v>
      </c>
      <c r="E62" s="51">
        <v>250</v>
      </c>
      <c r="F62" s="51">
        <v>256</v>
      </c>
      <c r="G62" s="51">
        <v>260</v>
      </c>
      <c r="H62" s="29">
        <f t="shared" si="157"/>
        <v>7200</v>
      </c>
      <c r="I62" s="51">
        <f t="shared" ref="I62:I64" si="163">IF(D62="SELL",IF(G62="-","0",F62-G62),IF(D62="BUY",IF(G62="-","0",G62-F62)))*C62</f>
        <v>4800</v>
      </c>
      <c r="J62" s="29">
        <f t="shared" ref="J62" si="164">+I62+H62</f>
        <v>12000</v>
      </c>
    </row>
    <row r="63" spans="1:10">
      <c r="A63" s="47">
        <v>43378</v>
      </c>
      <c r="B63" s="48" t="s">
        <v>66</v>
      </c>
      <c r="C63" s="49">
        <f t="shared" ref="C63" si="165">300000/E63</f>
        <v>728.155339805825</v>
      </c>
      <c r="D63" s="50" t="s">
        <v>20</v>
      </c>
      <c r="E63" s="51">
        <v>412</v>
      </c>
      <c r="F63" s="51">
        <v>400</v>
      </c>
      <c r="G63" s="51" t="s">
        <v>13</v>
      </c>
      <c r="H63" s="29">
        <f t="shared" ref="H63:H66" si="166">(E63-F63)*C63</f>
        <v>8737.8640776699</v>
      </c>
      <c r="I63" s="51">
        <f t="shared" si="163"/>
        <v>0</v>
      </c>
      <c r="J63" s="29">
        <f t="shared" ref="J63" si="167">+I63+H63</f>
        <v>8737.8640776699</v>
      </c>
    </row>
    <row r="64" spans="1:10">
      <c r="A64" s="47">
        <v>43377</v>
      </c>
      <c r="B64" s="48" t="s">
        <v>55</v>
      </c>
      <c r="C64" s="49">
        <f t="shared" ref="C64:C65" si="168">300000/E64</f>
        <v>561.797752808989</v>
      </c>
      <c r="D64" s="50" t="s">
        <v>20</v>
      </c>
      <c r="E64" s="51">
        <v>534</v>
      </c>
      <c r="F64" s="51">
        <v>525</v>
      </c>
      <c r="G64" s="51">
        <v>500</v>
      </c>
      <c r="H64" s="29">
        <f t="shared" si="166"/>
        <v>5056.1797752809</v>
      </c>
      <c r="I64" s="51">
        <f t="shared" si="163"/>
        <v>14044.9438202247</v>
      </c>
      <c r="J64" s="29">
        <f t="shared" ref="J64:J65" si="169">+I64+H64</f>
        <v>19101.1235955056</v>
      </c>
    </row>
    <row r="65" spans="1:10">
      <c r="A65" s="47">
        <v>43374</v>
      </c>
      <c r="B65" s="48" t="s">
        <v>49</v>
      </c>
      <c r="C65" s="49">
        <f t="shared" si="168"/>
        <v>767.263427109974</v>
      </c>
      <c r="D65" s="50" t="s">
        <v>20</v>
      </c>
      <c r="E65" s="51">
        <v>391</v>
      </c>
      <c r="F65" s="51">
        <v>385</v>
      </c>
      <c r="G65" s="51" t="s">
        <v>13</v>
      </c>
      <c r="H65" s="29">
        <f t="shared" si="166"/>
        <v>4603.58056265985</v>
      </c>
      <c r="I65" s="51">
        <f t="shared" ref="I65" si="170">IF(D65="SELL",IF(G65="-","0",F65-G65),IF(D65="BUY",IF(G65="-","0",G65-F65)))*C65</f>
        <v>0</v>
      </c>
      <c r="J65" s="29">
        <f t="shared" si="169"/>
        <v>4603.58056265985</v>
      </c>
    </row>
    <row r="66" spans="1:10">
      <c r="A66" s="47">
        <v>43369</v>
      </c>
      <c r="B66" s="48" t="s">
        <v>67</v>
      </c>
      <c r="C66" s="49">
        <f t="shared" ref="C66" si="171">300000/E66</f>
        <v>655.021834061135</v>
      </c>
      <c r="D66" s="50" t="s">
        <v>20</v>
      </c>
      <c r="E66" s="51">
        <v>458</v>
      </c>
      <c r="F66" s="51">
        <v>456</v>
      </c>
      <c r="G66" s="51" t="s">
        <v>13</v>
      </c>
      <c r="H66" s="29">
        <f t="shared" si="166"/>
        <v>1310.04366812227</v>
      </c>
      <c r="I66" s="51">
        <f t="shared" ref="I66" si="172">IF(D66="SELL",IF(G66="-","0",F66-G66),IF(D66="BUY",IF(G66="-","0",G66-F66)))*C66</f>
        <v>0</v>
      </c>
      <c r="J66" s="29">
        <f t="shared" ref="J66" si="173">+I66+H66</f>
        <v>1310.04366812227</v>
      </c>
    </row>
    <row r="67" spans="1:10">
      <c r="A67" s="47">
        <v>43368</v>
      </c>
      <c r="B67" s="48" t="s">
        <v>68</v>
      </c>
      <c r="C67" s="49">
        <f t="shared" ref="C67" si="174">300000/E67</f>
        <v>1376.14678899083</v>
      </c>
      <c r="D67" s="50" t="s">
        <v>12</v>
      </c>
      <c r="E67" s="51">
        <v>218</v>
      </c>
      <c r="F67" s="51">
        <v>224</v>
      </c>
      <c r="G67" s="51" t="s">
        <v>13</v>
      </c>
      <c r="H67" s="29">
        <f t="shared" ref="H67:H69" si="175">(F67-E67)*C67</f>
        <v>8256.88073394495</v>
      </c>
      <c r="I67" s="51">
        <f t="shared" ref="I67" si="176">IF(D67="SELL",IF(G67="-","0",F67-G67),IF(D67="BUY",IF(G67="-","0",G67-F67)))*C67</f>
        <v>0</v>
      </c>
      <c r="J67" s="29">
        <f t="shared" ref="J67" si="177">+I67+H67</f>
        <v>8256.88073394495</v>
      </c>
    </row>
    <row r="68" spans="1:10">
      <c r="A68" s="47">
        <v>43361</v>
      </c>
      <c r="B68" s="48" t="s">
        <v>69</v>
      </c>
      <c r="C68" s="49">
        <f t="shared" ref="C68:C75" si="178">300000/E68</f>
        <v>623.700623700624</v>
      </c>
      <c r="D68" s="50" t="s">
        <v>12</v>
      </c>
      <c r="E68" s="51">
        <v>481</v>
      </c>
      <c r="F68" s="51">
        <v>489</v>
      </c>
      <c r="G68" s="51" t="s">
        <v>13</v>
      </c>
      <c r="H68" s="29">
        <f t="shared" si="175"/>
        <v>4989.60498960499</v>
      </c>
      <c r="I68" s="51">
        <f t="shared" ref="I68:I75" si="179">IF(D68="SELL",IF(G68="-","0",F68-G68),IF(D68="BUY",IF(G68="-","0",G68-F68)))*C68</f>
        <v>0</v>
      </c>
      <c r="J68" s="29">
        <f t="shared" ref="J68:J75" si="180">+I68+H68</f>
        <v>4989.60498960499</v>
      </c>
    </row>
    <row r="69" spans="1:10">
      <c r="A69" s="47">
        <v>43357</v>
      </c>
      <c r="B69" s="48" t="s">
        <v>50</v>
      </c>
      <c r="C69" s="49">
        <f t="shared" si="178"/>
        <v>646.551724137931</v>
      </c>
      <c r="D69" s="50" t="s">
        <v>12</v>
      </c>
      <c r="E69" s="51">
        <v>464</v>
      </c>
      <c r="F69" s="51">
        <v>474</v>
      </c>
      <c r="G69" s="51" t="s">
        <v>13</v>
      </c>
      <c r="H69" s="29">
        <f t="shared" si="175"/>
        <v>6465.51724137931</v>
      </c>
      <c r="I69" s="51">
        <f t="shared" si="179"/>
        <v>0</v>
      </c>
      <c r="J69" s="29">
        <f t="shared" si="180"/>
        <v>6465.51724137931</v>
      </c>
    </row>
    <row r="70" spans="1:10">
      <c r="A70" s="47">
        <v>43356</v>
      </c>
      <c r="B70" s="48" t="s">
        <v>14</v>
      </c>
      <c r="C70" s="49">
        <f t="shared" si="178"/>
        <v>724.63768115942</v>
      </c>
      <c r="D70" s="50" t="s">
        <v>20</v>
      </c>
      <c r="E70" s="51">
        <v>414</v>
      </c>
      <c r="F70" s="51">
        <v>408</v>
      </c>
      <c r="G70" s="51" t="s">
        <v>13</v>
      </c>
      <c r="H70" s="29">
        <f>(E70-F70)*C70</f>
        <v>4347.82608695652</v>
      </c>
      <c r="I70" s="51">
        <f t="shared" si="179"/>
        <v>0</v>
      </c>
      <c r="J70" s="29">
        <f t="shared" si="180"/>
        <v>4347.82608695652</v>
      </c>
    </row>
    <row r="71" spans="1:10">
      <c r="A71" s="47">
        <v>43348</v>
      </c>
      <c r="B71" s="48" t="s">
        <v>70</v>
      </c>
      <c r="C71" s="49">
        <f t="shared" si="178"/>
        <v>444.444444444444</v>
      </c>
      <c r="D71" s="50" t="s">
        <v>20</v>
      </c>
      <c r="E71" s="51">
        <v>675</v>
      </c>
      <c r="F71" s="51">
        <v>687</v>
      </c>
      <c r="G71" s="51" t="s">
        <v>13</v>
      </c>
      <c r="H71" s="29">
        <f>(E71-F71)*C71</f>
        <v>-5333.33333333333</v>
      </c>
      <c r="I71" s="51">
        <f t="shared" si="179"/>
        <v>0</v>
      </c>
      <c r="J71" s="29">
        <f t="shared" si="180"/>
        <v>-5333.33333333333</v>
      </c>
    </row>
    <row r="72" spans="1:10">
      <c r="A72" s="47">
        <v>43339</v>
      </c>
      <c r="B72" s="48" t="s">
        <v>16</v>
      </c>
      <c r="C72" s="49">
        <f t="shared" si="178"/>
        <v>394.736842105263</v>
      </c>
      <c r="D72" s="50" t="s">
        <v>12</v>
      </c>
      <c r="E72" s="51">
        <v>760</v>
      </c>
      <c r="F72" s="51">
        <v>774</v>
      </c>
      <c r="G72" s="51">
        <v>780</v>
      </c>
      <c r="H72" s="29">
        <f t="shared" ref="H72:H75" si="181">(F72-E72)*C72</f>
        <v>5526.31578947368</v>
      </c>
      <c r="I72" s="51">
        <f t="shared" si="179"/>
        <v>2368.42105263158</v>
      </c>
      <c r="J72" s="29">
        <f t="shared" si="180"/>
        <v>7894.73684210526</v>
      </c>
    </row>
    <row r="73" spans="1:10">
      <c r="A73" s="47">
        <v>43336</v>
      </c>
      <c r="B73" s="48" t="s">
        <v>71</v>
      </c>
      <c r="C73" s="49">
        <f t="shared" si="178"/>
        <v>643.776824034335</v>
      </c>
      <c r="D73" s="50" t="s">
        <v>12</v>
      </c>
      <c r="E73" s="51">
        <v>466</v>
      </c>
      <c r="F73" s="51">
        <v>470.5</v>
      </c>
      <c r="G73" s="51" t="s">
        <v>13</v>
      </c>
      <c r="H73" s="29">
        <f t="shared" si="181"/>
        <v>2896.99570815451</v>
      </c>
      <c r="I73" s="51">
        <f t="shared" si="179"/>
        <v>0</v>
      </c>
      <c r="J73" s="29">
        <f t="shared" si="180"/>
        <v>2896.99570815451</v>
      </c>
    </row>
    <row r="74" spans="1:10">
      <c r="A74" s="47">
        <v>43335</v>
      </c>
      <c r="B74" s="48" t="s">
        <v>64</v>
      </c>
      <c r="C74" s="49">
        <f t="shared" si="178"/>
        <v>535.714285714286</v>
      </c>
      <c r="D74" s="50" t="s">
        <v>12</v>
      </c>
      <c r="E74" s="51">
        <v>560</v>
      </c>
      <c r="F74" s="51">
        <v>563</v>
      </c>
      <c r="G74" s="51" t="s">
        <v>13</v>
      </c>
      <c r="H74" s="29">
        <f t="shared" si="181"/>
        <v>1607.14285714286</v>
      </c>
      <c r="I74" s="51">
        <f t="shared" si="179"/>
        <v>0</v>
      </c>
      <c r="J74" s="29">
        <f t="shared" si="180"/>
        <v>1607.14285714286</v>
      </c>
    </row>
    <row r="75" spans="1:10">
      <c r="A75" s="47">
        <v>43332</v>
      </c>
      <c r="B75" s="48" t="s">
        <v>72</v>
      </c>
      <c r="C75" s="49">
        <f t="shared" si="178"/>
        <v>887.573964497041</v>
      </c>
      <c r="D75" s="50" t="s">
        <v>12</v>
      </c>
      <c r="E75" s="51">
        <v>338</v>
      </c>
      <c r="F75" s="51">
        <v>344</v>
      </c>
      <c r="G75" s="51" t="s">
        <v>13</v>
      </c>
      <c r="H75" s="29">
        <f t="shared" si="181"/>
        <v>5325.44378698225</v>
      </c>
      <c r="I75" s="51">
        <f t="shared" si="179"/>
        <v>0</v>
      </c>
      <c r="J75" s="29">
        <f t="shared" si="180"/>
        <v>5325.44378698225</v>
      </c>
    </row>
    <row r="76" ht="17.25" customHeight="1" spans="1:10">
      <c r="A76" s="47">
        <v>43329</v>
      </c>
      <c r="B76" s="48" t="s">
        <v>73</v>
      </c>
      <c r="C76" s="49">
        <f t="shared" ref="C76:C77" si="182">300000/E76</f>
        <v>974.025974025974</v>
      </c>
      <c r="D76" s="50" t="s">
        <v>12</v>
      </c>
      <c r="E76" s="51">
        <v>308</v>
      </c>
      <c r="F76" s="51">
        <v>306</v>
      </c>
      <c r="G76" s="51" t="s">
        <v>13</v>
      </c>
      <c r="H76" s="29">
        <f t="shared" ref="H76" si="183">(F76-E76)*C76</f>
        <v>-1948.05194805195</v>
      </c>
      <c r="I76" s="51">
        <f t="shared" ref="I76:I77" si="184">IF(D76="SELL",IF(G76="-","0",F76-G76),IF(D76="BUY",IF(G76="-","0",G76-F76)))*C76</f>
        <v>0</v>
      </c>
      <c r="J76" s="29">
        <f t="shared" ref="J76:J77" si="185">+I76+H76</f>
        <v>-1948.05194805195</v>
      </c>
    </row>
    <row r="77" ht="17.25" customHeight="1" spans="1:10">
      <c r="A77" s="47">
        <v>43328</v>
      </c>
      <c r="B77" s="48" t="s">
        <v>14</v>
      </c>
      <c r="C77" s="49">
        <f t="shared" si="182"/>
        <v>634.249471458774</v>
      </c>
      <c r="D77" s="50" t="s">
        <v>20</v>
      </c>
      <c r="E77" s="51">
        <v>473</v>
      </c>
      <c r="F77" s="51">
        <v>465</v>
      </c>
      <c r="G77" s="51" t="s">
        <v>13</v>
      </c>
      <c r="H77" s="29">
        <f>(E77-F77)*C77</f>
        <v>5073.99577167019</v>
      </c>
      <c r="I77" s="51">
        <f t="shared" si="184"/>
        <v>0</v>
      </c>
      <c r="J77" s="29">
        <f t="shared" si="185"/>
        <v>5073.99577167019</v>
      </c>
    </row>
    <row r="78" ht="17.25" customHeight="1" spans="1:10">
      <c r="A78" s="47">
        <v>43321</v>
      </c>
      <c r="B78" s="48" t="s">
        <v>14</v>
      </c>
      <c r="C78" s="49">
        <f t="shared" ref="C78" si="186">300000/E78</f>
        <v>576.923076923077</v>
      </c>
      <c r="D78" s="50" t="s">
        <v>12</v>
      </c>
      <c r="E78" s="51">
        <v>520</v>
      </c>
      <c r="F78" s="51">
        <v>530</v>
      </c>
      <c r="G78" s="51" t="s">
        <v>13</v>
      </c>
      <c r="H78" s="29">
        <f t="shared" ref="H78:H83" si="187">(F78-E78)*C78</f>
        <v>5769.23076923077</v>
      </c>
      <c r="I78" s="51">
        <f t="shared" ref="I78" si="188">IF(D78="SELL",IF(G78="-","0",F78-G78),IF(D78="BUY",IF(G78="-","0",G78-F78)))*C78</f>
        <v>0</v>
      </c>
      <c r="J78" s="29">
        <f t="shared" ref="J78" si="189">+I78+H78</f>
        <v>5769.23076923077</v>
      </c>
    </row>
    <row r="79" ht="17.25" customHeight="1" spans="1:10">
      <c r="A79" s="47">
        <v>43319</v>
      </c>
      <c r="B79" s="48" t="s">
        <v>17</v>
      </c>
      <c r="C79" s="49">
        <f t="shared" ref="C79:C84" si="190">300000/E79</f>
        <v>779.220779220779</v>
      </c>
      <c r="D79" s="50" t="s">
        <v>12</v>
      </c>
      <c r="E79" s="51">
        <v>385</v>
      </c>
      <c r="F79" s="51">
        <v>385</v>
      </c>
      <c r="G79" s="51" t="s">
        <v>13</v>
      </c>
      <c r="H79" s="29">
        <f t="shared" si="187"/>
        <v>0</v>
      </c>
      <c r="I79" s="51">
        <f t="shared" ref="I79" si="191">IF(D79="SELL",IF(G79="-","0",F79-G79),IF(D79="BUY",IF(G79="-","0",G79-F79)))*C79</f>
        <v>0</v>
      </c>
      <c r="J79" s="29">
        <f t="shared" ref="J79" si="192">+I79+H79</f>
        <v>0</v>
      </c>
    </row>
    <row r="80" ht="17.25" customHeight="1" spans="1:10">
      <c r="A80" s="47">
        <v>43314</v>
      </c>
      <c r="B80" s="48" t="s">
        <v>74</v>
      </c>
      <c r="C80" s="49">
        <f t="shared" si="190"/>
        <v>583.657587548638</v>
      </c>
      <c r="D80" s="50" t="s">
        <v>12</v>
      </c>
      <c r="E80" s="51">
        <v>514</v>
      </c>
      <c r="F80" s="51">
        <v>524</v>
      </c>
      <c r="G80" s="51" t="s">
        <v>13</v>
      </c>
      <c r="H80" s="29">
        <f t="shared" si="187"/>
        <v>5836.57587548638</v>
      </c>
      <c r="I80" s="51">
        <f t="shared" ref="I80:I83" si="193">IF(D80="SELL",IF(G80="-","0",F80-G80),IF(D80="BUY",IF(G80="-","0",G80-F80)))*C80</f>
        <v>0</v>
      </c>
      <c r="J80" s="29">
        <f t="shared" ref="J80:J83" si="194">+I80+H80</f>
        <v>5836.57587548638</v>
      </c>
    </row>
    <row r="81" ht="17.25" customHeight="1" spans="1:10">
      <c r="A81" s="47">
        <v>43313</v>
      </c>
      <c r="B81" s="48" t="s">
        <v>74</v>
      </c>
      <c r="C81" s="49">
        <f t="shared" si="190"/>
        <v>604.838709677419</v>
      </c>
      <c r="D81" s="50" t="s">
        <v>12</v>
      </c>
      <c r="E81" s="51">
        <v>496</v>
      </c>
      <c r="F81" s="51">
        <v>500</v>
      </c>
      <c r="G81" s="51" t="s">
        <v>13</v>
      </c>
      <c r="H81" s="29">
        <f t="shared" si="187"/>
        <v>2419.35483870968</v>
      </c>
      <c r="I81" s="51">
        <f t="shared" si="193"/>
        <v>0</v>
      </c>
      <c r="J81" s="29">
        <f t="shared" si="194"/>
        <v>2419.35483870968</v>
      </c>
    </row>
    <row r="82" ht="17.25" customHeight="1" spans="1:10">
      <c r="A82" s="47">
        <v>43312</v>
      </c>
      <c r="B82" s="48" t="s">
        <v>33</v>
      </c>
      <c r="C82" s="49">
        <f t="shared" si="190"/>
        <v>405.405405405405</v>
      </c>
      <c r="D82" s="50" t="s">
        <v>12</v>
      </c>
      <c r="E82" s="51">
        <v>740</v>
      </c>
      <c r="F82" s="51">
        <v>754</v>
      </c>
      <c r="G82" s="51">
        <v>762</v>
      </c>
      <c r="H82" s="29">
        <f t="shared" si="187"/>
        <v>5675.67567567568</v>
      </c>
      <c r="I82" s="51">
        <f t="shared" si="193"/>
        <v>3243.24324324324</v>
      </c>
      <c r="J82" s="29">
        <f t="shared" si="194"/>
        <v>8918.91891891892</v>
      </c>
    </row>
    <row r="83" ht="17.25" customHeight="1" spans="1:10">
      <c r="A83" s="47">
        <v>43311</v>
      </c>
      <c r="B83" s="48" t="s">
        <v>75</v>
      </c>
      <c r="C83" s="49">
        <f t="shared" si="190"/>
        <v>1063.82978723404</v>
      </c>
      <c r="D83" s="50" t="s">
        <v>12</v>
      </c>
      <c r="E83" s="51">
        <v>282</v>
      </c>
      <c r="F83" s="51">
        <v>285</v>
      </c>
      <c r="G83" s="51" t="s">
        <v>13</v>
      </c>
      <c r="H83" s="29">
        <f t="shared" si="187"/>
        <v>3191.48936170213</v>
      </c>
      <c r="I83" s="51">
        <f t="shared" si="193"/>
        <v>0</v>
      </c>
      <c r="J83" s="29">
        <f t="shared" si="194"/>
        <v>3191.48936170213</v>
      </c>
    </row>
    <row r="84" ht="17.25" customHeight="1" spans="1:10">
      <c r="A84" s="47">
        <v>43297</v>
      </c>
      <c r="B84" s="48" t="s">
        <v>76</v>
      </c>
      <c r="C84" s="49">
        <f t="shared" si="190"/>
        <v>566.037735849057</v>
      </c>
      <c r="D84" s="50" t="s">
        <v>20</v>
      </c>
      <c r="E84" s="51">
        <v>530</v>
      </c>
      <c r="F84" s="51">
        <v>526</v>
      </c>
      <c r="G84" s="51" t="s">
        <v>13</v>
      </c>
      <c r="H84" s="29">
        <f>(E84-F84)*C84</f>
        <v>2264.15094339623</v>
      </c>
      <c r="I84" s="51">
        <f t="shared" ref="I84" si="195">IF(D84="SELL",IF(G84="-","0",F84-G84),IF(D84="BUY",IF(G84="-","0",G84-F84)))*C84</f>
        <v>0</v>
      </c>
      <c r="J84" s="29">
        <f t="shared" ref="J84" si="196">+I84+H84</f>
        <v>2264.15094339623</v>
      </c>
    </row>
    <row r="85" ht="17.25" customHeight="1" spans="1:10">
      <c r="A85" s="53"/>
      <c r="B85" s="54"/>
      <c r="C85" s="54"/>
      <c r="D85" s="54"/>
      <c r="E85" s="54"/>
      <c r="F85" s="54"/>
      <c r="G85" s="54"/>
      <c r="H85" s="54"/>
      <c r="I85" s="54"/>
      <c r="J85" s="54"/>
    </row>
    <row r="86" ht="17.25" customHeight="1" spans="1:10">
      <c r="A86" s="47">
        <v>43280</v>
      </c>
      <c r="B86" s="48" t="s">
        <v>77</v>
      </c>
      <c r="C86" s="49">
        <f t="shared" ref="C86:C91" si="197">300000/E86</f>
        <v>1204.81927710843</v>
      </c>
      <c r="D86" s="55" t="s">
        <v>12</v>
      </c>
      <c r="E86" s="51">
        <v>249</v>
      </c>
      <c r="F86" s="51">
        <v>255</v>
      </c>
      <c r="G86" s="51">
        <v>260</v>
      </c>
      <c r="H86" s="51">
        <f t="shared" ref="H86:H91" si="198">IF(D86="SELL",E86-F86,F86-E86)*C86</f>
        <v>7228.9156626506</v>
      </c>
      <c r="I86" s="51">
        <f t="shared" ref="I86:I91" si="199">IF(D86="SELL",IF(G86="-","0",F86-G86),IF(D86="BUY",IF(G86="-","0",G86-F86)))*C86</f>
        <v>6024.09638554217</v>
      </c>
      <c r="J86" s="29">
        <f t="shared" ref="J86:J94" si="200">+I86+H86</f>
        <v>13253.0120481928</v>
      </c>
    </row>
    <row r="87" ht="17.25" customHeight="1" spans="1:10">
      <c r="A87" s="47">
        <v>43279</v>
      </c>
      <c r="B87" s="48" t="s">
        <v>78</v>
      </c>
      <c r="C87" s="49">
        <f t="shared" si="197"/>
        <v>923.076923076923</v>
      </c>
      <c r="D87" s="55" t="s">
        <v>12</v>
      </c>
      <c r="E87" s="51">
        <v>325</v>
      </c>
      <c r="F87" s="51">
        <v>325</v>
      </c>
      <c r="G87" s="51" t="s">
        <v>13</v>
      </c>
      <c r="H87" s="51">
        <f t="shared" si="198"/>
        <v>0</v>
      </c>
      <c r="I87" s="51">
        <f t="shared" si="199"/>
        <v>0</v>
      </c>
      <c r="J87" s="29">
        <f t="shared" si="200"/>
        <v>0</v>
      </c>
    </row>
    <row r="88" ht="17.25" customHeight="1" spans="1:10">
      <c r="A88" s="47">
        <v>43277</v>
      </c>
      <c r="B88" s="48" t="s">
        <v>79</v>
      </c>
      <c r="C88" s="49">
        <f t="shared" si="197"/>
        <v>447.761194029851</v>
      </c>
      <c r="D88" s="55" t="s">
        <v>12</v>
      </c>
      <c r="E88" s="51">
        <v>670</v>
      </c>
      <c r="F88" s="51">
        <v>675</v>
      </c>
      <c r="G88" s="51" t="s">
        <v>13</v>
      </c>
      <c r="H88" s="51">
        <f t="shared" si="198"/>
        <v>2238.80597014925</v>
      </c>
      <c r="I88" s="51">
        <f t="shared" si="199"/>
        <v>0</v>
      </c>
      <c r="J88" s="29">
        <f t="shared" si="200"/>
        <v>2238.80597014925</v>
      </c>
    </row>
    <row r="89" ht="17.25" customHeight="1" spans="1:10">
      <c r="A89" s="47">
        <v>43276</v>
      </c>
      <c r="B89" s="48" t="s">
        <v>80</v>
      </c>
      <c r="C89" s="49">
        <f t="shared" si="197"/>
        <v>854.700854700855</v>
      </c>
      <c r="D89" s="55" t="s">
        <v>12</v>
      </c>
      <c r="E89" s="51">
        <v>351</v>
      </c>
      <c r="F89" s="51">
        <v>356</v>
      </c>
      <c r="G89" s="51" t="s">
        <v>13</v>
      </c>
      <c r="H89" s="51">
        <f t="shared" si="198"/>
        <v>4273.50427350427</v>
      </c>
      <c r="I89" s="51">
        <f t="shared" si="199"/>
        <v>0</v>
      </c>
      <c r="J89" s="29">
        <f t="shared" si="200"/>
        <v>4273.50427350427</v>
      </c>
    </row>
    <row r="90" ht="17.25" customHeight="1" spans="1:10">
      <c r="A90" s="47">
        <v>43276</v>
      </c>
      <c r="B90" s="48" t="s">
        <v>36</v>
      </c>
      <c r="C90" s="49">
        <f t="shared" si="197"/>
        <v>248.756218905473</v>
      </c>
      <c r="D90" s="55" t="s">
        <v>12</v>
      </c>
      <c r="E90" s="51">
        <v>1206</v>
      </c>
      <c r="F90" s="51">
        <v>1220</v>
      </c>
      <c r="G90" s="51" t="s">
        <v>13</v>
      </c>
      <c r="H90" s="51">
        <f t="shared" si="198"/>
        <v>3482.58706467662</v>
      </c>
      <c r="I90" s="51">
        <f t="shared" si="199"/>
        <v>0</v>
      </c>
      <c r="J90" s="29">
        <f t="shared" si="200"/>
        <v>3482.58706467662</v>
      </c>
    </row>
    <row r="91" ht="17.25" customHeight="1" spans="1:10">
      <c r="A91" s="47">
        <v>43273</v>
      </c>
      <c r="B91" s="48" t="s">
        <v>81</v>
      </c>
      <c r="C91" s="49">
        <f t="shared" si="197"/>
        <v>724.63768115942</v>
      </c>
      <c r="D91" s="55" t="s">
        <v>12</v>
      </c>
      <c r="E91" s="51">
        <v>414</v>
      </c>
      <c r="F91" s="51">
        <v>409</v>
      </c>
      <c r="G91" s="51" t="s">
        <v>13</v>
      </c>
      <c r="H91" s="51">
        <f t="shared" si="198"/>
        <v>-3623.1884057971</v>
      </c>
      <c r="I91" s="51">
        <f t="shared" si="199"/>
        <v>0</v>
      </c>
      <c r="J91" s="29">
        <f t="shared" si="200"/>
        <v>-3623.1884057971</v>
      </c>
    </row>
    <row r="92" ht="17.25" customHeight="1" spans="1:10">
      <c r="A92" s="25">
        <v>43273</v>
      </c>
      <c r="B92" s="56" t="s">
        <v>82</v>
      </c>
      <c r="C92" s="57">
        <f t="shared" ref="C92:C94" si="201">MROUND(500000/E92,10)</f>
        <v>450</v>
      </c>
      <c r="D92" s="50" t="s">
        <v>20</v>
      </c>
      <c r="E92" s="29">
        <v>1102</v>
      </c>
      <c r="F92" s="29">
        <v>1095</v>
      </c>
      <c r="G92" s="29">
        <v>0</v>
      </c>
      <c r="H92" s="29">
        <f>(E92-F92)*C92</f>
        <v>3150</v>
      </c>
      <c r="I92" s="29">
        <v>0</v>
      </c>
      <c r="J92" s="29">
        <f t="shared" si="200"/>
        <v>3150</v>
      </c>
    </row>
    <row r="93" ht="17.25" customHeight="1" spans="1:10">
      <c r="A93" s="25">
        <v>43272</v>
      </c>
      <c r="B93" s="56" t="s">
        <v>83</v>
      </c>
      <c r="C93" s="57">
        <f t="shared" si="201"/>
        <v>330</v>
      </c>
      <c r="D93" s="57" t="s">
        <v>84</v>
      </c>
      <c r="E93" s="29">
        <v>1500</v>
      </c>
      <c r="F93" s="29">
        <v>1525</v>
      </c>
      <c r="G93" s="29">
        <v>0</v>
      </c>
      <c r="H93" s="29">
        <f t="shared" ref="H93:H97" si="202">(F93-E93)*C93</f>
        <v>8250</v>
      </c>
      <c r="I93" s="29">
        <v>0</v>
      </c>
      <c r="J93" s="29">
        <f t="shared" si="200"/>
        <v>8250</v>
      </c>
    </row>
    <row r="94" ht="17.25" customHeight="1" spans="1:10">
      <c r="A94" s="25">
        <v>43271</v>
      </c>
      <c r="B94" s="56" t="s">
        <v>85</v>
      </c>
      <c r="C94" s="57">
        <f t="shared" si="201"/>
        <v>420</v>
      </c>
      <c r="D94" s="57" t="s">
        <v>84</v>
      </c>
      <c r="E94" s="29">
        <v>1190</v>
      </c>
      <c r="F94" s="29">
        <v>1210</v>
      </c>
      <c r="G94" s="29">
        <v>0</v>
      </c>
      <c r="H94" s="29">
        <f t="shared" si="202"/>
        <v>8400</v>
      </c>
      <c r="I94" s="29">
        <v>0</v>
      </c>
      <c r="J94" s="29">
        <f t="shared" si="200"/>
        <v>8400</v>
      </c>
    </row>
    <row r="95" ht="17.25" customHeight="1" spans="1:10">
      <c r="A95" s="11">
        <v>43269</v>
      </c>
      <c r="B95" s="7" t="s">
        <v>86</v>
      </c>
      <c r="C95" s="9">
        <f t="shared" ref="C95:C97" si="203">MROUND(500000/E95,10)</f>
        <v>1230</v>
      </c>
      <c r="D95" s="9" t="s">
        <v>84</v>
      </c>
      <c r="E95" s="10">
        <v>408</v>
      </c>
      <c r="F95" s="10">
        <v>420</v>
      </c>
      <c r="G95" s="58">
        <v>440</v>
      </c>
      <c r="H95" s="10" t="s">
        <v>87</v>
      </c>
      <c r="I95" s="10">
        <v>0</v>
      </c>
      <c r="J95" s="29" t="s">
        <v>87</v>
      </c>
    </row>
    <row r="96" ht="17.25" customHeight="1" spans="1:10">
      <c r="A96" s="11">
        <v>43266</v>
      </c>
      <c r="B96" s="7" t="s">
        <v>88</v>
      </c>
      <c r="C96" s="9">
        <f t="shared" si="203"/>
        <v>930</v>
      </c>
      <c r="D96" s="9" t="s">
        <v>84</v>
      </c>
      <c r="E96" s="10">
        <v>535</v>
      </c>
      <c r="F96" s="10">
        <v>547</v>
      </c>
      <c r="G96" s="58">
        <v>0</v>
      </c>
      <c r="H96" s="10">
        <f t="shared" si="202"/>
        <v>11160</v>
      </c>
      <c r="I96" s="10">
        <v>0</v>
      </c>
      <c r="J96" s="29">
        <f>+I96+H96</f>
        <v>11160</v>
      </c>
    </row>
    <row r="97" ht="17.25" customHeight="1" spans="1:10">
      <c r="A97" s="11">
        <v>43266</v>
      </c>
      <c r="B97" s="7" t="s">
        <v>89</v>
      </c>
      <c r="C97" s="9">
        <f t="shared" si="203"/>
        <v>380</v>
      </c>
      <c r="D97" s="9" t="s">
        <v>84</v>
      </c>
      <c r="E97" s="10">
        <v>1302</v>
      </c>
      <c r="F97" s="10">
        <v>1310</v>
      </c>
      <c r="G97" s="58">
        <v>0</v>
      </c>
      <c r="H97" s="10">
        <f t="shared" si="202"/>
        <v>3040</v>
      </c>
      <c r="I97" s="10">
        <v>0</v>
      </c>
      <c r="J97" s="29">
        <f>+I97+H97</f>
        <v>3040</v>
      </c>
    </row>
    <row r="98" ht="17.25" customHeight="1" spans="1:10">
      <c r="A98" s="25">
        <v>43265</v>
      </c>
      <c r="B98" s="56" t="s">
        <v>83</v>
      </c>
      <c r="C98" s="57">
        <f t="shared" ref="C98" si="204">MROUND(500000/E98,10)</f>
        <v>320</v>
      </c>
      <c r="D98" s="57" t="s">
        <v>84</v>
      </c>
      <c r="E98" s="29">
        <v>1545</v>
      </c>
      <c r="F98" s="29">
        <v>1550</v>
      </c>
      <c r="G98" s="29">
        <v>0</v>
      </c>
      <c r="H98" s="29">
        <f t="shared" ref="H98:H99" si="205">(F98-E98)*C98</f>
        <v>1600</v>
      </c>
      <c r="I98" s="29">
        <v>0</v>
      </c>
      <c r="J98" s="29">
        <f t="shared" ref="J98:J99" si="206">+I98+H98</f>
        <v>1600</v>
      </c>
    </row>
    <row r="99" ht="17.25" customHeight="1" spans="1:10">
      <c r="A99" s="25">
        <v>43264</v>
      </c>
      <c r="B99" s="56" t="s">
        <v>90</v>
      </c>
      <c r="C99" s="57">
        <f t="shared" ref="C99:C105" si="207">MROUND(500000/E99,10)</f>
        <v>320</v>
      </c>
      <c r="D99" s="57" t="s">
        <v>84</v>
      </c>
      <c r="E99" s="29">
        <v>1545</v>
      </c>
      <c r="F99" s="29">
        <v>1555</v>
      </c>
      <c r="G99" s="29">
        <v>0</v>
      </c>
      <c r="H99" s="29">
        <f t="shared" si="205"/>
        <v>3200</v>
      </c>
      <c r="I99" s="29">
        <v>0</v>
      </c>
      <c r="J99" s="29">
        <f t="shared" si="206"/>
        <v>3200</v>
      </c>
    </row>
    <row r="100" ht="17.25" customHeight="1" spans="1:10">
      <c r="A100" s="25">
        <v>43263</v>
      </c>
      <c r="B100" s="56" t="s">
        <v>86</v>
      </c>
      <c r="C100" s="57">
        <f t="shared" si="207"/>
        <v>1390</v>
      </c>
      <c r="D100" s="57" t="s">
        <v>84</v>
      </c>
      <c r="E100" s="29">
        <v>359</v>
      </c>
      <c r="F100" s="29">
        <v>368</v>
      </c>
      <c r="G100" s="29">
        <v>0</v>
      </c>
      <c r="H100" s="29">
        <f t="shared" ref="H100" si="208">(F100-E100)*C100</f>
        <v>12510</v>
      </c>
      <c r="I100" s="29">
        <v>0</v>
      </c>
      <c r="J100" s="29">
        <f t="shared" ref="J100" si="209">+I100+H100</f>
        <v>12510</v>
      </c>
    </row>
    <row r="101" ht="17.25" customHeight="1" spans="1:10">
      <c r="A101" s="25">
        <v>43259</v>
      </c>
      <c r="B101" s="56" t="s">
        <v>86</v>
      </c>
      <c r="C101" s="57">
        <f t="shared" si="207"/>
        <v>1350</v>
      </c>
      <c r="D101" s="57" t="s">
        <v>84</v>
      </c>
      <c r="E101" s="29">
        <v>370</v>
      </c>
      <c r="F101" s="29">
        <v>360</v>
      </c>
      <c r="G101" s="29">
        <v>0</v>
      </c>
      <c r="H101" s="29">
        <f t="shared" ref="H101:H103" si="210">(F101-E101)*C101</f>
        <v>-13500</v>
      </c>
      <c r="I101" s="29">
        <v>0</v>
      </c>
      <c r="J101" s="42">
        <f t="shared" ref="J101:J103" si="211">+I101+H101</f>
        <v>-13500</v>
      </c>
    </row>
    <row r="102" ht="17.25" customHeight="1" spans="1:10">
      <c r="A102" s="25">
        <v>43259</v>
      </c>
      <c r="B102" s="56" t="s">
        <v>91</v>
      </c>
      <c r="C102" s="57">
        <f t="shared" si="207"/>
        <v>540</v>
      </c>
      <c r="D102" s="57" t="s">
        <v>84</v>
      </c>
      <c r="E102" s="29">
        <v>919</v>
      </c>
      <c r="F102" s="29">
        <v>922</v>
      </c>
      <c r="G102" s="29">
        <v>0</v>
      </c>
      <c r="H102" s="29">
        <f t="shared" si="210"/>
        <v>1620</v>
      </c>
      <c r="I102" s="29">
        <v>0</v>
      </c>
      <c r="J102" s="29">
        <f t="shared" si="211"/>
        <v>1620</v>
      </c>
    </row>
    <row r="103" ht="17.25" customHeight="1" spans="1:10">
      <c r="A103" s="25">
        <v>43258</v>
      </c>
      <c r="B103" s="56" t="s">
        <v>92</v>
      </c>
      <c r="C103" s="57">
        <f t="shared" si="207"/>
        <v>1210</v>
      </c>
      <c r="D103" s="57" t="s">
        <v>84</v>
      </c>
      <c r="E103" s="29">
        <v>413</v>
      </c>
      <c r="F103" s="29">
        <v>428</v>
      </c>
      <c r="G103" s="29">
        <v>0</v>
      </c>
      <c r="H103" s="29">
        <f t="shared" si="210"/>
        <v>18150</v>
      </c>
      <c r="I103" s="29">
        <v>0</v>
      </c>
      <c r="J103" s="29">
        <f t="shared" si="211"/>
        <v>18150</v>
      </c>
    </row>
    <row r="104" ht="17.25" customHeight="1" spans="1:10">
      <c r="A104" s="25">
        <v>43257</v>
      </c>
      <c r="B104" s="56" t="s">
        <v>93</v>
      </c>
      <c r="C104" s="57">
        <f t="shared" si="207"/>
        <v>34250</v>
      </c>
      <c r="D104" s="57" t="s">
        <v>84</v>
      </c>
      <c r="E104" s="29">
        <v>14.6</v>
      </c>
      <c r="F104" s="29">
        <v>15.85</v>
      </c>
      <c r="G104" s="29">
        <v>16.6</v>
      </c>
      <c r="H104" s="29">
        <f t="shared" ref="H104" si="212">(F104-E104)*C104</f>
        <v>42812.5</v>
      </c>
      <c r="I104" s="29">
        <f>(G104-F104)*C104</f>
        <v>25687.5000000001</v>
      </c>
      <c r="J104" s="29">
        <f t="shared" ref="J104:J108" si="213">+I104+H104</f>
        <v>68500.0000000001</v>
      </c>
    </row>
    <row r="105" ht="17.25" customHeight="1" spans="1:10">
      <c r="A105" s="25">
        <v>43256</v>
      </c>
      <c r="B105" s="56" t="s">
        <v>93</v>
      </c>
      <c r="C105" s="57">
        <f t="shared" si="207"/>
        <v>32790</v>
      </c>
      <c r="D105" s="50" t="s">
        <v>20</v>
      </c>
      <c r="E105" s="29">
        <v>15.25</v>
      </c>
      <c r="F105" s="29">
        <v>14</v>
      </c>
      <c r="G105" s="29">
        <v>0</v>
      </c>
      <c r="H105" s="29">
        <f>(E105-F105)*C105</f>
        <v>40987.5</v>
      </c>
      <c r="I105" s="29">
        <v>0</v>
      </c>
      <c r="J105" s="29">
        <f t="shared" si="213"/>
        <v>40987.5</v>
      </c>
    </row>
    <row r="106" ht="17.25" customHeight="1" spans="1:10">
      <c r="A106" s="25">
        <v>43255</v>
      </c>
      <c r="B106" s="56" t="s">
        <v>92</v>
      </c>
      <c r="C106" s="57">
        <f t="shared" ref="C106:C107" si="214">MROUND(500000/E106,10)</f>
        <v>1100</v>
      </c>
      <c r="D106" s="57" t="s">
        <v>84</v>
      </c>
      <c r="E106" s="29">
        <v>455</v>
      </c>
      <c r="F106" s="29">
        <v>435</v>
      </c>
      <c r="G106" s="29">
        <v>0</v>
      </c>
      <c r="H106" s="29">
        <f>(F106-E106)*C106</f>
        <v>-22000</v>
      </c>
      <c r="I106" s="29">
        <v>0</v>
      </c>
      <c r="J106" s="42">
        <f t="shared" si="213"/>
        <v>-22000</v>
      </c>
    </row>
    <row r="107" ht="17.25" customHeight="1" spans="1:10">
      <c r="A107" s="25">
        <v>43252</v>
      </c>
      <c r="B107" s="56" t="s">
        <v>94</v>
      </c>
      <c r="C107" s="57">
        <f t="shared" si="214"/>
        <v>590</v>
      </c>
      <c r="D107" s="57" t="s">
        <v>95</v>
      </c>
      <c r="E107" s="29">
        <v>850</v>
      </c>
      <c r="F107" s="29">
        <v>845</v>
      </c>
      <c r="G107" s="29">
        <v>0</v>
      </c>
      <c r="H107" s="29">
        <f>(E107-F107)*C107</f>
        <v>2950</v>
      </c>
      <c r="I107" s="29">
        <v>0</v>
      </c>
      <c r="J107" s="29">
        <f t="shared" si="213"/>
        <v>2950</v>
      </c>
    </row>
    <row r="108" ht="17.25" customHeight="1" spans="1:10">
      <c r="A108" s="25">
        <v>43252</v>
      </c>
      <c r="B108" s="56" t="s">
        <v>90</v>
      </c>
      <c r="C108" s="57">
        <f t="shared" ref="C108" si="215">MROUND(500000/E108,10)</f>
        <v>320</v>
      </c>
      <c r="D108" s="57" t="s">
        <v>84</v>
      </c>
      <c r="E108" s="29">
        <v>1545</v>
      </c>
      <c r="F108" s="29">
        <v>1515</v>
      </c>
      <c r="G108" s="29">
        <v>0</v>
      </c>
      <c r="H108" s="29">
        <f>(F108-E108)*C108</f>
        <v>-9600</v>
      </c>
      <c r="I108" s="29">
        <v>0</v>
      </c>
      <c r="J108" s="42">
        <f t="shared" si="213"/>
        <v>-9600</v>
      </c>
    </row>
    <row r="109" ht="17.25" customHeight="1" spans="1:10">
      <c r="A109" s="53"/>
      <c r="B109" s="54"/>
      <c r="C109" s="54"/>
      <c r="D109" s="54"/>
      <c r="E109" s="54"/>
      <c r="F109" s="54"/>
      <c r="G109" s="54"/>
      <c r="H109" s="54"/>
      <c r="I109" s="54"/>
      <c r="J109" s="54"/>
    </row>
  </sheetData>
  <mergeCells count="2">
    <mergeCell ref="A1:J1"/>
    <mergeCell ref="A2:J2"/>
  </mergeCells>
  <conditionalFormatting sqref="H86:I91 I79 I72:I75 I43 I29">
    <cfRule type="cellIs" dxfId="0" priority="1" stopIfTrue="1" operator="lessThan">
      <formula>0</formula>
    </cfRule>
  </conditionalFormatting>
  <conditionalFormatting sqref="I84">
    <cfRule type="cellIs" dxfId="1" priority="2" stopIfTrue="1" operator="lessThan">
      <formula>0</formula>
    </cfRule>
  </conditionalFormatting>
  <conditionalFormatting sqref="I83">
    <cfRule type="cellIs" dxfId="2" priority="3" stopIfTrue="1" operator="lessThan">
      <formula>0</formula>
    </cfRule>
  </conditionalFormatting>
  <conditionalFormatting sqref="I81:I82">
    <cfRule type="cellIs" dxfId="3" priority="4" stopIfTrue="1" operator="lessThan">
      <formula>0</formula>
    </cfRule>
  </conditionalFormatting>
  <conditionalFormatting sqref="I80">
    <cfRule type="cellIs" dxfId="4" priority="5" stopIfTrue="1" operator="lessThan">
      <formula>0</formula>
    </cfRule>
  </conditionalFormatting>
  <conditionalFormatting sqref="I78">
    <cfRule type="cellIs" dxfId="5" priority="6" stopIfTrue="1" operator="lessThan">
      <formula>0</formula>
    </cfRule>
  </conditionalFormatting>
  <conditionalFormatting sqref="I77">
    <cfRule type="cellIs" dxfId="6" priority="7" stopIfTrue="1" operator="lessThan">
      <formula>0</formula>
    </cfRule>
  </conditionalFormatting>
  <conditionalFormatting sqref="I76">
    <cfRule type="cellIs" dxfId="7" priority="8" stopIfTrue="1" operator="lessThan">
      <formula>0</formula>
    </cfRule>
  </conditionalFormatting>
  <conditionalFormatting sqref="I71">
    <cfRule type="cellIs" dxfId="8" priority="9" stopIfTrue="1" operator="lessThan">
      <formula>0</formula>
    </cfRule>
  </conditionalFormatting>
  <conditionalFormatting sqref="I68:I70">
    <cfRule type="cellIs" dxfId="9" priority="10" stopIfTrue="1" operator="lessThan">
      <formula>0</formula>
    </cfRule>
  </conditionalFormatting>
  <conditionalFormatting sqref="I67">
    <cfRule type="cellIs" dxfId="10" priority="11" stopIfTrue="1" operator="lessThan">
      <formula>0</formula>
    </cfRule>
  </conditionalFormatting>
  <conditionalFormatting sqref="I66">
    <cfRule type="cellIs" dxfId="11" priority="12" stopIfTrue="1" operator="lessThan">
      <formula>0</formula>
    </cfRule>
  </conditionalFormatting>
  <conditionalFormatting sqref="I64:I65">
    <cfRule type="cellIs" dxfId="12" priority="13" stopIfTrue="1" operator="lessThan">
      <formula>0</formula>
    </cfRule>
  </conditionalFormatting>
  <conditionalFormatting sqref="I63">
    <cfRule type="cellIs" dxfId="13" priority="14" stopIfTrue="1" operator="lessThan">
      <formula>0</formula>
    </cfRule>
  </conditionalFormatting>
  <conditionalFormatting sqref="I60:I61">
    <cfRule type="cellIs" dxfId="14" priority="15" stopIfTrue="1" operator="lessThan">
      <formula>0</formula>
    </cfRule>
  </conditionalFormatting>
  <conditionalFormatting sqref="I59">
    <cfRule type="cellIs" dxfId="15" priority="16" stopIfTrue="1" operator="lessThan">
      <formula>0</formula>
    </cfRule>
  </conditionalFormatting>
  <conditionalFormatting sqref="I62">
    <cfRule type="cellIs" dxfId="16" priority="17" stopIfTrue="1" operator="lessThan">
      <formula>0</formula>
    </cfRule>
  </conditionalFormatting>
  <conditionalFormatting sqref="I58">
    <cfRule type="cellIs" dxfId="17" priority="18" stopIfTrue="1" operator="lessThan">
      <formula>0</formula>
    </cfRule>
  </conditionalFormatting>
  <conditionalFormatting sqref="I57">
    <cfRule type="cellIs" dxfId="18" priority="19" stopIfTrue="1" operator="lessThan">
      <formula>0</formula>
    </cfRule>
  </conditionalFormatting>
  <conditionalFormatting sqref="I56">
    <cfRule type="cellIs" dxfId="19" priority="20" stopIfTrue="1" operator="lessThan">
      <formula>0</formula>
    </cfRule>
  </conditionalFormatting>
  <conditionalFormatting sqref="I55">
    <cfRule type="cellIs" dxfId="20" priority="21" stopIfTrue="1" operator="lessThan">
      <formula>0</formula>
    </cfRule>
  </conditionalFormatting>
  <conditionalFormatting sqref="I54">
    <cfRule type="cellIs" dxfId="21" priority="22" stopIfTrue="1" operator="lessThan">
      <formula>0</formula>
    </cfRule>
  </conditionalFormatting>
  <conditionalFormatting sqref="I53">
    <cfRule type="cellIs" dxfId="22" priority="23" stopIfTrue="1" operator="lessThan">
      <formula>0</formula>
    </cfRule>
  </conditionalFormatting>
  <conditionalFormatting sqref="I52">
    <cfRule type="cellIs" dxfId="23" priority="24" stopIfTrue="1" operator="lessThan">
      <formula>0</formula>
    </cfRule>
  </conditionalFormatting>
  <conditionalFormatting sqref="I51">
    <cfRule type="cellIs" dxfId="24" priority="25" stopIfTrue="1" operator="lessThan">
      <formula>0</formula>
    </cfRule>
  </conditionalFormatting>
  <conditionalFormatting sqref="I50">
    <cfRule type="cellIs" dxfId="25" priority="26" stopIfTrue="1" operator="lessThan">
      <formula>0</formula>
    </cfRule>
  </conditionalFormatting>
  <conditionalFormatting sqref="I48:I49">
    <cfRule type="cellIs" dxfId="26" priority="27" stopIfTrue="1" operator="lessThan">
      <formula>0</formula>
    </cfRule>
  </conditionalFormatting>
  <conditionalFormatting sqref="I47">
    <cfRule type="cellIs" dxfId="27" priority="28" stopIfTrue="1" operator="lessThan">
      <formula>0</formula>
    </cfRule>
  </conditionalFormatting>
  <conditionalFormatting sqref="I44:I45">
    <cfRule type="cellIs" dxfId="28" priority="29" stopIfTrue="1" operator="lessThan">
      <formula>0</formula>
    </cfRule>
  </conditionalFormatting>
  <conditionalFormatting sqref="I46">
    <cfRule type="cellIs" dxfId="29" priority="30" stopIfTrue="1" operator="lessThan">
      <formula>0</formula>
    </cfRule>
  </conditionalFormatting>
  <conditionalFormatting sqref="I41">
    <cfRule type="cellIs" dxfId="30" priority="31" stopIfTrue="1" operator="lessThan">
      <formula>0</formula>
    </cfRule>
  </conditionalFormatting>
  <conditionalFormatting sqref="I42">
    <cfRule type="cellIs" dxfId="31" priority="32" stopIfTrue="1" operator="lessThan">
      <formula>0</formula>
    </cfRule>
  </conditionalFormatting>
  <conditionalFormatting sqref="I39">
    <cfRule type="cellIs" dxfId="32" priority="33" stopIfTrue="1" operator="lessThan">
      <formula>0</formula>
    </cfRule>
  </conditionalFormatting>
  <conditionalFormatting sqref="I40">
    <cfRule type="cellIs" dxfId="33" priority="34" stopIfTrue="1" operator="lessThan">
      <formula>0</formula>
    </cfRule>
  </conditionalFormatting>
  <conditionalFormatting sqref="I37">
    <cfRule type="cellIs" dxfId="34" priority="35" stopIfTrue="1" operator="lessThan">
      <formula>0</formula>
    </cfRule>
  </conditionalFormatting>
  <conditionalFormatting sqref="I38">
    <cfRule type="cellIs" dxfId="35" priority="36" stopIfTrue="1" operator="lessThan">
      <formula>0</formula>
    </cfRule>
  </conditionalFormatting>
  <conditionalFormatting sqref="I36">
    <cfRule type="cellIs" dxfId="36" priority="37" stopIfTrue="1" operator="lessThan">
      <formula>0</formula>
    </cfRule>
  </conditionalFormatting>
  <conditionalFormatting sqref="I34">
    <cfRule type="cellIs" dxfId="37" priority="38" stopIfTrue="1" operator="lessThan">
      <formula>0</formula>
    </cfRule>
  </conditionalFormatting>
  <conditionalFormatting sqref="I35">
    <cfRule type="cellIs" dxfId="38" priority="39" stopIfTrue="1" operator="lessThan">
      <formula>0</formula>
    </cfRule>
  </conditionalFormatting>
  <conditionalFormatting sqref="I33">
    <cfRule type="cellIs" dxfId="39" priority="40" stopIfTrue="1" operator="lessThan">
      <formula>0</formula>
    </cfRule>
  </conditionalFormatting>
  <conditionalFormatting sqref="I32">
    <cfRule type="cellIs" dxfId="40" priority="41" stopIfTrue="1" operator="lessThan">
      <formula>0</formula>
    </cfRule>
  </conditionalFormatting>
  <conditionalFormatting sqref="I30:I31">
    <cfRule type="cellIs" dxfId="41" priority="42" stopIfTrue="1" operator="lessThan">
      <formula>0</formula>
    </cfRule>
  </conditionalFormatting>
  <conditionalFormatting sqref="I28">
    <cfRule type="cellIs" dxfId="42" priority="43" stopIfTrue="1" operator="lessThan">
      <formula>0</formula>
    </cfRule>
  </conditionalFormatting>
  <conditionalFormatting sqref="I27">
    <cfRule type="cellIs" dxfId="43" priority="44" stopIfTrue="1" operator="lessThan">
      <formula>0</formula>
    </cfRule>
  </conditionalFormatting>
  <conditionalFormatting sqref="I26">
    <cfRule type="cellIs" dxfId="44" priority="45" stopIfTrue="1" operator="lessThan">
      <formula>0</formula>
    </cfRule>
  </conditionalFormatting>
  <conditionalFormatting sqref="I25">
    <cfRule type="cellIs" dxfId="45" priority="46" stopIfTrue="1" operator="lessThan">
      <formula>0</formula>
    </cfRule>
  </conditionalFormatting>
  <conditionalFormatting sqref="I24">
    <cfRule type="cellIs" dxfId="46" priority="47" stopIfTrue="1" operator="lessThan">
      <formula>0</formula>
    </cfRule>
  </conditionalFormatting>
  <conditionalFormatting sqref="I23">
    <cfRule type="cellIs" dxfId="47" priority="48" stopIfTrue="1" operator="lessThan">
      <formula>0</formula>
    </cfRule>
  </conditionalFormatting>
  <conditionalFormatting sqref="I22">
    <cfRule type="cellIs" dxfId="48" priority="49" stopIfTrue="1" operator="lessThan">
      <formula>0</formula>
    </cfRule>
  </conditionalFormatting>
  <conditionalFormatting sqref="I21">
    <cfRule type="cellIs" dxfId="49" priority="50" stopIfTrue="1" operator="lessThan">
      <formula>0</formula>
    </cfRule>
  </conditionalFormatting>
  <conditionalFormatting sqref="I20">
    <cfRule type="cellIs" dxfId="50" priority="51" stopIfTrue="1" operator="lessThan">
      <formula>0</formula>
    </cfRule>
  </conditionalFormatting>
  <conditionalFormatting sqref="I19">
    <cfRule type="cellIs" dxfId="51" priority="52" stopIfTrue="1" operator="lessThan">
      <formula>0</formula>
    </cfRule>
  </conditionalFormatting>
  <conditionalFormatting sqref="I18">
    <cfRule type="cellIs" dxfId="52" priority="53" stopIfTrue="1" operator="lessThan">
      <formula>0</formula>
    </cfRule>
  </conditionalFormatting>
  <conditionalFormatting sqref="I17">
    <cfRule type="cellIs" dxfId="53" priority="54" stopIfTrue="1" operator="lessThan">
      <formula>0</formula>
    </cfRule>
  </conditionalFormatting>
  <conditionalFormatting sqref="I16">
    <cfRule type="cellIs" dxfId="54" priority="55" stopIfTrue="1" operator="lessThan">
      <formula>0</formula>
    </cfRule>
  </conditionalFormatting>
  <conditionalFormatting sqref="I15">
    <cfRule type="cellIs" dxfId="55" priority="56" stopIfTrue="1" operator="lessThan">
      <formula>0</formula>
    </cfRule>
  </conditionalFormatting>
  <conditionalFormatting sqref="I14">
    <cfRule type="cellIs" dxfId="56" priority="57" stopIfTrue="1" operator="lessThan">
      <formula>0</formula>
    </cfRule>
  </conditionalFormatting>
  <conditionalFormatting sqref="I13">
    <cfRule type="cellIs" dxfId="57" priority="58" stopIfTrue="1" operator="lessThan">
      <formula>0</formula>
    </cfRule>
  </conditionalFormatting>
  <conditionalFormatting sqref="I12">
    <cfRule type="cellIs" dxfId="58" priority="59" stopIfTrue="1" operator="lessThan">
      <formula>0</formula>
    </cfRule>
  </conditionalFormatting>
  <conditionalFormatting sqref="I11">
    <cfRule type="cellIs" dxfId="59" priority="60" stopIfTrue="1" operator="lessThan">
      <formula>0</formula>
    </cfRule>
  </conditionalFormatting>
  <conditionalFormatting sqref="I10">
    <cfRule type="cellIs" dxfId="60" priority="61" stopIfTrue="1" operator="lessThan">
      <formula>0</formula>
    </cfRule>
  </conditionalFormatting>
  <conditionalFormatting sqref="I9">
    <cfRule type="cellIs" dxfId="61" priority="62" stopIfTrue="1" operator="lessThan">
      <formula>0</formula>
    </cfRule>
  </conditionalFormatting>
  <conditionalFormatting sqref="I8">
    <cfRule type="cellIs" dxfId="62" priority="63" stopIfTrue="1" operator="lessThan">
      <formula>0</formula>
    </cfRule>
  </conditionalFormatting>
  <conditionalFormatting sqref="I7">
    <cfRule type="cellIs" dxfId="63" priority="64" stopIfTrue="1" operator="lessThan">
      <formula>0</formula>
    </cfRule>
  </conditionalFormatting>
  <conditionalFormatting sqref="I6">
    <cfRule type="cellIs" dxfId="64" priority="65" stopIfTrue="1" operator="lessThan">
      <formula>0</formula>
    </cfRule>
  </conditionalFormatting>
  <conditionalFormatting sqref="I5">
    <cfRule type="cellIs" dxfId="65" priority="66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0"/>
  <sheetViews>
    <sheetView zoomScale="90" zoomScaleNormal="90" workbookViewId="0">
      <selection activeCell="A3" sqref="A3"/>
    </sheetView>
  </sheetViews>
  <sheetFormatPr defaultColWidth="9" defaultRowHeight="15"/>
  <cols>
    <col min="1" max="1" width="21.2857142857143" customWidth="1"/>
    <col min="2" max="2" width="17.8571428571429" customWidth="1"/>
    <col min="3" max="3" width="15.4285714285714" customWidth="1"/>
    <col min="4" max="4" width="14.4285714285714" customWidth="1"/>
    <col min="5" max="5" width="15.4285714285714" customWidth="1"/>
    <col min="6" max="6" width="15.8571428571429" customWidth="1"/>
    <col min="7" max="7" width="16.8571428571429" customWidth="1"/>
    <col min="8" max="8" width="17" customWidth="1"/>
    <col min="9" max="9" width="17.2857142857143" customWidth="1"/>
    <col min="10" max="10" width="16.4285714285714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2.5" customHeight="1" spans="1:10">
      <c r="A2" s="19" t="s">
        <v>96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5" t="s">
        <v>1</v>
      </c>
      <c r="B3" s="5" t="s">
        <v>2</v>
      </c>
      <c r="C3" s="5" t="s">
        <v>97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24"/>
    </row>
    <row r="5" spans="1:10">
      <c r="A5" s="25">
        <v>43480</v>
      </c>
      <c r="B5" s="26" t="s">
        <v>98</v>
      </c>
      <c r="C5" s="26">
        <v>1000</v>
      </c>
      <c r="D5" s="27" t="s">
        <v>95</v>
      </c>
      <c r="E5" s="28">
        <v>529</v>
      </c>
      <c r="F5" s="28">
        <v>535</v>
      </c>
      <c r="G5" s="28" t="s">
        <v>13</v>
      </c>
      <c r="H5" s="10">
        <f>(E5-F5)*C5</f>
        <v>-6000</v>
      </c>
      <c r="I5" s="10">
        <v>0</v>
      </c>
      <c r="J5" s="29">
        <f t="shared" ref="J5" si="0">I5+H5</f>
        <v>-6000</v>
      </c>
    </row>
    <row r="6" spans="1:10">
      <c r="A6" s="25">
        <v>43479</v>
      </c>
      <c r="B6" s="26" t="s">
        <v>99</v>
      </c>
      <c r="C6" s="26">
        <v>3400</v>
      </c>
      <c r="D6" s="27" t="s">
        <v>84</v>
      </c>
      <c r="E6" s="28">
        <v>157.5</v>
      </c>
      <c r="F6" s="28">
        <v>159.5</v>
      </c>
      <c r="G6" s="28">
        <v>160.5</v>
      </c>
      <c r="H6" s="10">
        <f t="shared" ref="H6" si="1">(F6-E6)*C6</f>
        <v>6800</v>
      </c>
      <c r="I6" s="10">
        <f>(G6-F6)*C6</f>
        <v>3400</v>
      </c>
      <c r="J6" s="29">
        <f t="shared" ref="J6" si="2">I6+H6</f>
        <v>10200</v>
      </c>
    </row>
    <row r="7" spans="1:10">
      <c r="A7" s="25">
        <v>43476</v>
      </c>
      <c r="B7" s="26" t="s">
        <v>100</v>
      </c>
      <c r="C7" s="26">
        <v>4500</v>
      </c>
      <c r="D7" s="27" t="s">
        <v>95</v>
      </c>
      <c r="E7" s="28">
        <v>141.5</v>
      </c>
      <c r="F7" s="28">
        <v>140.2</v>
      </c>
      <c r="G7" s="28">
        <v>0</v>
      </c>
      <c r="H7" s="10">
        <f t="shared" ref="H7:H12" si="3">(E7-F7)*C7</f>
        <v>5850.00000000005</v>
      </c>
      <c r="I7" s="10">
        <v>0</v>
      </c>
      <c r="J7" s="29">
        <f t="shared" ref="J7" si="4">I7+H7</f>
        <v>5850.00000000005</v>
      </c>
    </row>
    <row r="8" spans="1:10">
      <c r="A8" s="25">
        <v>43474</v>
      </c>
      <c r="B8" s="26" t="s">
        <v>101</v>
      </c>
      <c r="C8" s="26">
        <v>1500</v>
      </c>
      <c r="D8" s="27" t="s">
        <v>84</v>
      </c>
      <c r="E8" s="28">
        <v>335</v>
      </c>
      <c r="F8" s="28">
        <v>339</v>
      </c>
      <c r="G8" s="28">
        <v>0</v>
      </c>
      <c r="H8" s="10">
        <f t="shared" ref="H8" si="5">(F8-E8)*C8</f>
        <v>6000</v>
      </c>
      <c r="I8" s="10">
        <v>0</v>
      </c>
      <c r="J8" s="29">
        <f t="shared" ref="J8" si="6">I8+H8</f>
        <v>6000</v>
      </c>
    </row>
    <row r="9" spans="1:10">
      <c r="A9" s="25">
        <v>43473</v>
      </c>
      <c r="B9" s="26" t="s">
        <v>102</v>
      </c>
      <c r="C9" s="26">
        <v>1100</v>
      </c>
      <c r="D9" s="27" t="s">
        <v>84</v>
      </c>
      <c r="E9" s="28">
        <v>447</v>
      </c>
      <c r="F9" s="28">
        <v>453</v>
      </c>
      <c r="G9" s="28">
        <v>0</v>
      </c>
      <c r="H9" s="10">
        <f t="shared" ref="H9" si="7">(F9-E9)*C9</f>
        <v>6600</v>
      </c>
      <c r="I9" s="10">
        <v>0</v>
      </c>
      <c r="J9" s="29">
        <f t="shared" ref="J9" si="8">I9+H9</f>
        <v>6600</v>
      </c>
    </row>
    <row r="10" spans="1:10">
      <c r="A10" s="25">
        <v>43469</v>
      </c>
      <c r="B10" s="26" t="s">
        <v>103</v>
      </c>
      <c r="C10" s="26">
        <v>4500</v>
      </c>
      <c r="D10" s="27" t="s">
        <v>84</v>
      </c>
      <c r="E10" s="28">
        <v>172</v>
      </c>
      <c r="F10" s="28">
        <v>173.5</v>
      </c>
      <c r="G10" s="28">
        <v>175.6</v>
      </c>
      <c r="H10" s="10">
        <f t="shared" ref="H10" si="9">(F10-E10)*C10</f>
        <v>6750</v>
      </c>
      <c r="I10" s="10">
        <f>(G10-F10)*C10</f>
        <v>9449.99999999997</v>
      </c>
      <c r="J10" s="29">
        <f t="shared" ref="J10" si="10">I10+H10</f>
        <v>16200</v>
      </c>
    </row>
    <row r="11" spans="1:10">
      <c r="A11" s="25">
        <v>43468</v>
      </c>
      <c r="B11" s="26" t="s">
        <v>104</v>
      </c>
      <c r="C11" s="26">
        <v>2250</v>
      </c>
      <c r="D11" s="27" t="s">
        <v>95</v>
      </c>
      <c r="E11" s="28">
        <v>151</v>
      </c>
      <c r="F11" s="28">
        <v>148</v>
      </c>
      <c r="G11" s="28">
        <v>146</v>
      </c>
      <c r="H11" s="10">
        <f t="shared" si="3"/>
        <v>6750</v>
      </c>
      <c r="I11" s="29">
        <f>(F11-G11)*C11</f>
        <v>4500</v>
      </c>
      <c r="J11" s="29">
        <f t="shared" ref="J11" si="11">I11+H11</f>
        <v>11250</v>
      </c>
    </row>
    <row r="12" spans="1:10">
      <c r="A12" s="25">
        <v>43467</v>
      </c>
      <c r="B12" s="26" t="s">
        <v>105</v>
      </c>
      <c r="C12" s="26">
        <v>2600</v>
      </c>
      <c r="D12" s="27" t="s">
        <v>95</v>
      </c>
      <c r="E12" s="28">
        <v>175</v>
      </c>
      <c r="F12" s="28">
        <v>172.7</v>
      </c>
      <c r="G12" s="28" t="s">
        <v>13</v>
      </c>
      <c r="H12" s="10">
        <f t="shared" si="3"/>
        <v>5980.00000000003</v>
      </c>
      <c r="I12" s="10">
        <v>0</v>
      </c>
      <c r="J12" s="29">
        <f t="shared" ref="J12" si="12">I12+H12</f>
        <v>5980.00000000003</v>
      </c>
    </row>
    <row r="13" spans="1:10">
      <c r="A13" s="25">
        <v>43465</v>
      </c>
      <c r="B13" s="26" t="s">
        <v>106</v>
      </c>
      <c r="C13" s="26">
        <v>700</v>
      </c>
      <c r="D13" s="27" t="s">
        <v>84</v>
      </c>
      <c r="E13" s="28">
        <v>1338</v>
      </c>
      <c r="F13" s="28">
        <v>1348</v>
      </c>
      <c r="G13" s="28" t="s">
        <v>13</v>
      </c>
      <c r="H13" s="10">
        <f t="shared" ref="H13" si="13">(F13-E13)*C13</f>
        <v>7000</v>
      </c>
      <c r="I13" s="10">
        <v>0</v>
      </c>
      <c r="J13" s="29">
        <f t="shared" ref="J13" si="14">I13+H13</f>
        <v>7000</v>
      </c>
    </row>
    <row r="14" spans="1:10">
      <c r="A14" s="25">
        <v>43462</v>
      </c>
      <c r="B14" s="26" t="s">
        <v>107</v>
      </c>
      <c r="C14" s="26">
        <v>600</v>
      </c>
      <c r="D14" s="27" t="s">
        <v>84</v>
      </c>
      <c r="E14" s="28">
        <v>932</v>
      </c>
      <c r="F14" s="28">
        <v>932</v>
      </c>
      <c r="G14" s="28" t="s">
        <v>13</v>
      </c>
      <c r="H14" s="10">
        <f t="shared" ref="H14" si="15">(F14-E14)*C14</f>
        <v>0</v>
      </c>
      <c r="I14" s="10">
        <v>0</v>
      </c>
      <c r="J14" s="29">
        <f t="shared" ref="J14" si="16">I14+H14</f>
        <v>0</v>
      </c>
    </row>
    <row r="15" spans="1:10">
      <c r="A15" s="25">
        <v>43461</v>
      </c>
      <c r="B15" s="26" t="s">
        <v>108</v>
      </c>
      <c r="C15" s="26">
        <v>700</v>
      </c>
      <c r="D15" s="27" t="s">
        <v>84</v>
      </c>
      <c r="E15" s="28">
        <v>728</v>
      </c>
      <c r="F15" s="28">
        <v>732</v>
      </c>
      <c r="G15" s="28" t="s">
        <v>13</v>
      </c>
      <c r="H15" s="10">
        <f t="shared" ref="H15" si="17">(F15-E15)*C15</f>
        <v>2800</v>
      </c>
      <c r="I15" s="10">
        <v>0</v>
      </c>
      <c r="J15" s="29">
        <f t="shared" ref="J15" si="18">I15+H15</f>
        <v>2800</v>
      </c>
    </row>
    <row r="16" spans="1:10">
      <c r="A16" s="25">
        <v>43460</v>
      </c>
      <c r="B16" s="26" t="s">
        <v>109</v>
      </c>
      <c r="C16" s="26">
        <v>1200</v>
      </c>
      <c r="D16" s="27" t="s">
        <v>84</v>
      </c>
      <c r="E16" s="28">
        <v>260</v>
      </c>
      <c r="F16" s="28">
        <v>265</v>
      </c>
      <c r="G16" s="28">
        <v>270</v>
      </c>
      <c r="H16" s="10">
        <f t="shared" ref="H16" si="19">(F16-E16)*C16</f>
        <v>6000</v>
      </c>
      <c r="I16" s="10">
        <f>(G16-F16)*C16</f>
        <v>6000</v>
      </c>
      <c r="J16" s="29">
        <f t="shared" ref="J16" si="20">I16+H16</f>
        <v>12000</v>
      </c>
    </row>
    <row r="17" spans="1:10">
      <c r="A17" s="25">
        <v>43458</v>
      </c>
      <c r="B17" s="26" t="s">
        <v>110</v>
      </c>
      <c r="C17" s="26">
        <v>700</v>
      </c>
      <c r="D17" s="27" t="s">
        <v>95</v>
      </c>
      <c r="E17" s="28">
        <v>837</v>
      </c>
      <c r="F17" s="28">
        <v>837</v>
      </c>
      <c r="G17" s="28" t="s">
        <v>13</v>
      </c>
      <c r="H17" s="10">
        <f>(E17-F17)*C17</f>
        <v>0</v>
      </c>
      <c r="I17" s="10">
        <v>0</v>
      </c>
      <c r="J17" s="29">
        <f t="shared" ref="J17" si="21">I17+H17</f>
        <v>0</v>
      </c>
    </row>
    <row r="18" spans="1:10">
      <c r="A18" s="25">
        <v>43455</v>
      </c>
      <c r="B18" s="26" t="s">
        <v>111</v>
      </c>
      <c r="C18" s="26">
        <v>2667</v>
      </c>
      <c r="D18" s="27" t="s">
        <v>95</v>
      </c>
      <c r="E18" s="28">
        <v>346.5</v>
      </c>
      <c r="F18" s="28">
        <v>344</v>
      </c>
      <c r="G18" s="28" t="s">
        <v>13</v>
      </c>
      <c r="H18" s="10">
        <f>(E18-F18)*C18</f>
        <v>6667.5</v>
      </c>
      <c r="I18" s="10">
        <v>0</v>
      </c>
      <c r="J18" s="29">
        <f t="shared" ref="J18" si="22">I18+H18</f>
        <v>6667.5</v>
      </c>
    </row>
    <row r="19" spans="1:10">
      <c r="A19" s="25">
        <v>43454</v>
      </c>
      <c r="B19" s="26" t="s">
        <v>112</v>
      </c>
      <c r="C19" s="26">
        <v>550</v>
      </c>
      <c r="D19" s="27" t="s">
        <v>84</v>
      </c>
      <c r="E19" s="28">
        <v>720</v>
      </c>
      <c r="F19" s="28">
        <v>727.8</v>
      </c>
      <c r="G19" s="28" t="s">
        <v>13</v>
      </c>
      <c r="H19" s="10">
        <f t="shared" ref="H19" si="23">(F19-E19)*C19</f>
        <v>4289.99999999997</v>
      </c>
      <c r="I19" s="10">
        <v>0</v>
      </c>
      <c r="J19" s="29">
        <f t="shared" ref="J19" si="24">I19+H19</f>
        <v>4289.99999999997</v>
      </c>
    </row>
    <row r="20" spans="1:10">
      <c r="A20" s="25">
        <v>43453</v>
      </c>
      <c r="B20" s="26" t="s">
        <v>113</v>
      </c>
      <c r="C20" s="26">
        <v>500</v>
      </c>
      <c r="D20" s="27" t="s">
        <v>84</v>
      </c>
      <c r="E20" s="28">
        <v>1018</v>
      </c>
      <c r="F20" s="28">
        <v>1030</v>
      </c>
      <c r="G20" s="28">
        <v>1045</v>
      </c>
      <c r="H20" s="10">
        <f t="shared" ref="H20" si="25">(F20-E20)*C20</f>
        <v>6000</v>
      </c>
      <c r="I20" s="10">
        <f>(G20-F20)*C20</f>
        <v>7500</v>
      </c>
      <c r="J20" s="29">
        <f t="shared" ref="J20" si="26">I20+H20</f>
        <v>13500</v>
      </c>
    </row>
    <row r="21" spans="1:10">
      <c r="A21" s="25">
        <v>43452</v>
      </c>
      <c r="B21" s="26" t="s">
        <v>114</v>
      </c>
      <c r="C21" s="26">
        <v>800</v>
      </c>
      <c r="D21" s="27" t="s">
        <v>84</v>
      </c>
      <c r="E21" s="28">
        <v>562</v>
      </c>
      <c r="F21" s="28">
        <v>570</v>
      </c>
      <c r="G21" s="28" t="s">
        <v>13</v>
      </c>
      <c r="H21" s="10">
        <f t="shared" ref="H21" si="27">(F21-E21)*C21</f>
        <v>6400</v>
      </c>
      <c r="I21" s="29">
        <v>0</v>
      </c>
      <c r="J21" s="29">
        <f t="shared" ref="J21" si="28">I21+H21</f>
        <v>6400</v>
      </c>
    </row>
    <row r="22" spans="1:10">
      <c r="A22" s="25">
        <v>43448</v>
      </c>
      <c r="B22" s="26" t="s">
        <v>115</v>
      </c>
      <c r="C22" s="26">
        <v>800</v>
      </c>
      <c r="D22" s="27" t="s">
        <v>84</v>
      </c>
      <c r="E22" s="28">
        <v>728</v>
      </c>
      <c r="F22" s="28">
        <v>730</v>
      </c>
      <c r="G22" s="28" t="s">
        <v>13</v>
      </c>
      <c r="H22" s="10">
        <f t="shared" ref="H22" si="29">(F22-E22)*C22</f>
        <v>1600</v>
      </c>
      <c r="I22" s="29">
        <v>0</v>
      </c>
      <c r="J22" s="29">
        <f t="shared" ref="J22" si="30">I22+H22</f>
        <v>1600</v>
      </c>
    </row>
    <row r="23" spans="1:10">
      <c r="A23" s="25">
        <v>43447</v>
      </c>
      <c r="B23" s="26" t="s">
        <v>116</v>
      </c>
      <c r="C23" s="26">
        <v>500</v>
      </c>
      <c r="D23" s="27" t="s">
        <v>84</v>
      </c>
      <c r="E23" s="28">
        <v>776</v>
      </c>
      <c r="F23" s="28">
        <v>788</v>
      </c>
      <c r="G23" s="28">
        <v>797</v>
      </c>
      <c r="H23" s="10">
        <f t="shared" ref="H23" si="31">(F23-E23)*C23</f>
        <v>6000</v>
      </c>
      <c r="I23" s="29">
        <f>(F23-G23)*C23</f>
        <v>-4500</v>
      </c>
      <c r="J23" s="29">
        <f t="shared" ref="J23:J28" si="32">I23+H23</f>
        <v>1500</v>
      </c>
    </row>
    <row r="24" spans="1:10">
      <c r="A24" s="25">
        <v>43446</v>
      </c>
      <c r="B24" s="26" t="s">
        <v>111</v>
      </c>
      <c r="C24" s="26">
        <v>2667</v>
      </c>
      <c r="D24" s="27" t="s">
        <v>84</v>
      </c>
      <c r="E24" s="28">
        <v>343</v>
      </c>
      <c r="F24" s="28">
        <v>346</v>
      </c>
      <c r="G24" s="28" t="s">
        <v>13</v>
      </c>
      <c r="H24" s="10">
        <f t="shared" ref="H24" si="33">(F24-E24)*C24</f>
        <v>8001</v>
      </c>
      <c r="I24" s="29">
        <v>0</v>
      </c>
      <c r="J24" s="29">
        <f t="shared" si="32"/>
        <v>8001</v>
      </c>
    </row>
    <row r="25" spans="1:10">
      <c r="A25" s="25">
        <v>43445</v>
      </c>
      <c r="B25" s="26" t="s">
        <v>117</v>
      </c>
      <c r="C25" s="26">
        <v>600</v>
      </c>
      <c r="D25" s="27" t="s">
        <v>84</v>
      </c>
      <c r="E25" s="28">
        <v>761</v>
      </c>
      <c r="F25" s="28">
        <v>750</v>
      </c>
      <c r="G25" s="28" t="s">
        <v>13</v>
      </c>
      <c r="H25" s="10">
        <f t="shared" ref="H25" si="34">(F25-E25)*C25</f>
        <v>-6600</v>
      </c>
      <c r="I25" s="29">
        <v>0</v>
      </c>
      <c r="J25" s="29">
        <f t="shared" si="32"/>
        <v>-6600</v>
      </c>
    </row>
    <row r="26" spans="1:10">
      <c r="A26" s="25">
        <v>43444</v>
      </c>
      <c r="B26" s="26" t="s">
        <v>26</v>
      </c>
      <c r="C26" s="26">
        <v>1200</v>
      </c>
      <c r="D26" s="27" t="s">
        <v>95</v>
      </c>
      <c r="E26" s="28">
        <v>410</v>
      </c>
      <c r="F26" s="28">
        <v>405</v>
      </c>
      <c r="G26" s="28" t="s">
        <v>13</v>
      </c>
      <c r="H26" s="10">
        <f t="shared" ref="H26:H30" si="35">(E26-F26)*C26</f>
        <v>6000</v>
      </c>
      <c r="I26" s="29">
        <v>0</v>
      </c>
      <c r="J26" s="29">
        <f t="shared" si="32"/>
        <v>6000</v>
      </c>
    </row>
    <row r="27" spans="1:10">
      <c r="A27" s="25">
        <v>43439</v>
      </c>
      <c r="B27" s="26" t="s">
        <v>118</v>
      </c>
      <c r="C27" s="26">
        <v>1100</v>
      </c>
      <c r="D27" s="27" t="s">
        <v>95</v>
      </c>
      <c r="E27" s="28">
        <v>672</v>
      </c>
      <c r="F27" s="28">
        <v>665</v>
      </c>
      <c r="G27" s="28">
        <v>656</v>
      </c>
      <c r="H27" s="10">
        <f t="shared" si="35"/>
        <v>7700</v>
      </c>
      <c r="I27" s="29">
        <f>(F27-G27)*C27</f>
        <v>9900</v>
      </c>
      <c r="J27" s="29">
        <f t="shared" si="32"/>
        <v>17600</v>
      </c>
    </row>
    <row r="28" spans="1:10">
      <c r="A28" s="25">
        <v>43437</v>
      </c>
      <c r="B28" s="26" t="s">
        <v>119</v>
      </c>
      <c r="C28" s="26">
        <v>9000</v>
      </c>
      <c r="D28" s="27" t="s">
        <v>84</v>
      </c>
      <c r="E28" s="28">
        <v>82</v>
      </c>
      <c r="F28" s="28">
        <v>82.9</v>
      </c>
      <c r="G28" s="28">
        <v>83.8</v>
      </c>
      <c r="H28" s="10">
        <f t="shared" ref="H28" si="36">(F28-E28)*C28</f>
        <v>8100.00000000005</v>
      </c>
      <c r="I28" s="10">
        <f>(G28-F28)*C28</f>
        <v>8099.99999999992</v>
      </c>
      <c r="J28" s="29">
        <f t="shared" si="32"/>
        <v>16200</v>
      </c>
    </row>
    <row r="29" spans="1:10">
      <c r="A29" s="25">
        <v>43433</v>
      </c>
      <c r="B29" s="26" t="s">
        <v>120</v>
      </c>
      <c r="C29" s="26">
        <v>1250</v>
      </c>
      <c r="D29" s="27" t="s">
        <v>84</v>
      </c>
      <c r="E29" s="28">
        <v>443</v>
      </c>
      <c r="F29" s="28">
        <v>448</v>
      </c>
      <c r="G29" s="28">
        <v>453</v>
      </c>
      <c r="H29" s="10">
        <f t="shared" ref="H29" si="37">(F29-E29)*C29</f>
        <v>6250</v>
      </c>
      <c r="I29" s="10">
        <f>(G29-F29)*C29</f>
        <v>6250</v>
      </c>
      <c r="J29" s="29">
        <f t="shared" ref="J29" si="38">+I29+H29</f>
        <v>12500</v>
      </c>
    </row>
    <row r="30" spans="1:10">
      <c r="A30" s="25">
        <v>43432</v>
      </c>
      <c r="B30" s="26" t="s">
        <v>28</v>
      </c>
      <c r="C30" s="26">
        <v>400</v>
      </c>
      <c r="D30" s="27" t="s">
        <v>95</v>
      </c>
      <c r="E30" s="28">
        <v>1478</v>
      </c>
      <c r="F30" s="28">
        <v>1468</v>
      </c>
      <c r="G30" s="28" t="s">
        <v>13</v>
      </c>
      <c r="H30" s="10">
        <f t="shared" si="35"/>
        <v>4000</v>
      </c>
      <c r="I30" s="29">
        <v>0</v>
      </c>
      <c r="J30" s="29">
        <f>I30+H30</f>
        <v>4000</v>
      </c>
    </row>
    <row r="31" spans="1:10">
      <c r="A31" s="25">
        <v>43431</v>
      </c>
      <c r="B31" s="26" t="s">
        <v>121</v>
      </c>
      <c r="C31" s="26">
        <v>800</v>
      </c>
      <c r="D31" s="27" t="s">
        <v>84</v>
      </c>
      <c r="E31" s="28">
        <v>984</v>
      </c>
      <c r="F31" s="28">
        <v>991</v>
      </c>
      <c r="G31" s="28" t="s">
        <v>13</v>
      </c>
      <c r="H31" s="10">
        <f t="shared" ref="H31" si="39">(F31-E31)*C31</f>
        <v>5600</v>
      </c>
      <c r="I31" s="10">
        <v>0</v>
      </c>
      <c r="J31" s="29">
        <f t="shared" ref="J31" si="40">+I31+H31</f>
        <v>5600</v>
      </c>
    </row>
    <row r="32" spans="1:10">
      <c r="A32" s="25">
        <v>43430</v>
      </c>
      <c r="B32" s="26" t="s">
        <v>102</v>
      </c>
      <c r="C32" s="26">
        <v>1100</v>
      </c>
      <c r="D32" s="27" t="s">
        <v>95</v>
      </c>
      <c r="E32" s="28">
        <v>513.5</v>
      </c>
      <c r="F32" s="28">
        <v>508.5</v>
      </c>
      <c r="G32" s="28">
        <v>505.5</v>
      </c>
      <c r="H32" s="10">
        <f>(E32-F32)*C32</f>
        <v>5500</v>
      </c>
      <c r="I32" s="29">
        <f>(F32-G32)*C32</f>
        <v>3300</v>
      </c>
      <c r="J32" s="29">
        <f>I32+H32</f>
        <v>8800</v>
      </c>
    </row>
    <row r="33" spans="1:10">
      <c r="A33" s="25">
        <v>43426</v>
      </c>
      <c r="B33" s="26" t="s">
        <v>114</v>
      </c>
      <c r="C33" s="26">
        <v>800</v>
      </c>
      <c r="D33" s="27" t="s">
        <v>84</v>
      </c>
      <c r="E33" s="28">
        <v>537</v>
      </c>
      <c r="F33" s="28">
        <v>544.5</v>
      </c>
      <c r="G33" s="28" t="s">
        <v>13</v>
      </c>
      <c r="H33" s="10">
        <f t="shared" ref="H33:H34" si="41">(F33-E33)*C33</f>
        <v>6000</v>
      </c>
      <c r="I33" s="10">
        <v>0</v>
      </c>
      <c r="J33" s="29">
        <f t="shared" ref="J33:J34" si="42">+I33+H33</f>
        <v>6000</v>
      </c>
    </row>
    <row r="34" spans="1:10">
      <c r="A34" s="25">
        <v>43425</v>
      </c>
      <c r="B34" s="26" t="s">
        <v>122</v>
      </c>
      <c r="C34" s="26">
        <v>2000</v>
      </c>
      <c r="D34" s="27" t="s">
        <v>84</v>
      </c>
      <c r="E34" s="28">
        <v>248.5</v>
      </c>
      <c r="F34" s="28">
        <v>251.5</v>
      </c>
      <c r="G34" s="28" t="s">
        <v>13</v>
      </c>
      <c r="H34" s="10">
        <f t="shared" si="41"/>
        <v>6000</v>
      </c>
      <c r="I34" s="29">
        <v>0</v>
      </c>
      <c r="J34" s="29">
        <f t="shared" si="42"/>
        <v>6000</v>
      </c>
    </row>
    <row r="35" spans="1:10">
      <c r="A35" s="25">
        <v>43424</v>
      </c>
      <c r="B35" s="26" t="s">
        <v>116</v>
      </c>
      <c r="C35" s="26">
        <v>500</v>
      </c>
      <c r="D35" s="27" t="s">
        <v>84</v>
      </c>
      <c r="E35" s="28">
        <v>760</v>
      </c>
      <c r="F35" s="28">
        <v>770</v>
      </c>
      <c r="G35" s="28" t="s">
        <v>13</v>
      </c>
      <c r="H35" s="10">
        <f t="shared" ref="H35" si="43">(F35-E35)*C35</f>
        <v>5000</v>
      </c>
      <c r="I35" s="10">
        <v>0</v>
      </c>
      <c r="J35" s="29">
        <f t="shared" ref="J35:J36" si="44">+I35+H35</f>
        <v>5000</v>
      </c>
    </row>
    <row r="36" spans="1:10">
      <c r="A36" s="25">
        <v>43423</v>
      </c>
      <c r="B36" s="26" t="s">
        <v>111</v>
      </c>
      <c r="C36" s="26">
        <v>2266</v>
      </c>
      <c r="D36" s="27" t="s">
        <v>95</v>
      </c>
      <c r="E36" s="28">
        <v>335</v>
      </c>
      <c r="F36" s="28">
        <v>333</v>
      </c>
      <c r="G36" s="28">
        <v>331.5</v>
      </c>
      <c r="H36" s="10">
        <f>(E36-F36)*C36</f>
        <v>4532</v>
      </c>
      <c r="I36" s="29">
        <f>(F36-G36)*C36</f>
        <v>3399</v>
      </c>
      <c r="J36" s="29">
        <f t="shared" si="44"/>
        <v>7931</v>
      </c>
    </row>
    <row r="37" spans="1:10">
      <c r="A37" s="25">
        <v>43420</v>
      </c>
      <c r="B37" s="26" t="s">
        <v>123</v>
      </c>
      <c r="C37" s="26">
        <v>500</v>
      </c>
      <c r="D37" s="27" t="s">
        <v>84</v>
      </c>
      <c r="E37" s="28">
        <v>1122</v>
      </c>
      <c r="F37" s="28">
        <v>1129.5</v>
      </c>
      <c r="G37" s="28" t="s">
        <v>13</v>
      </c>
      <c r="H37" s="10">
        <f t="shared" ref="H37:H41" si="45">(F37-E37)*C37</f>
        <v>3750</v>
      </c>
      <c r="I37" s="10">
        <v>0</v>
      </c>
      <c r="J37" s="29">
        <f t="shared" ref="J37:J42" si="46">+I37+H37</f>
        <v>3750</v>
      </c>
    </row>
    <row r="38" spans="1:10">
      <c r="A38" s="25">
        <v>43419</v>
      </c>
      <c r="B38" s="26" t="s">
        <v>124</v>
      </c>
      <c r="C38" s="26">
        <v>750</v>
      </c>
      <c r="D38" s="27" t="s">
        <v>84</v>
      </c>
      <c r="E38" s="28">
        <v>916</v>
      </c>
      <c r="F38" s="28">
        <v>924</v>
      </c>
      <c r="G38" s="28" t="s">
        <v>13</v>
      </c>
      <c r="H38" s="10">
        <f t="shared" si="45"/>
        <v>6000</v>
      </c>
      <c r="I38" s="29">
        <v>0</v>
      </c>
      <c r="J38" s="29">
        <f t="shared" si="46"/>
        <v>6000</v>
      </c>
    </row>
    <row r="39" spans="1:10">
      <c r="A39" s="25">
        <v>43418</v>
      </c>
      <c r="B39" s="26" t="s">
        <v>125</v>
      </c>
      <c r="C39" s="26">
        <v>400</v>
      </c>
      <c r="D39" s="27" t="s">
        <v>95</v>
      </c>
      <c r="E39" s="28">
        <v>994</v>
      </c>
      <c r="F39" s="28">
        <v>994</v>
      </c>
      <c r="G39" s="28" t="s">
        <v>13</v>
      </c>
      <c r="H39" s="10">
        <f t="shared" ref="H39" si="47">(F39-E39)*C39</f>
        <v>0</v>
      </c>
      <c r="I39" s="10">
        <v>0</v>
      </c>
      <c r="J39" s="29">
        <f t="shared" si="46"/>
        <v>0</v>
      </c>
    </row>
    <row r="40" spans="1:10">
      <c r="A40" s="25">
        <v>43417</v>
      </c>
      <c r="B40" s="26" t="s">
        <v>126</v>
      </c>
      <c r="C40" s="26">
        <v>700</v>
      </c>
      <c r="D40" s="27" t="s">
        <v>84</v>
      </c>
      <c r="E40" s="28">
        <v>1300</v>
      </c>
      <c r="F40" s="28">
        <v>1310</v>
      </c>
      <c r="G40" s="28" t="s">
        <v>13</v>
      </c>
      <c r="H40" s="10">
        <f t="shared" si="45"/>
        <v>7000</v>
      </c>
      <c r="I40" s="29">
        <v>0</v>
      </c>
      <c r="J40" s="29">
        <f t="shared" si="46"/>
        <v>7000</v>
      </c>
    </row>
    <row r="41" spans="1:10">
      <c r="A41" s="25">
        <v>43416</v>
      </c>
      <c r="B41" s="26" t="s">
        <v>120</v>
      </c>
      <c r="C41" s="26">
        <v>1250</v>
      </c>
      <c r="D41" s="27" t="s">
        <v>84</v>
      </c>
      <c r="E41" s="28">
        <v>441</v>
      </c>
      <c r="F41" s="28">
        <v>445</v>
      </c>
      <c r="G41" s="28" t="s">
        <v>13</v>
      </c>
      <c r="H41" s="10">
        <f t="shared" si="45"/>
        <v>5000</v>
      </c>
      <c r="I41" s="10">
        <v>0</v>
      </c>
      <c r="J41" s="29">
        <f t="shared" si="46"/>
        <v>5000</v>
      </c>
    </row>
    <row r="42" spans="1:10">
      <c r="A42" s="25">
        <v>43406</v>
      </c>
      <c r="B42" s="26" t="s">
        <v>127</v>
      </c>
      <c r="C42" s="26">
        <v>1300</v>
      </c>
      <c r="D42" s="27" t="s">
        <v>84</v>
      </c>
      <c r="E42" s="28">
        <v>379</v>
      </c>
      <c r="F42" s="28">
        <v>382</v>
      </c>
      <c r="G42" s="28" t="s">
        <v>13</v>
      </c>
      <c r="H42" s="10">
        <f t="shared" ref="H42" si="48">(F42-E42)*C42</f>
        <v>3900</v>
      </c>
      <c r="I42" s="29">
        <v>0</v>
      </c>
      <c r="J42" s="29">
        <f t="shared" si="46"/>
        <v>3900</v>
      </c>
    </row>
    <row r="43" spans="1:10">
      <c r="A43" s="25">
        <v>43404</v>
      </c>
      <c r="B43" s="26" t="s">
        <v>128</v>
      </c>
      <c r="C43" s="26">
        <v>3000</v>
      </c>
      <c r="D43" s="27" t="s">
        <v>84</v>
      </c>
      <c r="E43" s="28">
        <v>251.5</v>
      </c>
      <c r="F43" s="28">
        <v>253.5</v>
      </c>
      <c r="G43" s="28">
        <v>256</v>
      </c>
      <c r="H43" s="10">
        <f t="shared" ref="H43" si="49">(F43-E43)*C43</f>
        <v>6000</v>
      </c>
      <c r="I43" s="10">
        <f>(G43-F43)*C43</f>
        <v>7500</v>
      </c>
      <c r="J43" s="29">
        <f t="shared" ref="J43" si="50">+I43+H43</f>
        <v>13500</v>
      </c>
    </row>
    <row r="44" spans="1:10">
      <c r="A44" s="25">
        <v>43403</v>
      </c>
      <c r="B44" s="26" t="s">
        <v>129</v>
      </c>
      <c r="C44" s="26">
        <v>1200</v>
      </c>
      <c r="D44" s="27" t="s">
        <v>84</v>
      </c>
      <c r="E44" s="28">
        <v>688</v>
      </c>
      <c r="F44" s="28">
        <v>693</v>
      </c>
      <c r="G44" s="28" t="s">
        <v>13</v>
      </c>
      <c r="H44" s="10">
        <f t="shared" ref="H44" si="51">(F44-E44)*C44</f>
        <v>6000</v>
      </c>
      <c r="I44" s="10">
        <v>0</v>
      </c>
      <c r="J44" s="29">
        <f t="shared" ref="J44" si="52">+I44+H44</f>
        <v>6000</v>
      </c>
    </row>
    <row r="45" spans="1:10">
      <c r="A45" s="25">
        <v>43402</v>
      </c>
      <c r="B45" s="26" t="s">
        <v>112</v>
      </c>
      <c r="C45" s="26">
        <v>550</v>
      </c>
      <c r="D45" s="27" t="s">
        <v>84</v>
      </c>
      <c r="E45" s="28">
        <v>885</v>
      </c>
      <c r="F45" s="28">
        <v>895</v>
      </c>
      <c r="G45" s="28" t="s">
        <v>13</v>
      </c>
      <c r="H45" s="10">
        <f t="shared" ref="H45:H46" si="53">(F45-E45)*C45</f>
        <v>5500</v>
      </c>
      <c r="I45" s="10">
        <v>0</v>
      </c>
      <c r="J45" s="29">
        <f t="shared" ref="J45:J47" si="54">+I45+H45</f>
        <v>5500</v>
      </c>
    </row>
    <row r="46" spans="1:10">
      <c r="A46" s="25">
        <v>43399</v>
      </c>
      <c r="B46" s="26" t="s">
        <v>130</v>
      </c>
      <c r="C46" s="26">
        <v>1250</v>
      </c>
      <c r="D46" s="27" t="s">
        <v>84</v>
      </c>
      <c r="E46" s="28">
        <v>580</v>
      </c>
      <c r="F46" s="28">
        <v>586</v>
      </c>
      <c r="G46" s="28" t="s">
        <v>13</v>
      </c>
      <c r="H46" s="10">
        <f t="shared" si="53"/>
        <v>7500</v>
      </c>
      <c r="I46" s="10">
        <v>0</v>
      </c>
      <c r="J46" s="29">
        <f t="shared" si="54"/>
        <v>7500</v>
      </c>
    </row>
    <row r="47" spans="1:10">
      <c r="A47" s="25">
        <v>43398</v>
      </c>
      <c r="B47" s="26" t="s">
        <v>116</v>
      </c>
      <c r="C47" s="26">
        <v>500</v>
      </c>
      <c r="D47" s="27" t="s">
        <v>95</v>
      </c>
      <c r="E47" s="28">
        <v>545</v>
      </c>
      <c r="F47" s="28">
        <v>539</v>
      </c>
      <c r="G47" s="28" t="s">
        <v>13</v>
      </c>
      <c r="H47" s="10">
        <f t="shared" ref="H47:H49" si="55">(E47-F47)*C47</f>
        <v>3000</v>
      </c>
      <c r="I47" s="10">
        <v>0</v>
      </c>
      <c r="J47" s="29">
        <f t="shared" si="54"/>
        <v>3000</v>
      </c>
    </row>
    <row r="48" spans="1:10">
      <c r="A48" s="25">
        <v>43397</v>
      </c>
      <c r="B48" s="26" t="s">
        <v>131</v>
      </c>
      <c r="C48" s="26">
        <v>200</v>
      </c>
      <c r="D48" s="27" t="s">
        <v>95</v>
      </c>
      <c r="E48" s="28">
        <v>5320</v>
      </c>
      <c r="F48" s="28">
        <v>5355</v>
      </c>
      <c r="G48" s="28" t="s">
        <v>13</v>
      </c>
      <c r="H48" s="10">
        <f t="shared" si="55"/>
        <v>-7000</v>
      </c>
      <c r="I48" s="10">
        <v>0</v>
      </c>
      <c r="J48" s="29">
        <f t="shared" ref="J48" si="56">+I48+H48</f>
        <v>-7000</v>
      </c>
    </row>
    <row r="49" spans="1:10">
      <c r="A49" s="25">
        <v>43396</v>
      </c>
      <c r="B49" s="26" t="s">
        <v>99</v>
      </c>
      <c r="C49" s="26">
        <v>2800</v>
      </c>
      <c r="D49" s="27" t="s">
        <v>95</v>
      </c>
      <c r="E49" s="28">
        <v>136.8</v>
      </c>
      <c r="F49" s="28">
        <v>135.2</v>
      </c>
      <c r="G49" s="28" t="s">
        <v>13</v>
      </c>
      <c r="H49" s="10">
        <f t="shared" si="55"/>
        <v>4480.00000000006</v>
      </c>
      <c r="I49" s="10">
        <v>0</v>
      </c>
      <c r="J49" s="29">
        <f t="shared" ref="J49" si="57">+I49+H49</f>
        <v>4480.00000000006</v>
      </c>
    </row>
    <row r="50" spans="1:10">
      <c r="A50" s="25">
        <v>43395</v>
      </c>
      <c r="B50" s="26" t="s">
        <v>106</v>
      </c>
      <c r="C50" s="26">
        <v>700</v>
      </c>
      <c r="D50" s="27" t="s">
        <v>84</v>
      </c>
      <c r="E50" s="28">
        <v>1125</v>
      </c>
      <c r="F50" s="28">
        <v>1133.9</v>
      </c>
      <c r="G50" s="28" t="s">
        <v>13</v>
      </c>
      <c r="H50" s="10">
        <f t="shared" ref="H50:H52" si="58">(F50-E50)*C50</f>
        <v>6230.00000000006</v>
      </c>
      <c r="I50" s="10">
        <v>0</v>
      </c>
      <c r="J50" s="29">
        <f t="shared" ref="J50" si="59">+I50+H50</f>
        <v>6230.00000000006</v>
      </c>
    </row>
    <row r="51" spans="1:10">
      <c r="A51" s="25">
        <v>43392</v>
      </c>
      <c r="B51" s="26" t="s">
        <v>129</v>
      </c>
      <c r="C51" s="26">
        <v>1200</v>
      </c>
      <c r="D51" s="27" t="s">
        <v>95</v>
      </c>
      <c r="E51" s="28">
        <v>700</v>
      </c>
      <c r="F51" s="28">
        <v>695</v>
      </c>
      <c r="G51" s="28" t="s">
        <v>13</v>
      </c>
      <c r="H51" s="10">
        <f>(E51-F51)*C51</f>
        <v>6000</v>
      </c>
      <c r="I51" s="10">
        <v>0</v>
      </c>
      <c r="J51" s="29">
        <f t="shared" ref="J51" si="60">+I51+H51</f>
        <v>6000</v>
      </c>
    </row>
    <row r="52" spans="1:10">
      <c r="A52" s="25">
        <v>43389</v>
      </c>
      <c r="B52" s="26" t="s">
        <v>118</v>
      </c>
      <c r="C52" s="26">
        <v>1100</v>
      </c>
      <c r="D52" s="27" t="s">
        <v>84</v>
      </c>
      <c r="E52" s="28">
        <v>626</v>
      </c>
      <c r="F52" s="28">
        <v>632</v>
      </c>
      <c r="G52" s="28">
        <v>640</v>
      </c>
      <c r="H52" s="10">
        <f t="shared" si="58"/>
        <v>6600</v>
      </c>
      <c r="I52" s="10">
        <f t="shared" ref="I52:I56" si="61">(G52-F52)*C52</f>
        <v>8800</v>
      </c>
      <c r="J52" s="29">
        <f t="shared" ref="J52" si="62">+I52+H52</f>
        <v>15400</v>
      </c>
    </row>
    <row r="53" spans="1:10">
      <c r="A53" s="25">
        <v>43388</v>
      </c>
      <c r="B53" s="26" t="s">
        <v>132</v>
      </c>
      <c r="C53" s="26">
        <v>5000</v>
      </c>
      <c r="D53" s="27" t="s">
        <v>84</v>
      </c>
      <c r="E53" s="28">
        <v>98.8</v>
      </c>
      <c r="F53" s="28">
        <v>99.7</v>
      </c>
      <c r="G53" s="28" t="s">
        <v>13</v>
      </c>
      <c r="H53" s="10">
        <f t="shared" ref="H53" si="63">(F53-E53)*C53</f>
        <v>4500.00000000003</v>
      </c>
      <c r="I53" s="10">
        <v>0</v>
      </c>
      <c r="J53" s="29">
        <f t="shared" ref="J53" si="64">+I53+H53</f>
        <v>4500.00000000003</v>
      </c>
    </row>
    <row r="54" spans="1:10">
      <c r="A54" s="25">
        <v>43385</v>
      </c>
      <c r="B54" s="26" t="s">
        <v>133</v>
      </c>
      <c r="C54" s="26">
        <v>2500</v>
      </c>
      <c r="D54" s="27" t="s">
        <v>84</v>
      </c>
      <c r="E54" s="28">
        <v>407</v>
      </c>
      <c r="F54" s="28">
        <v>410</v>
      </c>
      <c r="G54" s="28">
        <v>412</v>
      </c>
      <c r="H54" s="10">
        <f t="shared" ref="H54" si="65">(F54-E54)*C54</f>
        <v>7500</v>
      </c>
      <c r="I54" s="10">
        <f t="shared" si="61"/>
        <v>5000</v>
      </c>
      <c r="J54" s="29">
        <f t="shared" ref="J54:J57" si="66">+I54+H54</f>
        <v>12500</v>
      </c>
    </row>
    <row r="55" spans="1:10">
      <c r="A55" s="25">
        <v>43384</v>
      </c>
      <c r="B55" s="26" t="s">
        <v>134</v>
      </c>
      <c r="C55" s="26">
        <v>4000</v>
      </c>
      <c r="D55" s="27" t="s">
        <v>95</v>
      </c>
      <c r="E55" s="28">
        <v>93.5</v>
      </c>
      <c r="F55" s="28">
        <v>93.5</v>
      </c>
      <c r="G55" s="28" t="s">
        <v>13</v>
      </c>
      <c r="H55" s="10">
        <f t="shared" ref="H55:H59" si="67">(E55-F55)*C55</f>
        <v>0</v>
      </c>
      <c r="I55" s="29">
        <v>0</v>
      </c>
      <c r="J55" s="29">
        <f t="shared" si="66"/>
        <v>0</v>
      </c>
    </row>
    <row r="56" spans="1:10">
      <c r="A56" s="25">
        <v>43383</v>
      </c>
      <c r="B56" s="26" t="s">
        <v>135</v>
      </c>
      <c r="C56" s="26">
        <v>400</v>
      </c>
      <c r="D56" s="27" t="s">
        <v>84</v>
      </c>
      <c r="E56" s="28">
        <v>1275</v>
      </c>
      <c r="F56" s="28">
        <v>1290</v>
      </c>
      <c r="G56" s="28">
        <v>1305</v>
      </c>
      <c r="H56" s="10">
        <f t="shared" ref="H56" si="68">(F56-E56)*C56</f>
        <v>6000</v>
      </c>
      <c r="I56" s="10">
        <f t="shared" si="61"/>
        <v>6000</v>
      </c>
      <c r="J56" s="29">
        <f t="shared" si="66"/>
        <v>12000</v>
      </c>
    </row>
    <row r="57" spans="1:10">
      <c r="A57" s="25">
        <v>43382</v>
      </c>
      <c r="B57" s="26" t="s">
        <v>136</v>
      </c>
      <c r="C57" s="26">
        <v>2500</v>
      </c>
      <c r="D57" s="27" t="s">
        <v>95</v>
      </c>
      <c r="E57" s="28">
        <v>302</v>
      </c>
      <c r="F57" s="28">
        <v>299</v>
      </c>
      <c r="G57" s="28">
        <v>295</v>
      </c>
      <c r="H57" s="10">
        <f t="shared" si="67"/>
        <v>7500</v>
      </c>
      <c r="I57" s="29">
        <f>(F57-G57)*C57</f>
        <v>10000</v>
      </c>
      <c r="J57" s="29">
        <f t="shared" si="66"/>
        <v>17500</v>
      </c>
    </row>
    <row r="58" spans="1:10">
      <c r="A58" s="25">
        <v>43381</v>
      </c>
      <c r="B58" s="26" t="s">
        <v>137</v>
      </c>
      <c r="C58" s="26">
        <v>1000</v>
      </c>
      <c r="D58" s="27" t="s">
        <v>95</v>
      </c>
      <c r="E58" s="28">
        <v>486</v>
      </c>
      <c r="F58" s="28">
        <v>479</v>
      </c>
      <c r="G58" s="28" t="s">
        <v>13</v>
      </c>
      <c r="H58" s="10">
        <f t="shared" si="67"/>
        <v>7000</v>
      </c>
      <c r="I58" s="10">
        <v>0</v>
      </c>
      <c r="J58" s="29">
        <f t="shared" ref="J58:J60" si="69">+I58+H58</f>
        <v>7000</v>
      </c>
    </row>
    <row r="59" spans="1:10">
      <c r="A59" s="25">
        <v>43378</v>
      </c>
      <c r="B59" s="26" t="s">
        <v>138</v>
      </c>
      <c r="C59" s="26">
        <v>1000</v>
      </c>
      <c r="D59" s="27" t="s">
        <v>95</v>
      </c>
      <c r="E59" s="28">
        <v>765</v>
      </c>
      <c r="F59" s="28">
        <v>758</v>
      </c>
      <c r="G59" s="28" t="s">
        <v>13</v>
      </c>
      <c r="H59" s="10">
        <f t="shared" si="67"/>
        <v>7000</v>
      </c>
      <c r="I59" s="29">
        <v>0</v>
      </c>
      <c r="J59" s="29">
        <f t="shared" si="69"/>
        <v>7000</v>
      </c>
    </row>
    <row r="60" spans="1:10">
      <c r="A60" s="25">
        <v>43377</v>
      </c>
      <c r="B60" s="26" t="s">
        <v>139</v>
      </c>
      <c r="C60" s="26">
        <v>1100</v>
      </c>
      <c r="D60" s="27" t="s">
        <v>95</v>
      </c>
      <c r="E60" s="28">
        <v>872</v>
      </c>
      <c r="F60" s="28">
        <v>872</v>
      </c>
      <c r="G60" s="28" t="s">
        <v>13</v>
      </c>
      <c r="H60" s="10">
        <f t="shared" ref="H60" si="70">(F60-E60)*C60</f>
        <v>0</v>
      </c>
      <c r="I60" s="10">
        <v>0</v>
      </c>
      <c r="J60" s="29">
        <f t="shared" si="69"/>
        <v>0</v>
      </c>
    </row>
    <row r="61" spans="1:10">
      <c r="A61" s="25">
        <v>43376</v>
      </c>
      <c r="B61" s="26" t="s">
        <v>116</v>
      </c>
      <c r="C61" s="26">
        <v>500</v>
      </c>
      <c r="D61" s="27" t="s">
        <v>84</v>
      </c>
      <c r="E61" s="28">
        <v>621</v>
      </c>
      <c r="F61" s="28">
        <v>631</v>
      </c>
      <c r="G61" s="28" t="s">
        <v>13</v>
      </c>
      <c r="H61" s="10">
        <f t="shared" ref="H61" si="71">(F61-E61)*C61</f>
        <v>5000</v>
      </c>
      <c r="I61" s="29">
        <v>0</v>
      </c>
      <c r="J61" s="29">
        <f t="shared" ref="J61:J62" si="72">+I61+H61</f>
        <v>5000</v>
      </c>
    </row>
    <row r="62" spans="1:10">
      <c r="A62" s="25">
        <v>43374</v>
      </c>
      <c r="B62" s="26" t="s">
        <v>140</v>
      </c>
      <c r="C62" s="26">
        <v>750</v>
      </c>
      <c r="D62" s="27" t="s">
        <v>95</v>
      </c>
      <c r="E62" s="28">
        <v>992</v>
      </c>
      <c r="F62" s="28">
        <v>992</v>
      </c>
      <c r="G62" s="28" t="s">
        <v>13</v>
      </c>
      <c r="H62" s="10">
        <f t="shared" ref="H62:H64" si="73">(E62-F62)*C62</f>
        <v>0</v>
      </c>
      <c r="I62" s="29">
        <v>0</v>
      </c>
      <c r="J62" s="29">
        <f t="shared" si="72"/>
        <v>0</v>
      </c>
    </row>
    <row r="63" spans="1:10">
      <c r="A63" s="25">
        <v>43371</v>
      </c>
      <c r="B63" s="26" t="s">
        <v>106</v>
      </c>
      <c r="C63" s="26">
        <v>700</v>
      </c>
      <c r="D63" s="27" t="s">
        <v>95</v>
      </c>
      <c r="E63" s="28">
        <v>1178</v>
      </c>
      <c r="F63" s="28">
        <v>1168</v>
      </c>
      <c r="G63" s="28">
        <v>1160</v>
      </c>
      <c r="H63" s="10">
        <f t="shared" si="73"/>
        <v>7000</v>
      </c>
      <c r="I63" s="29">
        <f t="shared" ref="I63:I67" si="74">(F63-G63)*C63</f>
        <v>5600</v>
      </c>
      <c r="J63" s="29">
        <f t="shared" ref="J63:J64" si="75">+I63+H63</f>
        <v>12600</v>
      </c>
    </row>
    <row r="64" spans="1:10">
      <c r="A64" s="25">
        <v>43370</v>
      </c>
      <c r="B64" s="26" t="s">
        <v>141</v>
      </c>
      <c r="C64" s="26">
        <v>1200</v>
      </c>
      <c r="D64" s="27" t="s">
        <v>95</v>
      </c>
      <c r="E64" s="28">
        <v>605</v>
      </c>
      <c r="F64" s="28">
        <v>600</v>
      </c>
      <c r="G64" s="28" t="s">
        <v>13</v>
      </c>
      <c r="H64" s="10">
        <f t="shared" si="73"/>
        <v>6000</v>
      </c>
      <c r="I64" s="29">
        <v>0</v>
      </c>
      <c r="J64" s="29">
        <f t="shared" si="75"/>
        <v>6000</v>
      </c>
    </row>
    <row r="65" spans="1:10">
      <c r="A65" s="25">
        <v>43369</v>
      </c>
      <c r="B65" s="26" t="s">
        <v>126</v>
      </c>
      <c r="C65" s="26">
        <v>800</v>
      </c>
      <c r="D65" s="27" t="s">
        <v>84</v>
      </c>
      <c r="E65" s="28">
        <v>1390</v>
      </c>
      <c r="F65" s="28">
        <v>1400</v>
      </c>
      <c r="G65" s="28">
        <v>1420</v>
      </c>
      <c r="H65" s="10">
        <f t="shared" ref="H65" si="76">(F65-E65)*C65</f>
        <v>8000</v>
      </c>
      <c r="I65" s="10">
        <f>(G65-F65)*C65</f>
        <v>16000</v>
      </c>
      <c r="J65" s="29">
        <f t="shared" ref="J65" si="77">+I65+H65</f>
        <v>24000</v>
      </c>
    </row>
    <row r="66" spans="1:10">
      <c r="A66" s="25">
        <v>43368</v>
      </c>
      <c r="B66" s="26" t="s">
        <v>142</v>
      </c>
      <c r="C66" s="26">
        <v>2000</v>
      </c>
      <c r="D66" s="27" t="s">
        <v>95</v>
      </c>
      <c r="E66" s="28">
        <v>346</v>
      </c>
      <c r="F66" s="28">
        <v>342</v>
      </c>
      <c r="G66" s="28">
        <v>338</v>
      </c>
      <c r="H66" s="10">
        <f>(E66-F66)*C66</f>
        <v>8000</v>
      </c>
      <c r="I66" s="29">
        <f t="shared" si="74"/>
        <v>8000</v>
      </c>
      <c r="J66" s="29">
        <f t="shared" ref="J66" si="78">+I66+H66</f>
        <v>16000</v>
      </c>
    </row>
    <row r="67" spans="1:10">
      <c r="A67" s="25">
        <v>43367</v>
      </c>
      <c r="B67" s="26" t="s">
        <v>143</v>
      </c>
      <c r="C67" s="26">
        <v>1600</v>
      </c>
      <c r="D67" s="27" t="s">
        <v>95</v>
      </c>
      <c r="E67" s="28">
        <v>261</v>
      </c>
      <c r="F67" s="28">
        <v>257</v>
      </c>
      <c r="G67" s="28">
        <v>252</v>
      </c>
      <c r="H67" s="10">
        <f>(E67-F67)*C67</f>
        <v>6400</v>
      </c>
      <c r="I67" s="29">
        <f t="shared" si="74"/>
        <v>8000</v>
      </c>
      <c r="J67" s="29">
        <f t="shared" ref="J67" si="79">+I67+H67</f>
        <v>14400</v>
      </c>
    </row>
    <row r="68" spans="1:10">
      <c r="A68" s="25">
        <v>43364</v>
      </c>
      <c r="B68" s="26" t="s">
        <v>144</v>
      </c>
      <c r="C68" s="26">
        <v>1800</v>
      </c>
      <c r="D68" s="27" t="s">
        <v>84</v>
      </c>
      <c r="E68" s="28">
        <v>373</v>
      </c>
      <c r="F68" s="28">
        <v>369</v>
      </c>
      <c r="G68" s="28" t="s">
        <v>13</v>
      </c>
      <c r="H68" s="10">
        <f t="shared" ref="H68" si="80">(F68-E68)*C68</f>
        <v>-7200</v>
      </c>
      <c r="I68" s="10">
        <v>0</v>
      </c>
      <c r="J68" s="29">
        <f t="shared" ref="J68" si="81">+I68+H68</f>
        <v>-7200</v>
      </c>
    </row>
    <row r="69" spans="1:10">
      <c r="A69" s="25">
        <v>43362</v>
      </c>
      <c r="B69" s="26" t="s">
        <v>111</v>
      </c>
      <c r="C69" s="26">
        <v>2666</v>
      </c>
      <c r="D69" s="27" t="s">
        <v>84</v>
      </c>
      <c r="E69" s="28">
        <v>384</v>
      </c>
      <c r="F69" s="28">
        <v>386.5</v>
      </c>
      <c r="G69" s="28">
        <v>388</v>
      </c>
      <c r="H69" s="10">
        <f t="shared" ref="H69" si="82">(F69-E69)*C69</f>
        <v>6665</v>
      </c>
      <c r="I69" s="10">
        <f>(G69-F69)*C69</f>
        <v>3999</v>
      </c>
      <c r="J69" s="29">
        <f t="shared" ref="J69" si="83">+I69+H69</f>
        <v>10664</v>
      </c>
    </row>
    <row r="70" spans="1:10">
      <c r="A70" s="25">
        <v>43361</v>
      </c>
      <c r="B70" s="26" t="s">
        <v>145</v>
      </c>
      <c r="C70" s="26">
        <v>900</v>
      </c>
      <c r="D70" s="27" t="s">
        <v>84</v>
      </c>
      <c r="E70" s="28">
        <v>683</v>
      </c>
      <c r="F70" s="28">
        <v>681</v>
      </c>
      <c r="G70" s="28" t="s">
        <v>13</v>
      </c>
      <c r="H70" s="10">
        <f t="shared" ref="H70" si="84">(F70-E70)*C70</f>
        <v>-1800</v>
      </c>
      <c r="I70" s="29">
        <v>0</v>
      </c>
      <c r="J70" s="29">
        <f t="shared" ref="J70" si="85">+I70+H70</f>
        <v>-1800</v>
      </c>
    </row>
    <row r="71" spans="1:10">
      <c r="A71" s="25">
        <v>43360</v>
      </c>
      <c r="B71" s="26" t="s">
        <v>144</v>
      </c>
      <c r="C71" s="26">
        <v>1800</v>
      </c>
      <c r="D71" s="27" t="s">
        <v>84</v>
      </c>
      <c r="E71" s="28">
        <v>365</v>
      </c>
      <c r="F71" s="28">
        <v>367.5</v>
      </c>
      <c r="G71" s="28" t="s">
        <v>13</v>
      </c>
      <c r="H71" s="10">
        <f t="shared" ref="H71" si="86">(F71-E71)*C71</f>
        <v>4500</v>
      </c>
      <c r="I71" s="29">
        <v>0</v>
      </c>
      <c r="J71" s="29">
        <f t="shared" ref="J71:J74" si="87">+I71+H71</f>
        <v>4500</v>
      </c>
    </row>
    <row r="72" spans="1:10">
      <c r="A72" s="25">
        <v>43357</v>
      </c>
      <c r="B72" s="26" t="s">
        <v>146</v>
      </c>
      <c r="C72" s="26">
        <v>700</v>
      </c>
      <c r="D72" s="27" t="s">
        <v>84</v>
      </c>
      <c r="E72" s="28">
        <v>985</v>
      </c>
      <c r="F72" s="28">
        <v>994</v>
      </c>
      <c r="G72" s="28" t="s">
        <v>13</v>
      </c>
      <c r="H72" s="10">
        <f t="shared" ref="H72" si="88">(F72-E72)*C72</f>
        <v>6300</v>
      </c>
      <c r="I72" s="29">
        <v>0</v>
      </c>
      <c r="J72" s="29">
        <f t="shared" ref="J72" si="89">+I72+H72</f>
        <v>6300</v>
      </c>
    </row>
    <row r="73" spans="1:10">
      <c r="A73" s="25">
        <v>43355</v>
      </c>
      <c r="B73" s="26" t="s">
        <v>147</v>
      </c>
      <c r="C73" s="26">
        <v>1500</v>
      </c>
      <c r="D73" s="27" t="s">
        <v>95</v>
      </c>
      <c r="E73" s="28">
        <v>300</v>
      </c>
      <c r="F73" s="28">
        <v>300</v>
      </c>
      <c r="G73" s="28" t="s">
        <v>13</v>
      </c>
      <c r="H73" s="10">
        <f t="shared" ref="H73:H75" si="90">(E73-F73)*C73</f>
        <v>0</v>
      </c>
      <c r="I73" s="29">
        <v>0</v>
      </c>
      <c r="J73" s="29">
        <f t="shared" ref="J73" si="91">+I73+H73</f>
        <v>0</v>
      </c>
    </row>
    <row r="74" spans="1:10">
      <c r="A74" s="25">
        <v>43354</v>
      </c>
      <c r="B74" s="26" t="s">
        <v>148</v>
      </c>
      <c r="C74" s="26">
        <v>1500</v>
      </c>
      <c r="D74" s="27" t="s">
        <v>95</v>
      </c>
      <c r="E74" s="28">
        <v>587</v>
      </c>
      <c r="F74" s="28">
        <v>582</v>
      </c>
      <c r="G74" s="28" t="s">
        <v>13</v>
      </c>
      <c r="H74" s="10">
        <f t="shared" si="90"/>
        <v>7500</v>
      </c>
      <c r="I74" s="29">
        <v>0</v>
      </c>
      <c r="J74" s="29">
        <f t="shared" si="87"/>
        <v>7500</v>
      </c>
    </row>
    <row r="75" spans="1:10">
      <c r="A75" s="25">
        <v>43353</v>
      </c>
      <c r="B75" s="26" t="s">
        <v>136</v>
      </c>
      <c r="C75" s="26">
        <v>2600</v>
      </c>
      <c r="D75" s="27" t="s">
        <v>95</v>
      </c>
      <c r="E75" s="28">
        <v>349</v>
      </c>
      <c r="F75" s="28">
        <v>346</v>
      </c>
      <c r="G75" s="28">
        <v>343.8</v>
      </c>
      <c r="H75" s="10">
        <f t="shared" si="90"/>
        <v>7800</v>
      </c>
      <c r="I75" s="29">
        <f>(F75-G75)*C75</f>
        <v>5719.99999999997</v>
      </c>
      <c r="J75" s="29">
        <f t="shared" ref="J75" si="92">+I75+H75</f>
        <v>13520</v>
      </c>
    </row>
    <row r="76" spans="1:10">
      <c r="A76" s="25">
        <v>43350</v>
      </c>
      <c r="B76" s="26" t="s">
        <v>149</v>
      </c>
      <c r="C76" s="26">
        <v>600</v>
      </c>
      <c r="D76" s="27" t="s">
        <v>84</v>
      </c>
      <c r="E76" s="28">
        <v>922</v>
      </c>
      <c r="F76" s="28">
        <v>922</v>
      </c>
      <c r="G76" s="28" t="s">
        <v>13</v>
      </c>
      <c r="H76" s="10">
        <f t="shared" ref="H76" si="93">(F76-E76)*C76</f>
        <v>0</v>
      </c>
      <c r="I76" s="10">
        <v>0</v>
      </c>
      <c r="J76" s="29">
        <f t="shared" ref="J76" si="94">+I76+H76</f>
        <v>0</v>
      </c>
    </row>
    <row r="77" spans="1:10">
      <c r="A77" s="25">
        <v>43349</v>
      </c>
      <c r="B77" s="26" t="s">
        <v>150</v>
      </c>
      <c r="C77" s="26">
        <v>700</v>
      </c>
      <c r="D77" s="27" t="s">
        <v>84</v>
      </c>
      <c r="E77" s="28">
        <v>771</v>
      </c>
      <c r="F77" s="28">
        <v>780</v>
      </c>
      <c r="G77" s="28">
        <v>800</v>
      </c>
      <c r="H77" s="10">
        <f t="shared" ref="H77" si="95">(F77-E77)*C77</f>
        <v>6300</v>
      </c>
      <c r="I77" s="10">
        <f t="shared" ref="I77:I82" si="96">(G77-F77)*C77</f>
        <v>14000</v>
      </c>
      <c r="J77" s="29">
        <f t="shared" ref="J77" si="97">+I77+H77</f>
        <v>20300</v>
      </c>
    </row>
    <row r="78" spans="1:10">
      <c r="A78" s="25">
        <v>43348</v>
      </c>
      <c r="B78" s="26" t="s">
        <v>98</v>
      </c>
      <c r="C78" s="26">
        <v>1100</v>
      </c>
      <c r="D78" s="27" t="s">
        <v>95</v>
      </c>
      <c r="E78" s="28">
        <v>577</v>
      </c>
      <c r="F78" s="28">
        <v>580</v>
      </c>
      <c r="G78" s="28" t="s">
        <v>13</v>
      </c>
      <c r="H78" s="10">
        <f t="shared" ref="H78:H80" si="98">(E78-F78)*C78</f>
        <v>-3300</v>
      </c>
      <c r="I78" s="10">
        <v>0</v>
      </c>
      <c r="J78" s="29">
        <f t="shared" ref="J78" si="99">+I78+H78</f>
        <v>-3300</v>
      </c>
    </row>
    <row r="79" spans="1:10">
      <c r="A79" s="25">
        <v>43348</v>
      </c>
      <c r="B79" s="26" t="s">
        <v>151</v>
      </c>
      <c r="C79" s="26">
        <v>1100</v>
      </c>
      <c r="D79" s="27" t="s">
        <v>95</v>
      </c>
      <c r="E79" s="28">
        <v>653</v>
      </c>
      <c r="F79" s="28">
        <v>649</v>
      </c>
      <c r="G79" s="28" t="s">
        <v>13</v>
      </c>
      <c r="H79" s="10">
        <f t="shared" si="98"/>
        <v>4400</v>
      </c>
      <c r="I79" s="10">
        <v>0</v>
      </c>
      <c r="J79" s="29">
        <f t="shared" ref="J79" si="100">+I79+H79</f>
        <v>4400</v>
      </c>
    </row>
    <row r="80" spans="1:10">
      <c r="A80" s="25">
        <v>43347</v>
      </c>
      <c r="B80" s="26" t="s">
        <v>152</v>
      </c>
      <c r="C80" s="26">
        <v>1100</v>
      </c>
      <c r="D80" s="27" t="s">
        <v>95</v>
      </c>
      <c r="E80" s="28">
        <v>509</v>
      </c>
      <c r="F80" s="28">
        <v>503</v>
      </c>
      <c r="G80" s="28" t="s">
        <v>13</v>
      </c>
      <c r="H80" s="10">
        <f t="shared" si="98"/>
        <v>6600</v>
      </c>
      <c r="I80" s="10">
        <v>0</v>
      </c>
      <c r="J80" s="29">
        <f t="shared" ref="J80" si="101">+I80+H80</f>
        <v>6600</v>
      </c>
    </row>
    <row r="81" spans="1:10">
      <c r="A81" s="25">
        <v>43346</v>
      </c>
      <c r="B81" s="26" t="s">
        <v>153</v>
      </c>
      <c r="C81" s="26">
        <v>250</v>
      </c>
      <c r="D81" s="27" t="s">
        <v>84</v>
      </c>
      <c r="E81" s="28">
        <v>2600</v>
      </c>
      <c r="F81" s="28">
        <v>2625</v>
      </c>
      <c r="G81" s="28">
        <v>2640</v>
      </c>
      <c r="H81" s="10">
        <f t="shared" ref="H81:H82" si="102">(F81-E81)*C81</f>
        <v>6250</v>
      </c>
      <c r="I81" s="10">
        <f t="shared" si="96"/>
        <v>3750</v>
      </c>
      <c r="J81" s="29">
        <f t="shared" ref="J81:J82" si="103">+I81+H81</f>
        <v>10000</v>
      </c>
    </row>
    <row r="82" spans="1:10">
      <c r="A82" s="25">
        <v>43343</v>
      </c>
      <c r="B82" s="26" t="s">
        <v>154</v>
      </c>
      <c r="C82" s="26">
        <v>1000</v>
      </c>
      <c r="D82" s="27" t="s">
        <v>84</v>
      </c>
      <c r="E82" s="28">
        <v>712</v>
      </c>
      <c r="F82" s="28">
        <v>719</v>
      </c>
      <c r="G82" s="28">
        <v>725</v>
      </c>
      <c r="H82" s="10">
        <f t="shared" si="102"/>
        <v>7000</v>
      </c>
      <c r="I82" s="10">
        <f t="shared" si="96"/>
        <v>6000</v>
      </c>
      <c r="J82" s="29">
        <f t="shared" si="103"/>
        <v>13000</v>
      </c>
    </row>
    <row r="83" spans="1:10">
      <c r="A83" s="25">
        <v>43341</v>
      </c>
      <c r="B83" s="26" t="s">
        <v>104</v>
      </c>
      <c r="C83" s="26">
        <v>2250</v>
      </c>
      <c r="D83" s="27" t="s">
        <v>84</v>
      </c>
      <c r="E83" s="28">
        <v>219</v>
      </c>
      <c r="F83" s="28">
        <v>222</v>
      </c>
      <c r="G83" s="28" t="s">
        <v>13</v>
      </c>
      <c r="H83" s="10">
        <f t="shared" ref="H83:H84" si="104">(F83-E83)*C83</f>
        <v>6750</v>
      </c>
      <c r="I83" s="10">
        <v>0</v>
      </c>
      <c r="J83" s="29">
        <f t="shared" ref="J83:J84" si="105">+I83+H83</f>
        <v>6750</v>
      </c>
    </row>
    <row r="84" spans="1:10">
      <c r="A84" s="25">
        <v>43340</v>
      </c>
      <c r="B84" s="26" t="s">
        <v>155</v>
      </c>
      <c r="C84" s="26">
        <v>300</v>
      </c>
      <c r="D84" s="27" t="s">
        <v>84</v>
      </c>
      <c r="E84" s="28">
        <v>3095</v>
      </c>
      <c r="F84" s="28">
        <v>3115</v>
      </c>
      <c r="G84" s="28">
        <v>3140</v>
      </c>
      <c r="H84" s="10">
        <f t="shared" si="104"/>
        <v>6000</v>
      </c>
      <c r="I84" s="10">
        <f>(G84-F84)*C84</f>
        <v>7500</v>
      </c>
      <c r="J84" s="29">
        <f t="shared" si="105"/>
        <v>13500</v>
      </c>
    </row>
    <row r="85" spans="1:10">
      <c r="A85" s="25">
        <v>43339</v>
      </c>
      <c r="B85" s="26" t="s">
        <v>155</v>
      </c>
      <c r="C85" s="26">
        <v>300</v>
      </c>
      <c r="D85" s="27" t="s">
        <v>84</v>
      </c>
      <c r="E85" s="28">
        <v>2953</v>
      </c>
      <c r="F85" s="28">
        <v>2974</v>
      </c>
      <c r="G85" s="28">
        <v>3000</v>
      </c>
      <c r="H85" s="10">
        <f t="shared" ref="H85:H86" si="106">(F85-E85)*C85</f>
        <v>6300</v>
      </c>
      <c r="I85" s="10">
        <v>0</v>
      </c>
      <c r="J85" s="29">
        <f t="shared" ref="J85:J86" si="107">+I85+H85</f>
        <v>6300</v>
      </c>
    </row>
    <row r="86" spans="1:10">
      <c r="A86" s="25">
        <v>43336</v>
      </c>
      <c r="B86" s="26" t="s">
        <v>156</v>
      </c>
      <c r="C86" s="26">
        <v>500</v>
      </c>
      <c r="D86" s="27" t="s">
        <v>84</v>
      </c>
      <c r="E86" s="28">
        <v>1998</v>
      </c>
      <c r="F86" s="28">
        <v>2007.8</v>
      </c>
      <c r="G86" s="28" t="s">
        <v>13</v>
      </c>
      <c r="H86" s="10">
        <f t="shared" si="106"/>
        <v>4899.99999999998</v>
      </c>
      <c r="I86" s="10">
        <v>0</v>
      </c>
      <c r="J86" s="29">
        <f t="shared" si="107"/>
        <v>4899.99999999998</v>
      </c>
    </row>
    <row r="87" spans="1:10">
      <c r="A87" s="25">
        <v>43335</v>
      </c>
      <c r="B87" s="26" t="s">
        <v>157</v>
      </c>
      <c r="C87" s="26">
        <v>4000</v>
      </c>
      <c r="D87" s="27" t="s">
        <v>84</v>
      </c>
      <c r="E87" s="28">
        <v>164.5</v>
      </c>
      <c r="F87" s="28">
        <v>165</v>
      </c>
      <c r="G87" s="28" t="s">
        <v>13</v>
      </c>
      <c r="H87" s="10">
        <f t="shared" ref="H87" si="108">(F87-E87)*C87</f>
        <v>2000</v>
      </c>
      <c r="I87" s="10">
        <v>0</v>
      </c>
      <c r="J87" s="29">
        <f t="shared" ref="J87" si="109">+I87+H87</f>
        <v>2000</v>
      </c>
    </row>
    <row r="88" spans="1:10">
      <c r="A88" s="25">
        <v>43332</v>
      </c>
      <c r="B88" s="26" t="s">
        <v>28</v>
      </c>
      <c r="C88" s="26">
        <v>800</v>
      </c>
      <c r="D88" s="27" t="s">
        <v>84</v>
      </c>
      <c r="E88" s="28">
        <v>1230</v>
      </c>
      <c r="F88" s="28">
        <v>1238</v>
      </c>
      <c r="G88" s="28">
        <v>1250</v>
      </c>
      <c r="H88" s="10">
        <f t="shared" ref="H88" si="110">(F88-E88)*C88</f>
        <v>6400</v>
      </c>
      <c r="I88" s="10">
        <v>0</v>
      </c>
      <c r="J88" s="29">
        <f t="shared" ref="J88" si="111">+I88+H88</f>
        <v>6400</v>
      </c>
    </row>
    <row r="89" spans="1:10">
      <c r="A89" s="25">
        <v>43329</v>
      </c>
      <c r="B89" s="26" t="s">
        <v>156</v>
      </c>
      <c r="C89" s="26">
        <v>500</v>
      </c>
      <c r="D89" s="27" t="s">
        <v>84</v>
      </c>
      <c r="E89" s="28">
        <v>1201</v>
      </c>
      <c r="F89" s="28">
        <v>1188</v>
      </c>
      <c r="G89" s="28" t="s">
        <v>13</v>
      </c>
      <c r="H89" s="10">
        <f t="shared" ref="H89" si="112">(F89-E89)*C89</f>
        <v>-6500</v>
      </c>
      <c r="I89" s="10">
        <v>0</v>
      </c>
      <c r="J89" s="29">
        <f t="shared" ref="J89" si="113">+I89+H89</f>
        <v>-6500</v>
      </c>
    </row>
    <row r="90" spans="1:10">
      <c r="A90" s="25">
        <v>43328</v>
      </c>
      <c r="B90" s="26" t="s">
        <v>111</v>
      </c>
      <c r="C90" s="26">
        <v>2667</v>
      </c>
      <c r="D90" s="27" t="s">
        <v>84</v>
      </c>
      <c r="E90" s="28">
        <v>397</v>
      </c>
      <c r="F90" s="28">
        <v>393.5</v>
      </c>
      <c r="G90" s="28" t="s">
        <v>13</v>
      </c>
      <c r="H90" s="10">
        <f t="shared" ref="H90" si="114">(F90-E90)*C90</f>
        <v>-9334.5</v>
      </c>
      <c r="I90" s="10">
        <v>0</v>
      </c>
      <c r="J90" s="29">
        <f t="shared" ref="J90" si="115">+I90+H90</f>
        <v>-9334.5</v>
      </c>
    </row>
    <row r="91" spans="1:10">
      <c r="A91" s="25">
        <v>43326</v>
      </c>
      <c r="B91" s="26" t="s">
        <v>158</v>
      </c>
      <c r="C91" s="26">
        <v>1500</v>
      </c>
      <c r="D91" s="27" t="s">
        <v>84</v>
      </c>
      <c r="E91" s="28">
        <v>644</v>
      </c>
      <c r="F91" s="28">
        <v>649</v>
      </c>
      <c r="G91" s="28">
        <v>660</v>
      </c>
      <c r="H91" s="10">
        <f t="shared" ref="H91" si="116">(F91-E91)*C91</f>
        <v>7500</v>
      </c>
      <c r="I91" s="10">
        <f t="shared" ref="I91:I94" si="117">(G91-F91)*C91</f>
        <v>16500</v>
      </c>
      <c r="J91" s="29">
        <f t="shared" ref="J91" si="118">+I91+H91</f>
        <v>24000</v>
      </c>
    </row>
    <row r="92" spans="1:10">
      <c r="A92" s="25">
        <v>43325</v>
      </c>
      <c r="B92" s="26" t="s">
        <v>156</v>
      </c>
      <c r="C92" s="26">
        <v>500</v>
      </c>
      <c r="D92" s="27" t="s">
        <v>84</v>
      </c>
      <c r="E92" s="28">
        <v>1226</v>
      </c>
      <c r="F92" s="28">
        <v>1238</v>
      </c>
      <c r="G92" s="28">
        <v>1260</v>
      </c>
      <c r="H92" s="10">
        <f t="shared" ref="H92" si="119">(F92-E92)*C92</f>
        <v>6000</v>
      </c>
      <c r="I92" s="10">
        <f t="shared" si="117"/>
        <v>11000</v>
      </c>
      <c r="J92" s="29">
        <f t="shared" ref="J92" si="120">+I92+H92</f>
        <v>17000</v>
      </c>
    </row>
    <row r="93" spans="1:10">
      <c r="A93" s="25">
        <v>43322</v>
      </c>
      <c r="B93" s="26" t="s">
        <v>159</v>
      </c>
      <c r="C93" s="26">
        <v>1750</v>
      </c>
      <c r="D93" s="27" t="s">
        <v>84</v>
      </c>
      <c r="E93" s="28">
        <v>390.5</v>
      </c>
      <c r="F93" s="28">
        <v>387.5</v>
      </c>
      <c r="G93" s="28" t="s">
        <v>13</v>
      </c>
      <c r="H93" s="10">
        <f t="shared" ref="H93" si="121">(F93-E93)*C93</f>
        <v>-5250</v>
      </c>
      <c r="I93" s="10">
        <v>0</v>
      </c>
      <c r="J93" s="29">
        <f t="shared" ref="J93" si="122">+I93+H93</f>
        <v>-5250</v>
      </c>
    </row>
    <row r="94" spans="1:10">
      <c r="A94" s="25">
        <v>43321</v>
      </c>
      <c r="B94" s="26" t="s">
        <v>134</v>
      </c>
      <c r="C94" s="26">
        <v>4000</v>
      </c>
      <c r="D94" s="27" t="s">
        <v>84</v>
      </c>
      <c r="E94" s="28">
        <v>155</v>
      </c>
      <c r="F94" s="28">
        <v>157</v>
      </c>
      <c r="G94" s="28">
        <v>158</v>
      </c>
      <c r="H94" s="10">
        <f t="shared" ref="H94" si="123">(F94-E94)*C94</f>
        <v>8000</v>
      </c>
      <c r="I94" s="10">
        <f t="shared" si="117"/>
        <v>4000</v>
      </c>
      <c r="J94" s="29">
        <f t="shared" ref="J94" si="124">+I94+H94</f>
        <v>12000</v>
      </c>
    </row>
    <row r="95" spans="1:10">
      <c r="A95" s="25">
        <v>43319</v>
      </c>
      <c r="B95" s="26" t="s">
        <v>101</v>
      </c>
      <c r="C95" s="26">
        <v>1300</v>
      </c>
      <c r="D95" s="27" t="s">
        <v>84</v>
      </c>
      <c r="E95" s="28">
        <v>425</v>
      </c>
      <c r="F95" s="28">
        <v>425</v>
      </c>
      <c r="G95" s="28" t="s">
        <v>13</v>
      </c>
      <c r="H95" s="10">
        <f t="shared" ref="H95" si="125">(F95-E95)*C95</f>
        <v>0</v>
      </c>
      <c r="I95" s="10">
        <v>0</v>
      </c>
      <c r="J95" s="29">
        <f t="shared" ref="J95" si="126">+I95+H95</f>
        <v>0</v>
      </c>
    </row>
    <row r="96" spans="1:10">
      <c r="A96" s="25">
        <v>43318</v>
      </c>
      <c r="B96" s="26" t="s">
        <v>142</v>
      </c>
      <c r="C96" s="26">
        <v>2000</v>
      </c>
      <c r="D96" s="27" t="s">
        <v>84</v>
      </c>
      <c r="E96" s="28">
        <v>433</v>
      </c>
      <c r="F96" s="28">
        <v>430</v>
      </c>
      <c r="G96" s="28" t="s">
        <v>13</v>
      </c>
      <c r="H96" s="10">
        <f t="shared" ref="H96:H97" si="127">(F96-E96)*C96</f>
        <v>-6000</v>
      </c>
      <c r="I96" s="10">
        <v>0</v>
      </c>
      <c r="J96" s="29">
        <f t="shared" ref="J96:J97" si="128">+I96+H96</f>
        <v>-6000</v>
      </c>
    </row>
    <row r="97" spans="1:10">
      <c r="A97" s="25">
        <v>43315</v>
      </c>
      <c r="B97" s="26" t="s">
        <v>159</v>
      </c>
      <c r="C97" s="26">
        <v>1750</v>
      </c>
      <c r="D97" s="27" t="s">
        <v>84</v>
      </c>
      <c r="E97" s="28">
        <v>373</v>
      </c>
      <c r="F97" s="28">
        <v>376</v>
      </c>
      <c r="G97" s="28" t="s">
        <v>13</v>
      </c>
      <c r="H97" s="10">
        <f t="shared" si="127"/>
        <v>5250</v>
      </c>
      <c r="I97" s="10">
        <v>0</v>
      </c>
      <c r="J97" s="29">
        <f t="shared" si="128"/>
        <v>5250</v>
      </c>
    </row>
    <row r="98" spans="1:10">
      <c r="A98" s="25">
        <v>43314</v>
      </c>
      <c r="B98" s="26" t="s">
        <v>160</v>
      </c>
      <c r="C98" s="26">
        <v>600</v>
      </c>
      <c r="D98" s="27" t="s">
        <v>84</v>
      </c>
      <c r="E98" s="28">
        <v>982</v>
      </c>
      <c r="F98" s="28">
        <v>991</v>
      </c>
      <c r="G98" s="28" t="s">
        <v>13</v>
      </c>
      <c r="H98" s="10">
        <f t="shared" ref="H98:H100" si="129">(F98-E98)*C98</f>
        <v>5400</v>
      </c>
      <c r="I98" s="10">
        <v>0</v>
      </c>
      <c r="J98" s="29">
        <f t="shared" ref="J98:J100" si="130">+I98+H98</f>
        <v>5400</v>
      </c>
    </row>
    <row r="99" spans="1:10">
      <c r="A99" s="25">
        <v>43313</v>
      </c>
      <c r="B99" s="26" t="s">
        <v>161</v>
      </c>
      <c r="C99" s="26">
        <v>2500</v>
      </c>
      <c r="D99" s="27" t="s">
        <v>84</v>
      </c>
      <c r="E99" s="28">
        <v>234.5</v>
      </c>
      <c r="F99" s="28">
        <v>235.5</v>
      </c>
      <c r="G99" s="28" t="s">
        <v>13</v>
      </c>
      <c r="H99" s="10">
        <f t="shared" si="129"/>
        <v>2500</v>
      </c>
      <c r="I99" s="10">
        <v>0</v>
      </c>
      <c r="J99" s="29">
        <f t="shared" si="130"/>
        <v>2500</v>
      </c>
    </row>
    <row r="100" spans="1:10">
      <c r="A100" s="25">
        <v>43311</v>
      </c>
      <c r="B100" s="26" t="s">
        <v>116</v>
      </c>
      <c r="C100" s="26">
        <v>500</v>
      </c>
      <c r="D100" s="27" t="s">
        <v>84</v>
      </c>
      <c r="E100" s="28">
        <v>886</v>
      </c>
      <c r="F100" s="28">
        <v>898</v>
      </c>
      <c r="G100" s="28">
        <v>904</v>
      </c>
      <c r="H100" s="10">
        <f t="shared" si="129"/>
        <v>6000</v>
      </c>
      <c r="I100" s="10">
        <f t="shared" ref="I100:I105" si="131">(G100-F100)*C100</f>
        <v>3000</v>
      </c>
      <c r="J100" s="29">
        <f t="shared" si="130"/>
        <v>9000</v>
      </c>
    </row>
    <row r="101" spans="1:10">
      <c r="A101" s="25">
        <v>43308</v>
      </c>
      <c r="B101" s="26" t="s">
        <v>162</v>
      </c>
      <c r="C101" s="26">
        <v>1500</v>
      </c>
      <c r="D101" s="27" t="s">
        <v>84</v>
      </c>
      <c r="E101" s="28">
        <v>269</v>
      </c>
      <c r="F101" s="28">
        <v>269.5</v>
      </c>
      <c r="G101" s="28">
        <v>0</v>
      </c>
      <c r="H101" s="10">
        <f t="shared" ref="H101:H106" si="132">(F101-E101)*C101</f>
        <v>750</v>
      </c>
      <c r="I101" s="10">
        <v>0</v>
      </c>
      <c r="J101" s="29">
        <f t="shared" ref="J101:J105" si="133">+I101+H101</f>
        <v>750</v>
      </c>
    </row>
    <row r="102" spans="1:10">
      <c r="A102" s="25">
        <v>43306</v>
      </c>
      <c r="B102" s="26" t="s">
        <v>108</v>
      </c>
      <c r="C102" s="26">
        <v>700</v>
      </c>
      <c r="D102" s="27" t="s">
        <v>84</v>
      </c>
      <c r="E102" s="28">
        <v>809</v>
      </c>
      <c r="F102" s="28">
        <v>819</v>
      </c>
      <c r="G102" s="28">
        <v>835</v>
      </c>
      <c r="H102" s="10">
        <f t="shared" si="132"/>
        <v>7000</v>
      </c>
      <c r="I102" s="10">
        <f t="shared" si="131"/>
        <v>11200</v>
      </c>
      <c r="J102" s="29">
        <f t="shared" si="133"/>
        <v>18200</v>
      </c>
    </row>
    <row r="103" spans="1:10">
      <c r="A103" s="25">
        <v>43305</v>
      </c>
      <c r="B103" s="26" t="s">
        <v>30</v>
      </c>
      <c r="C103" s="26">
        <v>500</v>
      </c>
      <c r="D103" s="27" t="s">
        <v>84</v>
      </c>
      <c r="E103" s="28">
        <v>1245</v>
      </c>
      <c r="F103" s="28">
        <v>1257</v>
      </c>
      <c r="G103" s="28">
        <v>1275</v>
      </c>
      <c r="H103" s="10">
        <f t="shared" si="132"/>
        <v>6000</v>
      </c>
      <c r="I103" s="10">
        <f t="shared" si="131"/>
        <v>9000</v>
      </c>
      <c r="J103" s="29">
        <f t="shared" si="133"/>
        <v>15000</v>
      </c>
    </row>
    <row r="104" spans="1:10">
      <c r="A104" s="25">
        <v>43304</v>
      </c>
      <c r="B104" s="26" t="s">
        <v>163</v>
      </c>
      <c r="C104" s="26">
        <v>3000</v>
      </c>
      <c r="D104" s="27" t="s">
        <v>84</v>
      </c>
      <c r="E104" s="28">
        <v>202</v>
      </c>
      <c r="F104" s="28">
        <v>204</v>
      </c>
      <c r="G104" s="28">
        <v>205.95</v>
      </c>
      <c r="H104" s="10">
        <f t="shared" si="132"/>
        <v>6000</v>
      </c>
      <c r="I104" s="10">
        <f t="shared" si="131"/>
        <v>5849.99999999997</v>
      </c>
      <c r="J104" s="29">
        <f t="shared" si="133"/>
        <v>11850</v>
      </c>
    </row>
    <row r="105" spans="1:10">
      <c r="A105" s="25">
        <v>43301</v>
      </c>
      <c r="B105" s="26" t="s">
        <v>164</v>
      </c>
      <c r="C105" s="26">
        <v>125</v>
      </c>
      <c r="D105" s="27" t="s">
        <v>84</v>
      </c>
      <c r="E105" s="28">
        <v>6635</v>
      </c>
      <c r="F105" s="28">
        <v>6700</v>
      </c>
      <c r="G105" s="28">
        <v>6780</v>
      </c>
      <c r="H105" s="10">
        <f t="shared" si="132"/>
        <v>8125</v>
      </c>
      <c r="I105" s="10">
        <f t="shared" si="131"/>
        <v>10000</v>
      </c>
      <c r="J105" s="29">
        <f t="shared" si="133"/>
        <v>18125</v>
      </c>
    </row>
    <row r="106" spans="1:10">
      <c r="A106" s="11">
        <v>43300</v>
      </c>
      <c r="B106" s="30" t="s">
        <v>121</v>
      </c>
      <c r="C106" s="30">
        <v>800</v>
      </c>
      <c r="D106" s="30" t="s">
        <v>84</v>
      </c>
      <c r="E106" s="31">
        <v>1174</v>
      </c>
      <c r="F106" s="31">
        <v>1166</v>
      </c>
      <c r="G106" s="32">
        <v>0</v>
      </c>
      <c r="H106" s="10">
        <f t="shared" si="132"/>
        <v>-6400</v>
      </c>
      <c r="I106" s="10">
        <v>0</v>
      </c>
      <c r="J106" s="29">
        <f t="shared" ref="J106" si="134">+I106+H106</f>
        <v>-6400</v>
      </c>
    </row>
    <row r="107" spans="1:10">
      <c r="A107" s="11">
        <v>43299</v>
      </c>
      <c r="B107" s="30" t="s">
        <v>165</v>
      </c>
      <c r="C107" s="30">
        <v>3500</v>
      </c>
      <c r="D107" s="30" t="s">
        <v>84</v>
      </c>
      <c r="E107" s="31">
        <v>97.8</v>
      </c>
      <c r="F107" s="31">
        <v>99.6</v>
      </c>
      <c r="G107" s="32">
        <v>0</v>
      </c>
      <c r="H107" s="10">
        <v>6250</v>
      </c>
      <c r="I107" s="10">
        <v>0</v>
      </c>
      <c r="J107" s="29">
        <f t="shared" ref="J107:J109" si="135">+I107+H107</f>
        <v>6250</v>
      </c>
    </row>
    <row r="108" spans="1:10">
      <c r="A108" s="11">
        <v>43298</v>
      </c>
      <c r="B108" s="30" t="s">
        <v>152</v>
      </c>
      <c r="C108" s="30">
        <v>1100</v>
      </c>
      <c r="D108" s="30" t="s">
        <v>84</v>
      </c>
      <c r="E108" s="31">
        <v>514</v>
      </c>
      <c r="F108" s="31">
        <v>519.5</v>
      </c>
      <c r="G108" s="32">
        <v>0</v>
      </c>
      <c r="H108" s="10">
        <v>6250</v>
      </c>
      <c r="I108" s="10">
        <v>0</v>
      </c>
      <c r="J108" s="29">
        <f t="shared" si="135"/>
        <v>6250</v>
      </c>
    </row>
    <row r="109" spans="1:10">
      <c r="A109" s="11">
        <v>43297</v>
      </c>
      <c r="B109" s="30" t="s">
        <v>156</v>
      </c>
      <c r="C109" s="30">
        <v>500</v>
      </c>
      <c r="D109" s="30" t="s">
        <v>95</v>
      </c>
      <c r="E109" s="31">
        <v>944</v>
      </c>
      <c r="F109" s="31">
        <v>939</v>
      </c>
      <c r="G109" s="32">
        <v>0</v>
      </c>
      <c r="H109" s="10">
        <f>(E109-F109)*C109</f>
        <v>2500</v>
      </c>
      <c r="I109" s="10">
        <v>0</v>
      </c>
      <c r="J109" s="29">
        <f t="shared" si="135"/>
        <v>2500</v>
      </c>
    </row>
    <row r="110" spans="1:10">
      <c r="A110" s="11">
        <v>43293</v>
      </c>
      <c r="B110" s="30" t="s">
        <v>166</v>
      </c>
      <c r="C110" s="30">
        <v>500</v>
      </c>
      <c r="D110" s="30" t="s">
        <v>84</v>
      </c>
      <c r="E110" s="31">
        <v>1605</v>
      </c>
      <c r="F110" s="31">
        <v>1592</v>
      </c>
      <c r="G110" s="32">
        <v>0</v>
      </c>
      <c r="H110" s="10">
        <f t="shared" ref="H110" si="136">(F110-E110)*C110</f>
        <v>-6500</v>
      </c>
      <c r="I110" s="10">
        <v>0</v>
      </c>
      <c r="J110" s="29">
        <f t="shared" ref="J110" si="137">+I110+H110</f>
        <v>-6500</v>
      </c>
    </row>
    <row r="111" spans="1:10">
      <c r="A111" s="11">
        <v>43292</v>
      </c>
      <c r="B111" s="30" t="s">
        <v>167</v>
      </c>
      <c r="C111" s="30">
        <v>2750</v>
      </c>
      <c r="D111" s="30" t="s">
        <v>95</v>
      </c>
      <c r="E111" s="31">
        <v>267.5</v>
      </c>
      <c r="F111" s="31">
        <v>267.5</v>
      </c>
      <c r="G111" s="32">
        <v>0</v>
      </c>
      <c r="H111" s="10">
        <f t="shared" ref="H111:H112" si="138">(F111-E111)*C111</f>
        <v>0</v>
      </c>
      <c r="I111" s="10">
        <v>0</v>
      </c>
      <c r="J111" s="29">
        <f t="shared" ref="J111:J112" si="139">+I111+H111</f>
        <v>0</v>
      </c>
    </row>
    <row r="112" spans="1:10">
      <c r="A112" s="11">
        <v>43290</v>
      </c>
      <c r="B112" s="30" t="s">
        <v>25</v>
      </c>
      <c r="C112" s="30">
        <v>1400</v>
      </c>
      <c r="D112" s="30" t="s">
        <v>84</v>
      </c>
      <c r="E112" s="31">
        <v>598</v>
      </c>
      <c r="F112" s="31">
        <v>603</v>
      </c>
      <c r="G112" s="32">
        <v>0</v>
      </c>
      <c r="H112" s="10">
        <f t="shared" si="138"/>
        <v>7000</v>
      </c>
      <c r="I112" s="10">
        <v>0</v>
      </c>
      <c r="J112" s="29">
        <f t="shared" si="139"/>
        <v>7000</v>
      </c>
    </row>
    <row r="113" spans="1:10">
      <c r="A113" s="11">
        <v>43287</v>
      </c>
      <c r="B113" s="30" t="s">
        <v>130</v>
      </c>
      <c r="C113" s="30">
        <v>1250</v>
      </c>
      <c r="D113" s="30" t="s">
        <v>84</v>
      </c>
      <c r="E113" s="31">
        <v>658</v>
      </c>
      <c r="F113" s="31">
        <v>663.5</v>
      </c>
      <c r="G113" s="32">
        <v>0</v>
      </c>
      <c r="H113" s="10">
        <f t="shared" ref="H113:H115" si="140">(F113-E113)*C113</f>
        <v>6875</v>
      </c>
      <c r="I113" s="10">
        <v>0</v>
      </c>
      <c r="J113" s="29">
        <f t="shared" ref="J113:J116" si="141">+I113+H113</f>
        <v>6875</v>
      </c>
    </row>
    <row r="114" spans="1:10">
      <c r="A114" s="11">
        <v>43286</v>
      </c>
      <c r="B114" s="30" t="s">
        <v>168</v>
      </c>
      <c r="C114" s="30">
        <v>600</v>
      </c>
      <c r="D114" s="30" t="s">
        <v>84</v>
      </c>
      <c r="E114" s="31">
        <v>1320</v>
      </c>
      <c r="F114" s="31">
        <v>1330</v>
      </c>
      <c r="G114" s="32">
        <v>0</v>
      </c>
      <c r="H114" s="10">
        <f t="shared" si="140"/>
        <v>6000</v>
      </c>
      <c r="I114" s="10">
        <v>0</v>
      </c>
      <c r="J114" s="29">
        <f t="shared" si="141"/>
        <v>6000</v>
      </c>
    </row>
    <row r="115" spans="1:10">
      <c r="A115" s="11">
        <v>43285</v>
      </c>
      <c r="B115" s="30" t="s">
        <v>169</v>
      </c>
      <c r="C115" s="30">
        <v>12000</v>
      </c>
      <c r="D115" s="30" t="s">
        <v>84</v>
      </c>
      <c r="E115" s="31">
        <v>57.25</v>
      </c>
      <c r="F115" s="31">
        <v>58.25</v>
      </c>
      <c r="G115" s="32">
        <v>0</v>
      </c>
      <c r="H115" s="10">
        <f t="shared" si="140"/>
        <v>12000</v>
      </c>
      <c r="I115" s="10">
        <v>0</v>
      </c>
      <c r="J115" s="29">
        <f t="shared" si="141"/>
        <v>12000</v>
      </c>
    </row>
    <row r="116" spans="1:10">
      <c r="A116" s="11">
        <v>43285</v>
      </c>
      <c r="B116" s="33" t="s">
        <v>170</v>
      </c>
      <c r="C116" s="34">
        <v>250</v>
      </c>
      <c r="D116" s="33" t="s">
        <v>84</v>
      </c>
      <c r="E116" s="35">
        <v>2885</v>
      </c>
      <c r="F116" s="35">
        <v>2910</v>
      </c>
      <c r="G116" s="35">
        <v>2930</v>
      </c>
      <c r="H116" s="10">
        <v>6250</v>
      </c>
      <c r="I116" s="10">
        <v>6000</v>
      </c>
      <c r="J116" s="29">
        <f t="shared" si="141"/>
        <v>12250</v>
      </c>
    </row>
    <row r="117" spans="1:10">
      <c r="A117" s="11">
        <v>43285</v>
      </c>
      <c r="B117" s="34" t="s">
        <v>171</v>
      </c>
      <c r="C117" s="34">
        <v>12000</v>
      </c>
      <c r="D117" s="34" t="s">
        <v>95</v>
      </c>
      <c r="E117" s="35">
        <v>80</v>
      </c>
      <c r="F117" s="35">
        <v>78</v>
      </c>
      <c r="G117" s="35">
        <v>0</v>
      </c>
      <c r="H117" s="10">
        <f>(E117-F117)*C117</f>
        <v>24000</v>
      </c>
      <c r="I117" s="10">
        <v>0</v>
      </c>
      <c r="J117" s="29">
        <f t="shared" ref="J117" si="142">+I117+H117</f>
        <v>24000</v>
      </c>
    </row>
    <row r="118" spans="1:10">
      <c r="A118" s="11">
        <v>43284</v>
      </c>
      <c r="B118" s="33" t="s">
        <v>172</v>
      </c>
      <c r="C118" s="34">
        <v>2750</v>
      </c>
      <c r="D118" s="33" t="s">
        <v>84</v>
      </c>
      <c r="E118" s="35">
        <v>260.5</v>
      </c>
      <c r="F118" s="35">
        <v>262.5</v>
      </c>
      <c r="G118" s="35">
        <v>0</v>
      </c>
      <c r="H118" s="10">
        <v>5500</v>
      </c>
      <c r="I118" s="10">
        <v>0</v>
      </c>
      <c r="J118" s="29">
        <v>5500</v>
      </c>
    </row>
    <row r="119" spans="1:10">
      <c r="A119" s="11">
        <v>43284</v>
      </c>
      <c r="B119" s="34" t="s">
        <v>173</v>
      </c>
      <c r="C119" s="34">
        <v>10000</v>
      </c>
      <c r="D119" s="34" t="s">
        <v>95</v>
      </c>
      <c r="E119" s="35">
        <v>53.75</v>
      </c>
      <c r="F119" s="35">
        <v>52.5</v>
      </c>
      <c r="G119" s="35">
        <v>0</v>
      </c>
      <c r="H119" s="10">
        <f>(E119-F119)*C119</f>
        <v>12500</v>
      </c>
      <c r="I119" s="10">
        <v>0</v>
      </c>
      <c r="J119" s="29">
        <f t="shared" ref="J119:J120" si="143">+I119+H119</f>
        <v>12500</v>
      </c>
    </row>
    <row r="120" spans="1:10">
      <c r="A120" s="11">
        <v>43283</v>
      </c>
      <c r="B120" s="30" t="s">
        <v>173</v>
      </c>
      <c r="C120" s="30">
        <v>10000</v>
      </c>
      <c r="D120" s="30" t="s">
        <v>84</v>
      </c>
      <c r="E120" s="31">
        <v>56.25</v>
      </c>
      <c r="F120" s="31">
        <v>57.5</v>
      </c>
      <c r="G120" s="32">
        <v>0</v>
      </c>
      <c r="H120" s="10">
        <f t="shared" ref="H120" si="144">(F120-E120)*C120</f>
        <v>12500</v>
      </c>
      <c r="I120" s="10">
        <v>0</v>
      </c>
      <c r="J120" s="29">
        <f t="shared" si="143"/>
        <v>12500</v>
      </c>
    </row>
    <row r="121" spans="1:10">
      <c r="A121" s="36"/>
      <c r="B121" s="37"/>
      <c r="C121" s="37"/>
      <c r="D121" s="37"/>
      <c r="E121" s="38"/>
      <c r="F121" s="38"/>
      <c r="G121" s="38"/>
      <c r="H121" s="39"/>
      <c r="I121" s="39"/>
      <c r="J121" s="39"/>
    </row>
    <row r="122" spans="1:10">
      <c r="A122" s="11">
        <v>43280</v>
      </c>
      <c r="B122" s="30" t="s">
        <v>31</v>
      </c>
      <c r="C122" s="30">
        <v>1200</v>
      </c>
      <c r="D122" s="30" t="s">
        <v>84</v>
      </c>
      <c r="E122" s="31">
        <v>972</v>
      </c>
      <c r="F122" s="31">
        <v>987</v>
      </c>
      <c r="G122" s="32">
        <v>0</v>
      </c>
      <c r="H122" s="10">
        <f t="shared" ref="H122:H124" si="145">(F122-E122)*C122</f>
        <v>18000</v>
      </c>
      <c r="I122" s="10">
        <v>0</v>
      </c>
      <c r="J122" s="29">
        <f t="shared" ref="J122:J144" si="146">+I122+H122</f>
        <v>18000</v>
      </c>
    </row>
    <row r="123" spans="1:10">
      <c r="A123" s="11">
        <v>43279</v>
      </c>
      <c r="B123" s="30" t="s">
        <v>93</v>
      </c>
      <c r="C123" s="30">
        <v>28000</v>
      </c>
      <c r="D123" s="30" t="s">
        <v>84</v>
      </c>
      <c r="E123" s="31">
        <v>13.75</v>
      </c>
      <c r="F123" s="31">
        <v>14.4</v>
      </c>
      <c r="G123" s="32">
        <v>0</v>
      </c>
      <c r="H123" s="10">
        <f t="shared" si="145"/>
        <v>18200</v>
      </c>
      <c r="I123" s="10">
        <v>0</v>
      </c>
      <c r="J123" s="29">
        <f t="shared" si="146"/>
        <v>18200</v>
      </c>
    </row>
    <row r="124" spans="1:10">
      <c r="A124" s="11">
        <v>43279</v>
      </c>
      <c r="B124" s="30" t="s">
        <v>117</v>
      </c>
      <c r="C124" s="30">
        <v>800</v>
      </c>
      <c r="D124" s="30" t="s">
        <v>84</v>
      </c>
      <c r="E124" s="31">
        <v>1124</v>
      </c>
      <c r="F124" s="31">
        <v>1132</v>
      </c>
      <c r="G124" s="32">
        <v>0</v>
      </c>
      <c r="H124" s="10">
        <f t="shared" si="145"/>
        <v>6400</v>
      </c>
      <c r="I124" s="10">
        <v>0</v>
      </c>
      <c r="J124" s="29">
        <f t="shared" si="146"/>
        <v>6400</v>
      </c>
    </row>
    <row r="125" spans="1:10">
      <c r="A125" s="25">
        <v>43277</v>
      </c>
      <c r="B125" s="34" t="s">
        <v>171</v>
      </c>
      <c r="C125" s="34">
        <v>12000</v>
      </c>
      <c r="D125" s="34" t="s">
        <v>95</v>
      </c>
      <c r="E125" s="35">
        <v>82.25</v>
      </c>
      <c r="F125" s="35">
        <v>80.5</v>
      </c>
      <c r="G125" s="35">
        <v>0</v>
      </c>
      <c r="H125" s="10">
        <f t="shared" ref="H125:H128" si="147">(E125-F125)*C125</f>
        <v>21000</v>
      </c>
      <c r="I125" s="10">
        <v>0</v>
      </c>
      <c r="J125" s="29">
        <f t="shared" si="146"/>
        <v>21000</v>
      </c>
    </row>
    <row r="126" spans="1:10">
      <c r="A126" s="25">
        <v>43276</v>
      </c>
      <c r="B126" s="27" t="s">
        <v>174</v>
      </c>
      <c r="C126" s="27">
        <v>500</v>
      </c>
      <c r="D126" s="27" t="s">
        <v>84</v>
      </c>
      <c r="E126" s="28">
        <v>1615</v>
      </c>
      <c r="F126" s="28">
        <v>1637</v>
      </c>
      <c r="G126" s="32">
        <v>0</v>
      </c>
      <c r="H126" s="10">
        <f t="shared" ref="H126" si="148">(F126-E126)*C126</f>
        <v>11000</v>
      </c>
      <c r="I126" s="10">
        <v>0</v>
      </c>
      <c r="J126" s="29">
        <f t="shared" si="146"/>
        <v>11000</v>
      </c>
    </row>
    <row r="127" spans="1:10">
      <c r="A127" s="25">
        <v>43273</v>
      </c>
      <c r="B127" s="34" t="s">
        <v>31</v>
      </c>
      <c r="C127" s="34">
        <v>1200</v>
      </c>
      <c r="D127" s="34" t="s">
        <v>95</v>
      </c>
      <c r="E127" s="35">
        <v>985</v>
      </c>
      <c r="F127" s="35">
        <v>980</v>
      </c>
      <c r="G127" s="35">
        <v>0</v>
      </c>
      <c r="H127" s="10">
        <f t="shared" si="147"/>
        <v>6000</v>
      </c>
      <c r="I127" s="10">
        <v>0</v>
      </c>
      <c r="J127" s="29">
        <f t="shared" si="146"/>
        <v>6000</v>
      </c>
    </row>
    <row r="128" spans="1:10">
      <c r="A128" s="25">
        <v>43272</v>
      </c>
      <c r="B128" s="34" t="s">
        <v>174</v>
      </c>
      <c r="C128" s="34">
        <v>500</v>
      </c>
      <c r="D128" s="34" t="s">
        <v>95</v>
      </c>
      <c r="E128" s="35">
        <v>1640</v>
      </c>
      <c r="F128" s="35">
        <v>1615</v>
      </c>
      <c r="G128" s="35">
        <v>0</v>
      </c>
      <c r="H128" s="10">
        <f t="shared" si="147"/>
        <v>12500</v>
      </c>
      <c r="I128" s="10">
        <v>0</v>
      </c>
      <c r="J128" s="29">
        <f t="shared" si="146"/>
        <v>12500</v>
      </c>
    </row>
    <row r="129" spans="1:10">
      <c r="A129" s="25">
        <v>43271</v>
      </c>
      <c r="B129" s="27" t="s">
        <v>175</v>
      </c>
      <c r="C129" s="27">
        <v>7000</v>
      </c>
      <c r="D129" s="27" t="s">
        <v>84</v>
      </c>
      <c r="E129" s="28">
        <v>137</v>
      </c>
      <c r="F129" s="28">
        <v>138</v>
      </c>
      <c r="G129" s="32">
        <v>0</v>
      </c>
      <c r="H129" s="10">
        <f t="shared" ref="H129:H131" si="149">(F129-E129)*C129</f>
        <v>7000</v>
      </c>
      <c r="I129" s="10">
        <v>0</v>
      </c>
      <c r="J129" s="29">
        <f t="shared" si="146"/>
        <v>7000</v>
      </c>
    </row>
    <row r="130" spans="1:10">
      <c r="A130" s="25">
        <v>43269</v>
      </c>
      <c r="B130" s="27" t="s">
        <v>31</v>
      </c>
      <c r="C130" s="27">
        <v>1200</v>
      </c>
      <c r="D130" s="27" t="s">
        <v>84</v>
      </c>
      <c r="E130" s="28">
        <v>1000</v>
      </c>
      <c r="F130" s="28">
        <v>1012</v>
      </c>
      <c r="G130" s="28">
        <v>0</v>
      </c>
      <c r="H130" s="29">
        <f t="shared" si="149"/>
        <v>14400</v>
      </c>
      <c r="I130" s="29">
        <v>0</v>
      </c>
      <c r="J130" s="29">
        <f t="shared" si="146"/>
        <v>14400</v>
      </c>
    </row>
    <row r="131" spans="1:10">
      <c r="A131" s="25">
        <v>43269</v>
      </c>
      <c r="B131" s="27" t="s">
        <v>175</v>
      </c>
      <c r="C131" s="27">
        <v>7000</v>
      </c>
      <c r="D131" s="27" t="s">
        <v>84</v>
      </c>
      <c r="E131" s="28">
        <v>140</v>
      </c>
      <c r="F131" s="28">
        <v>140.5</v>
      </c>
      <c r="G131" s="28">
        <v>0</v>
      </c>
      <c r="H131" s="29">
        <f t="shared" si="149"/>
        <v>3500</v>
      </c>
      <c r="I131" s="29">
        <v>0</v>
      </c>
      <c r="J131" s="29">
        <f t="shared" si="146"/>
        <v>3500</v>
      </c>
    </row>
    <row r="132" spans="1:10">
      <c r="A132" s="25">
        <v>43266</v>
      </c>
      <c r="B132" s="27" t="s">
        <v>176</v>
      </c>
      <c r="C132" s="27">
        <v>12000</v>
      </c>
      <c r="D132" s="27" t="s">
        <v>95</v>
      </c>
      <c r="E132" s="28">
        <v>87</v>
      </c>
      <c r="F132" s="28">
        <v>85</v>
      </c>
      <c r="G132" s="28">
        <v>84.25</v>
      </c>
      <c r="H132" s="29">
        <f>(E132-F132)*C132</f>
        <v>24000</v>
      </c>
      <c r="I132" s="29">
        <f>(F132-G132)*C132</f>
        <v>9000</v>
      </c>
      <c r="J132" s="29">
        <f t="shared" si="146"/>
        <v>33000</v>
      </c>
    </row>
    <row r="133" spans="1:10">
      <c r="A133" s="25">
        <v>43266</v>
      </c>
      <c r="B133" s="27" t="s">
        <v>177</v>
      </c>
      <c r="C133" s="27">
        <v>1000</v>
      </c>
      <c r="D133" s="27" t="s">
        <v>95</v>
      </c>
      <c r="E133" s="28">
        <v>1087</v>
      </c>
      <c r="F133" s="28">
        <v>1075</v>
      </c>
      <c r="G133" s="28">
        <v>0</v>
      </c>
      <c r="H133" s="29">
        <f t="shared" ref="H133" si="150">(E133-F133)*C133</f>
        <v>12000</v>
      </c>
      <c r="I133" s="29">
        <v>0</v>
      </c>
      <c r="J133" s="29">
        <f t="shared" si="146"/>
        <v>12000</v>
      </c>
    </row>
    <row r="134" spans="1:10">
      <c r="A134" s="25">
        <v>43265</v>
      </c>
      <c r="B134" s="27" t="s">
        <v>93</v>
      </c>
      <c r="C134" s="27">
        <v>28000</v>
      </c>
      <c r="D134" s="27" t="s">
        <v>84</v>
      </c>
      <c r="E134" s="28">
        <v>16</v>
      </c>
      <c r="F134" s="28">
        <v>15.4</v>
      </c>
      <c r="G134" s="28">
        <v>0</v>
      </c>
      <c r="H134" s="29">
        <f t="shared" ref="H134:H135" si="151">(F134-E134)*C134</f>
        <v>-16800</v>
      </c>
      <c r="I134" s="29">
        <v>0</v>
      </c>
      <c r="J134" s="42">
        <f t="shared" si="146"/>
        <v>-16800</v>
      </c>
    </row>
    <row r="135" spans="1:10">
      <c r="A135" s="25">
        <v>43265</v>
      </c>
      <c r="B135" s="27" t="s">
        <v>175</v>
      </c>
      <c r="C135" s="27">
        <v>7000</v>
      </c>
      <c r="D135" s="27" t="s">
        <v>84</v>
      </c>
      <c r="E135" s="28">
        <v>143.75</v>
      </c>
      <c r="F135" s="28">
        <v>145.75</v>
      </c>
      <c r="G135" s="28">
        <v>146.25</v>
      </c>
      <c r="H135" s="29">
        <f t="shared" si="151"/>
        <v>14000</v>
      </c>
      <c r="I135" s="29">
        <f>(G135-F135)*C135</f>
        <v>3500</v>
      </c>
      <c r="J135" s="29">
        <f t="shared" si="146"/>
        <v>17500</v>
      </c>
    </row>
    <row r="136" spans="1:10">
      <c r="A136" s="6">
        <v>43264</v>
      </c>
      <c r="B136" s="34" t="s">
        <v>31</v>
      </c>
      <c r="C136" s="34">
        <v>1200</v>
      </c>
      <c r="D136" s="34" t="s">
        <v>95</v>
      </c>
      <c r="E136" s="35">
        <v>1045</v>
      </c>
      <c r="F136" s="35">
        <v>1032</v>
      </c>
      <c r="G136" s="35">
        <v>0</v>
      </c>
      <c r="H136" s="10">
        <f t="shared" ref="H136" si="152">(E136-F136)*C136</f>
        <v>15600</v>
      </c>
      <c r="I136" s="10">
        <v>0</v>
      </c>
      <c r="J136" s="29">
        <f t="shared" si="146"/>
        <v>15600</v>
      </c>
    </row>
    <row r="137" spans="1:10">
      <c r="A137" s="25">
        <v>43263</v>
      </c>
      <c r="B137" s="27" t="s">
        <v>178</v>
      </c>
      <c r="C137" s="27">
        <v>1000</v>
      </c>
      <c r="D137" s="27" t="s">
        <v>84</v>
      </c>
      <c r="E137" s="28">
        <v>1061</v>
      </c>
      <c r="F137" s="28">
        <v>1076</v>
      </c>
      <c r="G137" s="28">
        <v>1096</v>
      </c>
      <c r="H137" s="29">
        <f t="shared" ref="H137:H141" si="153">(F137-E137)*C137</f>
        <v>15000</v>
      </c>
      <c r="I137" s="29">
        <v>0</v>
      </c>
      <c r="J137" s="29">
        <f t="shared" si="146"/>
        <v>15000</v>
      </c>
    </row>
    <row r="138" spans="1:10">
      <c r="A138" s="25">
        <v>43262</v>
      </c>
      <c r="B138" s="27" t="s">
        <v>179</v>
      </c>
      <c r="C138" s="27">
        <v>4500</v>
      </c>
      <c r="D138" s="27" t="s">
        <v>84</v>
      </c>
      <c r="E138" s="28">
        <v>273</v>
      </c>
      <c r="F138" s="28">
        <v>275.75</v>
      </c>
      <c r="G138" s="28">
        <v>0</v>
      </c>
      <c r="H138" s="29">
        <f t="shared" si="153"/>
        <v>12375</v>
      </c>
      <c r="I138" s="29">
        <v>0</v>
      </c>
      <c r="J138" s="29">
        <f t="shared" si="146"/>
        <v>12375</v>
      </c>
    </row>
    <row r="139" spans="1:10">
      <c r="A139" s="25">
        <v>43259</v>
      </c>
      <c r="B139" s="27" t="s">
        <v>31</v>
      </c>
      <c r="C139" s="27">
        <v>1200</v>
      </c>
      <c r="D139" s="27" t="s">
        <v>84</v>
      </c>
      <c r="E139" s="28">
        <v>1021</v>
      </c>
      <c r="F139" s="28">
        <v>1036</v>
      </c>
      <c r="G139" s="28">
        <v>1041</v>
      </c>
      <c r="H139" s="29">
        <f t="shared" si="153"/>
        <v>18000</v>
      </c>
      <c r="I139" s="29">
        <f>(G139-F139)*C139</f>
        <v>6000</v>
      </c>
      <c r="J139" s="29">
        <f t="shared" si="146"/>
        <v>24000</v>
      </c>
    </row>
    <row r="140" spans="1:10">
      <c r="A140" s="25">
        <v>43259</v>
      </c>
      <c r="B140" s="27" t="s">
        <v>180</v>
      </c>
      <c r="C140" s="27">
        <v>4000</v>
      </c>
      <c r="D140" s="27" t="s">
        <v>84</v>
      </c>
      <c r="E140" s="28">
        <v>132.75</v>
      </c>
      <c r="F140" s="28">
        <v>135.75</v>
      </c>
      <c r="G140" s="28">
        <v>0</v>
      </c>
      <c r="H140" s="29">
        <f t="shared" si="153"/>
        <v>12000</v>
      </c>
      <c r="I140" s="29">
        <v>0</v>
      </c>
      <c r="J140" s="29">
        <f t="shared" si="146"/>
        <v>12000</v>
      </c>
    </row>
    <row r="141" spans="1:10">
      <c r="A141" s="25">
        <v>43259</v>
      </c>
      <c r="B141" s="27" t="s">
        <v>181</v>
      </c>
      <c r="C141" s="27">
        <v>1400</v>
      </c>
      <c r="D141" s="27" t="s">
        <v>84</v>
      </c>
      <c r="E141" s="28">
        <v>565</v>
      </c>
      <c r="F141" s="28">
        <v>575</v>
      </c>
      <c r="G141" s="28">
        <v>587</v>
      </c>
      <c r="H141" s="29">
        <f t="shared" si="153"/>
        <v>14000</v>
      </c>
      <c r="I141" s="29">
        <f>(G141-F141)*C141</f>
        <v>16800</v>
      </c>
      <c r="J141" s="29">
        <f t="shared" si="146"/>
        <v>30800</v>
      </c>
    </row>
    <row r="142" spans="1:10">
      <c r="A142" s="25">
        <v>43258</v>
      </c>
      <c r="B142" s="27" t="s">
        <v>175</v>
      </c>
      <c r="C142" s="27">
        <v>7000</v>
      </c>
      <c r="D142" s="27" t="s">
        <v>84</v>
      </c>
      <c r="E142" s="28">
        <v>149</v>
      </c>
      <c r="F142" s="28">
        <v>147</v>
      </c>
      <c r="G142" s="28">
        <v>0</v>
      </c>
      <c r="H142" s="29">
        <f t="shared" ref="H142:H145" si="154">(F142-E142)*C142</f>
        <v>-14000</v>
      </c>
      <c r="I142" s="29">
        <v>0</v>
      </c>
      <c r="J142" s="42">
        <f t="shared" si="146"/>
        <v>-14000</v>
      </c>
    </row>
    <row r="143" spans="1:10">
      <c r="A143" s="25">
        <v>43258</v>
      </c>
      <c r="B143" s="40" t="s">
        <v>182</v>
      </c>
      <c r="C143" s="40">
        <v>28000</v>
      </c>
      <c r="D143" s="40" t="s">
        <v>84</v>
      </c>
      <c r="E143" s="41">
        <v>16</v>
      </c>
      <c r="F143" s="28">
        <v>15.5</v>
      </c>
      <c r="G143" s="41">
        <v>0</v>
      </c>
      <c r="H143" s="29">
        <f t="shared" si="154"/>
        <v>-14000</v>
      </c>
      <c r="I143" s="29">
        <v>0</v>
      </c>
      <c r="J143" s="42">
        <f t="shared" si="146"/>
        <v>-14000</v>
      </c>
    </row>
    <row r="144" spans="1:10">
      <c r="A144" s="25">
        <v>43257</v>
      </c>
      <c r="B144" s="27" t="s">
        <v>118</v>
      </c>
      <c r="C144" s="27">
        <v>1100</v>
      </c>
      <c r="D144" s="27" t="s">
        <v>84</v>
      </c>
      <c r="E144" s="28">
        <v>899</v>
      </c>
      <c r="F144" s="28">
        <v>905</v>
      </c>
      <c r="G144" s="28">
        <v>0</v>
      </c>
      <c r="H144" s="29">
        <f t="shared" si="154"/>
        <v>6600</v>
      </c>
      <c r="I144" s="29">
        <v>0</v>
      </c>
      <c r="J144" s="29">
        <f t="shared" si="146"/>
        <v>6600</v>
      </c>
    </row>
    <row r="145" spans="1:10">
      <c r="A145" s="25">
        <v>43256</v>
      </c>
      <c r="B145" s="27" t="s">
        <v>183</v>
      </c>
      <c r="C145" s="27">
        <v>8000</v>
      </c>
      <c r="D145" s="27" t="s">
        <v>84</v>
      </c>
      <c r="E145" s="28">
        <v>109</v>
      </c>
      <c r="F145" s="28">
        <v>110.9</v>
      </c>
      <c r="G145" s="28">
        <v>0</v>
      </c>
      <c r="H145" s="29">
        <f t="shared" si="154"/>
        <v>15200</v>
      </c>
      <c r="I145" s="29">
        <v>0</v>
      </c>
      <c r="J145" s="29">
        <f t="shared" ref="J145:J149" si="155">+I145+H145</f>
        <v>15200</v>
      </c>
    </row>
    <row r="146" spans="1:10">
      <c r="A146" s="25">
        <v>43255</v>
      </c>
      <c r="B146" s="27" t="s">
        <v>174</v>
      </c>
      <c r="C146" s="27">
        <v>500</v>
      </c>
      <c r="D146" s="27" t="s">
        <v>95</v>
      </c>
      <c r="E146" s="28">
        <v>1590</v>
      </c>
      <c r="F146" s="28">
        <v>1570</v>
      </c>
      <c r="G146" s="28">
        <v>0</v>
      </c>
      <c r="H146" s="29">
        <f>(E146-F146)*C146</f>
        <v>10000</v>
      </c>
      <c r="I146" s="29">
        <v>0</v>
      </c>
      <c r="J146" s="29">
        <f t="shared" si="155"/>
        <v>10000</v>
      </c>
    </row>
    <row r="147" spans="1:10">
      <c r="A147" s="25">
        <v>43255</v>
      </c>
      <c r="B147" s="27" t="s">
        <v>184</v>
      </c>
      <c r="C147" s="27">
        <v>1000</v>
      </c>
      <c r="D147" s="27" t="s">
        <v>84</v>
      </c>
      <c r="E147" s="28">
        <v>923</v>
      </c>
      <c r="F147" s="28">
        <v>928</v>
      </c>
      <c r="G147" s="28">
        <v>0</v>
      </c>
      <c r="H147" s="29">
        <f>(F147-E147)*C147</f>
        <v>5000</v>
      </c>
      <c r="I147" s="29">
        <v>0</v>
      </c>
      <c r="J147" s="29">
        <f t="shared" si="155"/>
        <v>5000</v>
      </c>
    </row>
    <row r="148" spans="1:10">
      <c r="A148" s="25">
        <v>43252</v>
      </c>
      <c r="B148" s="27" t="s">
        <v>183</v>
      </c>
      <c r="C148" s="27">
        <v>8000</v>
      </c>
      <c r="D148" s="27" t="s">
        <v>95</v>
      </c>
      <c r="E148" s="28">
        <v>122.5</v>
      </c>
      <c r="F148" s="28">
        <v>120.5</v>
      </c>
      <c r="G148" s="28">
        <v>0</v>
      </c>
      <c r="H148" s="29">
        <f>(E148-F148)*C148</f>
        <v>16000</v>
      </c>
      <c r="I148" s="29">
        <v>0</v>
      </c>
      <c r="J148" s="29">
        <f t="shared" si="155"/>
        <v>16000</v>
      </c>
    </row>
    <row r="149" spans="1:10">
      <c r="A149" s="25">
        <v>43252</v>
      </c>
      <c r="B149" s="27" t="s">
        <v>185</v>
      </c>
      <c r="C149" s="27">
        <v>500</v>
      </c>
      <c r="D149" s="27" t="s">
        <v>84</v>
      </c>
      <c r="E149" s="28">
        <v>760</v>
      </c>
      <c r="F149" s="28">
        <v>735</v>
      </c>
      <c r="G149" s="28">
        <v>0</v>
      </c>
      <c r="H149" s="29">
        <f>(F149-E149)*C149</f>
        <v>-12500</v>
      </c>
      <c r="I149" s="29">
        <v>0</v>
      </c>
      <c r="J149" s="42">
        <f t="shared" si="155"/>
        <v>-12500</v>
      </c>
    </row>
    <row r="150" spans="1:10">
      <c r="A150" s="36"/>
      <c r="B150" s="37"/>
      <c r="C150" s="37"/>
      <c r="D150" s="37"/>
      <c r="E150" s="38"/>
      <c r="F150" s="38"/>
      <c r="G150" s="38"/>
      <c r="H150" s="39"/>
      <c r="I150" s="39"/>
      <c r="J150" s="39"/>
    </row>
  </sheetData>
  <mergeCells count="2">
    <mergeCell ref="A1:J1"/>
    <mergeCell ref="A2:J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4"/>
  <sheetViews>
    <sheetView workbookViewId="0">
      <selection activeCell="A3" sqref="A3"/>
    </sheetView>
  </sheetViews>
  <sheetFormatPr defaultColWidth="9" defaultRowHeight="15"/>
  <cols>
    <col min="1" max="1" width="12.4285714285714" customWidth="1"/>
    <col min="2" max="2" width="15.5714285714286" customWidth="1"/>
    <col min="3" max="3" width="15.7142857142857" customWidth="1"/>
    <col min="4" max="4" width="11.5714285714286" customWidth="1"/>
    <col min="5" max="5" width="13.4285714285714" customWidth="1"/>
    <col min="6" max="6" width="13.1428571428571" customWidth="1"/>
    <col min="7" max="7" width="13.7142857142857" customWidth="1"/>
    <col min="8" max="8" width="14" customWidth="1"/>
    <col min="9" max="9" width="18.2857142857143" customWidth="1"/>
    <col min="10" max="10" width="16.4285714285714" customWidth="1"/>
    <col min="11" max="11" width="14" customWidth="1"/>
  </cols>
  <sheetData>
    <row r="1" ht="99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3.25" customHeight="1" spans="1:11">
      <c r="A2" s="3" t="s">
        <v>186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 t="s">
        <v>1</v>
      </c>
      <c r="B3" s="5" t="s">
        <v>2</v>
      </c>
      <c r="C3" s="5" t="s">
        <v>187</v>
      </c>
      <c r="D3" s="5" t="s">
        <v>188</v>
      </c>
      <c r="E3" s="5" t="s">
        <v>97</v>
      </c>
      <c r="F3" s="5" t="s">
        <v>189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>
      <c r="A4" s="6"/>
      <c r="B4" s="7"/>
      <c r="C4" s="8"/>
      <c r="D4" s="9"/>
      <c r="E4" s="10"/>
      <c r="F4" s="10"/>
      <c r="G4" s="10"/>
      <c r="H4" s="10"/>
      <c r="I4" s="12"/>
      <c r="J4" s="13"/>
      <c r="K4" s="14"/>
    </row>
    <row r="5" spans="1:11">
      <c r="A5" s="11">
        <v>43481</v>
      </c>
      <c r="B5" s="7" t="s">
        <v>149</v>
      </c>
      <c r="C5" s="9">
        <v>1120</v>
      </c>
      <c r="D5" s="9" t="s">
        <v>190</v>
      </c>
      <c r="E5" s="10">
        <v>600</v>
      </c>
      <c r="F5" s="10">
        <v>38</v>
      </c>
      <c r="G5" s="10">
        <v>44</v>
      </c>
      <c r="H5" s="10">
        <v>52</v>
      </c>
      <c r="I5" s="15">
        <f t="shared" ref="I5" si="0">(G5-F5)*E5</f>
        <v>3600</v>
      </c>
      <c r="J5" s="13">
        <f t="shared" ref="J5:J9" si="1">(H5-G5)*E5</f>
        <v>4800</v>
      </c>
      <c r="K5" s="16">
        <f t="shared" ref="K5" si="2">(I5+J5)</f>
        <v>8400</v>
      </c>
    </row>
    <row r="6" spans="1:11">
      <c r="A6" s="11">
        <v>43480</v>
      </c>
      <c r="B6" s="7" t="s">
        <v>191</v>
      </c>
      <c r="C6" s="9">
        <v>720</v>
      </c>
      <c r="D6" s="9" t="s">
        <v>190</v>
      </c>
      <c r="E6" s="10">
        <v>1200</v>
      </c>
      <c r="F6" s="10">
        <v>17</v>
      </c>
      <c r="G6" s="10">
        <v>19</v>
      </c>
      <c r="H6" s="10" t="s">
        <v>13</v>
      </c>
      <c r="I6" s="15">
        <f t="shared" ref="I6" si="3">(G6-F6)*E6</f>
        <v>2400</v>
      </c>
      <c r="J6" s="13">
        <v>0</v>
      </c>
      <c r="K6" s="16">
        <f t="shared" ref="K6" si="4">(I6+J6)</f>
        <v>2400</v>
      </c>
    </row>
    <row r="7" spans="1:11">
      <c r="A7" s="11">
        <v>43479</v>
      </c>
      <c r="B7" s="7" t="s">
        <v>192</v>
      </c>
      <c r="C7" s="9">
        <v>320</v>
      </c>
      <c r="D7" s="9" t="s">
        <v>193</v>
      </c>
      <c r="E7" s="10">
        <v>2400</v>
      </c>
      <c r="F7" s="10">
        <v>10</v>
      </c>
      <c r="G7" s="10">
        <v>11.5</v>
      </c>
      <c r="H7" s="10">
        <v>14</v>
      </c>
      <c r="I7" s="15">
        <f t="shared" ref="I7" si="5">(G7-F7)*E7</f>
        <v>3600</v>
      </c>
      <c r="J7" s="13">
        <f t="shared" si="1"/>
        <v>6000</v>
      </c>
      <c r="K7" s="16">
        <f t="shared" ref="K7" si="6">(I7+J7)</f>
        <v>9600</v>
      </c>
    </row>
    <row r="8" spans="1:11">
      <c r="A8" s="11">
        <v>43476</v>
      </c>
      <c r="B8" s="7" t="s">
        <v>149</v>
      </c>
      <c r="C8" s="9">
        <v>600</v>
      </c>
      <c r="D8" s="9" t="s">
        <v>193</v>
      </c>
      <c r="E8" s="10">
        <v>600</v>
      </c>
      <c r="F8" s="10">
        <v>37</v>
      </c>
      <c r="G8" s="10">
        <v>43</v>
      </c>
      <c r="H8" s="10">
        <v>46</v>
      </c>
      <c r="I8" s="15">
        <f t="shared" ref="I8" si="7">(G8-F8)*E8</f>
        <v>3600</v>
      </c>
      <c r="J8" s="13">
        <f t="shared" si="1"/>
        <v>1800</v>
      </c>
      <c r="K8" s="16">
        <f t="shared" ref="K8" si="8">(I8+J8)</f>
        <v>5400</v>
      </c>
    </row>
    <row r="9" spans="1:11">
      <c r="A9" s="11">
        <v>43475</v>
      </c>
      <c r="B9" s="7" t="s">
        <v>154</v>
      </c>
      <c r="C9" s="9">
        <v>760</v>
      </c>
      <c r="D9" s="9" t="s">
        <v>190</v>
      </c>
      <c r="E9" s="10">
        <v>1000</v>
      </c>
      <c r="F9" s="10">
        <v>27</v>
      </c>
      <c r="G9" s="10">
        <v>30</v>
      </c>
      <c r="H9" s="10">
        <v>33</v>
      </c>
      <c r="I9" s="15">
        <f t="shared" ref="I9" si="9">(G9-F9)*E9</f>
        <v>3000</v>
      </c>
      <c r="J9" s="13">
        <f t="shared" si="1"/>
        <v>3000</v>
      </c>
      <c r="K9" s="16">
        <f t="shared" ref="K9" si="10">(I9+J9)</f>
        <v>6000</v>
      </c>
    </row>
    <row r="10" spans="1:11">
      <c r="A10" s="11">
        <v>43474</v>
      </c>
      <c r="B10" s="7" t="s">
        <v>194</v>
      </c>
      <c r="C10" s="9">
        <v>225</v>
      </c>
      <c r="D10" s="9" t="s">
        <v>193</v>
      </c>
      <c r="E10" s="10">
        <v>3000</v>
      </c>
      <c r="F10" s="10">
        <v>6.9</v>
      </c>
      <c r="G10" s="10">
        <v>7.8</v>
      </c>
      <c r="H10" s="10" t="s">
        <v>13</v>
      </c>
      <c r="I10" s="15">
        <f t="shared" ref="I10" si="11">(G10-F10)*E10</f>
        <v>2700</v>
      </c>
      <c r="J10" s="13">
        <v>0</v>
      </c>
      <c r="K10" s="16">
        <f t="shared" ref="K10" si="12">(I10+J10)</f>
        <v>2700</v>
      </c>
    </row>
    <row r="11" spans="1:11">
      <c r="A11" s="11">
        <v>43473</v>
      </c>
      <c r="B11" s="7" t="s">
        <v>195</v>
      </c>
      <c r="C11" s="9">
        <v>320</v>
      </c>
      <c r="D11" s="9" t="s">
        <v>190</v>
      </c>
      <c r="E11" s="10">
        <v>1700</v>
      </c>
      <c r="F11" s="10">
        <v>14</v>
      </c>
      <c r="G11" s="10">
        <v>15.7</v>
      </c>
      <c r="H11" s="10" t="s">
        <v>13</v>
      </c>
      <c r="I11" s="15">
        <f t="shared" ref="I11" si="13">(G11-F11)*E11</f>
        <v>2890</v>
      </c>
      <c r="J11" s="13">
        <v>0</v>
      </c>
      <c r="K11" s="16">
        <f t="shared" ref="K11" si="14">(I11+J11)</f>
        <v>2890</v>
      </c>
    </row>
    <row r="12" spans="1:11">
      <c r="A12" s="11">
        <v>43469</v>
      </c>
      <c r="B12" s="7" t="s">
        <v>195</v>
      </c>
      <c r="C12" s="9">
        <v>320</v>
      </c>
      <c r="D12" s="9" t="s">
        <v>190</v>
      </c>
      <c r="E12" s="10">
        <v>1700</v>
      </c>
      <c r="F12" s="10">
        <v>14</v>
      </c>
      <c r="G12" s="10">
        <v>15.7</v>
      </c>
      <c r="H12" s="10" t="s">
        <v>13</v>
      </c>
      <c r="I12" s="15">
        <f t="shared" ref="I12" si="15">(G12-F12)*E12</f>
        <v>2890</v>
      </c>
      <c r="J12" s="13">
        <v>0</v>
      </c>
      <c r="K12" s="16">
        <f t="shared" ref="K12" si="16">(I12+J12)</f>
        <v>2890</v>
      </c>
    </row>
    <row r="13" spans="1:11">
      <c r="A13" s="11">
        <v>43468</v>
      </c>
      <c r="B13" s="7" t="s">
        <v>196</v>
      </c>
      <c r="C13" s="9">
        <v>1200</v>
      </c>
      <c r="D13" s="9" t="s">
        <v>193</v>
      </c>
      <c r="E13" s="10">
        <v>1200</v>
      </c>
      <c r="F13" s="10">
        <v>19.5</v>
      </c>
      <c r="G13" s="10">
        <v>20.5</v>
      </c>
      <c r="H13" s="10" t="s">
        <v>13</v>
      </c>
      <c r="I13" s="15">
        <f t="shared" ref="I13" si="17">(G13-F13)*E13</f>
        <v>1200</v>
      </c>
      <c r="J13" s="13">
        <v>0</v>
      </c>
      <c r="K13" s="16">
        <f t="shared" ref="K13" si="18">(I13+J13)</f>
        <v>1200</v>
      </c>
    </row>
    <row r="14" spans="1:11">
      <c r="A14" s="11">
        <v>43466</v>
      </c>
      <c r="B14" s="7" t="s">
        <v>196</v>
      </c>
      <c r="C14" s="9">
        <v>1200</v>
      </c>
      <c r="D14" s="9" t="s">
        <v>193</v>
      </c>
      <c r="E14" s="10">
        <v>1200</v>
      </c>
      <c r="F14" s="10">
        <v>21</v>
      </c>
      <c r="G14" s="10">
        <v>21.5</v>
      </c>
      <c r="H14" s="10" t="s">
        <v>13</v>
      </c>
      <c r="I14" s="15">
        <f t="shared" ref="I14" si="19">(G14-F14)*E14</f>
        <v>600</v>
      </c>
      <c r="J14" s="13">
        <v>0</v>
      </c>
      <c r="K14" s="16">
        <f t="shared" ref="K14" si="20">(I14+J14)</f>
        <v>600</v>
      </c>
    </row>
    <row r="15" spans="1:11">
      <c r="A15" s="11">
        <v>43465</v>
      </c>
      <c r="B15" s="7" t="s">
        <v>197</v>
      </c>
      <c r="C15" s="9">
        <v>300</v>
      </c>
      <c r="D15" s="9" t="s">
        <v>190</v>
      </c>
      <c r="E15" s="10">
        <v>1500</v>
      </c>
      <c r="F15" s="10">
        <v>16</v>
      </c>
      <c r="G15" s="10">
        <v>16.8</v>
      </c>
      <c r="H15" s="10" t="s">
        <v>13</v>
      </c>
      <c r="I15" s="15">
        <f t="shared" ref="I15" si="21">(G15-F15)*E15</f>
        <v>1200</v>
      </c>
      <c r="J15" s="13">
        <v>0</v>
      </c>
      <c r="K15" s="16">
        <f t="shared" ref="K15" si="22">(I15+J15)</f>
        <v>1200</v>
      </c>
    </row>
    <row r="16" spans="1:11">
      <c r="A16" s="11">
        <v>43462</v>
      </c>
      <c r="B16" s="7" t="s">
        <v>127</v>
      </c>
      <c r="C16" s="9">
        <v>320</v>
      </c>
      <c r="D16" s="9" t="s">
        <v>190</v>
      </c>
      <c r="E16" s="10">
        <v>1300</v>
      </c>
      <c r="F16" s="10">
        <v>16.7</v>
      </c>
      <c r="G16" s="10">
        <v>13.7</v>
      </c>
      <c r="H16" s="10" t="s">
        <v>13</v>
      </c>
      <c r="I16" s="15">
        <f t="shared" ref="I16" si="23">(G16-F16)*E16</f>
        <v>-3900</v>
      </c>
      <c r="J16" s="13">
        <v>0</v>
      </c>
      <c r="K16" s="16">
        <f t="shared" ref="K16" si="24">(I16+J16)</f>
        <v>-3900</v>
      </c>
    </row>
    <row r="17" spans="1:11">
      <c r="A17" s="11">
        <v>43461</v>
      </c>
      <c r="B17" s="7" t="s">
        <v>198</v>
      </c>
      <c r="C17" s="9">
        <v>1200</v>
      </c>
      <c r="D17" s="9" t="s">
        <v>190</v>
      </c>
      <c r="E17" s="10">
        <v>750</v>
      </c>
      <c r="F17" s="10">
        <v>41</v>
      </c>
      <c r="G17" s="10">
        <v>46</v>
      </c>
      <c r="H17" s="10" t="s">
        <v>13</v>
      </c>
      <c r="I17" s="15">
        <f t="shared" ref="I17" si="25">(G17-F17)*E17</f>
        <v>3750</v>
      </c>
      <c r="J17" s="13">
        <v>0</v>
      </c>
      <c r="K17" s="16">
        <f t="shared" ref="K17" si="26">(I17+J17)</f>
        <v>3750</v>
      </c>
    </row>
    <row r="18" spans="1:11">
      <c r="A18" s="11">
        <v>43458</v>
      </c>
      <c r="B18" s="7" t="s">
        <v>199</v>
      </c>
      <c r="C18" s="9">
        <v>125</v>
      </c>
      <c r="D18" s="9" t="s">
        <v>190</v>
      </c>
      <c r="E18" s="10">
        <v>3500</v>
      </c>
      <c r="F18" s="10">
        <v>3.6</v>
      </c>
      <c r="G18" s="10">
        <v>4.6</v>
      </c>
      <c r="H18" s="10">
        <v>5</v>
      </c>
      <c r="I18" s="15">
        <f t="shared" ref="I18" si="27">(G18-F18)*E18</f>
        <v>3500</v>
      </c>
      <c r="J18" s="13">
        <f>(H18-G18)*E18</f>
        <v>1400</v>
      </c>
      <c r="K18" s="16">
        <f t="shared" ref="K18" si="28">(I18+J18)</f>
        <v>4900</v>
      </c>
    </row>
    <row r="19" spans="1:11">
      <c r="A19" s="11">
        <v>43455</v>
      </c>
      <c r="B19" s="7" t="s">
        <v>200</v>
      </c>
      <c r="C19" s="9">
        <v>1200</v>
      </c>
      <c r="D19" s="9" t="s">
        <v>193</v>
      </c>
      <c r="E19" s="10">
        <v>600</v>
      </c>
      <c r="F19" s="10">
        <v>24</v>
      </c>
      <c r="G19" s="10">
        <v>29.6</v>
      </c>
      <c r="H19" s="10" t="s">
        <v>13</v>
      </c>
      <c r="I19" s="15">
        <f t="shared" ref="I19" si="29">(G19-F19)*E19</f>
        <v>3360</v>
      </c>
      <c r="J19" s="13">
        <v>0</v>
      </c>
      <c r="K19" s="16">
        <f t="shared" ref="K19" si="30">(I19+J19)</f>
        <v>3360</v>
      </c>
    </row>
    <row r="20" spans="1:11">
      <c r="A20" s="11">
        <v>43454</v>
      </c>
      <c r="B20" s="7" t="s">
        <v>116</v>
      </c>
      <c r="C20" s="9">
        <v>900</v>
      </c>
      <c r="D20" s="9" t="s">
        <v>190</v>
      </c>
      <c r="E20" s="10">
        <v>500</v>
      </c>
      <c r="F20" s="10">
        <v>36</v>
      </c>
      <c r="G20" s="10">
        <v>30</v>
      </c>
      <c r="H20" s="10" t="s">
        <v>13</v>
      </c>
      <c r="I20" s="15">
        <f t="shared" ref="I20" si="31">(G20-F20)*E20</f>
        <v>-3000</v>
      </c>
      <c r="J20" s="13">
        <v>0</v>
      </c>
      <c r="K20" s="16">
        <f t="shared" ref="K20" si="32">(I20+J20)</f>
        <v>-3000</v>
      </c>
    </row>
    <row r="21" spans="1:11">
      <c r="A21" s="11">
        <v>43453</v>
      </c>
      <c r="B21" s="7" t="s">
        <v>105</v>
      </c>
      <c r="C21" s="9">
        <v>185</v>
      </c>
      <c r="D21" s="9" t="s">
        <v>190</v>
      </c>
      <c r="E21" s="10">
        <v>2500</v>
      </c>
      <c r="F21" s="10">
        <v>7</v>
      </c>
      <c r="G21" s="10">
        <v>8.5</v>
      </c>
      <c r="H21" s="10">
        <v>10</v>
      </c>
      <c r="I21" s="15">
        <f t="shared" ref="I21" si="33">(G21-F21)*E21</f>
        <v>3750</v>
      </c>
      <c r="J21" s="13">
        <f t="shared" ref="J21:J26" si="34">(H21-G21)*E21</f>
        <v>3750</v>
      </c>
      <c r="K21" s="16">
        <f t="shared" ref="K21" si="35">(I21+J21)</f>
        <v>7500</v>
      </c>
    </row>
    <row r="22" spans="1:11">
      <c r="A22" s="11">
        <v>43452</v>
      </c>
      <c r="B22" s="7" t="s">
        <v>196</v>
      </c>
      <c r="C22" s="9">
        <v>740</v>
      </c>
      <c r="D22" s="9" t="s">
        <v>193</v>
      </c>
      <c r="E22" s="10">
        <v>1200</v>
      </c>
      <c r="F22" s="10">
        <v>15</v>
      </c>
      <c r="G22" s="10">
        <v>17.25</v>
      </c>
      <c r="H22" s="10" t="s">
        <v>13</v>
      </c>
      <c r="I22" s="15">
        <f t="shared" ref="I22" si="36">(G22-F22)*E22</f>
        <v>2700</v>
      </c>
      <c r="J22" s="13">
        <v>0</v>
      </c>
      <c r="K22" s="16">
        <f t="shared" ref="K22" si="37">(I22+J22)</f>
        <v>2700</v>
      </c>
    </row>
    <row r="23" spans="1:11">
      <c r="A23" s="11">
        <v>43448</v>
      </c>
      <c r="B23" s="7" t="s">
        <v>201</v>
      </c>
      <c r="C23" s="9">
        <v>1920</v>
      </c>
      <c r="D23" s="9" t="s">
        <v>193</v>
      </c>
      <c r="E23" s="10">
        <v>500</v>
      </c>
      <c r="F23" s="10">
        <v>34</v>
      </c>
      <c r="G23" s="10">
        <v>38</v>
      </c>
      <c r="H23" s="10" t="s">
        <v>13</v>
      </c>
      <c r="I23" s="15">
        <f t="shared" ref="I23" si="38">(G23-F23)*E23</f>
        <v>2000</v>
      </c>
      <c r="J23" s="13">
        <v>0</v>
      </c>
      <c r="K23" s="16">
        <f t="shared" ref="K23" si="39">(I23+J23)</f>
        <v>2000</v>
      </c>
    </row>
    <row r="24" spans="1:11">
      <c r="A24" s="11">
        <v>43447</v>
      </c>
      <c r="B24" s="7" t="s">
        <v>191</v>
      </c>
      <c r="C24" s="9">
        <v>690</v>
      </c>
      <c r="D24" s="9" t="s">
        <v>190</v>
      </c>
      <c r="E24" s="10">
        <v>1200</v>
      </c>
      <c r="F24" s="10">
        <v>14</v>
      </c>
      <c r="G24" s="10">
        <v>16.5</v>
      </c>
      <c r="H24" s="10">
        <v>20</v>
      </c>
      <c r="I24" s="15">
        <f t="shared" ref="I24" si="40">(G24-F24)*E24</f>
        <v>3000</v>
      </c>
      <c r="J24" s="13">
        <f t="shared" si="34"/>
        <v>4200</v>
      </c>
      <c r="K24" s="16">
        <f t="shared" ref="K24" si="41">(I24+J24)</f>
        <v>7200</v>
      </c>
    </row>
    <row r="25" spans="1:11">
      <c r="A25" s="11">
        <v>43446</v>
      </c>
      <c r="B25" s="7" t="s">
        <v>137</v>
      </c>
      <c r="C25" s="9">
        <v>560</v>
      </c>
      <c r="D25" s="9" t="s">
        <v>190</v>
      </c>
      <c r="E25" s="10">
        <v>1000</v>
      </c>
      <c r="F25" s="10">
        <v>23</v>
      </c>
      <c r="G25" s="10">
        <v>25.55</v>
      </c>
      <c r="H25" s="10" t="s">
        <v>13</v>
      </c>
      <c r="I25" s="15">
        <f t="shared" ref="I25" si="42">(G25-F25)*E25</f>
        <v>2550</v>
      </c>
      <c r="J25" s="13">
        <v>0</v>
      </c>
      <c r="K25" s="16">
        <f t="shared" ref="K25" si="43">(I25+J25)</f>
        <v>2550</v>
      </c>
    </row>
    <row r="26" spans="1:11">
      <c r="A26" s="11">
        <v>43445</v>
      </c>
      <c r="B26" s="7" t="s">
        <v>118</v>
      </c>
      <c r="C26" s="9">
        <v>620</v>
      </c>
      <c r="D26" s="9" t="s">
        <v>190</v>
      </c>
      <c r="E26" s="10">
        <v>1100</v>
      </c>
      <c r="F26" s="10">
        <v>20.7</v>
      </c>
      <c r="G26" s="10">
        <v>23.7</v>
      </c>
      <c r="H26" s="10">
        <v>26</v>
      </c>
      <c r="I26" s="15">
        <f t="shared" ref="I26" si="44">(G26-F26)*E26</f>
        <v>3300</v>
      </c>
      <c r="J26" s="13">
        <f t="shared" si="34"/>
        <v>2530</v>
      </c>
      <c r="K26" s="16">
        <f t="shared" ref="K26" si="45">(I26+J26)</f>
        <v>5830</v>
      </c>
    </row>
    <row r="27" spans="1:11">
      <c r="A27" s="11">
        <v>43444</v>
      </c>
      <c r="B27" s="7" t="s">
        <v>202</v>
      </c>
      <c r="C27" s="9">
        <v>1280</v>
      </c>
      <c r="D27" s="9" t="s">
        <v>193</v>
      </c>
      <c r="E27" s="10">
        <v>600</v>
      </c>
      <c r="F27" s="10">
        <v>30</v>
      </c>
      <c r="G27" s="10">
        <v>36</v>
      </c>
      <c r="H27" s="10" t="s">
        <v>13</v>
      </c>
      <c r="I27" s="15">
        <f t="shared" ref="I27" si="46">(G27-F27)*E27</f>
        <v>3600</v>
      </c>
      <c r="J27" s="13">
        <v>0</v>
      </c>
      <c r="K27" s="16">
        <f t="shared" ref="K27" si="47">(I27+J27)</f>
        <v>3600</v>
      </c>
    </row>
    <row r="28" spans="1:11">
      <c r="A28" s="11">
        <v>43437</v>
      </c>
      <c r="B28" s="7" t="s">
        <v>203</v>
      </c>
      <c r="C28" s="9">
        <v>320</v>
      </c>
      <c r="D28" s="9" t="s">
        <v>190</v>
      </c>
      <c r="E28" s="10">
        <v>1500</v>
      </c>
      <c r="F28" s="10">
        <v>21</v>
      </c>
      <c r="G28" s="10">
        <v>23</v>
      </c>
      <c r="H28" s="10" t="s">
        <v>13</v>
      </c>
      <c r="I28" s="15">
        <f t="shared" ref="I28" si="48">(G28-F28)*E28</f>
        <v>3000</v>
      </c>
      <c r="J28" s="13">
        <v>0</v>
      </c>
      <c r="K28" s="16">
        <f t="shared" ref="K28" si="49">(I28+J28)</f>
        <v>3000</v>
      </c>
    </row>
    <row r="29" spans="1:11">
      <c r="A29" s="11">
        <v>43434</v>
      </c>
      <c r="B29" s="7" t="s">
        <v>204</v>
      </c>
      <c r="C29" s="9">
        <v>320</v>
      </c>
      <c r="D29" s="9" t="s">
        <v>190</v>
      </c>
      <c r="E29" s="10">
        <v>1500</v>
      </c>
      <c r="F29" s="10">
        <v>21</v>
      </c>
      <c r="G29" s="10">
        <v>23</v>
      </c>
      <c r="H29" s="10" t="s">
        <v>13</v>
      </c>
      <c r="I29" s="15">
        <f t="shared" ref="I29:I30" si="50">(G29-F29)*E29</f>
        <v>3000</v>
      </c>
      <c r="J29" s="13">
        <v>0</v>
      </c>
      <c r="K29" s="16">
        <f t="shared" ref="K29:K30" si="51">(I29+J29)</f>
        <v>3000</v>
      </c>
    </row>
    <row r="30" spans="1:11">
      <c r="A30" s="11">
        <v>43433</v>
      </c>
      <c r="B30" s="7" t="s">
        <v>138</v>
      </c>
      <c r="C30" s="9">
        <v>780</v>
      </c>
      <c r="D30" s="9" t="s">
        <v>190</v>
      </c>
      <c r="E30" s="10">
        <v>1000</v>
      </c>
      <c r="F30" s="10">
        <v>19.5</v>
      </c>
      <c r="G30" s="10">
        <v>22</v>
      </c>
      <c r="H30" s="10" t="s">
        <v>13</v>
      </c>
      <c r="I30" s="15">
        <f t="shared" si="50"/>
        <v>2500</v>
      </c>
      <c r="J30" s="13">
        <v>0</v>
      </c>
      <c r="K30" s="16">
        <f t="shared" si="51"/>
        <v>2500</v>
      </c>
    </row>
    <row r="31" spans="1:11">
      <c r="A31" s="11">
        <v>43431</v>
      </c>
      <c r="B31" s="7" t="s">
        <v>205</v>
      </c>
      <c r="C31" s="9">
        <v>330</v>
      </c>
      <c r="D31" s="9" t="s">
        <v>193</v>
      </c>
      <c r="E31" s="10">
        <v>1700</v>
      </c>
      <c r="F31" s="10">
        <v>6.7</v>
      </c>
      <c r="G31" s="10">
        <v>8</v>
      </c>
      <c r="H31" s="10" t="s">
        <v>13</v>
      </c>
      <c r="I31" s="15">
        <f t="shared" ref="I31:I32" si="52">(G31-F31)*E31</f>
        <v>2210</v>
      </c>
      <c r="J31" s="13">
        <v>0</v>
      </c>
      <c r="K31" s="16">
        <f t="shared" ref="K31:K36" si="53">(I31+J31)</f>
        <v>2210</v>
      </c>
    </row>
    <row r="32" spans="1:11">
      <c r="A32" s="11">
        <v>43430</v>
      </c>
      <c r="B32" s="7" t="s">
        <v>206</v>
      </c>
      <c r="C32" s="9">
        <v>240</v>
      </c>
      <c r="D32" s="9" t="s">
        <v>193</v>
      </c>
      <c r="E32" s="10">
        <v>1500</v>
      </c>
      <c r="F32" s="10">
        <v>12</v>
      </c>
      <c r="G32" s="10">
        <v>14</v>
      </c>
      <c r="H32" s="10">
        <v>16</v>
      </c>
      <c r="I32" s="15">
        <f t="shared" si="52"/>
        <v>3000</v>
      </c>
      <c r="J32" s="13">
        <f t="shared" ref="J32:J35" si="54">(H32-G32)*E32</f>
        <v>3000</v>
      </c>
      <c r="K32" s="16">
        <f t="shared" si="53"/>
        <v>6000</v>
      </c>
    </row>
    <row r="33" spans="1:11">
      <c r="A33" s="11">
        <v>43426</v>
      </c>
      <c r="B33" s="7" t="s">
        <v>138</v>
      </c>
      <c r="C33" s="9">
        <v>770</v>
      </c>
      <c r="D33" s="9" t="s">
        <v>193</v>
      </c>
      <c r="E33" s="10">
        <v>1000</v>
      </c>
      <c r="F33" s="10">
        <v>17.1</v>
      </c>
      <c r="G33" s="10">
        <v>20</v>
      </c>
      <c r="H33" s="10">
        <v>24</v>
      </c>
      <c r="I33" s="15">
        <f t="shared" ref="I33:I34" si="55">(G33-F33)*E33</f>
        <v>2900</v>
      </c>
      <c r="J33" s="13">
        <f t="shared" si="54"/>
        <v>4000</v>
      </c>
      <c r="K33" s="16">
        <f t="shared" si="53"/>
        <v>6900</v>
      </c>
    </row>
    <row r="34" spans="1:11">
      <c r="A34" s="11">
        <v>43425</v>
      </c>
      <c r="B34" s="7" t="s">
        <v>207</v>
      </c>
      <c r="C34" s="9">
        <v>185</v>
      </c>
      <c r="D34" s="9" t="s">
        <v>193</v>
      </c>
      <c r="E34" s="10">
        <v>4000</v>
      </c>
      <c r="F34" s="10">
        <v>3.35</v>
      </c>
      <c r="G34" s="10">
        <v>4.1</v>
      </c>
      <c r="H34" s="10">
        <v>4.5</v>
      </c>
      <c r="I34" s="15">
        <f t="shared" si="55"/>
        <v>3000</v>
      </c>
      <c r="J34" s="13">
        <f t="shared" si="54"/>
        <v>1600</v>
      </c>
      <c r="K34" s="16">
        <f t="shared" si="53"/>
        <v>4600</v>
      </c>
    </row>
    <row r="35" spans="1:11">
      <c r="A35" s="11">
        <v>43424</v>
      </c>
      <c r="B35" s="7" t="s">
        <v>208</v>
      </c>
      <c r="C35" s="9">
        <v>580</v>
      </c>
      <c r="D35" s="9" t="s">
        <v>193</v>
      </c>
      <c r="E35" s="10">
        <v>1060</v>
      </c>
      <c r="F35" s="10">
        <v>18</v>
      </c>
      <c r="G35" s="10">
        <v>20.5</v>
      </c>
      <c r="H35" s="10">
        <v>22</v>
      </c>
      <c r="I35" s="15">
        <f t="shared" ref="I35:I36" si="56">(G35-F35)*E35</f>
        <v>2650</v>
      </c>
      <c r="J35" s="13">
        <f t="shared" si="54"/>
        <v>1590</v>
      </c>
      <c r="K35" s="16">
        <f t="shared" si="53"/>
        <v>4240</v>
      </c>
    </row>
    <row r="36" spans="1:11">
      <c r="A36" s="11">
        <v>43423</v>
      </c>
      <c r="B36" s="7" t="s">
        <v>209</v>
      </c>
      <c r="C36" s="9">
        <v>210</v>
      </c>
      <c r="D36" s="9" t="s">
        <v>190</v>
      </c>
      <c r="E36" s="10">
        <v>1750</v>
      </c>
      <c r="F36" s="10">
        <v>7.1</v>
      </c>
      <c r="G36" s="10">
        <v>7.1</v>
      </c>
      <c r="H36" s="10" t="s">
        <v>13</v>
      </c>
      <c r="I36" s="15">
        <f t="shared" si="56"/>
        <v>0</v>
      </c>
      <c r="J36" s="13">
        <v>0</v>
      </c>
      <c r="K36" s="16">
        <f t="shared" si="53"/>
        <v>0</v>
      </c>
    </row>
    <row r="37" spans="1:11">
      <c r="A37" s="11">
        <v>43420</v>
      </c>
      <c r="B37" s="7" t="s">
        <v>159</v>
      </c>
      <c r="C37" s="9">
        <v>190</v>
      </c>
      <c r="D37" s="9" t="s">
        <v>193</v>
      </c>
      <c r="E37" s="10">
        <v>1750</v>
      </c>
      <c r="F37" s="10">
        <v>12</v>
      </c>
      <c r="G37" s="10">
        <v>13.75</v>
      </c>
      <c r="H37" s="10" t="s">
        <v>13</v>
      </c>
      <c r="I37" s="15">
        <f t="shared" ref="I37:I43" si="57">(G37-F37)*E37</f>
        <v>3062.5</v>
      </c>
      <c r="J37" s="13">
        <v>0</v>
      </c>
      <c r="K37" s="16">
        <f t="shared" ref="K37:K43" si="58">(I37+J37)</f>
        <v>3062.5</v>
      </c>
    </row>
    <row r="38" spans="1:11">
      <c r="A38" s="11">
        <v>43419</v>
      </c>
      <c r="B38" s="7" t="s">
        <v>210</v>
      </c>
      <c r="C38" s="9">
        <v>340</v>
      </c>
      <c r="D38" s="9" t="s">
        <v>190</v>
      </c>
      <c r="E38" s="10">
        <v>2500</v>
      </c>
      <c r="F38" s="10">
        <v>10.5</v>
      </c>
      <c r="G38" s="10">
        <v>11.8</v>
      </c>
      <c r="H38" s="10">
        <v>13.5</v>
      </c>
      <c r="I38" s="15">
        <f t="shared" si="57"/>
        <v>3250</v>
      </c>
      <c r="J38" s="13">
        <f t="shared" ref="J38" si="59">(H38-G38)*E38</f>
        <v>4250</v>
      </c>
      <c r="K38" s="16">
        <f t="shared" si="58"/>
        <v>7500</v>
      </c>
    </row>
    <row r="39" spans="1:11">
      <c r="A39" s="11">
        <v>43418</v>
      </c>
      <c r="B39" s="7" t="s">
        <v>134</v>
      </c>
      <c r="C39" s="9">
        <v>110</v>
      </c>
      <c r="D39" s="9" t="s">
        <v>190</v>
      </c>
      <c r="E39" s="10">
        <v>4000</v>
      </c>
      <c r="F39" s="10">
        <v>5.2</v>
      </c>
      <c r="G39" s="10">
        <v>6</v>
      </c>
      <c r="H39" s="10" t="s">
        <v>13</v>
      </c>
      <c r="I39" s="15">
        <f t="shared" si="57"/>
        <v>3200</v>
      </c>
      <c r="J39" s="13">
        <v>0</v>
      </c>
      <c r="K39" s="16">
        <f t="shared" si="58"/>
        <v>3200</v>
      </c>
    </row>
    <row r="40" spans="1:11">
      <c r="A40" s="11">
        <v>43416</v>
      </c>
      <c r="B40" s="7" t="s">
        <v>194</v>
      </c>
      <c r="C40" s="9">
        <v>215</v>
      </c>
      <c r="D40" s="9" t="s">
        <v>193</v>
      </c>
      <c r="E40" s="10">
        <v>3000</v>
      </c>
      <c r="F40" s="10">
        <v>8.1</v>
      </c>
      <c r="G40" s="10">
        <v>9</v>
      </c>
      <c r="H40" s="10" t="s">
        <v>13</v>
      </c>
      <c r="I40" s="15">
        <f t="shared" si="57"/>
        <v>2700</v>
      </c>
      <c r="J40" s="13">
        <v>0</v>
      </c>
      <c r="K40" s="16">
        <f t="shared" si="58"/>
        <v>2700</v>
      </c>
    </row>
    <row r="41" spans="1:11">
      <c r="A41" s="11">
        <v>43409</v>
      </c>
      <c r="B41" s="7" t="s">
        <v>211</v>
      </c>
      <c r="C41" s="9">
        <v>2300</v>
      </c>
      <c r="D41" s="9" t="s">
        <v>193</v>
      </c>
      <c r="E41" s="10">
        <v>250</v>
      </c>
      <c r="F41" s="10">
        <v>72</v>
      </c>
      <c r="G41" s="10">
        <v>75</v>
      </c>
      <c r="H41" s="10" t="s">
        <v>13</v>
      </c>
      <c r="I41" s="15">
        <f t="shared" ref="I41" si="60">(G41-F41)*E41</f>
        <v>750</v>
      </c>
      <c r="J41" s="13">
        <v>0</v>
      </c>
      <c r="K41" s="16">
        <f t="shared" ref="K41" si="61">(I41+J41)</f>
        <v>750</v>
      </c>
    </row>
    <row r="42" spans="1:11">
      <c r="A42" s="11">
        <v>43406</v>
      </c>
      <c r="B42" s="7" t="s">
        <v>161</v>
      </c>
      <c r="C42" s="9">
        <v>200</v>
      </c>
      <c r="D42" s="9" t="s">
        <v>190</v>
      </c>
      <c r="E42" s="10">
        <v>2500</v>
      </c>
      <c r="F42" s="10">
        <v>11</v>
      </c>
      <c r="G42" s="10">
        <v>12.5</v>
      </c>
      <c r="H42" s="10" t="s">
        <v>13</v>
      </c>
      <c r="I42" s="15">
        <f t="shared" si="57"/>
        <v>3750</v>
      </c>
      <c r="J42" s="13">
        <v>0</v>
      </c>
      <c r="K42" s="16">
        <f t="shared" si="58"/>
        <v>3750</v>
      </c>
    </row>
    <row r="43" spans="1:11">
      <c r="A43" s="11">
        <v>43405</v>
      </c>
      <c r="B43" s="7" t="s">
        <v>159</v>
      </c>
      <c r="C43" s="9">
        <v>200</v>
      </c>
      <c r="D43" s="9" t="s">
        <v>190</v>
      </c>
      <c r="E43" s="10">
        <v>1750</v>
      </c>
      <c r="F43" s="10">
        <v>17.5</v>
      </c>
      <c r="G43" s="10">
        <v>19.5</v>
      </c>
      <c r="H43" s="10" t="s">
        <v>13</v>
      </c>
      <c r="I43" s="15">
        <f t="shared" si="57"/>
        <v>3500</v>
      </c>
      <c r="J43" s="13">
        <v>0</v>
      </c>
      <c r="K43" s="16">
        <f t="shared" si="58"/>
        <v>3500</v>
      </c>
    </row>
    <row r="44" spans="1:11">
      <c r="A44" s="11">
        <v>43404</v>
      </c>
      <c r="B44" s="7" t="s">
        <v>129</v>
      </c>
      <c r="C44" s="9">
        <v>760</v>
      </c>
      <c r="D44" s="9" t="s">
        <v>190</v>
      </c>
      <c r="E44" s="10">
        <v>1200</v>
      </c>
      <c r="F44" s="10">
        <v>19</v>
      </c>
      <c r="G44" s="10">
        <v>21.5</v>
      </c>
      <c r="H44" s="10" t="s">
        <v>13</v>
      </c>
      <c r="I44" s="15">
        <f t="shared" ref="I44" si="62">(G44-F44)*E44</f>
        <v>3000</v>
      </c>
      <c r="J44" s="13">
        <v>0</v>
      </c>
      <c r="K44" s="16">
        <f t="shared" ref="K44" si="63">(I44+J44)</f>
        <v>3000</v>
      </c>
    </row>
    <row r="45" spans="1:11">
      <c r="A45" s="11">
        <v>43403</v>
      </c>
      <c r="B45" s="7" t="s">
        <v>212</v>
      </c>
      <c r="C45" s="9">
        <v>80</v>
      </c>
      <c r="D45" s="9" t="s">
        <v>190</v>
      </c>
      <c r="E45" s="10">
        <v>6000</v>
      </c>
      <c r="F45" s="10">
        <v>4.7</v>
      </c>
      <c r="G45" s="10">
        <v>5.3</v>
      </c>
      <c r="H45" s="10">
        <v>6</v>
      </c>
      <c r="I45" s="15">
        <f t="shared" ref="I45" si="64">(G45-F45)*E45</f>
        <v>3600</v>
      </c>
      <c r="J45" s="13">
        <f t="shared" ref="J45" si="65">(H45-G45)*E45</f>
        <v>4200</v>
      </c>
      <c r="K45" s="16">
        <f t="shared" ref="K45" si="66">(I45+J45)</f>
        <v>7800</v>
      </c>
    </row>
    <row r="46" spans="1:11">
      <c r="A46" s="11">
        <v>43402</v>
      </c>
      <c r="B46" s="7" t="s">
        <v>212</v>
      </c>
      <c r="C46" s="9">
        <v>90</v>
      </c>
      <c r="D46" s="9" t="s">
        <v>190</v>
      </c>
      <c r="E46" s="10">
        <v>6000</v>
      </c>
      <c r="F46" s="10">
        <v>4.8</v>
      </c>
      <c r="G46" s="10">
        <v>5.2</v>
      </c>
      <c r="H46" s="10" t="s">
        <v>13</v>
      </c>
      <c r="I46" s="15">
        <f t="shared" ref="I46:I47" si="67">(G46-F46)*E46</f>
        <v>2400</v>
      </c>
      <c r="J46" s="13">
        <v>0</v>
      </c>
      <c r="K46" s="16">
        <f t="shared" ref="K46:K47" si="68">(I46+J46)</f>
        <v>2400</v>
      </c>
    </row>
    <row r="47" spans="1:11">
      <c r="A47" s="11">
        <v>43398</v>
      </c>
      <c r="B47" s="7" t="s">
        <v>143</v>
      </c>
      <c r="C47" s="9">
        <v>230</v>
      </c>
      <c r="D47" s="9" t="s">
        <v>193</v>
      </c>
      <c r="E47" s="10">
        <v>1600</v>
      </c>
      <c r="F47" s="10">
        <v>12.5</v>
      </c>
      <c r="G47" s="10">
        <v>13.7</v>
      </c>
      <c r="H47" s="10" t="s">
        <v>13</v>
      </c>
      <c r="I47" s="15">
        <f t="shared" si="67"/>
        <v>1920</v>
      </c>
      <c r="J47" s="13">
        <v>0</v>
      </c>
      <c r="K47" s="16">
        <f t="shared" si="68"/>
        <v>1920</v>
      </c>
    </row>
    <row r="48" spans="1:11">
      <c r="A48" s="11">
        <v>43397</v>
      </c>
      <c r="B48" s="7" t="s">
        <v>159</v>
      </c>
      <c r="C48" s="9">
        <v>210</v>
      </c>
      <c r="D48" s="9" t="s">
        <v>193</v>
      </c>
      <c r="E48" s="10">
        <v>1750</v>
      </c>
      <c r="F48" s="10">
        <v>8.5</v>
      </c>
      <c r="G48" s="10">
        <v>10.5</v>
      </c>
      <c r="H48" s="10" t="s">
        <v>13</v>
      </c>
      <c r="I48" s="15">
        <f t="shared" ref="I48" si="69">(G48-F48)*E48</f>
        <v>3500</v>
      </c>
      <c r="J48" s="13">
        <v>0</v>
      </c>
      <c r="K48" s="16">
        <f t="shared" ref="K48" si="70">(I48+J48)</f>
        <v>3500</v>
      </c>
    </row>
    <row r="49" spans="1:11">
      <c r="A49" s="11">
        <v>43396</v>
      </c>
      <c r="B49" s="7" t="s">
        <v>110</v>
      </c>
      <c r="C49" s="9">
        <v>860</v>
      </c>
      <c r="D49" s="9" t="s">
        <v>193</v>
      </c>
      <c r="E49" s="10">
        <v>700</v>
      </c>
      <c r="F49" s="10">
        <v>13</v>
      </c>
      <c r="G49" s="10">
        <v>17</v>
      </c>
      <c r="H49" s="10" t="s">
        <v>13</v>
      </c>
      <c r="I49" s="15">
        <f t="shared" ref="I49" si="71">(G49-F49)*E49</f>
        <v>2800</v>
      </c>
      <c r="J49" s="13">
        <v>0</v>
      </c>
      <c r="K49" s="16">
        <f t="shared" ref="K49" si="72">(I49+J49)</f>
        <v>2800</v>
      </c>
    </row>
    <row r="50" spans="1:11">
      <c r="A50" s="11">
        <v>43395</v>
      </c>
      <c r="B50" s="7" t="s">
        <v>167</v>
      </c>
      <c r="C50" s="9">
        <v>325</v>
      </c>
      <c r="D50" s="9" t="s">
        <v>190</v>
      </c>
      <c r="E50" s="10">
        <v>2750</v>
      </c>
      <c r="F50" s="10">
        <v>5.7</v>
      </c>
      <c r="G50" s="10">
        <v>7</v>
      </c>
      <c r="H50" s="10">
        <v>7.8</v>
      </c>
      <c r="I50" s="15">
        <f t="shared" ref="I50" si="73">(G50-F50)*E50</f>
        <v>3575</v>
      </c>
      <c r="J50" s="13">
        <f t="shared" ref="J50" si="74">(H50-G50)*E50</f>
        <v>2200</v>
      </c>
      <c r="K50" s="16">
        <f t="shared" ref="K50" si="75">(I50+J50)</f>
        <v>5775</v>
      </c>
    </row>
    <row r="51" spans="1:11">
      <c r="A51" s="11">
        <v>43392</v>
      </c>
      <c r="B51" s="7" t="s">
        <v>213</v>
      </c>
      <c r="C51" s="9">
        <v>620</v>
      </c>
      <c r="D51" s="9" t="s">
        <v>193</v>
      </c>
      <c r="E51" s="10">
        <v>1000</v>
      </c>
      <c r="F51" s="10">
        <v>11</v>
      </c>
      <c r="G51" s="10">
        <v>8</v>
      </c>
      <c r="H51" s="10" t="s">
        <v>13</v>
      </c>
      <c r="I51" s="15">
        <f t="shared" ref="I51" si="76">(G51-F51)*E51</f>
        <v>-3000</v>
      </c>
      <c r="J51" s="13">
        <v>0</v>
      </c>
      <c r="K51" s="16">
        <f t="shared" ref="K51" si="77">(I51+J51)</f>
        <v>-3000</v>
      </c>
    </row>
    <row r="52" spans="1:11">
      <c r="A52" s="11">
        <v>43390</v>
      </c>
      <c r="B52" s="7" t="s">
        <v>192</v>
      </c>
      <c r="C52" s="9">
        <v>330</v>
      </c>
      <c r="D52" s="9" t="s">
        <v>190</v>
      </c>
      <c r="E52" s="10">
        <v>2400</v>
      </c>
      <c r="F52" s="10">
        <v>8.7</v>
      </c>
      <c r="G52" s="10">
        <v>7.2</v>
      </c>
      <c r="H52" s="10" t="s">
        <v>13</v>
      </c>
      <c r="I52" s="15">
        <f t="shared" ref="I52" si="78">(G52-F52)*E52</f>
        <v>-3600</v>
      </c>
      <c r="J52" s="13">
        <v>0</v>
      </c>
      <c r="K52" s="16">
        <f t="shared" ref="K52" si="79">(I52+J52)</f>
        <v>-3600</v>
      </c>
    </row>
    <row r="53" spans="1:11">
      <c r="A53" s="11">
        <v>43389</v>
      </c>
      <c r="B53" s="7" t="s">
        <v>208</v>
      </c>
      <c r="C53" s="9">
        <v>580</v>
      </c>
      <c r="D53" s="9" t="s">
        <v>190</v>
      </c>
      <c r="E53" s="10">
        <v>1000</v>
      </c>
      <c r="F53" s="10">
        <v>14.5</v>
      </c>
      <c r="G53" s="10">
        <v>13.8</v>
      </c>
      <c r="H53" s="10" t="s">
        <v>13</v>
      </c>
      <c r="I53" s="15">
        <f t="shared" ref="I53" si="80">(G53-F53)*E53</f>
        <v>-699.999999999999</v>
      </c>
      <c r="J53" s="13">
        <v>0</v>
      </c>
      <c r="K53" s="16">
        <f t="shared" ref="K53" si="81">(I53+J53)</f>
        <v>-699.999999999999</v>
      </c>
    </row>
    <row r="54" spans="1:11">
      <c r="A54" s="11">
        <v>43388</v>
      </c>
      <c r="B54" s="7" t="s">
        <v>107</v>
      </c>
      <c r="C54" s="9">
        <v>820</v>
      </c>
      <c r="D54" s="9" t="s">
        <v>190</v>
      </c>
      <c r="E54" s="10">
        <v>550</v>
      </c>
      <c r="F54" s="10">
        <v>30</v>
      </c>
      <c r="G54" s="10">
        <v>24</v>
      </c>
      <c r="H54" s="10" t="s">
        <v>13</v>
      </c>
      <c r="I54" s="15">
        <f t="shared" ref="I54" si="82">(G54-F54)*E54</f>
        <v>-3300</v>
      </c>
      <c r="J54" s="13">
        <v>0</v>
      </c>
      <c r="K54" s="16">
        <f t="shared" ref="K54" si="83">(I54+J54)</f>
        <v>-3300</v>
      </c>
    </row>
    <row r="55" spans="1:11">
      <c r="A55" s="11">
        <v>43385</v>
      </c>
      <c r="B55" s="7" t="s">
        <v>127</v>
      </c>
      <c r="C55" s="9">
        <v>320</v>
      </c>
      <c r="D55" s="9" t="s">
        <v>190</v>
      </c>
      <c r="E55" s="10">
        <v>1300</v>
      </c>
      <c r="F55" s="10">
        <v>18</v>
      </c>
      <c r="G55" s="10">
        <v>21</v>
      </c>
      <c r="H55" s="10">
        <v>24</v>
      </c>
      <c r="I55" s="15">
        <f t="shared" ref="I55:I56" si="84">(G55-F55)*E55</f>
        <v>3900</v>
      </c>
      <c r="J55" s="13">
        <f t="shared" ref="J55" si="85">(H55-G55)*E55</f>
        <v>3900</v>
      </c>
      <c r="K55" s="16">
        <f t="shared" ref="K55:K56" si="86">(I55+J55)</f>
        <v>7800</v>
      </c>
    </row>
    <row r="56" spans="1:11">
      <c r="A56" s="11">
        <v>43383</v>
      </c>
      <c r="B56" s="7" t="s">
        <v>152</v>
      </c>
      <c r="C56" s="9">
        <v>420</v>
      </c>
      <c r="D56" s="9" t="s">
        <v>190</v>
      </c>
      <c r="E56" s="10">
        <v>1300</v>
      </c>
      <c r="F56" s="10">
        <v>22.5</v>
      </c>
      <c r="G56" s="10">
        <v>26</v>
      </c>
      <c r="H56" s="10" t="s">
        <v>13</v>
      </c>
      <c r="I56" s="15">
        <f t="shared" si="84"/>
        <v>4550</v>
      </c>
      <c r="J56" s="13">
        <v>0</v>
      </c>
      <c r="K56" s="16">
        <f t="shared" si="86"/>
        <v>4550</v>
      </c>
    </row>
    <row r="57" spans="1:11">
      <c r="A57" s="11">
        <v>43382</v>
      </c>
      <c r="B57" s="7" t="s">
        <v>214</v>
      </c>
      <c r="C57" s="9">
        <v>95</v>
      </c>
      <c r="D57" s="9" t="s">
        <v>193</v>
      </c>
      <c r="E57" s="10">
        <v>6000</v>
      </c>
      <c r="F57" s="10">
        <v>3.25</v>
      </c>
      <c r="G57" s="10">
        <v>2.6</v>
      </c>
      <c r="H57" s="10" t="s">
        <v>13</v>
      </c>
      <c r="I57" s="15">
        <f t="shared" ref="I57:I59" si="87">(G57-F57)*E57</f>
        <v>-3900</v>
      </c>
      <c r="J57" s="13">
        <v>0</v>
      </c>
      <c r="K57" s="16">
        <f t="shared" ref="K57:K59" si="88">(I57+J57)</f>
        <v>-3900</v>
      </c>
    </row>
    <row r="58" spans="1:11">
      <c r="A58" s="11">
        <v>43381</v>
      </c>
      <c r="B58" s="7" t="s">
        <v>138</v>
      </c>
      <c r="C58" s="9">
        <v>760</v>
      </c>
      <c r="D58" s="9" t="s">
        <v>193</v>
      </c>
      <c r="E58" s="10">
        <v>1000</v>
      </c>
      <c r="F58" s="10">
        <v>26.5</v>
      </c>
      <c r="G58" s="10">
        <v>30</v>
      </c>
      <c r="H58" s="10" t="s">
        <v>13</v>
      </c>
      <c r="I58" s="15">
        <f t="shared" si="87"/>
        <v>3500</v>
      </c>
      <c r="J58" s="13">
        <v>0</v>
      </c>
      <c r="K58" s="16">
        <f t="shared" si="88"/>
        <v>3500</v>
      </c>
    </row>
    <row r="59" spans="1:11">
      <c r="A59" s="11">
        <v>43378</v>
      </c>
      <c r="B59" s="7" t="s">
        <v>215</v>
      </c>
      <c r="C59" s="9">
        <v>105</v>
      </c>
      <c r="D59" s="9" t="s">
        <v>193</v>
      </c>
      <c r="E59" s="10">
        <v>6000</v>
      </c>
      <c r="F59" s="10">
        <v>3.15</v>
      </c>
      <c r="G59" s="10">
        <v>3.7</v>
      </c>
      <c r="H59" s="10" t="s">
        <v>13</v>
      </c>
      <c r="I59" s="15">
        <f t="shared" si="87"/>
        <v>3300</v>
      </c>
      <c r="J59" s="13">
        <v>0</v>
      </c>
      <c r="K59" s="16">
        <f t="shared" si="88"/>
        <v>3300</v>
      </c>
    </row>
    <row r="60" spans="1:11">
      <c r="A60" s="11">
        <v>43377</v>
      </c>
      <c r="B60" s="7" t="s">
        <v>110</v>
      </c>
      <c r="C60" s="9">
        <v>860</v>
      </c>
      <c r="D60" s="9" t="s">
        <v>193</v>
      </c>
      <c r="E60" s="10">
        <v>700</v>
      </c>
      <c r="F60" s="10">
        <v>30.5</v>
      </c>
      <c r="G60" s="10">
        <v>35</v>
      </c>
      <c r="H60" s="10">
        <v>40</v>
      </c>
      <c r="I60" s="15">
        <f t="shared" ref="I60:I62" si="89">(G60-F60)*E60</f>
        <v>3150</v>
      </c>
      <c r="J60" s="13">
        <f t="shared" ref="J60:J61" si="90">(H60-G60)*E60</f>
        <v>3500</v>
      </c>
      <c r="K60" s="16">
        <f t="shared" ref="K60:K62" si="91">(I60+J60)</f>
        <v>6650</v>
      </c>
    </row>
    <row r="61" spans="1:11">
      <c r="A61" s="11">
        <v>43376</v>
      </c>
      <c r="B61" s="7" t="s">
        <v>139</v>
      </c>
      <c r="C61" s="9">
        <v>900</v>
      </c>
      <c r="D61" s="9" t="s">
        <v>193</v>
      </c>
      <c r="E61" s="10">
        <v>1100</v>
      </c>
      <c r="F61" s="10">
        <v>26</v>
      </c>
      <c r="G61" s="10">
        <v>29</v>
      </c>
      <c r="H61" s="10">
        <v>33</v>
      </c>
      <c r="I61" s="15">
        <f t="shared" si="89"/>
        <v>3300</v>
      </c>
      <c r="J61" s="13">
        <f t="shared" si="90"/>
        <v>4400</v>
      </c>
      <c r="K61" s="16">
        <f t="shared" si="91"/>
        <v>7700</v>
      </c>
    </row>
    <row r="62" spans="1:11">
      <c r="A62" s="11">
        <v>43374</v>
      </c>
      <c r="B62" s="7" t="s">
        <v>161</v>
      </c>
      <c r="C62" s="9">
        <v>215</v>
      </c>
      <c r="D62" s="9" t="s">
        <v>193</v>
      </c>
      <c r="E62" s="10">
        <v>2500</v>
      </c>
      <c r="F62" s="10">
        <v>7.3</v>
      </c>
      <c r="G62" s="10">
        <v>6</v>
      </c>
      <c r="H62" s="10" t="s">
        <v>13</v>
      </c>
      <c r="I62" s="15">
        <f t="shared" si="89"/>
        <v>-3250</v>
      </c>
      <c r="J62" s="13">
        <v>0</v>
      </c>
      <c r="K62" s="16">
        <f t="shared" si="91"/>
        <v>-3250</v>
      </c>
    </row>
    <row r="63" spans="1:11">
      <c r="A63" s="11">
        <v>43371</v>
      </c>
      <c r="B63" s="7" t="s">
        <v>197</v>
      </c>
      <c r="C63" s="9">
        <v>360</v>
      </c>
      <c r="D63" s="9" t="s">
        <v>193</v>
      </c>
      <c r="E63" s="10">
        <v>3000</v>
      </c>
      <c r="F63" s="10">
        <v>8.55</v>
      </c>
      <c r="G63" s="10">
        <v>9.5</v>
      </c>
      <c r="H63" s="10">
        <v>11</v>
      </c>
      <c r="I63" s="15">
        <f t="shared" ref="I63:I64" si="92">(G63-F63)*E63</f>
        <v>2850</v>
      </c>
      <c r="J63" s="13">
        <f t="shared" ref="J63:J64" si="93">(H63-G63)*E63</f>
        <v>4500</v>
      </c>
      <c r="K63" s="16">
        <f t="shared" ref="K63:K64" si="94">(I63+J63)</f>
        <v>7350</v>
      </c>
    </row>
    <row r="64" spans="1:11">
      <c r="A64" s="11">
        <v>43370</v>
      </c>
      <c r="B64" s="7" t="s">
        <v>127</v>
      </c>
      <c r="C64" s="9">
        <v>320</v>
      </c>
      <c r="D64" s="9" t="s">
        <v>193</v>
      </c>
      <c r="E64" s="10">
        <v>1300</v>
      </c>
      <c r="F64" s="10">
        <v>10.5</v>
      </c>
      <c r="G64" s="10">
        <v>12.5</v>
      </c>
      <c r="H64" s="10">
        <v>16</v>
      </c>
      <c r="I64" s="15">
        <f t="shared" si="92"/>
        <v>2600</v>
      </c>
      <c r="J64" s="13">
        <f t="shared" si="93"/>
        <v>4550</v>
      </c>
      <c r="K64" s="16">
        <f t="shared" si="94"/>
        <v>7150</v>
      </c>
    </row>
    <row r="65" spans="1:11">
      <c r="A65" s="11">
        <v>43369</v>
      </c>
      <c r="B65" s="7" t="s">
        <v>216</v>
      </c>
      <c r="C65" s="9">
        <v>300</v>
      </c>
      <c r="D65" s="9" t="s">
        <v>193</v>
      </c>
      <c r="E65" s="10">
        <v>2400</v>
      </c>
      <c r="F65" s="10">
        <v>7</v>
      </c>
      <c r="G65" s="10">
        <v>8.5</v>
      </c>
      <c r="H65" s="10">
        <v>9.5</v>
      </c>
      <c r="I65" s="15">
        <f t="shared" ref="I65" si="95">(G65-F65)*E65</f>
        <v>3600</v>
      </c>
      <c r="J65" s="13">
        <f t="shared" ref="J65" si="96">(H65-G65)*E65</f>
        <v>2400</v>
      </c>
      <c r="K65" s="16">
        <f t="shared" ref="K65" si="97">(I65+J65)</f>
        <v>6000</v>
      </c>
    </row>
    <row r="66" spans="1:11">
      <c r="A66" s="11">
        <v>43367</v>
      </c>
      <c r="B66" s="7" t="s">
        <v>217</v>
      </c>
      <c r="C66" s="9">
        <v>1100</v>
      </c>
      <c r="D66" s="9" t="s">
        <v>218</v>
      </c>
      <c r="E66" s="10">
        <v>800</v>
      </c>
      <c r="F66" s="10">
        <v>13.5</v>
      </c>
      <c r="G66" s="10">
        <v>17</v>
      </c>
      <c r="H66" s="10">
        <v>24</v>
      </c>
      <c r="I66" s="15">
        <f t="shared" ref="I66:I67" si="98">(G66-F66)*E66</f>
        <v>2800</v>
      </c>
      <c r="J66" s="13">
        <f t="shared" ref="J66:J67" si="99">(H66-G66)*E66</f>
        <v>5600</v>
      </c>
      <c r="K66" s="16">
        <f t="shared" ref="K66:K67" si="100">(I66+J66)</f>
        <v>8400</v>
      </c>
    </row>
    <row r="67" spans="1:11">
      <c r="A67" s="11">
        <v>43362</v>
      </c>
      <c r="B67" s="7" t="s">
        <v>213</v>
      </c>
      <c r="C67" s="9">
        <v>680</v>
      </c>
      <c r="D67" s="9" t="s">
        <v>193</v>
      </c>
      <c r="E67" s="10">
        <v>680</v>
      </c>
      <c r="F67" s="10">
        <v>25</v>
      </c>
      <c r="G67" s="10">
        <v>28</v>
      </c>
      <c r="H67" s="10">
        <v>32</v>
      </c>
      <c r="I67" s="15">
        <f t="shared" si="98"/>
        <v>2040</v>
      </c>
      <c r="J67" s="13">
        <f t="shared" si="99"/>
        <v>2720</v>
      </c>
      <c r="K67" s="16">
        <f t="shared" si="100"/>
        <v>4760</v>
      </c>
    </row>
    <row r="68" spans="1:11">
      <c r="A68" s="11">
        <v>43361</v>
      </c>
      <c r="B68" s="7" t="s">
        <v>203</v>
      </c>
      <c r="C68" s="9">
        <v>1620</v>
      </c>
      <c r="D68" s="9" t="s">
        <v>218</v>
      </c>
      <c r="E68" s="10">
        <v>600</v>
      </c>
      <c r="F68" s="10">
        <v>36</v>
      </c>
      <c r="G68" s="10">
        <v>41.9</v>
      </c>
      <c r="H68" s="10" t="s">
        <v>13</v>
      </c>
      <c r="I68" s="15">
        <f t="shared" ref="I68:I70" si="101">(G68-F68)*E68</f>
        <v>3540</v>
      </c>
      <c r="J68" s="13">
        <v>0</v>
      </c>
      <c r="K68" s="16">
        <f t="shared" ref="K68:K70" si="102">(I68+J68)</f>
        <v>3540</v>
      </c>
    </row>
    <row r="69" spans="1:11">
      <c r="A69" s="11">
        <v>43355</v>
      </c>
      <c r="B69" s="7" t="s">
        <v>86</v>
      </c>
      <c r="C69" s="9">
        <v>500</v>
      </c>
      <c r="D69" s="9" t="s">
        <v>218</v>
      </c>
      <c r="E69" s="10">
        <v>800</v>
      </c>
      <c r="F69" s="10">
        <v>17</v>
      </c>
      <c r="G69" s="10">
        <v>19</v>
      </c>
      <c r="H69" s="10" t="s">
        <v>13</v>
      </c>
      <c r="I69" s="15">
        <f t="shared" ref="I69" si="103">(G69-F69)*E69</f>
        <v>1600</v>
      </c>
      <c r="J69" s="13">
        <v>0</v>
      </c>
      <c r="K69" s="16">
        <f t="shared" ref="K69" si="104">(I69+J69)</f>
        <v>1600</v>
      </c>
    </row>
    <row r="70" spans="1:11">
      <c r="A70" s="11">
        <v>43354</v>
      </c>
      <c r="B70" s="7" t="s">
        <v>158</v>
      </c>
      <c r="C70" s="9">
        <v>600</v>
      </c>
      <c r="D70" s="9" t="s">
        <v>193</v>
      </c>
      <c r="E70" s="10">
        <v>1500</v>
      </c>
      <c r="F70" s="10">
        <v>10</v>
      </c>
      <c r="G70" s="10">
        <v>10</v>
      </c>
      <c r="H70" s="10" t="s">
        <v>13</v>
      </c>
      <c r="I70" s="15">
        <f t="shared" si="101"/>
        <v>0</v>
      </c>
      <c r="J70" s="13">
        <v>0</v>
      </c>
      <c r="K70" s="16">
        <f t="shared" si="102"/>
        <v>0</v>
      </c>
    </row>
    <row r="71" spans="1:11">
      <c r="A71" s="11">
        <v>43353</v>
      </c>
      <c r="B71" s="7" t="s">
        <v>118</v>
      </c>
      <c r="C71" s="9">
        <v>780</v>
      </c>
      <c r="D71" s="9" t="s">
        <v>193</v>
      </c>
      <c r="E71" s="10">
        <v>1100</v>
      </c>
      <c r="F71" s="10">
        <v>25</v>
      </c>
      <c r="G71" s="10">
        <v>28</v>
      </c>
      <c r="H71" s="10">
        <v>32</v>
      </c>
      <c r="I71" s="15">
        <f t="shared" ref="I71" si="105">(G71-F71)*E71</f>
        <v>3300</v>
      </c>
      <c r="J71" s="13">
        <f t="shared" ref="J71" si="106">(H71-G71)*E71</f>
        <v>4400</v>
      </c>
      <c r="K71" s="16">
        <f t="shared" ref="K71" si="107">(I71+J71)</f>
        <v>7700</v>
      </c>
    </row>
    <row r="72" spans="1:11">
      <c r="A72" s="11">
        <v>43350</v>
      </c>
      <c r="B72" s="7" t="s">
        <v>159</v>
      </c>
      <c r="C72" s="9">
        <v>330</v>
      </c>
      <c r="D72" s="9" t="s">
        <v>193</v>
      </c>
      <c r="E72" s="10">
        <v>1750</v>
      </c>
      <c r="F72" s="10">
        <v>12.25</v>
      </c>
      <c r="G72" s="10">
        <v>14.25</v>
      </c>
      <c r="H72" s="10">
        <v>17.5</v>
      </c>
      <c r="I72" s="15">
        <f t="shared" ref="I72" si="108">(G72-F72)*E72</f>
        <v>3500</v>
      </c>
      <c r="J72" s="13">
        <f t="shared" ref="J72" si="109">(H72-G72)*E72</f>
        <v>5687.5</v>
      </c>
      <c r="K72" s="16">
        <f t="shared" ref="K72" si="110">(I72+J72)</f>
        <v>9187.5</v>
      </c>
    </row>
    <row r="73" spans="1:11">
      <c r="A73" s="11">
        <v>43349</v>
      </c>
      <c r="B73" s="7" t="s">
        <v>118</v>
      </c>
      <c r="C73" s="9">
        <v>780</v>
      </c>
      <c r="D73" s="9" t="s">
        <v>193</v>
      </c>
      <c r="E73" s="10">
        <v>1100</v>
      </c>
      <c r="F73" s="10">
        <v>21</v>
      </c>
      <c r="G73" s="10">
        <v>23</v>
      </c>
      <c r="H73" s="10" t="s">
        <v>13</v>
      </c>
      <c r="I73" s="15">
        <f t="shared" ref="I73" si="111">(G73-F73)*E73</f>
        <v>2200</v>
      </c>
      <c r="J73" s="13">
        <v>0</v>
      </c>
      <c r="K73" s="16">
        <f t="shared" ref="K73" si="112">(I73+J73)</f>
        <v>2200</v>
      </c>
    </row>
    <row r="74" spans="1:11">
      <c r="A74" s="11">
        <v>43346</v>
      </c>
      <c r="B74" s="7" t="s">
        <v>219</v>
      </c>
      <c r="C74" s="9">
        <v>290</v>
      </c>
      <c r="D74" s="9" t="s">
        <v>218</v>
      </c>
      <c r="E74" s="10">
        <v>2000</v>
      </c>
      <c r="F74" s="10">
        <v>16.25</v>
      </c>
      <c r="G74" s="10">
        <v>14.25</v>
      </c>
      <c r="H74" s="10" t="s">
        <v>13</v>
      </c>
      <c r="I74" s="15">
        <f t="shared" ref="I74" si="113">(G74-F74)*E74</f>
        <v>-4000</v>
      </c>
      <c r="J74" s="13">
        <v>0</v>
      </c>
      <c r="K74" s="16">
        <f t="shared" ref="K74" si="114">(I74+J74)</f>
        <v>-4000</v>
      </c>
    </row>
    <row r="75" spans="1:11">
      <c r="A75" s="17">
        <v>43343</v>
      </c>
      <c r="B75" s="7" t="s">
        <v>215</v>
      </c>
      <c r="C75" s="9">
        <v>115</v>
      </c>
      <c r="D75" s="9" t="s">
        <v>218</v>
      </c>
      <c r="E75" s="10">
        <v>6000</v>
      </c>
      <c r="F75" s="10">
        <v>3.8</v>
      </c>
      <c r="G75" s="10">
        <v>3.8</v>
      </c>
      <c r="H75" s="10" t="s">
        <v>13</v>
      </c>
      <c r="I75" s="15">
        <f t="shared" ref="I75" si="115">(G75-F75)*E75</f>
        <v>0</v>
      </c>
      <c r="J75" s="13">
        <v>0</v>
      </c>
      <c r="K75" s="16">
        <f t="shared" ref="K75" si="116">(I75+J75)</f>
        <v>0</v>
      </c>
    </row>
    <row r="76" spans="1:11">
      <c r="A76" s="11">
        <v>43341</v>
      </c>
      <c r="B76" s="7" t="s">
        <v>196</v>
      </c>
      <c r="C76" s="9">
        <v>660</v>
      </c>
      <c r="D76" s="9" t="s">
        <v>218</v>
      </c>
      <c r="E76" s="10">
        <v>1200</v>
      </c>
      <c r="F76" s="10">
        <v>19</v>
      </c>
      <c r="G76" s="10">
        <v>23</v>
      </c>
      <c r="H76" s="10" t="s">
        <v>13</v>
      </c>
      <c r="I76" s="15">
        <f t="shared" ref="I76" si="117">(G76-F76)*E76</f>
        <v>4800</v>
      </c>
      <c r="J76" s="13">
        <v>0</v>
      </c>
      <c r="K76" s="16">
        <f t="shared" ref="K76" si="118">(I76+J76)</f>
        <v>4800</v>
      </c>
    </row>
    <row r="77" spans="1:11">
      <c r="A77" s="11">
        <v>43339</v>
      </c>
      <c r="B77" s="7" t="s">
        <v>220</v>
      </c>
      <c r="C77" s="9">
        <v>190</v>
      </c>
      <c r="D77" s="9" t="s">
        <v>218</v>
      </c>
      <c r="E77" s="10">
        <v>2500</v>
      </c>
      <c r="F77" s="10">
        <v>6.25</v>
      </c>
      <c r="G77" s="10">
        <v>5</v>
      </c>
      <c r="H77" s="10" t="s">
        <v>13</v>
      </c>
      <c r="I77" s="15">
        <f t="shared" ref="I77:I78" si="119">(G77-F77)*E77</f>
        <v>-3125</v>
      </c>
      <c r="J77" s="13">
        <v>0</v>
      </c>
      <c r="K77" s="16">
        <f t="shared" ref="K77:K78" si="120">(I77+J77)</f>
        <v>-3125</v>
      </c>
    </row>
    <row r="78" spans="1:11">
      <c r="A78" s="11">
        <v>43332</v>
      </c>
      <c r="B78" s="7" t="s">
        <v>162</v>
      </c>
      <c r="C78" s="9">
        <v>260</v>
      </c>
      <c r="D78" s="9" t="s">
        <v>218</v>
      </c>
      <c r="E78" s="10">
        <v>1500</v>
      </c>
      <c r="F78" s="10">
        <v>10.1</v>
      </c>
      <c r="G78" s="10">
        <v>12.1</v>
      </c>
      <c r="H78" s="10" t="s">
        <v>13</v>
      </c>
      <c r="I78" s="15">
        <f t="shared" si="119"/>
        <v>3000</v>
      </c>
      <c r="J78" s="13">
        <v>0</v>
      </c>
      <c r="K78" s="16">
        <f t="shared" si="120"/>
        <v>3000</v>
      </c>
    </row>
    <row r="79" spans="1:11">
      <c r="A79" s="11">
        <v>43326</v>
      </c>
      <c r="B79" s="7" t="s">
        <v>105</v>
      </c>
      <c r="C79" s="9">
        <v>190</v>
      </c>
      <c r="D79" s="9" t="s">
        <v>218</v>
      </c>
      <c r="E79" s="10">
        <v>2500</v>
      </c>
      <c r="F79" s="10">
        <v>15</v>
      </c>
      <c r="G79" s="10">
        <v>16</v>
      </c>
      <c r="H79" s="10" t="s">
        <v>13</v>
      </c>
      <c r="I79" s="15">
        <f t="shared" ref="I79" si="121">(G79-F79)*E79</f>
        <v>2500</v>
      </c>
      <c r="J79" s="13">
        <v>0</v>
      </c>
      <c r="K79" s="16">
        <f t="shared" ref="K79" si="122">(I79+J79)</f>
        <v>2500</v>
      </c>
    </row>
    <row r="80" spans="1:11">
      <c r="A80" s="11">
        <v>43322</v>
      </c>
      <c r="B80" s="7" t="s">
        <v>221</v>
      </c>
      <c r="C80" s="9">
        <v>3600</v>
      </c>
      <c r="D80" s="9" t="s">
        <v>193</v>
      </c>
      <c r="E80" s="10">
        <v>1600</v>
      </c>
      <c r="F80" s="10">
        <v>16.4</v>
      </c>
      <c r="G80" s="10">
        <v>17.2</v>
      </c>
      <c r="H80" s="10" t="s">
        <v>13</v>
      </c>
      <c r="I80" s="15">
        <f t="shared" ref="I80" si="123">(G80-F80)*E80</f>
        <v>1280</v>
      </c>
      <c r="J80" s="13">
        <v>0</v>
      </c>
      <c r="K80" s="16">
        <f t="shared" ref="K80" si="124">(I80+J80)</f>
        <v>1280</v>
      </c>
    </row>
    <row r="81" spans="1:11">
      <c r="A81" s="11">
        <v>43319</v>
      </c>
      <c r="B81" s="7" t="s">
        <v>161</v>
      </c>
      <c r="C81" s="9">
        <v>230</v>
      </c>
      <c r="D81" s="9" t="s">
        <v>218</v>
      </c>
      <c r="E81" s="10">
        <v>2500</v>
      </c>
      <c r="F81" s="10">
        <v>8.8</v>
      </c>
      <c r="G81" s="10">
        <v>7.5</v>
      </c>
      <c r="H81" s="10" t="s">
        <v>13</v>
      </c>
      <c r="I81" s="15">
        <f t="shared" ref="I81:I82" si="125">(G81-F81)*E81</f>
        <v>-3250</v>
      </c>
      <c r="J81" s="13">
        <v>0</v>
      </c>
      <c r="K81" s="16">
        <f t="shared" ref="K81:K82" si="126">(I81+J81)</f>
        <v>-3250</v>
      </c>
    </row>
    <row r="82" spans="1:11">
      <c r="A82" s="11">
        <v>43311</v>
      </c>
      <c r="B82" s="7" t="s">
        <v>138</v>
      </c>
      <c r="C82" s="9">
        <v>940</v>
      </c>
      <c r="D82" s="9" t="s">
        <v>218</v>
      </c>
      <c r="E82" s="10">
        <v>1000</v>
      </c>
      <c r="F82" s="10">
        <v>28</v>
      </c>
      <c r="G82" s="10">
        <v>31</v>
      </c>
      <c r="H82" s="10" t="s">
        <v>13</v>
      </c>
      <c r="I82" s="15">
        <f t="shared" si="125"/>
        <v>3000</v>
      </c>
      <c r="J82" s="13">
        <v>0</v>
      </c>
      <c r="K82" s="16">
        <f t="shared" si="126"/>
        <v>3000</v>
      </c>
    </row>
    <row r="83" spans="1:11">
      <c r="A83" s="11">
        <v>43305</v>
      </c>
      <c r="B83" s="7" t="s">
        <v>222</v>
      </c>
      <c r="C83" s="9">
        <v>70</v>
      </c>
      <c r="D83" s="9" t="s">
        <v>218</v>
      </c>
      <c r="E83" s="10">
        <v>7500</v>
      </c>
      <c r="F83" s="10">
        <v>3.5</v>
      </c>
      <c r="G83" s="10">
        <v>4</v>
      </c>
      <c r="H83" s="10">
        <v>4.4</v>
      </c>
      <c r="I83" s="15">
        <f t="shared" ref="I83" si="127">(G83-F83)*E83</f>
        <v>3750</v>
      </c>
      <c r="J83" s="13">
        <f t="shared" ref="J83" si="128">(H83-G83)*E83</f>
        <v>3000</v>
      </c>
      <c r="K83" s="16">
        <f t="shared" ref="K83" si="129">(I83+J83)</f>
        <v>6750</v>
      </c>
    </row>
    <row r="84" spans="1:11">
      <c r="A84" s="11">
        <v>43298</v>
      </c>
      <c r="B84" s="7" t="s">
        <v>212</v>
      </c>
      <c r="C84" s="9">
        <v>80</v>
      </c>
      <c r="D84" s="9" t="s">
        <v>218</v>
      </c>
      <c r="E84" s="10">
        <v>6000</v>
      </c>
      <c r="F84" s="10">
        <v>3.4</v>
      </c>
      <c r="G84" s="10">
        <v>3.9</v>
      </c>
      <c r="H84" s="10">
        <v>4.5</v>
      </c>
      <c r="I84" s="15">
        <f t="shared" ref="I84" si="130">(G84-F84)*E84</f>
        <v>3000</v>
      </c>
      <c r="J84" s="13">
        <f t="shared" ref="J84" si="131">(H84-G84)*E84</f>
        <v>3600</v>
      </c>
      <c r="K84" s="13">
        <f t="shared" ref="K84" si="132">(I84+J84)</f>
        <v>6600</v>
      </c>
    </row>
    <row r="85" spans="1:11">
      <c r="A85" s="11">
        <v>43293</v>
      </c>
      <c r="B85" s="7" t="s">
        <v>223</v>
      </c>
      <c r="C85" s="9">
        <v>120</v>
      </c>
      <c r="D85" s="9" t="s">
        <v>218</v>
      </c>
      <c r="E85" s="10">
        <v>4000</v>
      </c>
      <c r="F85" s="10">
        <v>7.25</v>
      </c>
      <c r="G85" s="10">
        <v>8.25</v>
      </c>
      <c r="H85" s="10" t="s">
        <v>13</v>
      </c>
      <c r="I85" s="15">
        <f t="shared" ref="I85:I86" si="133">(G85-F85)*E85</f>
        <v>4000</v>
      </c>
      <c r="J85" s="13">
        <v>0</v>
      </c>
      <c r="K85" s="13">
        <f t="shared" ref="K85:K86" si="134">(I85+J85)</f>
        <v>4000</v>
      </c>
    </row>
    <row r="86" spans="1:11">
      <c r="A86" s="11">
        <v>43292</v>
      </c>
      <c r="B86" s="7" t="s">
        <v>214</v>
      </c>
      <c r="C86" s="9">
        <v>102.5</v>
      </c>
      <c r="D86" s="9" t="s">
        <v>224</v>
      </c>
      <c r="E86" s="10">
        <v>6000</v>
      </c>
      <c r="F86" s="10">
        <v>3.9</v>
      </c>
      <c r="G86" s="10">
        <v>4.15</v>
      </c>
      <c r="H86" s="10" t="s">
        <v>13</v>
      </c>
      <c r="I86" s="15">
        <f t="shared" si="133"/>
        <v>1500</v>
      </c>
      <c r="J86" s="13">
        <v>0</v>
      </c>
      <c r="K86" s="13">
        <f t="shared" si="134"/>
        <v>1500</v>
      </c>
    </row>
    <row r="87" spans="1:11">
      <c r="A87" s="11">
        <v>43291</v>
      </c>
      <c r="B87" s="7" t="s">
        <v>123</v>
      </c>
      <c r="C87" s="9">
        <v>1020</v>
      </c>
      <c r="D87" s="9" t="s">
        <v>218</v>
      </c>
      <c r="E87" s="10">
        <v>1000</v>
      </c>
      <c r="F87" s="10">
        <v>22</v>
      </c>
      <c r="G87" s="10">
        <v>25</v>
      </c>
      <c r="H87" s="10">
        <v>26</v>
      </c>
      <c r="I87" s="15">
        <f t="shared" ref="I87:I88" si="135">(G87-F87)*E87</f>
        <v>3000</v>
      </c>
      <c r="J87" s="13">
        <v>0</v>
      </c>
      <c r="K87" s="13">
        <f t="shared" ref="K87:K88" si="136">(I87+J87)</f>
        <v>3000</v>
      </c>
    </row>
    <row r="88" spans="1:11">
      <c r="A88" s="11">
        <v>43290</v>
      </c>
      <c r="B88" s="7" t="s">
        <v>206</v>
      </c>
      <c r="C88" s="9">
        <v>380</v>
      </c>
      <c r="D88" s="9" t="s">
        <v>218</v>
      </c>
      <c r="E88" s="10">
        <v>1500</v>
      </c>
      <c r="F88" s="10">
        <v>18</v>
      </c>
      <c r="G88" s="10">
        <v>18.5</v>
      </c>
      <c r="H88" s="10">
        <v>0</v>
      </c>
      <c r="I88" s="15">
        <f t="shared" si="135"/>
        <v>750</v>
      </c>
      <c r="J88" s="13">
        <v>0</v>
      </c>
      <c r="K88" s="13">
        <f t="shared" si="136"/>
        <v>750</v>
      </c>
    </row>
    <row r="89" spans="1:11">
      <c r="A89" s="11">
        <v>43287</v>
      </c>
      <c r="B89" s="7" t="s">
        <v>104</v>
      </c>
      <c r="C89" s="9">
        <v>220</v>
      </c>
      <c r="D89" s="9" t="s">
        <v>218</v>
      </c>
      <c r="E89" s="10">
        <v>2250</v>
      </c>
      <c r="F89" s="10">
        <v>8.7</v>
      </c>
      <c r="G89" s="10">
        <v>9.85</v>
      </c>
      <c r="H89" s="10">
        <v>0</v>
      </c>
      <c r="I89" s="15">
        <f t="shared" ref="I89:I93" si="137">(G89-F89)*E89</f>
        <v>2587.5</v>
      </c>
      <c r="J89" s="13">
        <v>0</v>
      </c>
      <c r="K89" s="13">
        <f t="shared" ref="K89:K93" si="138">(I89+J89)</f>
        <v>2587.5</v>
      </c>
    </row>
    <row r="90" spans="1:11">
      <c r="A90" s="11">
        <v>43286</v>
      </c>
      <c r="B90" s="7" t="s">
        <v>152</v>
      </c>
      <c r="C90" s="9">
        <v>470</v>
      </c>
      <c r="D90" s="9" t="s">
        <v>218</v>
      </c>
      <c r="E90" s="10">
        <v>1100</v>
      </c>
      <c r="F90" s="10">
        <v>17</v>
      </c>
      <c r="G90" s="10">
        <v>19</v>
      </c>
      <c r="H90" s="10">
        <v>0</v>
      </c>
      <c r="I90" s="15">
        <f t="shared" si="137"/>
        <v>2200</v>
      </c>
      <c r="J90" s="13">
        <v>0</v>
      </c>
      <c r="K90" s="13">
        <f t="shared" si="138"/>
        <v>2200</v>
      </c>
    </row>
    <row r="91" spans="1:11">
      <c r="A91" s="11">
        <v>43285</v>
      </c>
      <c r="B91" s="7" t="s">
        <v>201</v>
      </c>
      <c r="C91" s="9">
        <v>1900</v>
      </c>
      <c r="D91" s="9" t="s">
        <v>218</v>
      </c>
      <c r="E91" s="10">
        <v>500</v>
      </c>
      <c r="F91" s="10">
        <v>32</v>
      </c>
      <c r="G91" s="10">
        <v>36.5</v>
      </c>
      <c r="H91" s="10">
        <v>0</v>
      </c>
      <c r="I91" s="15">
        <f t="shared" si="137"/>
        <v>2250</v>
      </c>
      <c r="J91" s="13">
        <v>0</v>
      </c>
      <c r="K91" s="13">
        <f t="shared" si="138"/>
        <v>2250</v>
      </c>
    </row>
    <row r="92" spans="1:11">
      <c r="A92" s="11">
        <v>43284</v>
      </c>
      <c r="B92" s="7" t="s">
        <v>225</v>
      </c>
      <c r="C92" s="9">
        <v>630</v>
      </c>
      <c r="D92" s="9" t="s">
        <v>218</v>
      </c>
      <c r="E92" s="10">
        <v>1000</v>
      </c>
      <c r="F92" s="10">
        <v>23</v>
      </c>
      <c r="G92" s="10">
        <v>25.8</v>
      </c>
      <c r="H92" s="10">
        <v>28</v>
      </c>
      <c r="I92" s="15">
        <f t="shared" si="137"/>
        <v>2800</v>
      </c>
      <c r="J92" s="13">
        <f t="shared" ref="J92" si="139">(H92-G92)*E92</f>
        <v>2200</v>
      </c>
      <c r="K92" s="13">
        <f t="shared" si="138"/>
        <v>5000</v>
      </c>
    </row>
    <row r="93" spans="1:11">
      <c r="A93" s="11">
        <v>43283</v>
      </c>
      <c r="B93" s="7" t="s">
        <v>111</v>
      </c>
      <c r="C93" s="9">
        <v>340</v>
      </c>
      <c r="D93" s="9" t="s">
        <v>218</v>
      </c>
      <c r="E93" s="10">
        <v>2266</v>
      </c>
      <c r="F93" s="10">
        <v>11.5</v>
      </c>
      <c r="G93" s="10">
        <v>12.75</v>
      </c>
      <c r="H93" s="10">
        <v>0</v>
      </c>
      <c r="I93" s="15">
        <f t="shared" si="137"/>
        <v>2832.5</v>
      </c>
      <c r="J93" s="13">
        <v>0</v>
      </c>
      <c r="K93" s="13">
        <f t="shared" si="138"/>
        <v>2832.5</v>
      </c>
    </row>
    <row r="94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</sheetData>
  <mergeCells count="2">
    <mergeCell ref="A1:K1"/>
    <mergeCell ref="A2:K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2018-01-13T08:20:00Z</dcterms:created>
  <dcterms:modified xsi:type="dcterms:W3CDTF">2019-01-16T11:34:02Z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