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75"/>
  </bookViews>
  <sheets>
    <sheet name="PREMIUM CASH" sheetId="1" r:id="rId1"/>
    <sheet name="PREMIUM FUTURE" sheetId="2" r:id="rId2"/>
    <sheet name="PREMIUM OPTION" sheetId="3" r:id="rId3"/>
  </sheets>
  <calcPr calcId="144525"/>
</workbook>
</file>

<file path=xl/sharedStrings.xml><?xml version="1.0" encoding="utf-8"?>
<sst xmlns="http://schemas.openxmlformats.org/spreadsheetml/2006/main" count="260">
  <si>
    <t>STOCK CASH PREMIUM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</si>
  <si>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</si>
  <si>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</si>
  <si>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</si>
  <si>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</si>
  <si>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</si>
  <si>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</si>
  <si>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</si>
  <si>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</si>
  <si>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</si>
  <si>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</si>
  <si>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AVANTIFEDD</t>
  </si>
  <si>
    <t>BUY</t>
  </si>
  <si>
    <t>GNFC</t>
  </si>
  <si>
    <t>-</t>
  </si>
  <si>
    <t>APLLTD</t>
  </si>
  <si>
    <t>EMAMILTD</t>
  </si>
  <si>
    <t>AARTIND</t>
  </si>
  <si>
    <t>RADICO</t>
  </si>
  <si>
    <t>WABAG</t>
  </si>
  <si>
    <t>MOTILALOF</t>
  </si>
  <si>
    <t>MPHASIS</t>
  </si>
  <si>
    <t>SELL</t>
  </si>
  <si>
    <t>KNRCON</t>
  </si>
  <si>
    <t>PERSISTENT</t>
  </si>
  <si>
    <t>JKLAKSHMI</t>
  </si>
  <si>
    <t>LTTS</t>
  </si>
  <si>
    <t>DREDCORP</t>
  </si>
  <si>
    <t>TATASPONGE</t>
  </si>
  <si>
    <t>REPCOHOME</t>
  </si>
  <si>
    <t>ABB</t>
  </si>
  <si>
    <t>SHILPAMED</t>
  </si>
  <si>
    <t>HSIL</t>
  </si>
  <si>
    <t>RAMCOSYS</t>
  </si>
  <si>
    <t>LTI</t>
  </si>
  <si>
    <t>GODREJPROP</t>
  </si>
  <si>
    <t>QUESS</t>
  </si>
  <si>
    <t>OBEROILTY</t>
  </si>
  <si>
    <t>CRISIL</t>
  </si>
  <si>
    <t>JUBLFOOD</t>
  </si>
  <si>
    <t>IPCALAB</t>
  </si>
  <si>
    <t>KEI</t>
  </si>
  <si>
    <t>SUNDRMFAST</t>
  </si>
  <si>
    <t>WOCKPHARMA</t>
  </si>
  <si>
    <t>TATAMETALI</t>
  </si>
  <si>
    <t>OBEROIRLTY</t>
  </si>
  <si>
    <t>STRTECH</t>
  </si>
  <si>
    <t>PEL</t>
  </si>
  <si>
    <t>DELTACORP</t>
  </si>
  <si>
    <t>CAPLIPOINT</t>
  </si>
  <si>
    <t>SUNTECK</t>
  </si>
  <si>
    <t>IIFL</t>
  </si>
  <si>
    <t>KANSAINER</t>
  </si>
  <si>
    <t>BAJAJCORP</t>
  </si>
  <si>
    <t>DCMSHRIRAM</t>
  </si>
  <si>
    <t>GODREJAGRO</t>
  </si>
  <si>
    <t>SONATASOTW</t>
  </si>
  <si>
    <t>KALPATPOWER</t>
  </si>
  <si>
    <t>SONATSOTW</t>
  </si>
  <si>
    <t>NAVINFLURO</t>
  </si>
  <si>
    <t>TNPL</t>
  </si>
  <si>
    <t>INOXLEISURE</t>
  </si>
  <si>
    <t>LONG</t>
  </si>
  <si>
    <t>ACC</t>
  </si>
  <si>
    <t>VRLLOG</t>
  </si>
  <si>
    <t>AUBANK</t>
  </si>
  <si>
    <t>CYIENT</t>
  </si>
  <si>
    <t>PVR</t>
  </si>
  <si>
    <t>CCL</t>
  </si>
  <si>
    <t>COCHINSHIPYARD</t>
  </si>
  <si>
    <t>BAJAJFINANCE</t>
  </si>
  <si>
    <t>IBULHSGFIN</t>
  </si>
  <si>
    <t>RAJESHEXPO</t>
  </si>
  <si>
    <t>SONATASOFTW</t>
  </si>
  <si>
    <t>DCMSHRIAM</t>
  </si>
  <si>
    <t>GUJALKALI</t>
  </si>
  <si>
    <t>NAINFLORINE</t>
  </si>
  <si>
    <t>RIIL</t>
  </si>
  <si>
    <t>NRAIL</t>
  </si>
  <si>
    <t>COFFEDAY</t>
  </si>
  <si>
    <t>SUVEN</t>
  </si>
  <si>
    <t>SOBHA</t>
  </si>
  <si>
    <t>AASHIINDIA</t>
  </si>
  <si>
    <t>MINDAIND</t>
  </si>
  <si>
    <t>PARAGMILK</t>
  </si>
  <si>
    <t>RBLBANK</t>
  </si>
  <si>
    <t>KIRIINDUS</t>
  </si>
  <si>
    <t xml:space="preserve">IBVENTURES </t>
  </si>
  <si>
    <t>FINOLEXIND</t>
  </si>
  <si>
    <t>RELAXO</t>
  </si>
  <si>
    <t>BANDHANBANK</t>
  </si>
  <si>
    <t>RUPA</t>
  </si>
  <si>
    <t>COROMANDEL</t>
  </si>
  <si>
    <t>JUBILANT</t>
  </si>
  <si>
    <t>EDELWEISS</t>
  </si>
  <si>
    <t>EVEREST</t>
  </si>
  <si>
    <t>BIRLACORP</t>
  </si>
  <si>
    <t>GMBREW</t>
  </si>
  <si>
    <t>MASTEK</t>
  </si>
  <si>
    <t>8KMILES</t>
  </si>
  <si>
    <t>KRBL</t>
  </si>
  <si>
    <t>TRENT</t>
  </si>
  <si>
    <t>HEG</t>
  </si>
  <si>
    <t>SAREGAMA</t>
  </si>
  <si>
    <t xml:space="preserve">APTECH </t>
  </si>
  <si>
    <t>KEC</t>
  </si>
  <si>
    <t xml:space="preserve">ESCORTS </t>
  </si>
  <si>
    <t xml:space="preserve">SHORT </t>
  </si>
  <si>
    <t>STAR</t>
  </si>
  <si>
    <t xml:space="preserve">TITAN </t>
  </si>
  <si>
    <t xml:space="preserve">JUSTDIAL </t>
  </si>
  <si>
    <t xml:space="preserve">DISH TV </t>
  </si>
  <si>
    <t xml:space="preserve">DHFL </t>
  </si>
  <si>
    <t xml:space="preserve">LUPIN </t>
  </si>
  <si>
    <t>CADILAHC</t>
  </si>
  <si>
    <t>TATA COMM</t>
  </si>
  <si>
    <t>M&amp;M</t>
  </si>
  <si>
    <t>PREMIUM FUTURE</t>
  </si>
  <si>
    <t>DATE</t>
  </si>
  <si>
    <t>LOT SIZE</t>
  </si>
  <si>
    <t>PIDILITIND</t>
  </si>
  <si>
    <t>APOLLOHOSP</t>
  </si>
  <si>
    <t>SUNPHARMA</t>
  </si>
  <si>
    <t>ICICPRULI</t>
  </si>
  <si>
    <t>SHORT</t>
  </si>
  <si>
    <t>TATAMOTORS</t>
  </si>
  <si>
    <t>INFRATEL</t>
  </si>
  <si>
    <t>IGL</t>
  </si>
  <si>
    <t>TATASTEEL</t>
  </si>
  <si>
    <t>HDFC</t>
  </si>
  <si>
    <t>NIITTECH</t>
  </si>
  <si>
    <t>UPL</t>
  </si>
  <si>
    <t>SUNTV</t>
  </si>
  <si>
    <t>ASIANPAINT</t>
  </si>
  <si>
    <t>BAJAJAUTO</t>
  </si>
  <si>
    <t>RECLTD</t>
  </si>
  <si>
    <t>UBL</t>
  </si>
  <si>
    <t>ICICIBANK</t>
  </si>
  <si>
    <t>COLPAL</t>
  </si>
  <si>
    <t>GODFRYPHLP</t>
  </si>
  <si>
    <t>RELIANCE</t>
  </si>
  <si>
    <t>YESBANK</t>
  </si>
  <si>
    <t>ESCORTS</t>
  </si>
  <si>
    <t>CENTURYTEX</t>
  </si>
  <si>
    <t>CEATLTD</t>
  </si>
  <si>
    <t>SRTRANSFIN</t>
  </si>
  <si>
    <t>UJJIVAN</t>
  </si>
  <si>
    <t>OFSS</t>
  </si>
  <si>
    <t>GLENMARK</t>
  </si>
  <si>
    <t>BATAIND</t>
  </si>
  <si>
    <t>INDUSINDBK</t>
  </si>
  <si>
    <t>CUMMINSIND</t>
  </si>
  <si>
    <t>ARVIND</t>
  </si>
  <si>
    <t>RELINFRA</t>
  </si>
  <si>
    <t>PIDILITND</t>
  </si>
  <si>
    <t>BEML</t>
  </si>
  <si>
    <t>TITAN</t>
  </si>
  <si>
    <t>BANKBARODA</t>
  </si>
  <si>
    <t>AXISBANK</t>
  </si>
  <si>
    <t>INDIGO</t>
  </si>
  <si>
    <t>TECHM</t>
  </si>
  <si>
    <t>KTKBANK</t>
  </si>
  <si>
    <t>DABUR</t>
  </si>
  <si>
    <t>SBIN</t>
  </si>
  <si>
    <t>ZEEL</t>
  </si>
  <si>
    <t>M&amp;MFIN</t>
  </si>
  <si>
    <t>DRREDDY</t>
  </si>
  <si>
    <t>TATAGLOBAL</t>
  </si>
  <si>
    <t>AUROPHARMA</t>
  </si>
  <si>
    <t>AMBUJACEM</t>
  </si>
  <si>
    <t>MOTHERSUMI</t>
  </si>
  <si>
    <t>AMBUAJCEM</t>
  </si>
  <si>
    <t>TCS</t>
  </si>
  <si>
    <t>MFSL</t>
  </si>
  <si>
    <t>HEROMOTOCO</t>
  </si>
  <si>
    <t>CANFINHOME</t>
  </si>
  <si>
    <t>BHARATFORG</t>
  </si>
  <si>
    <t>POWERGRID</t>
  </si>
  <si>
    <t>RELCAPITAL</t>
  </si>
  <si>
    <t>HINUNILVR</t>
  </si>
  <si>
    <t>MGL</t>
  </si>
  <si>
    <t>INFY</t>
  </si>
  <si>
    <t>MARICO</t>
  </si>
  <si>
    <t>GODREJCP</t>
  </si>
  <si>
    <t>MINDTREE</t>
  </si>
  <si>
    <t>DLF</t>
  </si>
  <si>
    <t>MCX</t>
  </si>
  <si>
    <t>BEL</t>
  </si>
  <si>
    <t>VOLTAS</t>
  </si>
  <si>
    <t>BAJAJFINSV</t>
  </si>
  <si>
    <t>TVSMOTOR</t>
  </si>
  <si>
    <t>CASTROLIND</t>
  </si>
  <si>
    <t>JINDLASTEL</t>
  </si>
  <si>
    <t>HAVELLS</t>
  </si>
  <si>
    <t>GODRECP</t>
  </si>
  <si>
    <t>HINDALCO</t>
  </si>
  <si>
    <t>BALKRISIND</t>
  </si>
  <si>
    <t>CESC</t>
  </si>
  <si>
    <t>MUTHOOTFIN</t>
  </si>
  <si>
    <t>KOTAKBANK</t>
  </si>
  <si>
    <t xml:space="preserve">TORNTPHARMA </t>
  </si>
  <si>
    <t>GODREJIND</t>
  </si>
  <si>
    <t xml:space="preserve">IDBI </t>
  </si>
  <si>
    <t xml:space="preserve">CHOLAFIN </t>
  </si>
  <si>
    <t xml:space="preserve">SAIL </t>
  </si>
  <si>
    <t xml:space="preserve">ASHOKLEY </t>
  </si>
  <si>
    <t>PTC</t>
  </si>
  <si>
    <t xml:space="preserve">BATA INDIA </t>
  </si>
  <si>
    <t>TORNTPHARM</t>
  </si>
  <si>
    <t>SAIL</t>
  </si>
  <si>
    <t xml:space="preserve">PIDILITIND </t>
  </si>
  <si>
    <t xml:space="preserve">TATA ELXSI </t>
  </si>
  <si>
    <t xml:space="preserve">ANDHRABANK </t>
  </si>
  <si>
    <t>ALBK</t>
  </si>
  <si>
    <t>JUSTDIAL</t>
  </si>
  <si>
    <t>ONGC</t>
  </si>
  <si>
    <t>PREMIUM OPTION</t>
  </si>
  <si>
    <t>STRIKE PRICE</t>
  </si>
  <si>
    <t>CE/PE</t>
  </si>
  <si>
    <t xml:space="preserve">RATE </t>
  </si>
  <si>
    <t>CE</t>
  </si>
  <si>
    <t>GAIL</t>
  </si>
  <si>
    <t>PE</t>
  </si>
  <si>
    <t>DIVISLAB</t>
  </si>
  <si>
    <t>VEDL</t>
  </si>
  <si>
    <t>TVSMOTORS</t>
  </si>
  <si>
    <t>ENGINERSIN</t>
  </si>
  <si>
    <t>BAJFINANCE</t>
  </si>
  <si>
    <t>APOLLOTYRE</t>
  </si>
  <si>
    <t>BPCL</t>
  </si>
  <si>
    <t>BHARTIARTL</t>
  </si>
  <si>
    <t>BANKINDIA</t>
  </si>
  <si>
    <t>HDFCBANK</t>
  </si>
  <si>
    <t>LUPIN</t>
  </si>
  <si>
    <t>HCLTECH</t>
  </si>
  <si>
    <t>CANBK</t>
  </si>
  <si>
    <t>JSWSTEEL</t>
  </si>
  <si>
    <t>HINDPETRO</t>
  </si>
  <si>
    <t>JINDALSTEL</t>
  </si>
  <si>
    <t>AMBUJCEM</t>
  </si>
  <si>
    <t>TATAPOWER</t>
  </si>
  <si>
    <t>RELIANCEE</t>
  </si>
  <si>
    <t>ITC</t>
  </si>
  <si>
    <t>ENGINEERSIN</t>
  </si>
  <si>
    <t>CALL</t>
  </si>
  <si>
    <t>PUT</t>
  </si>
  <si>
    <t>NMDC</t>
  </si>
  <si>
    <t>LICHSGFIN</t>
  </si>
  <si>
    <t>HINDUNILVR</t>
  </si>
  <si>
    <t>MCDOWELLN</t>
  </si>
  <si>
    <t>ADANIENT</t>
  </si>
  <si>
    <t>RELAINCE</t>
  </si>
  <si>
    <t>ULTRACEMCO</t>
  </si>
  <si>
    <t>EXIDEIND</t>
  </si>
  <si>
    <t xml:space="preserve">HINDALCO </t>
  </si>
  <si>
    <t>KPIT</t>
  </si>
  <si>
    <t xml:space="preserve">IOC </t>
  </si>
  <si>
    <t xml:space="preserve">SBIN </t>
  </si>
  <si>
    <t xml:space="preserve">BANK BARODA </t>
  </si>
  <si>
    <t>PNB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</si>
</sst>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  <numFmt numFmtId="178" formatCode="[$-409]d\-mmm\-yyyy;@"/>
    <numFmt numFmtId="179" formatCode="0.0"/>
    <numFmt numFmtId="180" formatCode="[$-409]d\-mmm\-yy;@"/>
  </numFmts>
  <fonts count="35">
    <font>
      <sz val="11"/>
      <color theme="1"/>
      <name val="Calibri"/>
      <charset val="134"/>
      <scheme val="minor"/>
    </font>
    <font>
      <sz val="29"/>
      <color theme="1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 tint="0.0499893185216834"/>
      <name val="Calibri"/>
      <charset val="134"/>
      <scheme val="minor"/>
    </font>
    <font>
      <sz val="11"/>
      <color theme="1"/>
      <name val="Calibri"/>
      <charset val="1"/>
    </font>
    <font>
      <sz val="11"/>
      <color rgb="FF00B050"/>
      <name val="Calibri"/>
      <charset val="134"/>
      <scheme val="minor"/>
    </font>
    <font>
      <sz val="11"/>
      <color theme="1"/>
      <name val="Calibri"/>
      <charset val="134"/>
    </font>
    <font>
      <sz val="11"/>
      <color rgb="FFFF0000"/>
      <name val="Calibri"/>
      <charset val="134"/>
      <scheme val="minor"/>
    </font>
    <font>
      <sz val="11"/>
      <color theme="1" tint="0.0499893185216834"/>
      <name val="Calibri"/>
      <charset val="134"/>
    </font>
    <font>
      <sz val="11"/>
      <color rgb="FF000000"/>
      <name val="Calibri"/>
      <charset val="134"/>
      <scheme val="minor"/>
    </font>
    <font>
      <b/>
      <sz val="19"/>
      <color rgb="FFFF0000"/>
      <name val="Calibri"/>
      <charset val="134"/>
      <scheme val="minor"/>
    </font>
    <font>
      <b/>
      <sz val="11"/>
      <color rgb="FF00B050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/>
    <xf numFmtId="0" fontId="15" fillId="17" borderId="0" applyNumberFormat="0" applyBorder="0" applyAlignment="0" applyProtection="0">
      <alignment vertical="center"/>
    </xf>
    <xf numFmtId="176" fontId="20" fillId="0" borderId="0" applyFont="0" applyFill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177" fontId="20" fillId="0" borderId="0" applyFon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7" fillId="8" borderId="8" applyNumberFormat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0" fillId="25" borderId="15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3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30" borderId="9" applyNumberFormat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19" fillId="13" borderId="10" applyNumberFormat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0" fillId="0" borderId="0"/>
    <xf numFmtId="0" fontId="15" fillId="2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</cellStyleXfs>
  <cellXfs count="6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center" vertical="center" wrapText="1"/>
    </xf>
    <xf numFmtId="178" fontId="4" fillId="0" borderId="4" xfId="0" applyNumberFormat="1" applyFont="1" applyBorder="1" applyAlignment="1">
      <alignment horizontal="center" vertical="center"/>
    </xf>
    <xf numFmtId="178" fontId="0" fillId="0" borderId="4" xfId="32" applyNumberFormat="1" applyFont="1" applyFill="1" applyBorder="1" applyAlignment="1">
      <alignment horizontal="center" vertical="center"/>
    </xf>
    <xf numFmtId="0" fontId="5" fillId="0" borderId="4" xfId="32" applyFont="1" applyBorder="1" applyAlignment="1">
      <alignment horizontal="center" vertical="center"/>
    </xf>
    <xf numFmtId="0" fontId="0" fillId="0" borderId="4" xfId="32" applyFont="1" applyBorder="1" applyAlignment="1">
      <alignment horizontal="center" vertical="center"/>
    </xf>
    <xf numFmtId="2" fontId="0" fillId="0" borderId="4" xfId="32" applyNumberFormat="1" applyFont="1" applyBorder="1" applyAlignment="1">
      <alignment horizontal="center" vertical="center"/>
    </xf>
    <xf numFmtId="178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178" fontId="4" fillId="3" borderId="4" xfId="0" applyNumberFormat="1" applyFont="1" applyFill="1" applyBorder="1" applyAlignment="1">
      <alignment horizontal="center" vertical="center"/>
    </xf>
    <xf numFmtId="178" fontId="0" fillId="3" borderId="4" xfId="32" applyNumberFormat="1" applyFont="1" applyFill="1" applyBorder="1" applyAlignment="1">
      <alignment horizontal="center" vertical="center"/>
    </xf>
    <xf numFmtId="0" fontId="5" fillId="3" borderId="4" xfId="32" applyFont="1" applyFill="1" applyBorder="1" applyAlignment="1">
      <alignment horizontal="center" vertical="center"/>
    </xf>
    <xf numFmtId="0" fontId="0" fillId="3" borderId="4" xfId="32" applyFont="1" applyFill="1" applyBorder="1" applyAlignment="1">
      <alignment horizontal="center" vertical="center"/>
    </xf>
    <xf numFmtId="2" fontId="0" fillId="3" borderId="4" xfId="32" applyNumberFormat="1" applyFont="1" applyFill="1" applyBorder="1" applyAlignment="1">
      <alignment horizontal="center" vertical="center"/>
    </xf>
    <xf numFmtId="178" fontId="5" fillId="0" borderId="4" xfId="0" applyNumberFormat="1" applyFont="1" applyBorder="1" applyAlignment="1">
      <alignment horizontal="center" vertical="center"/>
    </xf>
    <xf numFmtId="178" fontId="5" fillId="0" borderId="4" xfId="32" applyNumberFormat="1" applyFont="1" applyFill="1" applyBorder="1" applyAlignment="1">
      <alignment horizontal="center" vertical="center"/>
    </xf>
    <xf numFmtId="2" fontId="5" fillId="0" borderId="4" xfId="32" applyNumberFormat="1" applyFont="1" applyBorder="1" applyAlignment="1">
      <alignment horizontal="center" vertical="center"/>
    </xf>
    <xf numFmtId="0" fontId="0" fillId="4" borderId="0" xfId="0" applyFill="1"/>
    <xf numFmtId="2" fontId="9" fillId="0" borderId="4" xfId="0" applyNumberFormat="1" applyFont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0" fontId="0" fillId="0" borderId="5" xfId="0" applyBorder="1"/>
    <xf numFmtId="0" fontId="10" fillId="0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center"/>
    </xf>
    <xf numFmtId="0" fontId="0" fillId="3" borderId="5" xfId="0" applyFill="1" applyBorder="1"/>
    <xf numFmtId="2" fontId="10" fillId="0" borderId="4" xfId="0" applyNumberFormat="1" applyFont="1" applyFill="1" applyBorder="1" applyAlignment="1">
      <alignment horizontal="center"/>
    </xf>
    <xf numFmtId="178" fontId="7" fillId="3" borderId="5" xfId="0" applyNumberFormat="1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center"/>
    </xf>
    <xf numFmtId="2" fontId="11" fillId="3" borderId="5" xfId="0" applyNumberFormat="1" applyFont="1" applyFill="1" applyBorder="1" applyAlignment="1">
      <alignment horizontal="center"/>
    </xf>
    <xf numFmtId="2" fontId="0" fillId="3" borderId="5" xfId="32" applyNumberFormat="1" applyFont="1" applyFill="1" applyBorder="1" applyAlignment="1">
      <alignment horizontal="center" vertical="center"/>
    </xf>
    <xf numFmtId="2" fontId="9" fillId="0" borderId="4" xfId="32" applyNumberFormat="1" applyFont="1" applyBorder="1" applyAlignment="1">
      <alignment horizontal="center" vertical="center"/>
    </xf>
    <xf numFmtId="0" fontId="12" fillId="3" borderId="6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79" fontId="0" fillId="0" borderId="4" xfId="0" applyNumberFormat="1" applyFont="1" applyBorder="1" applyAlignment="1">
      <alignment horizontal="center" vertical="center"/>
    </xf>
    <xf numFmtId="180" fontId="0" fillId="0" borderId="4" xfId="0" applyNumberFormat="1" applyBorder="1" applyAlignment="1">
      <alignment horizontal="center" vertical="center"/>
    </xf>
    <xf numFmtId="179" fontId="4" fillId="0" borderId="4" xfId="0" applyNumberFormat="1" applyFont="1" applyBorder="1" applyAlignment="1">
      <alignment horizontal="center" vertical="center"/>
    </xf>
    <xf numFmtId="179" fontId="0" fillId="0" borderId="4" xfId="0" applyNumberFormat="1" applyFont="1" applyBorder="1" applyAlignment="1">
      <alignment horizontal="center" vertical="top"/>
    </xf>
    <xf numFmtId="180" fontId="0" fillId="0" borderId="4" xfId="0" applyNumberFormat="1" applyBorder="1" applyAlignment="1">
      <alignment horizontal="center"/>
    </xf>
    <xf numFmtId="0" fontId="13" fillId="0" borderId="4" xfId="0" applyFont="1" applyBorder="1" applyAlignment="1">
      <alignment horizontal="center" vertical="center" wrapText="1"/>
    </xf>
    <xf numFmtId="1" fontId="5" fillId="0" borderId="4" xfId="32" applyNumberFormat="1" applyFont="1" applyBorder="1" applyAlignment="1">
      <alignment horizontal="center" vertical="center"/>
    </xf>
    <xf numFmtId="179" fontId="4" fillId="0" borderId="0" xfId="0" applyNumberFormat="1" applyFont="1" applyBorder="1" applyAlignment="1">
      <alignment horizontal="center" vertical="top"/>
    </xf>
    <xf numFmtId="180" fontId="0" fillId="0" borderId="4" xfId="0" applyNumberFormat="1" applyFont="1" applyBorder="1" applyAlignment="1">
      <alignment horizontal="center" vertical="center"/>
    </xf>
    <xf numFmtId="179" fontId="4" fillId="0" borderId="4" xfId="0" applyNumberFormat="1" applyFont="1" applyBorder="1" applyAlignment="1">
      <alignment horizontal="center" vertical="top"/>
    </xf>
    <xf numFmtId="1" fontId="0" fillId="0" borderId="4" xfId="0" applyNumberFormat="1" applyFont="1" applyBorder="1" applyAlignment="1">
      <alignment horizontal="center" vertical="top"/>
    </xf>
    <xf numFmtId="0" fontId="3" fillId="4" borderId="4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5" fillId="0" borderId="0" xfId="0" applyFont="1"/>
  </cellXfs>
  <cellStyles count="50">
    <cellStyle name="Normal" xfId="0" builtinId="0"/>
    <cellStyle name="40% - Accent1" xfId="1" builtinId="31"/>
    <cellStyle name="Comma" xfId="2" builtinId="3"/>
    <cellStyle name="Currency" xfId="3" builtinId="4"/>
    <cellStyle name="Comma[0]" xfId="4" builtinId="6"/>
    <cellStyle name="Percent" xfId="5" builtinId="5"/>
    <cellStyle name="Currency[0]" xfId="6" builtinId="7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107"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19100" y="381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144859</xdr:colOff>
      <xdr:row>0</xdr:row>
      <xdr:rowOff>0</xdr:rowOff>
    </xdr:from>
    <xdr:to>
      <xdr:col>3</xdr:col>
      <xdr:colOff>119856</xdr:colOff>
      <xdr:row>1</xdr:row>
      <xdr:rowOff>29764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4780" y="0"/>
          <a:ext cx="2851150" cy="1219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9525</xdr:colOff>
      <xdr:row>0</xdr:row>
      <xdr:rowOff>1095375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71450" y="0"/>
          <a:ext cx="2857500" cy="1095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6"/>
  <sheetViews>
    <sheetView tabSelected="1" workbookViewId="0">
      <selection activeCell="A3" sqref="A3"/>
    </sheetView>
  </sheetViews>
  <sheetFormatPr defaultColWidth="9" defaultRowHeight="15"/>
  <cols>
    <col min="1" max="1" width="15.5714285714286" customWidth="1"/>
    <col min="2" max="2" width="28.1428571428571" customWidth="1"/>
    <col min="3" max="3" width="15.7142857142857" customWidth="1"/>
    <col min="4" max="4" width="15.4285714285714" customWidth="1"/>
    <col min="5" max="5" width="12" customWidth="1"/>
    <col min="6" max="6" width="14.5714285714286" customWidth="1"/>
    <col min="7" max="7" width="15" customWidth="1"/>
    <col min="8" max="8" width="18.1428571428571" customWidth="1"/>
    <col min="9" max="9" width="17.5714285714286" customWidth="1"/>
    <col min="10" max="10" width="14" customWidth="1"/>
  </cols>
  <sheetData>
    <row r="1" ht="92.25" customHeight="1" spans="1:10">
      <c r="A1" s="1"/>
      <c r="B1" s="2"/>
      <c r="C1" s="2"/>
      <c r="D1" s="2"/>
      <c r="E1" s="2"/>
      <c r="F1" s="2"/>
      <c r="G1" s="2"/>
      <c r="H1" s="2"/>
      <c r="I1" s="2"/>
      <c r="J1" s="2"/>
    </row>
    <row r="2" ht="30" customHeight="1" spans="1:10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49"/>
    </row>
    <row r="3" ht="24.75" customHeight="1" spans="1:10">
      <c r="A3" s="50" t="s">
        <v>1</v>
      </c>
      <c r="B3" s="50" t="s">
        <v>2</v>
      </c>
      <c r="C3" s="50" t="s">
        <v>3</v>
      </c>
      <c r="D3" s="50" t="s">
        <v>4</v>
      </c>
      <c r="E3" s="50" t="s">
        <v>5</v>
      </c>
      <c r="F3" s="50" t="s">
        <v>6</v>
      </c>
      <c r="G3" s="50" t="s">
        <v>7</v>
      </c>
      <c r="H3" s="50" t="s">
        <v>8</v>
      </c>
      <c r="I3" s="50" t="s">
        <v>9</v>
      </c>
      <c r="J3" s="50" t="s">
        <v>10</v>
      </c>
    </row>
    <row r="4" ht="18.75" customHeight="1" spans="1:10">
      <c r="A4" s="50"/>
      <c r="B4" s="50"/>
      <c r="C4" s="50"/>
      <c r="D4" s="50"/>
      <c r="E4" s="50"/>
      <c r="F4" s="50"/>
      <c r="G4" s="50"/>
      <c r="H4" s="50"/>
      <c r="I4" s="50"/>
      <c r="J4" s="58"/>
    </row>
    <row r="5" spans="1:10">
      <c r="A5" s="51">
        <v>43481</v>
      </c>
      <c r="B5" s="52" t="s">
        <v>11</v>
      </c>
      <c r="C5" s="53">
        <f t="shared" ref="C5" si="0">300000/E5</f>
        <v>789.473684210526</v>
      </c>
      <c r="D5" s="54" t="s">
        <v>12</v>
      </c>
      <c r="E5" s="55">
        <v>380</v>
      </c>
      <c r="F5" s="55">
        <v>386</v>
      </c>
      <c r="G5" s="55">
        <v>390</v>
      </c>
      <c r="H5" s="55">
        <f t="shared" ref="H5" si="1">IF(D5="SELL",E5-F5,F5-E5)*C5</f>
        <v>4736.84210526316</v>
      </c>
      <c r="I5" s="55">
        <f t="shared" ref="I5" si="2">IF(D5="SELL",IF(G5="-","0",F5-G5),IF(D5="BUY",IF(G5="-","0",G5-F5)))*C5</f>
        <v>3157.89473684211</v>
      </c>
      <c r="J5" s="59">
        <f t="shared" ref="J5" si="3">SUM(H5:I5)</f>
        <v>7894.73684210526</v>
      </c>
    </row>
    <row r="6" spans="1:10">
      <c r="A6" s="51">
        <v>43480</v>
      </c>
      <c r="B6" s="52" t="s">
        <v>13</v>
      </c>
      <c r="C6" s="53">
        <f t="shared" ref="C6" si="4">300000/E6</f>
        <v>802.139037433155</v>
      </c>
      <c r="D6" s="54" t="s">
        <v>12</v>
      </c>
      <c r="E6" s="55">
        <v>374</v>
      </c>
      <c r="F6" s="55">
        <v>379</v>
      </c>
      <c r="G6" s="55" t="s">
        <v>14</v>
      </c>
      <c r="H6" s="55">
        <f t="shared" ref="H6" si="5">IF(D6="SELL",E6-F6,F6-E6)*C6</f>
        <v>4010.69518716578</v>
      </c>
      <c r="I6" s="55">
        <f t="shared" ref="I6" si="6">IF(D6="SELL",IF(G6="-","0",F6-G6),IF(D6="BUY",IF(G6="-","0",G6-F6)))*C6</f>
        <v>0</v>
      </c>
      <c r="J6" s="59">
        <f t="shared" ref="J6" si="7">SUM(H6:I6)</f>
        <v>4010.69518716578</v>
      </c>
    </row>
    <row r="7" spans="1:10">
      <c r="A7" s="51">
        <v>43479</v>
      </c>
      <c r="B7" s="52" t="s">
        <v>15</v>
      </c>
      <c r="C7" s="53">
        <f t="shared" ref="C7:C8" si="8">300000/E7</f>
        <v>501.672240802676</v>
      </c>
      <c r="D7" s="54" t="s">
        <v>12</v>
      </c>
      <c r="E7" s="55">
        <v>598</v>
      </c>
      <c r="F7" s="55">
        <v>607</v>
      </c>
      <c r="G7" s="55" t="s">
        <v>14</v>
      </c>
      <c r="H7" s="55">
        <f t="shared" ref="H7:H8" si="9">IF(D7="SELL",E7-F7,F7-E7)*C7</f>
        <v>4515.05016722408</v>
      </c>
      <c r="I7" s="55">
        <f t="shared" ref="I7:I8" si="10">IF(D7="SELL",IF(G7="-","0",F7-G7),IF(D7="BUY",IF(G7="-","0",G7-F7)))*C7</f>
        <v>0</v>
      </c>
      <c r="J7" s="59">
        <f t="shared" ref="J7:J8" si="11">SUM(H7:I7)</f>
        <v>4515.05016722408</v>
      </c>
    </row>
    <row r="8" spans="1:10">
      <c r="A8" s="51">
        <v>43479</v>
      </c>
      <c r="B8" s="52" t="s">
        <v>16</v>
      </c>
      <c r="C8" s="53">
        <f t="shared" si="8"/>
        <v>677.200902934537</v>
      </c>
      <c r="D8" s="54" t="s">
        <v>12</v>
      </c>
      <c r="E8" s="55">
        <v>443</v>
      </c>
      <c r="F8" s="55">
        <v>436</v>
      </c>
      <c r="G8" s="55" t="s">
        <v>14</v>
      </c>
      <c r="H8" s="55">
        <f t="shared" si="9"/>
        <v>-4740.40632054176</v>
      </c>
      <c r="I8" s="55">
        <f t="shared" si="10"/>
        <v>0</v>
      </c>
      <c r="J8" s="59">
        <f t="shared" si="11"/>
        <v>-4740.40632054176</v>
      </c>
    </row>
    <row r="9" spans="1:10">
      <c r="A9" s="51">
        <v>43476</v>
      </c>
      <c r="B9" s="52" t="s">
        <v>16</v>
      </c>
      <c r="C9" s="53">
        <f t="shared" ref="C9" si="12">300000/E9</f>
        <v>694.444444444444</v>
      </c>
      <c r="D9" s="54" t="s">
        <v>12</v>
      </c>
      <c r="E9" s="55">
        <v>432</v>
      </c>
      <c r="F9" s="55">
        <v>438</v>
      </c>
      <c r="G9" s="55" t="s">
        <v>14</v>
      </c>
      <c r="H9" s="55">
        <f t="shared" ref="H9" si="13">IF(D9="SELL",E9-F9,F9-E9)*C9</f>
        <v>4166.66666666667</v>
      </c>
      <c r="I9" s="55">
        <f t="shared" ref="I9" si="14">IF(D9="SELL",IF(G9="-","0",F9-G9),IF(D9="BUY",IF(G9="-","0",G9-F9)))*C9</f>
        <v>0</v>
      </c>
      <c r="J9" s="59">
        <f t="shared" ref="J9" si="15">SUM(H9:I9)</f>
        <v>4166.66666666667</v>
      </c>
    </row>
    <row r="10" spans="1:10">
      <c r="A10" s="51">
        <v>43475</v>
      </c>
      <c r="B10" s="52" t="s">
        <v>17</v>
      </c>
      <c r="C10" s="53">
        <f t="shared" ref="C10" si="16">300000/E10</f>
        <v>199.335548172757</v>
      </c>
      <c r="D10" s="54" t="s">
        <v>12</v>
      </c>
      <c r="E10" s="55">
        <v>1505</v>
      </c>
      <c r="F10" s="55">
        <v>1530</v>
      </c>
      <c r="G10" s="55">
        <v>1550</v>
      </c>
      <c r="H10" s="55">
        <f t="shared" ref="H10" si="17">IF(D10="SELL",E10-F10,F10-E10)*C10</f>
        <v>4983.38870431894</v>
      </c>
      <c r="I10" s="55">
        <f t="shared" ref="I10" si="18">IF(D10="SELL",IF(G10="-","0",F10-G10),IF(D10="BUY",IF(G10="-","0",G10-F10)))*C10</f>
        <v>3986.71096345515</v>
      </c>
      <c r="J10" s="59">
        <f t="shared" ref="J10" si="19">SUM(H10:I10)</f>
        <v>8970.09966777409</v>
      </c>
    </row>
    <row r="11" spans="1:10">
      <c r="A11" s="51">
        <v>43474</v>
      </c>
      <c r="B11" s="52" t="s">
        <v>18</v>
      </c>
      <c r="C11" s="53">
        <f t="shared" ref="C11" si="20">300000/E11</f>
        <v>735.294117647059</v>
      </c>
      <c r="D11" s="54" t="s">
        <v>12</v>
      </c>
      <c r="E11" s="55">
        <v>408</v>
      </c>
      <c r="F11" s="55">
        <v>414</v>
      </c>
      <c r="G11" s="55">
        <v>420</v>
      </c>
      <c r="H11" s="55">
        <f t="shared" ref="H11" si="21">IF(D11="SELL",E11-F11,F11-E11)*C11</f>
        <v>4411.76470588235</v>
      </c>
      <c r="I11" s="55">
        <f t="shared" ref="I11" si="22">IF(D11="SELL",IF(G11="-","0",F11-G11),IF(D11="BUY",IF(G11="-","0",G11-F11)))*C11</f>
        <v>4411.76470588235</v>
      </c>
      <c r="J11" s="59">
        <f t="shared" ref="J11" si="23">SUM(H11:I11)</f>
        <v>8823.52941176471</v>
      </c>
    </row>
    <row r="12" spans="1:10">
      <c r="A12" s="51">
        <v>43474</v>
      </c>
      <c r="B12" s="52" t="s">
        <v>19</v>
      </c>
      <c r="C12" s="53">
        <f t="shared" ref="C12" si="24">300000/E12</f>
        <v>1056.33802816901</v>
      </c>
      <c r="D12" s="54" t="s">
        <v>12</v>
      </c>
      <c r="E12" s="55">
        <v>284</v>
      </c>
      <c r="F12" s="55">
        <v>289.5</v>
      </c>
      <c r="G12" s="55" t="s">
        <v>14</v>
      </c>
      <c r="H12" s="55">
        <f t="shared" ref="H12" si="25">IF(D12="SELL",E12-F12,F12-E12)*C12</f>
        <v>5809.85915492958</v>
      </c>
      <c r="I12" s="55">
        <f t="shared" ref="I12" si="26">IF(D12="SELL",IF(G12="-","0",F12-G12),IF(D12="BUY",IF(G12="-","0",G12-F12)))*C12</f>
        <v>0</v>
      </c>
      <c r="J12" s="59">
        <f t="shared" ref="J12" si="27">SUM(H12:I12)</f>
        <v>5809.85915492958</v>
      </c>
    </row>
    <row r="13" spans="1:10">
      <c r="A13" s="51">
        <v>43473</v>
      </c>
      <c r="B13" s="52" t="s">
        <v>20</v>
      </c>
      <c r="C13" s="53">
        <f t="shared" ref="C13" si="28">300000/E13</f>
        <v>431.034482758621</v>
      </c>
      <c r="D13" s="54" t="s">
        <v>12</v>
      </c>
      <c r="E13" s="55">
        <v>696</v>
      </c>
      <c r="F13" s="55">
        <v>705</v>
      </c>
      <c r="G13" s="55" t="s">
        <v>14</v>
      </c>
      <c r="H13" s="55">
        <f t="shared" ref="H13" si="29">IF(D13="SELL",E13-F13,F13-E13)*C13</f>
        <v>3879.31034482759</v>
      </c>
      <c r="I13" s="55">
        <f t="shared" ref="I13" si="30">IF(D13="SELL",IF(G13="-","0",F13-G13),IF(D13="BUY",IF(G13="-","0",G13-F13)))*C13</f>
        <v>0</v>
      </c>
      <c r="J13" s="59">
        <f t="shared" ref="J13" si="31">SUM(H13:I13)</f>
        <v>3879.31034482759</v>
      </c>
    </row>
    <row r="14" spans="1:10">
      <c r="A14" s="51">
        <v>43469</v>
      </c>
      <c r="B14" s="52" t="s">
        <v>21</v>
      </c>
      <c r="C14" s="53">
        <f t="shared" ref="C14" si="32">300000/E14</f>
        <v>324.675324675325</v>
      </c>
      <c r="D14" s="54" t="s">
        <v>22</v>
      </c>
      <c r="E14" s="55">
        <v>924</v>
      </c>
      <c r="F14" s="55">
        <v>924</v>
      </c>
      <c r="G14" s="55" t="s">
        <v>14</v>
      </c>
      <c r="H14" s="55">
        <f t="shared" ref="H14" si="33">IF(D14="SELL",E14-F14,F14-E14)*C14</f>
        <v>0</v>
      </c>
      <c r="I14" s="55">
        <f t="shared" ref="I14" si="34">IF(D14="SELL",IF(G14="-","0",F14-G14),IF(D14="BUY",IF(G14="-","0",G14-F14)))*C14</f>
        <v>0</v>
      </c>
      <c r="J14" s="59">
        <f t="shared" ref="J14" si="35">SUM(H14:I14)</f>
        <v>0</v>
      </c>
    </row>
    <row r="15" spans="1:10">
      <c r="A15" s="51">
        <v>43468</v>
      </c>
      <c r="B15" s="52" t="s">
        <v>23</v>
      </c>
      <c r="C15" s="53">
        <f t="shared" ref="C15" si="36">300000/E15</f>
        <v>1345.29147982063</v>
      </c>
      <c r="D15" s="54" t="s">
        <v>12</v>
      </c>
      <c r="E15" s="55">
        <v>223</v>
      </c>
      <c r="F15" s="55">
        <v>227</v>
      </c>
      <c r="G15" s="55" t="s">
        <v>14</v>
      </c>
      <c r="H15" s="55">
        <f t="shared" ref="H15" si="37">IF(D15="SELL",E15-F15,F15-E15)*C15</f>
        <v>5381.16591928251</v>
      </c>
      <c r="I15" s="55">
        <f t="shared" ref="I15" si="38">IF(D15="SELL",IF(G15="-","0",F15-G15),IF(D15="BUY",IF(G15="-","0",G15-F15)))*C15</f>
        <v>0</v>
      </c>
      <c r="J15" s="59">
        <f t="shared" ref="J15" si="39">SUM(H15:I15)</f>
        <v>5381.16591928251</v>
      </c>
    </row>
    <row r="16" spans="1:10">
      <c r="A16" s="51">
        <v>43467</v>
      </c>
      <c r="B16" s="52" t="s">
        <v>24</v>
      </c>
      <c r="C16" s="53">
        <f t="shared" ref="C16" si="40">300000/E16</f>
        <v>474.683544303797</v>
      </c>
      <c r="D16" s="54" t="s">
        <v>12</v>
      </c>
      <c r="E16" s="55">
        <v>632</v>
      </c>
      <c r="F16" s="55">
        <v>642</v>
      </c>
      <c r="G16" s="55">
        <v>648</v>
      </c>
      <c r="H16" s="55">
        <f t="shared" ref="H16" si="41">IF(D16="SELL",E16-F16,F16-E16)*C16</f>
        <v>4746.83544303797</v>
      </c>
      <c r="I16" s="55">
        <f t="shared" ref="I16" si="42">IF(D16="SELL",IF(G16="-","0",F16-G16),IF(D16="BUY",IF(G16="-","0",G16-F16)))*C16</f>
        <v>2848.10126582278</v>
      </c>
      <c r="J16" s="59">
        <f t="shared" ref="J16" si="43">SUM(H16:I16)</f>
        <v>7594.93670886076</v>
      </c>
    </row>
    <row r="17" spans="1:10">
      <c r="A17" s="51">
        <v>43466</v>
      </c>
      <c r="B17" s="52" t="s">
        <v>25</v>
      </c>
      <c r="C17" s="53">
        <f t="shared" ref="C17" si="44">300000/E17</f>
        <v>1003.34448160535</v>
      </c>
      <c r="D17" s="54" t="s">
        <v>12</v>
      </c>
      <c r="E17" s="55">
        <v>299</v>
      </c>
      <c r="F17" s="55">
        <v>304</v>
      </c>
      <c r="G17" s="55">
        <v>310</v>
      </c>
      <c r="H17" s="55">
        <f t="shared" ref="H17" si="45">IF(D17="SELL",E17-F17,F17-E17)*C17</f>
        <v>5016.72240802676</v>
      </c>
      <c r="I17" s="55">
        <f t="shared" ref="I17" si="46">IF(D17="SELL",IF(G17="-","0",F17-G17),IF(D17="BUY",IF(G17="-","0",G17-F17)))*C17</f>
        <v>6020.06688963211</v>
      </c>
      <c r="J17" s="59">
        <f t="shared" ref="J17" si="47">SUM(H17:I17)</f>
        <v>11036.7892976589</v>
      </c>
    </row>
    <row r="18" spans="1:10">
      <c r="A18" s="51">
        <v>43465</v>
      </c>
      <c r="B18" s="52" t="s">
        <v>26</v>
      </c>
      <c r="C18" s="53">
        <f t="shared" ref="C18" si="48">300000/E18</f>
        <v>174.621653084983</v>
      </c>
      <c r="D18" s="54" t="s">
        <v>12</v>
      </c>
      <c r="E18" s="55">
        <v>1718</v>
      </c>
      <c r="F18" s="55">
        <v>1718</v>
      </c>
      <c r="G18" s="55" t="s">
        <v>14</v>
      </c>
      <c r="H18" s="55">
        <f t="shared" ref="H18" si="49">IF(D18="SELL",E18-F18,F18-E18)*C18</f>
        <v>0</v>
      </c>
      <c r="I18" s="55">
        <f t="shared" ref="I18" si="50">IF(D18="SELL",IF(G18="-","0",F18-G18),IF(D18="BUY",IF(G18="-","0",G18-F18)))*C18</f>
        <v>0</v>
      </c>
      <c r="J18" s="59">
        <f t="shared" ref="J18" si="51">SUM(H18:I18)</f>
        <v>0</v>
      </c>
    </row>
    <row r="19" spans="1:10">
      <c r="A19" s="51">
        <v>43462</v>
      </c>
      <c r="B19" s="52" t="s">
        <v>11</v>
      </c>
      <c r="C19" s="53">
        <f t="shared" ref="C19" si="52">300000/E19</f>
        <v>761.421319796954</v>
      </c>
      <c r="D19" s="54" t="s">
        <v>12</v>
      </c>
      <c r="E19" s="55">
        <v>394</v>
      </c>
      <c r="F19" s="55">
        <v>398</v>
      </c>
      <c r="G19" s="55" t="s">
        <v>14</v>
      </c>
      <c r="H19" s="55">
        <f t="shared" ref="H19" si="53">IF(D19="SELL",E19-F19,F19-E19)*C19</f>
        <v>3045.68527918782</v>
      </c>
      <c r="I19" s="55">
        <f t="shared" ref="I19" si="54">IF(D19="SELL",IF(G19="-","0",F19-G19),IF(D19="BUY",IF(G19="-","0",G19-F19)))*C19</f>
        <v>0</v>
      </c>
      <c r="J19" s="59">
        <f t="shared" ref="J19" si="55">SUM(H19:I19)</f>
        <v>3045.68527918782</v>
      </c>
    </row>
    <row r="20" spans="1:10">
      <c r="A20" s="51">
        <v>43461</v>
      </c>
      <c r="B20" s="52" t="s">
        <v>27</v>
      </c>
      <c r="C20" s="53">
        <f t="shared" ref="C20" si="56">300000/E20</f>
        <v>821.917808219178</v>
      </c>
      <c r="D20" s="54" t="s">
        <v>12</v>
      </c>
      <c r="E20" s="55">
        <v>365</v>
      </c>
      <c r="F20" s="55">
        <v>370</v>
      </c>
      <c r="G20" s="55" t="s">
        <v>14</v>
      </c>
      <c r="H20" s="55">
        <f t="shared" ref="H20" si="57">IF(D20="SELL",E20-F20,F20-E20)*C20</f>
        <v>4109.58904109589</v>
      </c>
      <c r="I20" s="55">
        <f t="shared" ref="I20" si="58">IF(D20="SELL",IF(G20="-","0",F20-G20),IF(D20="BUY",IF(G20="-","0",G20-F20)))*C20</f>
        <v>0</v>
      </c>
      <c r="J20" s="59">
        <f t="shared" ref="J20" si="59">SUM(H20:I20)</f>
        <v>4109.58904109589</v>
      </c>
    </row>
    <row r="21" spans="1:10">
      <c r="A21" s="51">
        <v>43458</v>
      </c>
      <c r="B21" s="52" t="s">
        <v>21</v>
      </c>
      <c r="C21" s="53">
        <f t="shared" ref="C21" si="60">300000/E21</f>
        <v>302.724520686176</v>
      </c>
      <c r="D21" s="54" t="s">
        <v>12</v>
      </c>
      <c r="E21" s="55">
        <v>991</v>
      </c>
      <c r="F21" s="55">
        <v>1005</v>
      </c>
      <c r="G21" s="55" t="s">
        <v>14</v>
      </c>
      <c r="H21" s="55">
        <f t="shared" ref="H21" si="61">IF(D21="SELL",E21-F21,F21-E21)*C21</f>
        <v>4238.14328960646</v>
      </c>
      <c r="I21" s="55">
        <f t="shared" ref="I21" si="62">IF(D21="SELL",IF(G21="-","0",F21-G21),IF(D21="BUY",IF(G21="-","0",G21-F21)))*C21</f>
        <v>0</v>
      </c>
      <c r="J21" s="59">
        <f t="shared" ref="J21" si="63">SUM(H21:I21)</f>
        <v>4238.14328960646</v>
      </c>
    </row>
    <row r="22" spans="1:10">
      <c r="A22" s="51">
        <v>43455</v>
      </c>
      <c r="B22" s="52" t="s">
        <v>28</v>
      </c>
      <c r="C22" s="53">
        <f t="shared" ref="C22" si="64">300000/E22</f>
        <v>418.410041841004</v>
      </c>
      <c r="D22" s="54" t="s">
        <v>12</v>
      </c>
      <c r="E22" s="55">
        <v>717</v>
      </c>
      <c r="F22" s="55">
        <v>729</v>
      </c>
      <c r="G22" s="55" t="s">
        <v>14</v>
      </c>
      <c r="H22" s="55">
        <f t="shared" ref="H22" si="65">IF(D22="SELL",E22-F22,F22-E22)*C22</f>
        <v>5020.92050209205</v>
      </c>
      <c r="I22" s="55">
        <f t="shared" ref="I22" si="66">IF(D22="SELL",IF(G22="-","0",F22-G22),IF(D22="BUY",IF(G22="-","0",G22-F22)))*C22</f>
        <v>0</v>
      </c>
      <c r="J22" s="59">
        <f t="shared" ref="J22" si="67">SUM(H22:I22)</f>
        <v>5020.92050209205</v>
      </c>
    </row>
    <row r="23" spans="1:10">
      <c r="A23" s="51">
        <v>43454</v>
      </c>
      <c r="B23" s="52" t="s">
        <v>29</v>
      </c>
      <c r="C23" s="53">
        <f t="shared" ref="C23" si="68">300000/E23</f>
        <v>788.436268068331</v>
      </c>
      <c r="D23" s="54" t="s">
        <v>12</v>
      </c>
      <c r="E23" s="55">
        <v>380.5</v>
      </c>
      <c r="F23" s="55">
        <v>386</v>
      </c>
      <c r="G23" s="55">
        <v>390</v>
      </c>
      <c r="H23" s="55">
        <f t="shared" ref="H23" si="69">IF(D23="SELL",E23-F23,F23-E23)*C23</f>
        <v>4336.39947437582</v>
      </c>
      <c r="I23" s="55">
        <f t="shared" ref="I23" si="70">IF(D23="SELL",IF(G23="-","0",F23-G23),IF(D23="BUY",IF(G23="-","0",G23-F23)))*C23</f>
        <v>3153.74507227332</v>
      </c>
      <c r="J23" s="59">
        <f t="shared" ref="J23" si="71">SUM(H23:I23)</f>
        <v>7490.14454664915</v>
      </c>
    </row>
    <row r="24" spans="1:10">
      <c r="A24" s="51">
        <v>43453</v>
      </c>
      <c r="B24" s="52" t="s">
        <v>30</v>
      </c>
      <c r="C24" s="53">
        <f t="shared" ref="C24" si="72">300000/E24</f>
        <v>230.414746543779</v>
      </c>
      <c r="D24" s="54" t="s">
        <v>22</v>
      </c>
      <c r="E24" s="55">
        <v>1302</v>
      </c>
      <c r="F24" s="55">
        <v>1285</v>
      </c>
      <c r="G24" s="55" t="s">
        <v>14</v>
      </c>
      <c r="H24" s="55">
        <f t="shared" ref="H24" si="73">IF(D24="SELL",E24-F24,F24-E24)*C24</f>
        <v>3917.05069124424</v>
      </c>
      <c r="I24" s="55">
        <f t="shared" ref="I24" si="74">IF(D24="SELL",IF(G24="-","0",F24-G24),IF(D24="BUY",IF(G24="-","0",G24-F24)))*C24</f>
        <v>0</v>
      </c>
      <c r="J24" s="59">
        <f t="shared" ref="J24" si="75">SUM(H24:I24)</f>
        <v>3917.05069124424</v>
      </c>
    </row>
    <row r="25" spans="1:10">
      <c r="A25" s="51">
        <v>43452</v>
      </c>
      <c r="B25" s="52" t="s">
        <v>31</v>
      </c>
      <c r="C25" s="53">
        <f t="shared" ref="C25" si="76">300000/E25</f>
        <v>769.230769230769</v>
      </c>
      <c r="D25" s="54" t="s">
        <v>12</v>
      </c>
      <c r="E25" s="55">
        <v>390</v>
      </c>
      <c r="F25" s="55">
        <v>385</v>
      </c>
      <c r="G25" s="55" t="s">
        <v>14</v>
      </c>
      <c r="H25" s="55">
        <f t="shared" ref="H25" si="77">IF(D25="SELL",E25-F25,F25-E25)*C25</f>
        <v>-3846.15384615385</v>
      </c>
      <c r="I25" s="55">
        <f t="shared" ref="I25" si="78">IF(D25="SELL",IF(G25="-","0",F25-G25),IF(D25="BUY",IF(G25="-","0",G25-F25)))*C25</f>
        <v>0</v>
      </c>
      <c r="J25" s="59">
        <f t="shared" ref="J25" si="79">SUM(H25:I25)</f>
        <v>-3846.15384615385</v>
      </c>
    </row>
    <row r="26" spans="1:10">
      <c r="A26" s="51">
        <v>43451</v>
      </c>
      <c r="B26" s="52" t="s">
        <v>32</v>
      </c>
      <c r="C26" s="53">
        <f t="shared" ref="C26" si="80">300000/E26</f>
        <v>1463.41463414634</v>
      </c>
      <c r="D26" s="54" t="s">
        <v>12</v>
      </c>
      <c r="E26" s="55">
        <v>205</v>
      </c>
      <c r="F26" s="55">
        <v>209</v>
      </c>
      <c r="G26" s="55">
        <v>215</v>
      </c>
      <c r="H26" s="55">
        <f t="shared" ref="H26" si="81">IF(D26="SELL",E26-F26,F26-E26)*C26</f>
        <v>5853.65853658537</v>
      </c>
      <c r="I26" s="55">
        <f t="shared" ref="I26" si="82">IF(D26="SELL",IF(G26="-","0",F26-G26),IF(D26="BUY",IF(G26="-","0",G26-F26)))*C26</f>
        <v>8780.48780487805</v>
      </c>
      <c r="J26" s="59">
        <f t="shared" ref="J26" si="83">SUM(H26:I26)</f>
        <v>14634.1463414634</v>
      </c>
    </row>
    <row r="27" spans="1:10">
      <c r="A27" s="51">
        <v>43448</v>
      </c>
      <c r="B27" s="52" t="s">
        <v>33</v>
      </c>
      <c r="C27" s="53">
        <f t="shared" ref="C27" si="84">300000/E27</f>
        <v>1013.51351351351</v>
      </c>
      <c r="D27" s="54" t="s">
        <v>12</v>
      </c>
      <c r="E27" s="55">
        <v>296</v>
      </c>
      <c r="F27" s="55">
        <v>301</v>
      </c>
      <c r="G27" s="55">
        <v>303</v>
      </c>
      <c r="H27" s="55">
        <f t="shared" ref="H27" si="85">IF(D27="SELL",E27-F27,F27-E27)*C27</f>
        <v>5067.56756756757</v>
      </c>
      <c r="I27" s="55">
        <f t="shared" ref="I27" si="86">IF(D27="SELL",IF(G27="-","0",F27-G27),IF(D27="BUY",IF(G27="-","0",G27-F27)))*C27</f>
        <v>2027.02702702703</v>
      </c>
      <c r="J27" s="59">
        <f t="shared" ref="J27" si="87">SUM(H27:I27)</f>
        <v>7094.5945945946</v>
      </c>
    </row>
    <row r="28" spans="1:10">
      <c r="A28" s="51">
        <v>43448</v>
      </c>
      <c r="B28" s="52" t="s">
        <v>25</v>
      </c>
      <c r="C28" s="53">
        <f t="shared" ref="C28" si="88">300000/E28</f>
        <v>1041.66666666667</v>
      </c>
      <c r="D28" s="54" t="s">
        <v>12</v>
      </c>
      <c r="E28" s="55">
        <v>288</v>
      </c>
      <c r="F28" s="55">
        <v>285</v>
      </c>
      <c r="G28" s="55" t="s">
        <v>14</v>
      </c>
      <c r="H28" s="55">
        <f t="shared" ref="H28" si="89">IF(D28="SELL",E28-F28,F28-E28)*C28</f>
        <v>-3125</v>
      </c>
      <c r="I28" s="55">
        <f t="shared" ref="I28" si="90">IF(D28="SELL",IF(G28="-","0",F28-G28),IF(D28="BUY",IF(G28="-","0",G28-F28)))*C28</f>
        <v>0</v>
      </c>
      <c r="J28" s="59">
        <f t="shared" ref="J28" si="91">SUM(H28:I28)</f>
        <v>-3125</v>
      </c>
    </row>
    <row r="29" spans="1:10">
      <c r="A29" s="51">
        <v>43447</v>
      </c>
      <c r="B29" s="52" t="s">
        <v>34</v>
      </c>
      <c r="C29" s="53">
        <f t="shared" ref="C29" si="92">300000/E29</f>
        <v>179.856115107914</v>
      </c>
      <c r="D29" s="54" t="s">
        <v>12</v>
      </c>
      <c r="E29" s="55">
        <v>1668</v>
      </c>
      <c r="F29" s="55">
        <v>1688</v>
      </c>
      <c r="G29" s="55">
        <v>1730</v>
      </c>
      <c r="H29" s="55">
        <f t="shared" ref="H29" si="93">IF(D29="SELL",E29-F29,F29-E29)*C29</f>
        <v>3597.12230215827</v>
      </c>
      <c r="I29" s="55">
        <f t="shared" ref="I29" si="94">IF(D29="SELL",IF(G29="-","0",F29-G29),IF(D29="BUY",IF(G29="-","0",G29-F29)))*C29</f>
        <v>7553.95683453237</v>
      </c>
      <c r="J29" s="59">
        <f t="shared" ref="J29" si="95">SUM(H29:I29)</f>
        <v>11151.0791366906</v>
      </c>
    </row>
    <row r="30" spans="1:10">
      <c r="A30" s="51">
        <v>43446</v>
      </c>
      <c r="B30" s="52" t="s">
        <v>35</v>
      </c>
      <c r="C30" s="53">
        <f t="shared" ref="C30" si="96">300000/E30</f>
        <v>454.545454545455</v>
      </c>
      <c r="D30" s="54" t="s">
        <v>12</v>
      </c>
      <c r="E30" s="55">
        <v>660</v>
      </c>
      <c r="F30" s="55">
        <v>670</v>
      </c>
      <c r="G30" s="55" t="s">
        <v>14</v>
      </c>
      <c r="H30" s="55">
        <f t="shared" ref="H30" si="97">IF(D30="SELL",E30-F30,F30-E30)*C30</f>
        <v>4545.45454545455</v>
      </c>
      <c r="I30" s="55">
        <f t="shared" ref="I30" si="98">IF(D30="SELL",IF(G30="-","0",F30-G30),IF(D30="BUY",IF(G30="-","0",G30-F30)))*C30</f>
        <v>0</v>
      </c>
      <c r="J30" s="59">
        <f t="shared" ref="J30" si="99">SUM(H30:I30)</f>
        <v>4545.45454545455</v>
      </c>
    </row>
    <row r="31" spans="1:10">
      <c r="A31" s="51">
        <v>43445</v>
      </c>
      <c r="B31" s="52" t="s">
        <v>36</v>
      </c>
      <c r="C31" s="53">
        <f t="shared" ref="C31" si="100">300000/E31</f>
        <v>431.654676258993</v>
      </c>
      <c r="D31" s="54" t="s">
        <v>12</v>
      </c>
      <c r="E31" s="55">
        <v>695</v>
      </c>
      <c r="F31" s="55">
        <v>692</v>
      </c>
      <c r="G31" s="55" t="s">
        <v>14</v>
      </c>
      <c r="H31" s="55">
        <f t="shared" ref="H31" si="101">IF(D31="SELL",E31-F31,F31-E31)*C31</f>
        <v>-1294.96402877698</v>
      </c>
      <c r="I31" s="55">
        <f t="shared" ref="I31" si="102">IF(D31="SELL",IF(G31="-","0",F31-G31),IF(D31="BUY",IF(G31="-","0",G31-F31)))*C31</f>
        <v>0</v>
      </c>
      <c r="J31" s="59">
        <f t="shared" ref="J31" si="103">SUM(H31:I31)</f>
        <v>-1294.96402877698</v>
      </c>
    </row>
    <row r="32" spans="1:10">
      <c r="A32" s="51">
        <v>43445</v>
      </c>
      <c r="B32" s="52" t="s">
        <v>37</v>
      </c>
      <c r="C32" s="53">
        <f t="shared" ref="C32" si="104">300000/E32</f>
        <v>669.642857142857</v>
      </c>
      <c r="D32" s="54" t="s">
        <v>22</v>
      </c>
      <c r="E32" s="55">
        <v>448</v>
      </c>
      <c r="F32" s="55">
        <v>443</v>
      </c>
      <c r="G32" s="55" t="s">
        <v>14</v>
      </c>
      <c r="H32" s="55">
        <f t="shared" ref="H32" si="105">IF(D32="SELL",E32-F32,F32-E32)*C32</f>
        <v>3348.21428571429</v>
      </c>
      <c r="I32" s="55">
        <f t="shared" ref="I32" si="106">IF(D32="SELL",IF(G32="-","0",F32-G32),IF(D32="BUY",IF(G32="-","0",G32-F32)))*C32</f>
        <v>0</v>
      </c>
      <c r="J32" s="59">
        <f t="shared" ref="J32" si="107">SUM(H32:I32)</f>
        <v>3348.21428571429</v>
      </c>
    </row>
    <row r="33" spans="1:10">
      <c r="A33" s="51">
        <v>43444</v>
      </c>
      <c r="B33" s="52" t="s">
        <v>18</v>
      </c>
      <c r="C33" s="53">
        <f t="shared" ref="C33" si="108">300000/E33</f>
        <v>810.810810810811</v>
      </c>
      <c r="D33" s="54" t="s">
        <v>22</v>
      </c>
      <c r="E33" s="55">
        <v>370</v>
      </c>
      <c r="F33" s="55">
        <v>365</v>
      </c>
      <c r="G33" s="55" t="s">
        <v>14</v>
      </c>
      <c r="H33" s="55">
        <f t="shared" ref="H33" si="109">IF(D33="SELL",E33-F33,F33-E33)*C33</f>
        <v>4054.05405405405</v>
      </c>
      <c r="I33" s="55">
        <f t="shared" ref="I33" si="110">IF(D33="SELL",IF(G33="-","0",F33-G33),IF(D33="BUY",IF(G33="-","0",G33-F33)))*C33</f>
        <v>0</v>
      </c>
      <c r="J33" s="59">
        <f t="shared" ref="J33" si="111">SUM(H33:I33)</f>
        <v>4054.05405405405</v>
      </c>
    </row>
    <row r="34" spans="1:10">
      <c r="A34" s="51">
        <v>43444</v>
      </c>
      <c r="B34" s="52" t="s">
        <v>38</v>
      </c>
      <c r="C34" s="53">
        <f t="shared" ref="C34" si="112">300000/E34</f>
        <v>200</v>
      </c>
      <c r="D34" s="54" t="s">
        <v>22</v>
      </c>
      <c r="E34" s="55">
        <v>1500</v>
      </c>
      <c r="F34" s="55">
        <v>1480</v>
      </c>
      <c r="G34" s="55" t="s">
        <v>14</v>
      </c>
      <c r="H34" s="55">
        <f t="shared" ref="H34" si="113">IF(D34="SELL",E34-F34,F34-E34)*C34</f>
        <v>4000</v>
      </c>
      <c r="I34" s="55">
        <f t="shared" ref="I34" si="114">IF(D34="SELL",IF(G34="-","0",F34-G34),IF(D34="BUY",IF(G34="-","0",G34-F34)))*C34</f>
        <v>0</v>
      </c>
      <c r="J34" s="59">
        <f t="shared" ref="J34" si="115">SUM(H34:I34)</f>
        <v>4000</v>
      </c>
    </row>
    <row r="35" spans="1:10">
      <c r="A35" s="51">
        <v>43441</v>
      </c>
      <c r="B35" s="52" t="s">
        <v>39</v>
      </c>
      <c r="C35" s="53">
        <f t="shared" ref="C35" si="116">300000/E35</f>
        <v>239.425379090184</v>
      </c>
      <c r="D35" s="54" t="s">
        <v>22</v>
      </c>
      <c r="E35" s="55">
        <v>1253</v>
      </c>
      <c r="F35" s="55">
        <v>1235</v>
      </c>
      <c r="G35" s="55" t="s">
        <v>14</v>
      </c>
      <c r="H35" s="55">
        <f t="shared" ref="H35" si="117">IF(D35="SELL",E35-F35,F35-E35)*C35</f>
        <v>4309.6568236233</v>
      </c>
      <c r="I35" s="55">
        <f t="shared" ref="I35" si="118">IF(D35="SELL",IF(G35="-","0",F35-G35),IF(D35="BUY",IF(G35="-","0",G35-F35)))*C35</f>
        <v>0</v>
      </c>
      <c r="J35" s="59">
        <f t="shared" ref="J35" si="119">SUM(H35:I35)</f>
        <v>4309.6568236233</v>
      </c>
    </row>
    <row r="36" spans="1:10">
      <c r="A36" s="51">
        <v>43440</v>
      </c>
      <c r="B36" s="52" t="s">
        <v>40</v>
      </c>
      <c r="C36" s="53">
        <f t="shared" ref="C36" si="120">300000/E36</f>
        <v>385.60411311054</v>
      </c>
      <c r="D36" s="54" t="s">
        <v>22</v>
      </c>
      <c r="E36" s="55">
        <v>778</v>
      </c>
      <c r="F36" s="55">
        <v>768</v>
      </c>
      <c r="G36" s="55" t="s">
        <v>14</v>
      </c>
      <c r="H36" s="55">
        <f t="shared" ref="H36" si="121">IF(D36="SELL",E36-F36,F36-E36)*C36</f>
        <v>3856.0411311054</v>
      </c>
      <c r="I36" s="55">
        <f t="shared" ref="I36" si="122">IF(D36="SELL",IF(G36="-","0",F36-G36),IF(D36="BUY",IF(G36="-","0",G36-F36)))*C36</f>
        <v>0</v>
      </c>
      <c r="J36" s="59">
        <f t="shared" ref="J36" si="123">SUM(H36:I36)</f>
        <v>3856.0411311054</v>
      </c>
    </row>
    <row r="37" spans="1:10">
      <c r="A37" s="51">
        <v>43439</v>
      </c>
      <c r="B37" s="52" t="s">
        <v>41</v>
      </c>
      <c r="C37" s="53">
        <f t="shared" ref="C37" si="124">300000/E37</f>
        <v>785.340314136126</v>
      </c>
      <c r="D37" s="54" t="s">
        <v>12</v>
      </c>
      <c r="E37" s="55">
        <v>382</v>
      </c>
      <c r="F37" s="55">
        <v>387.5</v>
      </c>
      <c r="G37" s="55" t="s">
        <v>14</v>
      </c>
      <c r="H37" s="55">
        <f t="shared" ref="H37" si="125">IF(D37="SELL",E37-F37,F37-E37)*C37</f>
        <v>4319.37172774869</v>
      </c>
      <c r="I37" s="55">
        <f t="shared" ref="I37" si="126">IF(D37="SELL",IF(G37="-","0",F37-G37),IF(D37="BUY",IF(G37="-","0",G37-F37)))*C37</f>
        <v>0</v>
      </c>
      <c r="J37" s="59">
        <f t="shared" ref="J37" si="127">SUM(H37:I37)</f>
        <v>4319.37172774869</v>
      </c>
    </row>
    <row r="38" spans="1:10">
      <c r="A38" s="51">
        <v>43438</v>
      </c>
      <c r="B38" s="52" t="s">
        <v>42</v>
      </c>
      <c r="C38" s="53">
        <f t="shared" ref="C38" si="128">300000/E38</f>
        <v>576.923076923077</v>
      </c>
      <c r="D38" s="54" t="s">
        <v>12</v>
      </c>
      <c r="E38" s="55">
        <v>520</v>
      </c>
      <c r="F38" s="55">
        <v>523</v>
      </c>
      <c r="G38" s="55" t="s">
        <v>14</v>
      </c>
      <c r="H38" s="55">
        <f t="shared" ref="H38" si="129">IF(D38="SELL",E38-F38,F38-E38)*C38</f>
        <v>1730.76923076923</v>
      </c>
      <c r="I38" s="55">
        <f t="shared" ref="I38" si="130">IF(D38="SELL",IF(G38="-","0",F38-G38),IF(D38="BUY",IF(G38="-","0",G38-F38)))*C38</f>
        <v>0</v>
      </c>
      <c r="J38" s="59">
        <f t="shared" ref="J38" si="131">SUM(H38:I38)</f>
        <v>1730.76923076923</v>
      </c>
    </row>
    <row r="39" spans="1:10">
      <c r="A39" s="51">
        <v>43438</v>
      </c>
      <c r="B39" s="52" t="s">
        <v>43</v>
      </c>
      <c r="C39" s="53">
        <f t="shared" ref="C39" si="132">300000/E39</f>
        <v>547.445255474453</v>
      </c>
      <c r="D39" s="54" t="s">
        <v>12</v>
      </c>
      <c r="E39" s="55">
        <v>548</v>
      </c>
      <c r="F39" s="55">
        <v>540</v>
      </c>
      <c r="G39" s="55" t="s">
        <v>14</v>
      </c>
      <c r="H39" s="55">
        <f t="shared" ref="H39" si="133">IF(D39="SELL",E39-F39,F39-E39)*C39</f>
        <v>-4379.56204379562</v>
      </c>
      <c r="I39" s="55">
        <f t="shared" ref="I39" si="134">IF(D39="SELL",IF(G39="-","0",F39-G39),IF(D39="BUY",IF(G39="-","0",G39-F39)))*C39</f>
        <v>0</v>
      </c>
      <c r="J39" s="59">
        <f t="shared" ref="J39" si="135">SUM(H39:I39)</f>
        <v>-4379.56204379562</v>
      </c>
    </row>
    <row r="40" spans="1:10">
      <c r="A40" s="51">
        <v>43437</v>
      </c>
      <c r="B40" s="52" t="s">
        <v>44</v>
      </c>
      <c r="C40" s="53">
        <f t="shared" ref="C40" si="136">300000/E40</f>
        <v>470.219435736677</v>
      </c>
      <c r="D40" s="54" t="s">
        <v>12</v>
      </c>
      <c r="E40" s="55">
        <v>638</v>
      </c>
      <c r="F40" s="55">
        <v>644</v>
      </c>
      <c r="G40" s="55" t="s">
        <v>14</v>
      </c>
      <c r="H40" s="55">
        <f t="shared" ref="H40" si="137">IF(D40="SELL",E40-F40,F40-E40)*C40</f>
        <v>2821.31661442006</v>
      </c>
      <c r="I40" s="55">
        <f t="shared" ref="I40" si="138">IF(D40="SELL",IF(G40="-","0",F40-G40),IF(D40="BUY",IF(G40="-","0",G40-F40)))*C40</f>
        <v>0</v>
      </c>
      <c r="J40" s="59">
        <f t="shared" ref="J40" si="139">SUM(H40:I40)</f>
        <v>2821.31661442006</v>
      </c>
    </row>
    <row r="41" spans="1:10">
      <c r="A41" s="51">
        <v>43434</v>
      </c>
      <c r="B41" s="52" t="s">
        <v>45</v>
      </c>
      <c r="C41" s="53">
        <f t="shared" ref="C41" si="140">300000/E41</f>
        <v>675.675675675676</v>
      </c>
      <c r="D41" s="54" t="s">
        <v>12</v>
      </c>
      <c r="E41" s="55">
        <v>444</v>
      </c>
      <c r="F41" s="55">
        <v>450</v>
      </c>
      <c r="G41" s="55" t="s">
        <v>14</v>
      </c>
      <c r="H41" s="55">
        <f t="shared" ref="H41" si="141">IF(D41="SELL",E41-F41,F41-E41)*C41</f>
        <v>4054.05405405405</v>
      </c>
      <c r="I41" s="55">
        <f t="shared" ref="I41" si="142">IF(D41="SELL",IF(G41="-","0",F41-G41),IF(D41="BUY",IF(G41="-","0",G41-F41)))*C41</f>
        <v>0</v>
      </c>
      <c r="J41" s="59">
        <f t="shared" ref="J41" si="143">SUM(H41:I41)</f>
        <v>4054.05405405405</v>
      </c>
    </row>
    <row r="42" spans="1:10">
      <c r="A42" s="51">
        <v>43433</v>
      </c>
      <c r="B42" s="52" t="s">
        <v>28</v>
      </c>
      <c r="C42" s="53">
        <f t="shared" ref="C42" si="144">300000/E42</f>
        <v>378.787878787879</v>
      </c>
      <c r="D42" s="54" t="s">
        <v>12</v>
      </c>
      <c r="E42" s="55">
        <v>792</v>
      </c>
      <c r="F42" s="55">
        <v>801</v>
      </c>
      <c r="G42" s="55" t="s">
        <v>14</v>
      </c>
      <c r="H42" s="55">
        <f t="shared" ref="H42" si="145">IF(D42="SELL",E42-F42,F42-E42)*C42</f>
        <v>3409.09090909091</v>
      </c>
      <c r="I42" s="55">
        <f t="shared" ref="I42" si="146">IF(D42="SELL",IF(G42="-","0",F42-G42),IF(D42="BUY",IF(G42="-","0",G42-F42)))*C42</f>
        <v>0</v>
      </c>
      <c r="J42" s="59">
        <f t="shared" ref="J42" si="147">SUM(H42:I42)</f>
        <v>3409.09090909091</v>
      </c>
    </row>
    <row r="43" spans="1:10">
      <c r="A43" s="51">
        <v>43431</v>
      </c>
      <c r="B43" s="52" t="s">
        <v>46</v>
      </c>
      <c r="C43" s="53">
        <f t="shared" ref="C43:C45" si="148">300000/E43</f>
        <v>877.19298245614</v>
      </c>
      <c r="D43" s="54" t="s">
        <v>12</v>
      </c>
      <c r="E43" s="55">
        <v>342</v>
      </c>
      <c r="F43" s="55">
        <v>346.5</v>
      </c>
      <c r="G43" s="55" t="s">
        <v>14</v>
      </c>
      <c r="H43" s="55">
        <f t="shared" ref="H43:H45" si="149">IF(D43="SELL",E43-F43,F43-E43)*C43</f>
        <v>3947.36842105263</v>
      </c>
      <c r="I43" s="55">
        <f t="shared" ref="I43:I45" si="150">IF(D43="SELL",IF(G43="-","0",F43-G43),IF(D43="BUY",IF(G43="-","0",G43-F43)))*C43</f>
        <v>0</v>
      </c>
      <c r="J43" s="59">
        <f t="shared" ref="J43:J45" si="151">SUM(H43:I43)</f>
        <v>3947.36842105263</v>
      </c>
    </row>
    <row r="44" spans="1:10">
      <c r="A44" s="51">
        <v>43431</v>
      </c>
      <c r="B44" s="52" t="s">
        <v>47</v>
      </c>
      <c r="C44" s="53">
        <f t="shared" si="148"/>
        <v>141.509433962264</v>
      </c>
      <c r="D44" s="54" t="s">
        <v>22</v>
      </c>
      <c r="E44" s="55">
        <v>2120</v>
      </c>
      <c r="F44" s="55">
        <v>2090</v>
      </c>
      <c r="G44" s="55">
        <v>2060</v>
      </c>
      <c r="H44" s="55">
        <f t="shared" si="149"/>
        <v>4245.28301886792</v>
      </c>
      <c r="I44" s="55">
        <f t="shared" si="150"/>
        <v>4245.28301886792</v>
      </c>
      <c r="J44" s="59">
        <f t="shared" si="151"/>
        <v>8490.56603773585</v>
      </c>
    </row>
    <row r="45" spans="1:10">
      <c r="A45" s="51">
        <v>43430</v>
      </c>
      <c r="B45" s="52" t="s">
        <v>48</v>
      </c>
      <c r="C45" s="53">
        <f t="shared" si="148"/>
        <v>639.658848614072</v>
      </c>
      <c r="D45" s="54" t="s">
        <v>12</v>
      </c>
      <c r="E45" s="55">
        <v>469</v>
      </c>
      <c r="F45" s="55">
        <v>475</v>
      </c>
      <c r="G45" s="55">
        <v>484</v>
      </c>
      <c r="H45" s="55">
        <f t="shared" si="149"/>
        <v>3837.95309168443</v>
      </c>
      <c r="I45" s="55">
        <f t="shared" si="150"/>
        <v>5756.92963752665</v>
      </c>
      <c r="J45" s="59">
        <f t="shared" si="151"/>
        <v>9594.88272921109</v>
      </c>
    </row>
    <row r="46" spans="1:10">
      <c r="A46" s="51">
        <v>43426</v>
      </c>
      <c r="B46" s="52" t="s">
        <v>49</v>
      </c>
      <c r="C46" s="53">
        <f t="shared" ref="C46:C47" si="152">300000/E46</f>
        <v>731.707317073171</v>
      </c>
      <c r="D46" s="54" t="s">
        <v>22</v>
      </c>
      <c r="E46" s="55">
        <v>410</v>
      </c>
      <c r="F46" s="55">
        <v>405</v>
      </c>
      <c r="G46" s="55" t="s">
        <v>14</v>
      </c>
      <c r="H46" s="55">
        <f t="shared" ref="H46:H47" si="153">IF(D46="SELL",E46-F46,F46-E46)*C46</f>
        <v>3658.53658536585</v>
      </c>
      <c r="I46" s="55">
        <f t="shared" ref="I46:I47" si="154">IF(D46="SELL",IF(G46="-","0",F46-G46),IF(D46="BUY",IF(G46="-","0",G46-F46)))*C46</f>
        <v>0</v>
      </c>
      <c r="J46" s="59">
        <f t="shared" ref="J46:J47" si="155">SUM(H46:I46)</f>
        <v>3658.53658536585</v>
      </c>
    </row>
    <row r="47" spans="1:10">
      <c r="A47" s="51">
        <v>43425</v>
      </c>
      <c r="B47" s="52" t="s">
        <v>48</v>
      </c>
      <c r="C47" s="53">
        <f t="shared" si="152"/>
        <v>1224.48979591837</v>
      </c>
      <c r="D47" s="54" t="s">
        <v>12</v>
      </c>
      <c r="E47" s="55">
        <v>245</v>
      </c>
      <c r="F47" s="55">
        <v>250</v>
      </c>
      <c r="G47" s="55" t="s">
        <v>14</v>
      </c>
      <c r="H47" s="55">
        <f t="shared" si="153"/>
        <v>6122.44897959184</v>
      </c>
      <c r="I47" s="55">
        <f t="shared" si="154"/>
        <v>0</v>
      </c>
      <c r="J47" s="59">
        <f t="shared" si="155"/>
        <v>6122.44897959184</v>
      </c>
    </row>
    <row r="48" spans="1:10">
      <c r="A48" s="51">
        <v>43424</v>
      </c>
      <c r="B48" s="52" t="s">
        <v>50</v>
      </c>
      <c r="C48" s="53">
        <f t="shared" ref="C48:C49" si="156">300000/E48</f>
        <v>817.438692098093</v>
      </c>
      <c r="D48" s="54" t="s">
        <v>12</v>
      </c>
      <c r="E48" s="55">
        <v>367</v>
      </c>
      <c r="F48" s="55">
        <v>372</v>
      </c>
      <c r="G48" s="55" t="s">
        <v>14</v>
      </c>
      <c r="H48" s="55">
        <f t="shared" ref="H48:H49" si="157">IF(D48="SELL",E48-F48,F48-E48)*C48</f>
        <v>4087.19346049046</v>
      </c>
      <c r="I48" s="55">
        <f t="shared" ref="I48:I49" si="158">IF(D48="SELL",IF(G48="-","0",F48-G48),IF(D48="BUY",IF(G48="-","0",G48-F48)))*C48</f>
        <v>0</v>
      </c>
      <c r="J48" s="59">
        <f t="shared" ref="J48:J49" si="159">SUM(H48:I48)</f>
        <v>4087.19346049046</v>
      </c>
    </row>
    <row r="49" spans="1:10">
      <c r="A49" s="51">
        <v>43423</v>
      </c>
      <c r="B49" s="52" t="s">
        <v>51</v>
      </c>
      <c r="C49" s="53">
        <f t="shared" si="156"/>
        <v>608.519269776876</v>
      </c>
      <c r="D49" s="54" t="s">
        <v>12</v>
      </c>
      <c r="E49" s="55">
        <v>493</v>
      </c>
      <c r="F49" s="55">
        <v>500</v>
      </c>
      <c r="G49" s="55" t="s">
        <v>14</v>
      </c>
      <c r="H49" s="55">
        <f t="shared" si="157"/>
        <v>4259.63488843813</v>
      </c>
      <c r="I49" s="55">
        <f t="shared" si="158"/>
        <v>0</v>
      </c>
      <c r="J49" s="59">
        <f t="shared" si="159"/>
        <v>4259.63488843813</v>
      </c>
    </row>
    <row r="50" spans="1:10">
      <c r="A50" s="51">
        <v>43420</v>
      </c>
      <c r="B50" s="52" t="s">
        <v>31</v>
      </c>
      <c r="C50" s="53">
        <f t="shared" ref="C50:C58" si="160">300000/E50</f>
        <v>767.263427109974</v>
      </c>
      <c r="D50" s="54" t="s">
        <v>12</v>
      </c>
      <c r="E50" s="55">
        <v>391</v>
      </c>
      <c r="F50" s="55">
        <v>396</v>
      </c>
      <c r="G50" s="55">
        <v>405</v>
      </c>
      <c r="H50" s="55">
        <f t="shared" ref="H50:H58" si="161">IF(D50="SELL",E50-F50,F50-E50)*C50</f>
        <v>3836.31713554987</v>
      </c>
      <c r="I50" s="55">
        <f t="shared" ref="I50:I52" si="162">IF(D50="SELL",IF(G50="-","0",F50-G50),IF(D50="BUY",IF(G50="-","0",G50-F50)))*C50</f>
        <v>6905.37084398977</v>
      </c>
      <c r="J50" s="59">
        <f t="shared" ref="J50:J58" si="163">SUM(H50:I50)</f>
        <v>10741.6879795396</v>
      </c>
    </row>
    <row r="51" spans="1:10">
      <c r="A51" s="51">
        <v>43419</v>
      </c>
      <c r="B51" s="52" t="s">
        <v>17</v>
      </c>
      <c r="C51" s="53">
        <f t="shared" si="160"/>
        <v>206.896551724138</v>
      </c>
      <c r="D51" s="54" t="s">
        <v>12</v>
      </c>
      <c r="E51" s="55">
        <v>1450</v>
      </c>
      <c r="F51" s="55">
        <v>1460</v>
      </c>
      <c r="G51" s="55" t="s">
        <v>14</v>
      </c>
      <c r="H51" s="55">
        <f t="shared" si="161"/>
        <v>2068.96551724138</v>
      </c>
      <c r="I51" s="55">
        <f t="shared" si="162"/>
        <v>0</v>
      </c>
      <c r="J51" s="59">
        <f t="shared" si="163"/>
        <v>2068.96551724138</v>
      </c>
    </row>
    <row r="52" spans="1:10">
      <c r="A52" s="51">
        <v>43418</v>
      </c>
      <c r="B52" s="52" t="s">
        <v>52</v>
      </c>
      <c r="C52" s="53">
        <f t="shared" si="160"/>
        <v>712.589073634204</v>
      </c>
      <c r="D52" s="54" t="s">
        <v>12</v>
      </c>
      <c r="E52" s="55">
        <v>421</v>
      </c>
      <c r="F52" s="55">
        <v>428</v>
      </c>
      <c r="G52" s="55" t="s">
        <v>14</v>
      </c>
      <c r="H52" s="55">
        <f t="shared" si="161"/>
        <v>4988.12351543943</v>
      </c>
      <c r="I52" s="55">
        <f t="shared" si="162"/>
        <v>0</v>
      </c>
      <c r="J52" s="59">
        <f t="shared" si="163"/>
        <v>4988.12351543943</v>
      </c>
    </row>
    <row r="53" spans="1:10">
      <c r="A53" s="51">
        <v>43417</v>
      </c>
      <c r="B53" s="52" t="s">
        <v>53</v>
      </c>
      <c r="C53" s="53">
        <f t="shared" si="160"/>
        <v>852.272727272727</v>
      </c>
      <c r="D53" s="54" t="s">
        <v>22</v>
      </c>
      <c r="E53" s="55">
        <v>352</v>
      </c>
      <c r="F53" s="55">
        <v>350</v>
      </c>
      <c r="G53" s="55" t="s">
        <v>14</v>
      </c>
      <c r="H53" s="55">
        <f t="shared" si="161"/>
        <v>1704.54545454545</v>
      </c>
      <c r="I53" s="55">
        <v>0</v>
      </c>
      <c r="J53" s="59">
        <f t="shared" si="163"/>
        <v>1704.54545454545</v>
      </c>
    </row>
    <row r="54" spans="1:10">
      <c r="A54" s="51">
        <v>43416</v>
      </c>
      <c r="B54" s="52" t="s">
        <v>54</v>
      </c>
      <c r="C54" s="53">
        <f t="shared" si="160"/>
        <v>678.733031674208</v>
      </c>
      <c r="D54" s="54" t="s">
        <v>12</v>
      </c>
      <c r="E54" s="55">
        <v>442</v>
      </c>
      <c r="F54" s="55">
        <v>448</v>
      </c>
      <c r="G54" s="55" t="s">
        <v>14</v>
      </c>
      <c r="H54" s="55">
        <f t="shared" si="161"/>
        <v>4072.39819004525</v>
      </c>
      <c r="I54" s="55">
        <f t="shared" ref="I54:I58" si="164">IF(D54="SELL",IF(G54="-","0",F54-G54),IF(D54="BUY",IF(G54="-","0",G54-F54)))*C54</f>
        <v>0</v>
      </c>
      <c r="J54" s="59">
        <f t="shared" si="163"/>
        <v>4072.39819004525</v>
      </c>
    </row>
    <row r="55" spans="1:10">
      <c r="A55" s="51">
        <v>43409</v>
      </c>
      <c r="B55" s="52" t="s">
        <v>55</v>
      </c>
      <c r="C55" s="53">
        <f t="shared" si="160"/>
        <v>561.797752808989</v>
      </c>
      <c r="D55" s="54" t="s">
        <v>12</v>
      </c>
      <c r="E55" s="55">
        <v>534</v>
      </c>
      <c r="F55" s="55">
        <v>528</v>
      </c>
      <c r="G55" s="55" t="s">
        <v>14</v>
      </c>
      <c r="H55" s="55">
        <f t="shared" si="161"/>
        <v>-3370.78651685393</v>
      </c>
      <c r="I55" s="55">
        <f t="shared" si="164"/>
        <v>0</v>
      </c>
      <c r="J55" s="59">
        <f t="shared" si="163"/>
        <v>-3370.78651685393</v>
      </c>
    </row>
    <row r="56" spans="1:10">
      <c r="A56" s="51">
        <v>43409</v>
      </c>
      <c r="B56" s="52" t="s">
        <v>56</v>
      </c>
      <c r="C56" s="53">
        <f t="shared" si="160"/>
        <v>934.579439252336</v>
      </c>
      <c r="D56" s="54" t="s">
        <v>12</v>
      </c>
      <c r="E56" s="55">
        <v>321</v>
      </c>
      <c r="F56" s="55">
        <v>326</v>
      </c>
      <c r="G56" s="55" t="s">
        <v>14</v>
      </c>
      <c r="H56" s="55">
        <f t="shared" si="161"/>
        <v>4672.89719626168</v>
      </c>
      <c r="I56" s="55">
        <f t="shared" si="164"/>
        <v>0</v>
      </c>
      <c r="J56" s="59">
        <f t="shared" si="163"/>
        <v>4672.89719626168</v>
      </c>
    </row>
    <row r="57" spans="1:10">
      <c r="A57" s="51">
        <v>43406</v>
      </c>
      <c r="B57" s="52" t="s">
        <v>50</v>
      </c>
      <c r="C57" s="53">
        <f t="shared" si="160"/>
        <v>854.700854700855</v>
      </c>
      <c r="D57" s="54" t="s">
        <v>12</v>
      </c>
      <c r="E57" s="55">
        <v>351</v>
      </c>
      <c r="F57" s="55">
        <v>356</v>
      </c>
      <c r="G57" s="55" t="s">
        <v>14</v>
      </c>
      <c r="H57" s="55">
        <f t="shared" si="161"/>
        <v>4273.50427350427</v>
      </c>
      <c r="I57" s="55">
        <f t="shared" si="164"/>
        <v>0</v>
      </c>
      <c r="J57" s="59">
        <f t="shared" si="163"/>
        <v>4273.50427350427</v>
      </c>
    </row>
    <row r="58" spans="1:10">
      <c r="A58" s="51">
        <v>43405</v>
      </c>
      <c r="B58" s="52" t="s">
        <v>57</v>
      </c>
      <c r="C58" s="53">
        <f t="shared" si="160"/>
        <v>874.63556851312</v>
      </c>
      <c r="D58" s="54" t="s">
        <v>12</v>
      </c>
      <c r="E58" s="55">
        <v>343</v>
      </c>
      <c r="F58" s="55">
        <v>348</v>
      </c>
      <c r="G58" s="55" t="s">
        <v>14</v>
      </c>
      <c r="H58" s="55">
        <f t="shared" si="161"/>
        <v>4373.1778425656</v>
      </c>
      <c r="I58" s="55">
        <f t="shared" si="164"/>
        <v>0</v>
      </c>
      <c r="J58" s="59">
        <f t="shared" si="163"/>
        <v>4373.1778425656</v>
      </c>
    </row>
    <row r="59" spans="1:13">
      <c r="A59" s="51">
        <v>43404</v>
      </c>
      <c r="B59" s="52" t="s">
        <v>24</v>
      </c>
      <c r="C59" s="56">
        <f t="shared" ref="C59:C64" si="165">200000/E59</f>
        <v>349.040139616056</v>
      </c>
      <c r="D59" s="57" t="s">
        <v>12</v>
      </c>
      <c r="E59" s="55">
        <v>573</v>
      </c>
      <c r="F59" s="55">
        <v>580</v>
      </c>
      <c r="G59" s="55" t="s">
        <v>14</v>
      </c>
      <c r="H59" s="55">
        <f t="shared" ref="H59" si="166">IF(D59="SELL",E59-F59,F59-E59)*C59</f>
        <v>2443.28097731239</v>
      </c>
      <c r="I59" s="55">
        <f t="shared" ref="I59" si="167">IF(D59="SELL",IF(G59="-","0",F59-G59),IF(D59="BUY",IF(G59="-","0",G59-F59)))*C59</f>
        <v>0</v>
      </c>
      <c r="J59" s="59">
        <f t="shared" ref="J59" si="168">SUM(H59:I59)</f>
        <v>2443.28097731239</v>
      </c>
      <c r="K59" s="60"/>
      <c r="L59" s="60"/>
      <c r="M59" s="60"/>
    </row>
    <row r="60" spans="1:13">
      <c r="A60" s="51">
        <v>43404</v>
      </c>
      <c r="B60" s="52" t="s">
        <v>58</v>
      </c>
      <c r="C60" s="56">
        <f t="shared" si="165"/>
        <v>680.272108843537</v>
      </c>
      <c r="D60" s="57" t="s">
        <v>12</v>
      </c>
      <c r="E60" s="55">
        <v>294</v>
      </c>
      <c r="F60" s="55">
        <v>290</v>
      </c>
      <c r="G60" s="55" t="s">
        <v>14</v>
      </c>
      <c r="H60" s="55">
        <f t="shared" ref="H60" si="169">IF(D60="SELL",E60-F60,F60-E60)*C60</f>
        <v>-2721.08843537415</v>
      </c>
      <c r="I60" s="55">
        <f t="shared" ref="I60" si="170">IF(D60="SELL",IF(G60="-","0",F60-G60),IF(D60="BUY",IF(G60="-","0",G60-F60)))*C60</f>
        <v>0</v>
      </c>
      <c r="J60" s="59">
        <f t="shared" ref="J60" si="171">SUM(H60:I60)</f>
        <v>-2721.08843537415</v>
      </c>
      <c r="K60" s="60"/>
      <c r="L60" s="60"/>
      <c r="M60" s="60"/>
    </row>
    <row r="61" spans="1:13">
      <c r="A61" s="51">
        <v>43403</v>
      </c>
      <c r="B61" s="52" t="s">
        <v>59</v>
      </c>
      <c r="C61" s="56">
        <f t="shared" si="165"/>
        <v>294.117647058824</v>
      </c>
      <c r="D61" s="57" t="s">
        <v>12</v>
      </c>
      <c r="E61" s="55">
        <v>680</v>
      </c>
      <c r="F61" s="55">
        <v>670</v>
      </c>
      <c r="G61" s="55" t="s">
        <v>14</v>
      </c>
      <c r="H61" s="55">
        <f t="shared" ref="H61" si="172">IF(D61="SELL",E61-F61,F61-E61)*C61</f>
        <v>-2941.17647058824</v>
      </c>
      <c r="I61" s="55">
        <f t="shared" ref="I61" si="173">IF(D61="SELL",IF(G61="-","0",F61-G61),IF(D61="BUY",IF(G61="-","0",G61-F61)))*C61</f>
        <v>0</v>
      </c>
      <c r="J61" s="59">
        <f t="shared" ref="J61" si="174">SUM(H61:I61)</f>
        <v>-2941.17647058824</v>
      </c>
      <c r="K61" s="60"/>
      <c r="L61" s="60"/>
      <c r="M61" s="60"/>
    </row>
    <row r="62" spans="1:13">
      <c r="A62" s="51">
        <v>43403</v>
      </c>
      <c r="B62" s="52" t="s">
        <v>45</v>
      </c>
      <c r="C62" s="56">
        <f t="shared" si="165"/>
        <v>458.715596330275</v>
      </c>
      <c r="D62" s="57" t="s">
        <v>12</v>
      </c>
      <c r="E62" s="55">
        <v>436</v>
      </c>
      <c r="F62" s="55">
        <v>430</v>
      </c>
      <c r="G62" s="55" t="s">
        <v>14</v>
      </c>
      <c r="H62" s="55">
        <f t="shared" ref="H62" si="175">IF(D62="SELL",E62-F62,F62-E62)*C62</f>
        <v>-2752.29357798165</v>
      </c>
      <c r="I62" s="55">
        <f t="shared" ref="I62" si="176">IF(D62="SELL",IF(G62="-","0",F62-G62),IF(D62="BUY",IF(G62="-","0",G62-F62)))*C62</f>
        <v>0</v>
      </c>
      <c r="J62" s="59">
        <f t="shared" ref="J62:J65" si="177">SUM(H62:I62)</f>
        <v>-2752.29357798165</v>
      </c>
      <c r="K62" s="60"/>
      <c r="L62" s="60"/>
      <c r="M62" s="60"/>
    </row>
    <row r="63" spans="1:13">
      <c r="A63" s="51">
        <v>43402</v>
      </c>
      <c r="B63" s="52" t="s">
        <v>60</v>
      </c>
      <c r="C63" s="56">
        <f t="shared" si="165"/>
        <v>760.456273764259</v>
      </c>
      <c r="D63" s="57" t="s">
        <v>12</v>
      </c>
      <c r="E63" s="55">
        <v>263</v>
      </c>
      <c r="F63" s="55">
        <v>267</v>
      </c>
      <c r="G63" s="55">
        <v>270</v>
      </c>
      <c r="H63" s="55">
        <f t="shared" ref="H63" si="178">IF(D63="SELL",E63-F63,F63-E63)*C63</f>
        <v>3041.82509505703</v>
      </c>
      <c r="I63" s="55">
        <f t="shared" ref="I63" si="179">IF(D63="SELL",IF(G63="-","0",F63-G63),IF(D63="BUY",IF(G63="-","0",G63-F63)))*C63</f>
        <v>2281.36882129278</v>
      </c>
      <c r="J63" s="59">
        <f t="shared" ref="J63" si="180">SUM(H63:I63)</f>
        <v>5323.19391634981</v>
      </c>
      <c r="K63" s="60"/>
      <c r="L63" s="60"/>
      <c r="M63" s="60"/>
    </row>
    <row r="64" spans="1:13">
      <c r="A64" s="51">
        <v>43399</v>
      </c>
      <c r="B64" s="52" t="s">
        <v>53</v>
      </c>
      <c r="C64" s="56">
        <f t="shared" si="165"/>
        <v>364.963503649635</v>
      </c>
      <c r="D64" s="57" t="s">
        <v>22</v>
      </c>
      <c r="E64" s="55">
        <v>548</v>
      </c>
      <c r="F64" s="55">
        <v>542</v>
      </c>
      <c r="G64" s="55" t="s">
        <v>14</v>
      </c>
      <c r="H64" s="55">
        <f t="shared" ref="H64" si="181">IF(D64="SELL",E64-F64,F64-E64)*C64</f>
        <v>2189.78102189781</v>
      </c>
      <c r="I64" s="55">
        <f t="shared" ref="I64" si="182">IF(D64="SELL",IF(G64="-","0",F64-G64),IF(D64="BUY",IF(G64="-","0",G64-F64)))*C64</f>
        <v>0</v>
      </c>
      <c r="J64" s="59">
        <f t="shared" ref="J64" si="183">SUM(H64:I64)</f>
        <v>2189.78102189781</v>
      </c>
      <c r="K64" s="60"/>
      <c r="L64" s="60"/>
      <c r="M64" s="60"/>
    </row>
    <row r="65" spans="1:10">
      <c r="A65" s="51">
        <v>43398</v>
      </c>
      <c r="B65" s="52" t="s">
        <v>61</v>
      </c>
      <c r="C65" s="53">
        <f t="shared" ref="C65" si="184">300000/E65</f>
        <v>1431.98090692124</v>
      </c>
      <c r="D65" s="54" t="s">
        <v>62</v>
      </c>
      <c r="E65" s="55">
        <v>209.5</v>
      </c>
      <c r="F65" s="55">
        <v>206.5</v>
      </c>
      <c r="G65" s="55" t="s">
        <v>14</v>
      </c>
      <c r="H65" s="55">
        <f t="shared" ref="H65" si="185">IF(D65="SELL",E65-F65,F65-E65)*C65</f>
        <v>-4295.94272076372</v>
      </c>
      <c r="I65" s="55">
        <f t="shared" ref="I65" si="186">IF(D65="SELL",IF(G65="-","0",F65-G65),IF(D65="BUY",IF(G65="-","0",G65-F65)))*C65</f>
        <v>0</v>
      </c>
      <c r="J65" s="59">
        <f t="shared" si="177"/>
        <v>-4295.94272076372</v>
      </c>
    </row>
    <row r="66" spans="1:10">
      <c r="A66" s="51">
        <v>43397</v>
      </c>
      <c r="B66" s="52" t="s">
        <v>48</v>
      </c>
      <c r="C66" s="53">
        <f t="shared" ref="C66" si="187">300000/E66</f>
        <v>1415.09433962264</v>
      </c>
      <c r="D66" s="54" t="s">
        <v>22</v>
      </c>
      <c r="E66" s="55">
        <v>212</v>
      </c>
      <c r="F66" s="55">
        <v>208.5</v>
      </c>
      <c r="G66" s="55" t="s">
        <v>14</v>
      </c>
      <c r="H66" s="55">
        <f t="shared" ref="H66" si="188">IF(D66="SELL",E66-F66,F66-E66)*C66</f>
        <v>4952.83018867925</v>
      </c>
      <c r="I66" s="55">
        <f t="shared" ref="I66" si="189">IF(D66="SELL",IF(G66="-","0",F66-G66),IF(D66="BUY",IF(G66="-","0",G66-F66)))*C66</f>
        <v>0</v>
      </c>
      <c r="J66" s="59">
        <f t="shared" ref="J66" si="190">SUM(H66:I66)</f>
        <v>4952.83018867925</v>
      </c>
    </row>
    <row r="67" spans="1:10">
      <c r="A67" s="51">
        <v>43396</v>
      </c>
      <c r="B67" s="52" t="s">
        <v>63</v>
      </c>
      <c r="C67" s="53">
        <f t="shared" ref="C67" si="191">300000/E67</f>
        <v>217.076700434153</v>
      </c>
      <c r="D67" s="54" t="s">
        <v>22</v>
      </c>
      <c r="E67" s="55">
        <v>1382</v>
      </c>
      <c r="F67" s="55">
        <v>1382</v>
      </c>
      <c r="G67" s="55" t="s">
        <v>14</v>
      </c>
      <c r="H67" s="55">
        <f t="shared" ref="H67" si="192">IF(D67="SELL",E67-F67,F67-E67)*C67</f>
        <v>0</v>
      </c>
      <c r="I67" s="55">
        <f t="shared" ref="I67" si="193">IF(D67="SELL",IF(G67="-","0",F67-G67),IF(D67="BUY",IF(G67="-","0",G67-F67)))*C67</f>
        <v>0</v>
      </c>
      <c r="J67" s="59">
        <f t="shared" ref="J67" si="194">SUM(H67:I67)</f>
        <v>0</v>
      </c>
    </row>
    <row r="68" spans="1:10">
      <c r="A68" s="51">
        <v>43395</v>
      </c>
      <c r="B68" s="52" t="s">
        <v>64</v>
      </c>
      <c r="C68" s="53">
        <f t="shared" ref="C68" si="195">300000/E68</f>
        <v>1153.84615384615</v>
      </c>
      <c r="D68" s="54" t="s">
        <v>12</v>
      </c>
      <c r="E68" s="55">
        <v>260</v>
      </c>
      <c r="F68" s="55">
        <v>264</v>
      </c>
      <c r="G68" s="55" t="s">
        <v>14</v>
      </c>
      <c r="H68" s="55">
        <f t="shared" ref="H68" si="196">IF(D68="SELL",E68-F68,F68-E68)*C68</f>
        <v>4615.38461538462</v>
      </c>
      <c r="I68" s="55">
        <f t="shared" ref="I68" si="197">IF(D68="SELL",IF(G68="-","0",F68-G68),IF(D68="BUY",IF(G68="-","0",G68-F68)))*C68</f>
        <v>0</v>
      </c>
      <c r="J68" s="59">
        <f t="shared" ref="J68" si="198">SUM(H68:I68)</f>
        <v>4615.38461538462</v>
      </c>
    </row>
    <row r="69" spans="1:10">
      <c r="A69" s="51">
        <v>43392</v>
      </c>
      <c r="B69" s="52" t="s">
        <v>65</v>
      </c>
      <c r="C69" s="53">
        <f t="shared" ref="C69" si="199">300000/E69</f>
        <v>526.315789473684</v>
      </c>
      <c r="D69" s="54" t="s">
        <v>22</v>
      </c>
      <c r="E69" s="55">
        <v>570</v>
      </c>
      <c r="F69" s="55">
        <v>564</v>
      </c>
      <c r="G69" s="55">
        <v>555</v>
      </c>
      <c r="H69" s="55">
        <f t="shared" ref="H69" si="200">IF(D69="SELL",E69-F69,F69-E69)*C69</f>
        <v>3157.8947368421</v>
      </c>
      <c r="I69" s="55">
        <f t="shared" ref="I69" si="201">IF(D69="SELL",IF(G69="-","0",F69-G69),IF(D69="BUY",IF(G69="-","0",G69-F69)))*C69</f>
        <v>4736.84210526316</v>
      </c>
      <c r="J69" s="59">
        <f t="shared" ref="J69" si="202">SUM(H69:I69)</f>
        <v>7894.73684210526</v>
      </c>
    </row>
    <row r="70" spans="1:10">
      <c r="A70" s="51">
        <v>43390</v>
      </c>
      <c r="B70" s="52" t="s">
        <v>26</v>
      </c>
      <c r="C70" s="53">
        <f t="shared" ref="C70" si="203">300000/E70</f>
        <v>190.47619047619</v>
      </c>
      <c r="D70" s="54" t="s">
        <v>22</v>
      </c>
      <c r="E70" s="55">
        <v>1575</v>
      </c>
      <c r="F70" s="55">
        <v>1555</v>
      </c>
      <c r="G70" s="55">
        <v>1530</v>
      </c>
      <c r="H70" s="55">
        <f t="shared" ref="H70" si="204">IF(D70="SELL",E70-F70,F70-E70)*C70</f>
        <v>3809.52380952381</v>
      </c>
      <c r="I70" s="55">
        <f t="shared" ref="I70" si="205">IF(D70="SELL",IF(G70="-","0",F70-G70),IF(D70="BUY",IF(G70="-","0",G70-F70)))*C70</f>
        <v>4761.90476190476</v>
      </c>
      <c r="J70" s="59">
        <f t="shared" ref="J70" si="206">SUM(H70:I70)</f>
        <v>8571.42857142857</v>
      </c>
    </row>
    <row r="71" spans="1:10">
      <c r="A71" s="51">
        <v>43389</v>
      </c>
      <c r="B71" s="52" t="s">
        <v>54</v>
      </c>
      <c r="C71" s="53">
        <f t="shared" ref="C71" si="207">300000/E71</f>
        <v>669.642857142857</v>
      </c>
      <c r="D71" s="54" t="s">
        <v>12</v>
      </c>
      <c r="E71" s="55">
        <v>448</v>
      </c>
      <c r="F71" s="55">
        <v>453.4</v>
      </c>
      <c r="G71" s="55" t="s">
        <v>14</v>
      </c>
      <c r="H71" s="55">
        <f t="shared" ref="H71" si="208">IF(D71="SELL",E71-F71,F71-E71)*C71</f>
        <v>3616.07142857141</v>
      </c>
      <c r="I71" s="55">
        <f t="shared" ref="I71" si="209">IF(D71="SELL",IF(G71="-","0",F71-G71),IF(D71="BUY",IF(G71="-","0",G71-F71)))*C71</f>
        <v>0</v>
      </c>
      <c r="J71" s="59">
        <f t="shared" ref="J71" si="210">SUM(H71:I71)</f>
        <v>3616.07142857141</v>
      </c>
    </row>
    <row r="72" spans="1:10">
      <c r="A72" s="51">
        <v>43388</v>
      </c>
      <c r="B72" s="52" t="s">
        <v>54</v>
      </c>
      <c r="C72" s="53">
        <f t="shared" ref="C72" si="211">300000/E72</f>
        <v>753.768844221105</v>
      </c>
      <c r="D72" s="54" t="s">
        <v>12</v>
      </c>
      <c r="E72" s="55">
        <v>398</v>
      </c>
      <c r="F72" s="55">
        <v>405</v>
      </c>
      <c r="G72" s="55" t="s">
        <v>14</v>
      </c>
      <c r="H72" s="55">
        <f t="shared" ref="H72" si="212">IF(D72="SELL",E72-F72,F72-E72)*C72</f>
        <v>5276.38190954774</v>
      </c>
      <c r="I72" s="55">
        <f t="shared" ref="I72" si="213">IF(D72="SELL",IF(G72="-","0",F72-G72),IF(D72="BUY",IF(G72="-","0",G72-F72)))*C72</f>
        <v>0</v>
      </c>
      <c r="J72" s="59">
        <f t="shared" ref="J72" si="214">SUM(H72:I72)</f>
        <v>5276.38190954774</v>
      </c>
    </row>
    <row r="73" spans="1:10">
      <c r="A73" s="51">
        <v>43385</v>
      </c>
      <c r="B73" s="52" t="s">
        <v>54</v>
      </c>
      <c r="C73" s="53">
        <f t="shared" ref="C73" si="215">300000/E73</f>
        <v>800</v>
      </c>
      <c r="D73" s="54" t="s">
        <v>12</v>
      </c>
      <c r="E73" s="55">
        <v>375</v>
      </c>
      <c r="F73" s="55">
        <v>379.8</v>
      </c>
      <c r="G73" s="55" t="s">
        <v>14</v>
      </c>
      <c r="H73" s="55">
        <f t="shared" ref="H73" si="216">IF(D73="SELL",E73-F73,F73-E73)*C73</f>
        <v>3840.00000000001</v>
      </c>
      <c r="I73" s="55">
        <f t="shared" ref="I73" si="217">IF(D73="SELL",IF(G73="-","0",F73-G73),IF(D73="BUY",IF(G73="-","0",G73-F73)))*C73</f>
        <v>0</v>
      </c>
      <c r="J73" s="59">
        <f t="shared" ref="J73" si="218">SUM(H73:I73)</f>
        <v>3840.00000000001</v>
      </c>
    </row>
    <row r="74" spans="1:10">
      <c r="A74" s="51">
        <v>43384</v>
      </c>
      <c r="B74" s="52" t="s">
        <v>66</v>
      </c>
      <c r="C74" s="53">
        <f t="shared" ref="C74" si="219">300000/E74</f>
        <v>462.249614791988</v>
      </c>
      <c r="D74" s="54" t="s">
        <v>22</v>
      </c>
      <c r="E74" s="55">
        <v>649</v>
      </c>
      <c r="F74" s="55">
        <v>639</v>
      </c>
      <c r="G74" s="55">
        <v>631</v>
      </c>
      <c r="H74" s="55">
        <f t="shared" ref="H74" si="220">IF(D74="SELL",E74-F74,F74-E74)*C74</f>
        <v>4622.49614791988</v>
      </c>
      <c r="I74" s="55">
        <f t="shared" ref="I74" si="221">IF(D74="SELL",IF(G74="-","0",F74-G74),IF(D74="BUY",IF(G74="-","0",G74-F74)))*C74</f>
        <v>3697.9969183359</v>
      </c>
      <c r="J74" s="59">
        <f t="shared" ref="J74" si="222">SUM(H74:I74)</f>
        <v>8320.49306625578</v>
      </c>
    </row>
    <row r="75" spans="1:10">
      <c r="A75" s="51">
        <v>43383</v>
      </c>
      <c r="B75" s="52" t="s">
        <v>67</v>
      </c>
      <c r="C75" s="53">
        <f t="shared" ref="C75" si="223">300000/E75</f>
        <v>240</v>
      </c>
      <c r="D75" s="54" t="s">
        <v>12</v>
      </c>
      <c r="E75" s="55">
        <v>1250</v>
      </c>
      <c r="F75" s="55">
        <v>1268</v>
      </c>
      <c r="G75" s="55">
        <v>1290</v>
      </c>
      <c r="H75" s="55">
        <f t="shared" ref="H75" si="224">IF(D75="SELL",E75-F75,F75-E75)*C75</f>
        <v>4320</v>
      </c>
      <c r="I75" s="55">
        <f t="shared" ref="I75" si="225">IF(D75="SELL",IF(G75="-","0",F75-G75),IF(D75="BUY",IF(G75="-","0",G75-F75)))*C75</f>
        <v>5280</v>
      </c>
      <c r="J75" s="59">
        <f t="shared" ref="J75" si="226">SUM(H75:I75)</f>
        <v>9600</v>
      </c>
    </row>
    <row r="76" spans="1:10">
      <c r="A76" s="51">
        <v>43382</v>
      </c>
      <c r="B76" s="52" t="s">
        <v>54</v>
      </c>
      <c r="C76" s="53">
        <f t="shared" ref="C76" si="227">300000/E76</f>
        <v>917.43119266055</v>
      </c>
      <c r="D76" s="54" t="s">
        <v>22</v>
      </c>
      <c r="E76" s="55">
        <v>327</v>
      </c>
      <c r="F76" s="55">
        <v>321</v>
      </c>
      <c r="G76" s="55" t="s">
        <v>14</v>
      </c>
      <c r="H76" s="55">
        <f t="shared" ref="H76" si="228">IF(D76="SELL",E76-F76,F76-E76)*C76</f>
        <v>5504.5871559633</v>
      </c>
      <c r="I76" s="55">
        <v>0</v>
      </c>
      <c r="J76" s="59">
        <f t="shared" ref="J76" si="229">SUM(H76:I76)</f>
        <v>5504.5871559633</v>
      </c>
    </row>
    <row r="77" spans="1:10">
      <c r="A77" s="51">
        <v>43381</v>
      </c>
      <c r="B77" s="52" t="s">
        <v>51</v>
      </c>
      <c r="C77" s="53">
        <f t="shared" ref="C77" si="230">300000/E77</f>
        <v>678.733031674208</v>
      </c>
      <c r="D77" s="54" t="s">
        <v>22</v>
      </c>
      <c r="E77" s="55">
        <v>442</v>
      </c>
      <c r="F77" s="55">
        <v>435</v>
      </c>
      <c r="G77" s="55">
        <v>428</v>
      </c>
      <c r="H77" s="55">
        <f t="shared" ref="H77" si="231">IF(D77="SELL",E77-F77,F77-E77)*C77</f>
        <v>4751.13122171946</v>
      </c>
      <c r="I77" s="55">
        <f t="shared" ref="I77" si="232">IF(D77="SELL",IF(G77="-","0",F77-G77),IF(D77="BUY",IF(G77="-","0",G77-F77)))*C77</f>
        <v>4751.13122171946</v>
      </c>
      <c r="J77" s="59">
        <f t="shared" ref="J77" si="233">SUM(H77:I77)</f>
        <v>9502.26244343891</v>
      </c>
    </row>
    <row r="78" spans="1:10">
      <c r="A78" s="51">
        <v>43378</v>
      </c>
      <c r="B78" s="52" t="s">
        <v>16</v>
      </c>
      <c r="C78" s="53">
        <f t="shared" ref="C78" si="234">300000/E78</f>
        <v>656.455142231947</v>
      </c>
      <c r="D78" s="54" t="s">
        <v>22</v>
      </c>
      <c r="E78" s="55">
        <v>457</v>
      </c>
      <c r="F78" s="55">
        <v>450</v>
      </c>
      <c r="G78" s="55">
        <v>440</v>
      </c>
      <c r="H78" s="55">
        <f t="shared" ref="H78" si="235">IF(D78="SELL",E78-F78,F78-E78)*C78</f>
        <v>4595.18599562363</v>
      </c>
      <c r="I78" s="55">
        <f t="shared" ref="I78" si="236">IF(D78="SELL",IF(G78="-","0",F78-G78),IF(D78="BUY",IF(G78="-","0",G78-F78)))*C78</f>
        <v>6564.55142231947</v>
      </c>
      <c r="J78" s="59">
        <f t="shared" ref="J78" si="237">SUM(H78:I78)</f>
        <v>11159.7374179431</v>
      </c>
    </row>
    <row r="79" spans="1:10">
      <c r="A79" s="51">
        <v>43377</v>
      </c>
      <c r="B79" s="52" t="s">
        <v>56</v>
      </c>
      <c r="C79" s="53">
        <f t="shared" ref="C79:C80" si="238">300000/E79</f>
        <v>879.765395894428</v>
      </c>
      <c r="D79" s="54" t="s">
        <v>22</v>
      </c>
      <c r="E79" s="55">
        <v>341</v>
      </c>
      <c r="F79" s="55">
        <v>335</v>
      </c>
      <c r="G79" s="55">
        <v>330</v>
      </c>
      <c r="H79" s="55">
        <f t="shared" ref="H79:H80" si="239">IF(D79="SELL",E79-F79,F79-E79)*C79</f>
        <v>5278.59237536657</v>
      </c>
      <c r="I79" s="55">
        <f t="shared" ref="I79:I80" si="240">IF(D79="SELL",IF(G79="-","0",F79-G79),IF(D79="BUY",IF(G79="-","0",G79-F79)))*C79</f>
        <v>4398.82697947214</v>
      </c>
      <c r="J79" s="59">
        <f t="shared" ref="J79:J80" si="241">SUM(H79:I79)</f>
        <v>9677.41935483871</v>
      </c>
    </row>
    <row r="80" spans="1:10">
      <c r="A80" s="51">
        <v>43376</v>
      </c>
      <c r="B80" s="52" t="s">
        <v>68</v>
      </c>
      <c r="C80" s="53">
        <f t="shared" si="238"/>
        <v>1142.85714285714</v>
      </c>
      <c r="D80" s="54" t="s">
        <v>12</v>
      </c>
      <c r="E80" s="55">
        <v>262.5</v>
      </c>
      <c r="F80" s="55">
        <v>266</v>
      </c>
      <c r="G80" s="55" t="s">
        <v>14</v>
      </c>
      <c r="H80" s="55">
        <f t="shared" si="239"/>
        <v>4000</v>
      </c>
      <c r="I80" s="55">
        <f t="shared" si="240"/>
        <v>0</v>
      </c>
      <c r="J80" s="59">
        <f t="shared" si="241"/>
        <v>4000</v>
      </c>
    </row>
    <row r="81" spans="1:10">
      <c r="A81" s="51">
        <v>43374</v>
      </c>
      <c r="B81" s="52" t="s">
        <v>11</v>
      </c>
      <c r="C81" s="53">
        <f t="shared" ref="C81" si="242">300000/E81</f>
        <v>821.917808219178</v>
      </c>
      <c r="D81" s="54" t="s">
        <v>22</v>
      </c>
      <c r="E81" s="55">
        <v>365</v>
      </c>
      <c r="F81" s="55">
        <v>359</v>
      </c>
      <c r="G81" s="55" t="s">
        <v>14</v>
      </c>
      <c r="H81" s="55">
        <f t="shared" ref="H81" si="243">IF(D81="SELL",E81-F81,F81-E81)*C81</f>
        <v>4931.50684931507</v>
      </c>
      <c r="I81" s="55">
        <f t="shared" ref="I81" si="244">IF(D81="SELL",IF(G81="-","0",F81-G81),IF(D81="BUY",IF(G81="-","0",G81-F81)))*C81</f>
        <v>0</v>
      </c>
      <c r="J81" s="59">
        <f t="shared" ref="J81" si="245">SUM(H81:I81)</f>
        <v>4931.50684931507</v>
      </c>
    </row>
    <row r="82" spans="1:10">
      <c r="A82" s="51">
        <v>43371</v>
      </c>
      <c r="B82" s="52" t="s">
        <v>69</v>
      </c>
      <c r="C82" s="53">
        <f t="shared" ref="C82" si="246">300000/E82</f>
        <v>759.493670886076</v>
      </c>
      <c r="D82" s="54" t="s">
        <v>22</v>
      </c>
      <c r="E82" s="55">
        <v>395</v>
      </c>
      <c r="F82" s="55">
        <v>391</v>
      </c>
      <c r="G82" s="55" t="s">
        <v>14</v>
      </c>
      <c r="H82" s="55">
        <f t="shared" ref="H82" si="247">IF(D82="SELL",E82-F82,F82-E82)*C82</f>
        <v>3037.9746835443</v>
      </c>
      <c r="I82" s="55">
        <f t="shared" ref="I82:I83" si="248">IF(D82="SELL",IF(G82="-","0",F82-G82),IF(D82="BUY",IF(G82="-","0",G82-F82)))*C82</f>
        <v>0</v>
      </c>
      <c r="J82" s="59">
        <f t="shared" ref="J82" si="249">SUM(H82:I82)</f>
        <v>3037.9746835443</v>
      </c>
    </row>
    <row r="83" spans="1:10">
      <c r="A83" s="51">
        <v>43370</v>
      </c>
      <c r="B83" s="52" t="s">
        <v>70</v>
      </c>
      <c r="C83" s="53">
        <f t="shared" ref="C83:C84" si="250">300000/E83</f>
        <v>131.578947368421</v>
      </c>
      <c r="D83" s="54" t="s">
        <v>22</v>
      </c>
      <c r="E83" s="55">
        <v>2280</v>
      </c>
      <c r="F83" s="55">
        <v>2250</v>
      </c>
      <c r="G83" s="55">
        <v>2220</v>
      </c>
      <c r="H83" s="55">
        <f t="shared" ref="H83:H84" si="251">IF(D83="SELL",E83-F83,F83-E83)*C83</f>
        <v>3947.36842105263</v>
      </c>
      <c r="I83" s="55">
        <f t="shared" si="248"/>
        <v>3947.36842105263</v>
      </c>
      <c r="J83" s="59">
        <f t="shared" ref="J83:J84" si="252">SUM(H83:I83)</f>
        <v>7894.73684210526</v>
      </c>
    </row>
    <row r="84" spans="1:10">
      <c r="A84" s="51">
        <v>43369</v>
      </c>
      <c r="B84" s="52" t="s">
        <v>35</v>
      </c>
      <c r="C84" s="53">
        <f t="shared" si="250"/>
        <v>501.672240802676</v>
      </c>
      <c r="D84" s="54" t="s">
        <v>12</v>
      </c>
      <c r="E84" s="55">
        <v>598</v>
      </c>
      <c r="F84" s="55">
        <v>605</v>
      </c>
      <c r="G84" s="55">
        <v>612</v>
      </c>
      <c r="H84" s="55">
        <f t="shared" si="251"/>
        <v>3511.70568561873</v>
      </c>
      <c r="I84" s="55">
        <f t="shared" ref="I84:I88" si="253">IF(D84="SELL",IF(G84="-","0",F84-G84),IF(D84="BUY",IF(G84="-","0",G84-F84)))*C84</f>
        <v>3511.70568561873</v>
      </c>
      <c r="J84" s="59">
        <f t="shared" si="252"/>
        <v>7023.41137123746</v>
      </c>
    </row>
    <row r="85" spans="1:10">
      <c r="A85" s="51">
        <v>43368</v>
      </c>
      <c r="B85" s="52" t="s">
        <v>71</v>
      </c>
      <c r="C85" s="53">
        <f t="shared" ref="C85:C88" si="254">300000/E85</f>
        <v>325.027085590466</v>
      </c>
      <c r="D85" s="54" t="s">
        <v>22</v>
      </c>
      <c r="E85" s="55">
        <v>923</v>
      </c>
      <c r="F85" s="55">
        <v>910</v>
      </c>
      <c r="G85" s="55">
        <v>860</v>
      </c>
      <c r="H85" s="55">
        <f t="shared" ref="H85:H88" si="255">IF(D85="SELL",E85-F85,F85-E85)*C85</f>
        <v>4225.35211267606</v>
      </c>
      <c r="I85" s="55">
        <f t="shared" si="253"/>
        <v>16251.3542795233</v>
      </c>
      <c r="J85" s="59">
        <f t="shared" ref="J85:J88" si="256">SUM(H85:I85)</f>
        <v>20476.7063921993</v>
      </c>
    </row>
    <row r="86" spans="1:10">
      <c r="A86" s="51">
        <v>43367</v>
      </c>
      <c r="B86" s="52" t="s">
        <v>70</v>
      </c>
      <c r="C86" s="53">
        <f t="shared" si="254"/>
        <v>131.348511383538</v>
      </c>
      <c r="D86" s="54" t="s">
        <v>22</v>
      </c>
      <c r="E86" s="55">
        <v>2284</v>
      </c>
      <c r="F86" s="55">
        <v>2250</v>
      </c>
      <c r="G86" s="55">
        <v>2200</v>
      </c>
      <c r="H86" s="55">
        <f t="shared" si="255"/>
        <v>4465.84938704028</v>
      </c>
      <c r="I86" s="55">
        <f t="shared" si="253"/>
        <v>6567.42556917688</v>
      </c>
      <c r="J86" s="59">
        <f t="shared" si="256"/>
        <v>11033.2749562172</v>
      </c>
    </row>
    <row r="87" spans="1:10">
      <c r="A87" s="51">
        <v>43364</v>
      </c>
      <c r="B87" s="52" t="s">
        <v>72</v>
      </c>
      <c r="C87" s="53">
        <f t="shared" si="254"/>
        <v>405.405405405405</v>
      </c>
      <c r="D87" s="54" t="s">
        <v>12</v>
      </c>
      <c r="E87" s="55">
        <v>740</v>
      </c>
      <c r="F87" s="55">
        <v>728</v>
      </c>
      <c r="G87" s="55" t="s">
        <v>14</v>
      </c>
      <c r="H87" s="55">
        <f t="shared" si="255"/>
        <v>-4864.86486486487</v>
      </c>
      <c r="I87" s="55">
        <f t="shared" si="253"/>
        <v>0</v>
      </c>
      <c r="J87" s="59">
        <f t="shared" si="256"/>
        <v>-4864.86486486487</v>
      </c>
    </row>
    <row r="88" spans="1:10">
      <c r="A88" s="51">
        <v>43362</v>
      </c>
      <c r="B88" s="52" t="s">
        <v>73</v>
      </c>
      <c r="C88" s="53">
        <f t="shared" si="254"/>
        <v>709.219858156028</v>
      </c>
      <c r="D88" s="54" t="s">
        <v>12</v>
      </c>
      <c r="E88" s="55">
        <v>423</v>
      </c>
      <c r="F88" s="55">
        <v>430</v>
      </c>
      <c r="G88" s="55" t="s">
        <v>14</v>
      </c>
      <c r="H88" s="55">
        <f t="shared" si="255"/>
        <v>4964.5390070922</v>
      </c>
      <c r="I88" s="55">
        <f t="shared" si="253"/>
        <v>0</v>
      </c>
      <c r="J88" s="59">
        <f t="shared" si="256"/>
        <v>4964.5390070922</v>
      </c>
    </row>
    <row r="89" spans="1:10">
      <c r="A89" s="51">
        <v>43361</v>
      </c>
      <c r="B89" s="52" t="s">
        <v>74</v>
      </c>
      <c r="C89" s="53">
        <f t="shared" ref="C89" si="257">300000/E89</f>
        <v>714.285714285714</v>
      </c>
      <c r="D89" s="54" t="s">
        <v>12</v>
      </c>
      <c r="E89" s="55">
        <v>420</v>
      </c>
      <c r="F89" s="55">
        <v>427</v>
      </c>
      <c r="G89" s="55" t="s">
        <v>14</v>
      </c>
      <c r="H89" s="55">
        <f t="shared" ref="H89" si="258">IF(D89="SELL",E89-F89,F89-E89)*C89</f>
        <v>5000</v>
      </c>
      <c r="I89" s="55">
        <f t="shared" ref="I89" si="259">IF(D89="SELL",IF(G89="-","0",F89-G89),IF(D89="BUY",IF(G89="-","0",G89-F89)))*C89</f>
        <v>0</v>
      </c>
      <c r="J89" s="59">
        <f t="shared" ref="J89" si="260">SUM(H89:I89)</f>
        <v>5000</v>
      </c>
    </row>
    <row r="90" spans="1:10">
      <c r="A90" s="51">
        <v>43360</v>
      </c>
      <c r="B90" s="52" t="s">
        <v>75</v>
      </c>
      <c r="C90" s="53">
        <f t="shared" ref="C90:C96" si="261">300000/E90</f>
        <v>515.463917525773</v>
      </c>
      <c r="D90" s="54" t="s">
        <v>12</v>
      </c>
      <c r="E90" s="55">
        <v>582</v>
      </c>
      <c r="F90" s="55">
        <v>582</v>
      </c>
      <c r="G90" s="55" t="s">
        <v>14</v>
      </c>
      <c r="H90" s="55">
        <f t="shared" ref="H90:H93" si="262">IF(D90="SELL",E90-F90,F90-E90)*C90</f>
        <v>0</v>
      </c>
      <c r="I90" s="55">
        <f t="shared" ref="I90:I93" si="263">IF(D90="SELL",IF(G90="-","0",F90-G90),IF(D90="BUY",IF(G90="-","0",G90-F90)))*C90</f>
        <v>0</v>
      </c>
      <c r="J90" s="59">
        <f t="shared" ref="J90:J93" si="264">SUM(H90:I90)</f>
        <v>0</v>
      </c>
    </row>
    <row r="91" spans="1:10">
      <c r="A91" s="51">
        <v>43357</v>
      </c>
      <c r="B91" s="52" t="s">
        <v>76</v>
      </c>
      <c r="C91" s="53">
        <f t="shared" ref="C91" si="265">300000/E91</f>
        <v>394.736842105263</v>
      </c>
      <c r="D91" s="54" t="s">
        <v>12</v>
      </c>
      <c r="E91" s="55">
        <v>760</v>
      </c>
      <c r="F91" s="55">
        <v>770</v>
      </c>
      <c r="G91" s="55" t="s">
        <v>14</v>
      </c>
      <c r="H91" s="55">
        <f t="shared" ref="H91" si="266">IF(D91="SELL",E91-F91,F91-E91)*C91</f>
        <v>3947.36842105263</v>
      </c>
      <c r="I91" s="55">
        <f t="shared" ref="I91" si="267">IF(D91="SELL",IF(G91="-","0",F91-G91),IF(D91="BUY",IF(G91="-","0",G91-F91)))*C91</f>
        <v>0</v>
      </c>
      <c r="J91" s="59">
        <f t="shared" ref="J91" si="268">SUM(H91:I91)</f>
        <v>3947.36842105263</v>
      </c>
    </row>
    <row r="92" spans="1:10">
      <c r="A92" s="51">
        <v>43355</v>
      </c>
      <c r="B92" s="52" t="s">
        <v>77</v>
      </c>
      <c r="C92" s="53">
        <f t="shared" si="261"/>
        <v>694.444444444444</v>
      </c>
      <c r="D92" s="54" t="s">
        <v>22</v>
      </c>
      <c r="E92" s="55">
        <v>432</v>
      </c>
      <c r="F92" s="55">
        <v>425</v>
      </c>
      <c r="G92" s="55">
        <v>420</v>
      </c>
      <c r="H92" s="55">
        <f t="shared" ref="H92" si="269">IF(D92="SELL",E92-F92,F92-E92)*C92</f>
        <v>4861.11111111111</v>
      </c>
      <c r="I92" s="55">
        <f t="shared" ref="I92" si="270">IF(D92="SELL",IF(G92="-","0",F92-G92),IF(D92="BUY",IF(G92="-","0",G92-F92)))*C92</f>
        <v>3472.22222222222</v>
      </c>
      <c r="J92" s="59">
        <f t="shared" ref="J92" si="271">SUM(H92:I92)</f>
        <v>8333.33333333333</v>
      </c>
    </row>
    <row r="93" spans="1:10">
      <c r="A93" s="51">
        <v>43354</v>
      </c>
      <c r="B93" s="52" t="s">
        <v>78</v>
      </c>
      <c r="C93" s="53">
        <f t="shared" ref="C93" si="272">300000/E93</f>
        <v>494.233937397035</v>
      </c>
      <c r="D93" s="54" t="s">
        <v>12</v>
      </c>
      <c r="E93" s="55">
        <v>607</v>
      </c>
      <c r="F93" s="55">
        <v>615</v>
      </c>
      <c r="G93" s="55" t="s">
        <v>14</v>
      </c>
      <c r="H93" s="55">
        <f t="shared" si="262"/>
        <v>3953.87149917628</v>
      </c>
      <c r="I93" s="55">
        <f t="shared" si="263"/>
        <v>0</v>
      </c>
      <c r="J93" s="59">
        <f t="shared" si="264"/>
        <v>3953.87149917628</v>
      </c>
    </row>
    <row r="94" spans="1:10">
      <c r="A94" s="51">
        <v>43353</v>
      </c>
      <c r="B94" s="52" t="s">
        <v>79</v>
      </c>
      <c r="C94" s="53">
        <f t="shared" si="261"/>
        <v>961.538461538462</v>
      </c>
      <c r="D94" s="54" t="s">
        <v>12</v>
      </c>
      <c r="E94" s="55">
        <v>312</v>
      </c>
      <c r="F94" s="55">
        <v>318</v>
      </c>
      <c r="G94" s="55">
        <v>320</v>
      </c>
      <c r="H94" s="55">
        <f t="shared" ref="H94:H96" si="273">IF(D94="SELL",E94-F94,F94-E94)*C94</f>
        <v>5769.23076923077</v>
      </c>
      <c r="I94" s="55">
        <f t="shared" ref="I94:I95" si="274">IF(D94="SELL",IF(G94="-","0",F94-G94),IF(D94="BUY",IF(G94="-","0",G94-F94)))*C94</f>
        <v>1923.07692307692</v>
      </c>
      <c r="J94" s="59">
        <f t="shared" ref="J94:J96" si="275">SUM(H94:I94)</f>
        <v>7692.30769230769</v>
      </c>
    </row>
    <row r="95" spans="1:10">
      <c r="A95" s="51">
        <v>43350</v>
      </c>
      <c r="B95" s="52" t="s">
        <v>49</v>
      </c>
      <c r="C95" s="53">
        <f t="shared" si="261"/>
        <v>582.52427184466</v>
      </c>
      <c r="D95" s="54" t="s">
        <v>12</v>
      </c>
      <c r="E95" s="55">
        <v>515</v>
      </c>
      <c r="F95" s="55">
        <v>523</v>
      </c>
      <c r="G95" s="55">
        <v>530</v>
      </c>
      <c r="H95" s="55">
        <f t="shared" si="273"/>
        <v>4660.19417475728</v>
      </c>
      <c r="I95" s="55">
        <f t="shared" si="274"/>
        <v>4077.66990291262</v>
      </c>
      <c r="J95" s="59">
        <f t="shared" si="275"/>
        <v>8737.8640776699</v>
      </c>
    </row>
    <row r="96" spans="1:10">
      <c r="A96" s="51">
        <v>43349</v>
      </c>
      <c r="B96" s="52" t="s">
        <v>80</v>
      </c>
      <c r="C96" s="53">
        <f t="shared" si="261"/>
        <v>1075.2688172043</v>
      </c>
      <c r="D96" s="54" t="s">
        <v>12</v>
      </c>
      <c r="E96" s="55">
        <v>279</v>
      </c>
      <c r="F96" s="55">
        <v>283</v>
      </c>
      <c r="G96" s="55" t="s">
        <v>14</v>
      </c>
      <c r="H96" s="55">
        <f t="shared" si="273"/>
        <v>4301.0752688172</v>
      </c>
      <c r="I96" s="55">
        <v>0</v>
      </c>
      <c r="J96" s="59">
        <f t="shared" si="275"/>
        <v>4301.0752688172</v>
      </c>
    </row>
    <row r="97" spans="1:10">
      <c r="A97" s="51">
        <v>43347</v>
      </c>
      <c r="B97" s="52" t="s">
        <v>11</v>
      </c>
      <c r="C97" s="53">
        <f t="shared" ref="C97" si="276">300000/E97</f>
        <v>694.444444444444</v>
      </c>
      <c r="D97" s="54" t="s">
        <v>12</v>
      </c>
      <c r="E97" s="55">
        <v>432</v>
      </c>
      <c r="F97" s="55">
        <v>424</v>
      </c>
      <c r="G97" s="55" t="s">
        <v>14</v>
      </c>
      <c r="H97" s="55">
        <f t="shared" ref="H97" si="277">IF(D97="SELL",E97-F97,F97-E97)*C97</f>
        <v>-5555.55555555556</v>
      </c>
      <c r="I97" s="55">
        <v>0</v>
      </c>
      <c r="J97" s="59">
        <f t="shared" ref="J97" si="278">SUM(H97:I97)</f>
        <v>-5555.55555555556</v>
      </c>
    </row>
    <row r="98" spans="1:10">
      <c r="A98" s="51">
        <v>43347</v>
      </c>
      <c r="B98" s="52" t="s">
        <v>81</v>
      </c>
      <c r="C98" s="53">
        <f t="shared" ref="C98" si="279">300000/E98</f>
        <v>684.931506849315</v>
      </c>
      <c r="D98" s="54" t="s">
        <v>22</v>
      </c>
      <c r="E98" s="55">
        <v>438</v>
      </c>
      <c r="F98" s="55">
        <v>432</v>
      </c>
      <c r="G98" s="55" t="s">
        <v>14</v>
      </c>
      <c r="H98" s="55">
        <f t="shared" ref="H98" si="280">IF(D98="SELL",E98-F98,F98-E98)*C98</f>
        <v>4109.58904109589</v>
      </c>
      <c r="I98" s="55">
        <v>0</v>
      </c>
      <c r="J98" s="59">
        <f t="shared" ref="J98" si="281">SUM(H98:I98)</f>
        <v>4109.58904109589</v>
      </c>
    </row>
    <row r="99" spans="1:10">
      <c r="A99" s="51">
        <v>43346</v>
      </c>
      <c r="B99" s="52" t="s">
        <v>82</v>
      </c>
      <c r="C99" s="53">
        <f t="shared" ref="C99" si="282">300000/E99</f>
        <v>835.654596100279</v>
      </c>
      <c r="D99" s="54" t="s">
        <v>12</v>
      </c>
      <c r="E99" s="55">
        <v>359</v>
      </c>
      <c r="F99" s="55">
        <v>365</v>
      </c>
      <c r="G99" s="55">
        <v>366</v>
      </c>
      <c r="H99" s="55">
        <f t="shared" ref="H99" si="283">IF(D99="SELL",E99-F99,F99-E99)*C99</f>
        <v>5013.92757660167</v>
      </c>
      <c r="I99" s="55">
        <v>0</v>
      </c>
      <c r="J99" s="59">
        <f t="shared" ref="J99" si="284">SUM(H99:I99)</f>
        <v>5013.92757660167</v>
      </c>
    </row>
    <row r="100" spans="1:10">
      <c r="A100" s="51">
        <v>43342</v>
      </c>
      <c r="B100" s="52" t="s">
        <v>13</v>
      </c>
      <c r="C100" s="53">
        <f t="shared" ref="C100" si="285">300000/E100</f>
        <v>757.575757575758</v>
      </c>
      <c r="D100" s="54" t="s">
        <v>22</v>
      </c>
      <c r="E100" s="55">
        <v>396</v>
      </c>
      <c r="F100" s="55">
        <v>391</v>
      </c>
      <c r="G100" s="55">
        <v>389</v>
      </c>
      <c r="H100" s="55">
        <f t="shared" ref="H100" si="286">IF(D100="SELL",E100-F100,F100-E100)*C100</f>
        <v>3787.87878787879</v>
      </c>
      <c r="I100" s="55">
        <v>0</v>
      </c>
      <c r="J100" s="59">
        <f t="shared" ref="J100" si="287">SUM(H100:I100)</f>
        <v>3787.87878787879</v>
      </c>
    </row>
    <row r="101" spans="1:10">
      <c r="A101" s="51">
        <v>43341</v>
      </c>
      <c r="B101" s="52" t="s">
        <v>81</v>
      </c>
      <c r="C101" s="53">
        <f t="shared" ref="C101:C102" si="288">300000/E101</f>
        <v>634.249471458774</v>
      </c>
      <c r="D101" s="54" t="s">
        <v>12</v>
      </c>
      <c r="E101" s="55">
        <v>473</v>
      </c>
      <c r="F101" s="55">
        <v>468</v>
      </c>
      <c r="G101" s="55" t="s">
        <v>14</v>
      </c>
      <c r="H101" s="55">
        <f t="shared" ref="H101:H102" si="289">IF(D101="SELL",E101-F101,F101-E101)*C101</f>
        <v>-3171.24735729387</v>
      </c>
      <c r="I101" s="55">
        <v>0</v>
      </c>
      <c r="J101" s="59">
        <f t="shared" ref="J101:J102" si="290">SUM(H101:I101)</f>
        <v>-3171.24735729387</v>
      </c>
    </row>
    <row r="102" spans="1:10">
      <c r="A102" s="51">
        <v>43340</v>
      </c>
      <c r="B102" s="52" t="s">
        <v>83</v>
      </c>
      <c r="C102" s="53">
        <f t="shared" si="288"/>
        <v>705.882352941176</v>
      </c>
      <c r="D102" s="54" t="s">
        <v>12</v>
      </c>
      <c r="E102" s="55">
        <v>425</v>
      </c>
      <c r="F102" s="55">
        <v>430</v>
      </c>
      <c r="G102" s="55" t="s">
        <v>14</v>
      </c>
      <c r="H102" s="55">
        <f t="shared" si="289"/>
        <v>3529.41176470588</v>
      </c>
      <c r="I102" s="55">
        <v>0</v>
      </c>
      <c r="J102" s="59">
        <f t="shared" si="290"/>
        <v>3529.41176470588</v>
      </c>
    </row>
    <row r="103" spans="1:10">
      <c r="A103" s="51">
        <v>43339</v>
      </c>
      <c r="B103" s="52" t="s">
        <v>84</v>
      </c>
      <c r="C103" s="53">
        <f t="shared" ref="C103" si="291">300000/E103</f>
        <v>983.606557377049</v>
      </c>
      <c r="D103" s="54" t="s">
        <v>12</v>
      </c>
      <c r="E103" s="55">
        <v>305</v>
      </c>
      <c r="F103" s="55">
        <v>305</v>
      </c>
      <c r="G103" s="55" t="s">
        <v>14</v>
      </c>
      <c r="H103" s="55">
        <f t="shared" ref="H103" si="292">IF(D103="SELL",E103-F103,F103-E103)*C103</f>
        <v>0</v>
      </c>
      <c r="I103" s="55">
        <v>0</v>
      </c>
      <c r="J103" s="59">
        <f t="shared" ref="J103" si="293">SUM(H103:I103)</f>
        <v>0</v>
      </c>
    </row>
    <row r="104" spans="1:10">
      <c r="A104" s="51">
        <v>43336</v>
      </c>
      <c r="B104" s="52" t="s">
        <v>85</v>
      </c>
      <c r="C104" s="53">
        <f t="shared" ref="C104:C105" si="294">300000/E104</f>
        <v>493.421052631579</v>
      </c>
      <c r="D104" s="54" t="s">
        <v>12</v>
      </c>
      <c r="E104" s="55">
        <v>608</v>
      </c>
      <c r="F104" s="55">
        <v>612.5</v>
      </c>
      <c r="G104" s="55" t="s">
        <v>14</v>
      </c>
      <c r="H104" s="55">
        <f t="shared" ref="H104:H105" si="295">IF(D104="SELL",E104-F104,F104-E104)*C104</f>
        <v>2220.39473684211</v>
      </c>
      <c r="I104" s="55">
        <v>0</v>
      </c>
      <c r="J104" s="59">
        <f t="shared" ref="J104:J105" si="296">SUM(H104:I104)</f>
        <v>2220.39473684211</v>
      </c>
    </row>
    <row r="105" spans="1:10">
      <c r="A105" s="51">
        <v>43335</v>
      </c>
      <c r="B105" s="52" t="s">
        <v>86</v>
      </c>
      <c r="C105" s="53">
        <f t="shared" si="294"/>
        <v>540.540540540541</v>
      </c>
      <c r="D105" s="54" t="s">
        <v>12</v>
      </c>
      <c r="E105" s="55">
        <v>555</v>
      </c>
      <c r="F105" s="55">
        <v>563</v>
      </c>
      <c r="G105" s="55" t="s">
        <v>14</v>
      </c>
      <c r="H105" s="55">
        <f t="shared" si="295"/>
        <v>4324.32432432432</v>
      </c>
      <c r="I105" s="55">
        <v>0</v>
      </c>
      <c r="J105" s="59">
        <f t="shared" si="296"/>
        <v>4324.32432432432</v>
      </c>
    </row>
    <row r="106" spans="1:10">
      <c r="A106" s="51">
        <v>43329</v>
      </c>
      <c r="B106" s="52" t="s">
        <v>84</v>
      </c>
      <c r="C106" s="53">
        <f t="shared" ref="C106" si="297">300000/E106</f>
        <v>1006.71140939597</v>
      </c>
      <c r="D106" s="54" t="s">
        <v>12</v>
      </c>
      <c r="E106" s="55">
        <v>298</v>
      </c>
      <c r="F106" s="55">
        <v>303</v>
      </c>
      <c r="G106" s="55">
        <v>308</v>
      </c>
      <c r="H106" s="55">
        <f t="shared" ref="H106" si="298">IF(D106="SELL",E106-F106,F106-E106)*C106</f>
        <v>5033.55704697987</v>
      </c>
      <c r="I106" s="55">
        <v>0</v>
      </c>
      <c r="J106" s="59">
        <f t="shared" ref="J106" si="299">SUM(H106:I106)</f>
        <v>5033.55704697987</v>
      </c>
    </row>
    <row r="107" spans="1:10">
      <c r="A107" s="51">
        <v>43328</v>
      </c>
      <c r="B107" s="52" t="s">
        <v>60</v>
      </c>
      <c r="C107" s="53">
        <f t="shared" ref="C107" si="300">300000/E107</f>
        <v>961.538461538462</v>
      </c>
      <c r="D107" s="54" t="s">
        <v>12</v>
      </c>
      <c r="E107" s="55">
        <v>312</v>
      </c>
      <c r="F107" s="55">
        <v>317</v>
      </c>
      <c r="G107" s="55">
        <v>321</v>
      </c>
      <c r="H107" s="55">
        <f t="shared" ref="H107" si="301">IF(D107="SELL",E107-F107,F107-E107)*C107</f>
        <v>4807.69230769231</v>
      </c>
      <c r="I107" s="55">
        <f t="shared" ref="I107:I109" si="302">IF(D107="SELL",IF(G107="-","0",F107-G107),IF(D107="BUY",IF(G107="-","0",G107-F107)))*C107</f>
        <v>3846.15384615385</v>
      </c>
      <c r="J107" s="59">
        <f t="shared" ref="J107" si="303">SUM(H107:I107)</f>
        <v>8653.84615384615</v>
      </c>
    </row>
    <row r="108" spans="1:10">
      <c r="A108" s="51">
        <v>43326</v>
      </c>
      <c r="B108" s="52" t="s">
        <v>42</v>
      </c>
      <c r="C108" s="53">
        <f t="shared" ref="C108:C109" si="304">300000/E108</f>
        <v>465.116279069767</v>
      </c>
      <c r="D108" s="54" t="s">
        <v>12</v>
      </c>
      <c r="E108" s="55">
        <v>645</v>
      </c>
      <c r="F108" s="55">
        <v>655</v>
      </c>
      <c r="G108" s="55" t="s">
        <v>14</v>
      </c>
      <c r="H108" s="55">
        <f t="shared" ref="H108:H109" si="305">IF(D108="SELL",E108-F108,F108-E108)*C108</f>
        <v>4651.16279069767</v>
      </c>
      <c r="I108" s="55">
        <v>0</v>
      </c>
      <c r="J108" s="59">
        <f t="shared" ref="J108:J109" si="306">SUM(H108:I108)</f>
        <v>4651.16279069767</v>
      </c>
    </row>
    <row r="109" spans="1:10">
      <c r="A109" s="51">
        <v>43326</v>
      </c>
      <c r="B109" s="52" t="s">
        <v>87</v>
      </c>
      <c r="C109" s="53">
        <f t="shared" si="304"/>
        <v>412.654745529574</v>
      </c>
      <c r="D109" s="54" t="s">
        <v>12</v>
      </c>
      <c r="E109" s="55">
        <v>727</v>
      </c>
      <c r="F109" s="55">
        <v>738</v>
      </c>
      <c r="G109" s="55">
        <v>748</v>
      </c>
      <c r="H109" s="55">
        <f t="shared" si="305"/>
        <v>4539.20220082531</v>
      </c>
      <c r="I109" s="55">
        <f t="shared" si="302"/>
        <v>4126.54745529574</v>
      </c>
      <c r="J109" s="59">
        <f t="shared" si="306"/>
        <v>8665.74965612105</v>
      </c>
    </row>
    <row r="110" spans="1:10">
      <c r="A110" s="51">
        <v>43325</v>
      </c>
      <c r="B110" s="52" t="s">
        <v>88</v>
      </c>
      <c r="C110" s="53">
        <f t="shared" ref="C110" si="307">300000/E110</f>
        <v>493.421052631579</v>
      </c>
      <c r="D110" s="54" t="s">
        <v>12</v>
      </c>
      <c r="E110" s="55">
        <v>608</v>
      </c>
      <c r="F110" s="55">
        <v>618</v>
      </c>
      <c r="G110" s="55" t="s">
        <v>14</v>
      </c>
      <c r="H110" s="55">
        <f t="shared" ref="H110" si="308">IF(D110="SELL",E110-F110,F110-E110)*C110</f>
        <v>4934.21052631579</v>
      </c>
      <c r="I110" s="55">
        <v>0</v>
      </c>
      <c r="J110" s="59">
        <f t="shared" ref="J110" si="309">SUM(H110:I110)</f>
        <v>4934.21052631579</v>
      </c>
    </row>
    <row r="111" spans="1:10">
      <c r="A111" s="51">
        <v>43322</v>
      </c>
      <c r="B111" s="52" t="s">
        <v>89</v>
      </c>
      <c r="C111" s="53">
        <f t="shared" ref="C111" si="310">300000/E111</f>
        <v>357.99522673031</v>
      </c>
      <c r="D111" s="54" t="s">
        <v>12</v>
      </c>
      <c r="E111" s="55">
        <v>838</v>
      </c>
      <c r="F111" s="55">
        <v>845</v>
      </c>
      <c r="G111" s="55" t="s">
        <v>14</v>
      </c>
      <c r="H111" s="55">
        <f t="shared" ref="H111" si="311">IF(D111="SELL",E111-F111,F111-E111)*C111</f>
        <v>2505.96658711217</v>
      </c>
      <c r="I111" s="55">
        <v>0</v>
      </c>
      <c r="J111" s="59">
        <f t="shared" ref="J111" si="312">SUM(H111:I111)</f>
        <v>2505.96658711217</v>
      </c>
    </row>
    <row r="112" spans="1:10">
      <c r="A112" s="51">
        <v>43322</v>
      </c>
      <c r="B112" s="52" t="s">
        <v>60</v>
      </c>
      <c r="C112" s="53">
        <f t="shared" ref="C112" si="313">300000/E112</f>
        <v>911.854103343465</v>
      </c>
      <c r="D112" s="54" t="s">
        <v>12</v>
      </c>
      <c r="E112" s="55">
        <v>329</v>
      </c>
      <c r="F112" s="55">
        <v>324</v>
      </c>
      <c r="G112" s="55" t="s">
        <v>14</v>
      </c>
      <c r="H112" s="55">
        <f t="shared" ref="H112" si="314">IF(D112="SELL",E112-F112,F112-E112)*C112</f>
        <v>-4559.27051671733</v>
      </c>
      <c r="I112" s="55">
        <v>0</v>
      </c>
      <c r="J112" s="59">
        <f t="shared" ref="J112" si="315">SUM(H112:I112)</f>
        <v>-4559.27051671733</v>
      </c>
    </row>
    <row r="113" spans="1:10">
      <c r="A113" s="51">
        <v>43321</v>
      </c>
      <c r="B113" s="52" t="s">
        <v>50</v>
      </c>
      <c r="C113" s="53">
        <f t="shared" ref="C113:C114" si="316">300000/E113</f>
        <v>663.716814159292</v>
      </c>
      <c r="D113" s="54" t="s">
        <v>12</v>
      </c>
      <c r="E113" s="55">
        <v>452</v>
      </c>
      <c r="F113" s="55">
        <v>455</v>
      </c>
      <c r="G113" s="55" t="s">
        <v>14</v>
      </c>
      <c r="H113" s="55">
        <f t="shared" ref="H113:H114" si="317">IF(D113="SELL",E113-F113,F113-E113)*C113</f>
        <v>1991.15044247788</v>
      </c>
      <c r="I113" s="55">
        <v>0</v>
      </c>
      <c r="J113" s="59">
        <f t="shared" ref="J113:J114" si="318">SUM(H113:I113)</f>
        <v>1991.15044247788</v>
      </c>
    </row>
    <row r="114" spans="1:10">
      <c r="A114" s="51">
        <v>43321</v>
      </c>
      <c r="B114" s="52" t="s">
        <v>90</v>
      </c>
      <c r="C114" s="53">
        <f t="shared" si="316"/>
        <v>422.535211267606</v>
      </c>
      <c r="D114" s="54" t="s">
        <v>12</v>
      </c>
      <c r="E114" s="55">
        <v>710</v>
      </c>
      <c r="F114" s="55">
        <v>720</v>
      </c>
      <c r="G114" s="55">
        <v>740</v>
      </c>
      <c r="H114" s="55">
        <f t="shared" si="317"/>
        <v>4225.35211267606</v>
      </c>
      <c r="I114" s="55">
        <f t="shared" ref="I114" si="319">IF(D114="SELL",IF(G114="-","0",F114-G114),IF(D114="BUY",IF(G114="-","0",G114-F114)))*C114</f>
        <v>8450.70422535211</v>
      </c>
      <c r="J114" s="59">
        <f t="shared" si="318"/>
        <v>12676.0563380282</v>
      </c>
    </row>
    <row r="115" spans="1:10">
      <c r="A115" s="51">
        <v>43318</v>
      </c>
      <c r="B115" s="52" t="s">
        <v>87</v>
      </c>
      <c r="C115" s="53">
        <f t="shared" ref="C115:C119" si="320">300000/E115</f>
        <v>476.190476190476</v>
      </c>
      <c r="D115" s="54" t="s">
        <v>12</v>
      </c>
      <c r="E115" s="55">
        <v>630</v>
      </c>
      <c r="F115" s="55">
        <v>640</v>
      </c>
      <c r="G115" s="55" t="s">
        <v>14</v>
      </c>
      <c r="H115" s="55">
        <f t="shared" ref="H115:H119" si="321">IF(D115="SELL",E115-F115,F115-E115)*C115</f>
        <v>4761.90476190476</v>
      </c>
      <c r="I115" s="55">
        <v>0</v>
      </c>
      <c r="J115" s="59">
        <f t="shared" ref="J115:J119" si="322">SUM(H115:I115)</f>
        <v>4761.90476190476</v>
      </c>
    </row>
    <row r="116" spans="1:10">
      <c r="A116" s="51">
        <v>43315</v>
      </c>
      <c r="B116" s="52" t="s">
        <v>86</v>
      </c>
      <c r="C116" s="53">
        <f t="shared" si="320"/>
        <v>525.394045534151</v>
      </c>
      <c r="D116" s="54" t="s">
        <v>12</v>
      </c>
      <c r="E116" s="55">
        <v>571</v>
      </c>
      <c r="F116" s="55">
        <v>577</v>
      </c>
      <c r="G116" s="55" t="s">
        <v>14</v>
      </c>
      <c r="H116" s="55">
        <f t="shared" si="321"/>
        <v>3152.3642732049</v>
      </c>
      <c r="I116" s="55">
        <v>0</v>
      </c>
      <c r="J116" s="59">
        <f t="shared" si="322"/>
        <v>3152.3642732049</v>
      </c>
    </row>
    <row r="117" spans="1:10">
      <c r="A117" s="51">
        <v>43314</v>
      </c>
      <c r="B117" s="52" t="s">
        <v>91</v>
      </c>
      <c r="C117" s="53">
        <f t="shared" si="320"/>
        <v>710.900473933649</v>
      </c>
      <c r="D117" s="54" t="s">
        <v>12</v>
      </c>
      <c r="E117" s="55">
        <v>422</v>
      </c>
      <c r="F117" s="55">
        <v>429</v>
      </c>
      <c r="G117" s="55" t="s">
        <v>14</v>
      </c>
      <c r="H117" s="55">
        <f t="shared" si="321"/>
        <v>4976.30331753554</v>
      </c>
      <c r="I117" s="55">
        <v>0</v>
      </c>
      <c r="J117" s="59">
        <f t="shared" si="322"/>
        <v>4976.30331753554</v>
      </c>
    </row>
    <row r="118" spans="1:10">
      <c r="A118" s="51">
        <v>43312</v>
      </c>
      <c r="B118" s="52" t="s">
        <v>81</v>
      </c>
      <c r="C118" s="53">
        <f t="shared" si="320"/>
        <v>631.578947368421</v>
      </c>
      <c r="D118" s="54" t="s">
        <v>12</v>
      </c>
      <c r="E118" s="55">
        <v>475</v>
      </c>
      <c r="F118" s="55">
        <v>480</v>
      </c>
      <c r="G118" s="55" t="s">
        <v>14</v>
      </c>
      <c r="H118" s="55">
        <f t="shared" si="321"/>
        <v>3157.8947368421</v>
      </c>
      <c r="I118" s="55">
        <v>0</v>
      </c>
      <c r="J118" s="59">
        <f t="shared" si="322"/>
        <v>3157.8947368421</v>
      </c>
    </row>
    <row r="119" spans="1:10">
      <c r="A119" s="51">
        <v>43311</v>
      </c>
      <c r="B119" s="52" t="s">
        <v>92</v>
      </c>
      <c r="C119" s="53">
        <f t="shared" si="320"/>
        <v>714.285714285714</v>
      </c>
      <c r="D119" s="54" t="s">
        <v>12</v>
      </c>
      <c r="E119" s="55">
        <v>420</v>
      </c>
      <c r="F119" s="55">
        <v>427</v>
      </c>
      <c r="G119" s="55">
        <v>430</v>
      </c>
      <c r="H119" s="55">
        <f t="shared" si="321"/>
        <v>5000</v>
      </c>
      <c r="I119" s="55">
        <f t="shared" ref="I119" si="323">IF(D119="SELL",IF(G119="-","0",F119-G119),IF(D119="BUY",IF(G119="-","0",G119-F119)))*C119</f>
        <v>2142.85714285714</v>
      </c>
      <c r="J119" s="59">
        <f t="shared" si="322"/>
        <v>7142.85714285714</v>
      </c>
    </row>
    <row r="120" ht="18.75" customHeight="1" spans="1:10">
      <c r="A120" s="51">
        <v>43308</v>
      </c>
      <c r="B120" s="52" t="s">
        <v>93</v>
      </c>
      <c r="C120" s="53">
        <f t="shared" ref="C120:C127" si="324">300000/E120</f>
        <v>370.828182941904</v>
      </c>
      <c r="D120" s="54" t="s">
        <v>12</v>
      </c>
      <c r="E120" s="55">
        <v>809</v>
      </c>
      <c r="F120" s="55">
        <v>790</v>
      </c>
      <c r="G120" s="55" t="s">
        <v>14</v>
      </c>
      <c r="H120" s="55">
        <f t="shared" ref="H120:H127" si="325">IF(D120="SELL",E120-F120,F120-E120)*C120</f>
        <v>-7045.73547589617</v>
      </c>
      <c r="I120" s="55">
        <f t="shared" ref="I120:I127" si="326">IF(D120="SELL",IF(G120="-","0",F120-G120),IF(D120="BUY",IF(G120="-","0",G120-F120)))*C120</f>
        <v>0</v>
      </c>
      <c r="J120" s="59">
        <f t="shared" ref="J120:J127" si="327">SUM(H120:I120)</f>
        <v>-7045.73547589617</v>
      </c>
    </row>
    <row r="121" ht="18.75" customHeight="1" spans="1:10">
      <c r="A121" s="51">
        <v>43307</v>
      </c>
      <c r="B121" s="52" t="s">
        <v>94</v>
      </c>
      <c r="C121" s="53">
        <f t="shared" si="324"/>
        <v>993.377483443709</v>
      </c>
      <c r="D121" s="54" t="s">
        <v>12</v>
      </c>
      <c r="E121" s="55">
        <v>302</v>
      </c>
      <c r="F121" s="55">
        <v>305</v>
      </c>
      <c r="G121" s="55" t="s">
        <v>14</v>
      </c>
      <c r="H121" s="55">
        <f t="shared" si="325"/>
        <v>2980.13245033113</v>
      </c>
      <c r="I121" s="55">
        <f t="shared" si="326"/>
        <v>0</v>
      </c>
      <c r="J121" s="59">
        <f t="shared" si="327"/>
        <v>2980.13245033113</v>
      </c>
    </row>
    <row r="122" ht="18.75" customHeight="1" spans="1:10">
      <c r="A122" s="51">
        <v>43306</v>
      </c>
      <c r="B122" s="52" t="s">
        <v>95</v>
      </c>
      <c r="C122" s="53">
        <f t="shared" si="324"/>
        <v>649.350649350649</v>
      </c>
      <c r="D122" s="54" t="s">
        <v>12</v>
      </c>
      <c r="E122" s="55">
        <v>462</v>
      </c>
      <c r="F122" s="55">
        <v>470</v>
      </c>
      <c r="G122" s="55">
        <v>480</v>
      </c>
      <c r="H122" s="55">
        <f t="shared" si="325"/>
        <v>5194.8051948052</v>
      </c>
      <c r="I122" s="55">
        <f t="shared" si="326"/>
        <v>6493.50649350649</v>
      </c>
      <c r="J122" s="59">
        <f t="shared" si="327"/>
        <v>11688.3116883117</v>
      </c>
    </row>
    <row r="123" ht="18.75" customHeight="1" spans="1:10">
      <c r="A123" s="51">
        <v>43304</v>
      </c>
      <c r="B123" s="52" t="s">
        <v>96</v>
      </c>
      <c r="C123" s="53">
        <f t="shared" si="324"/>
        <v>427.350427350427</v>
      </c>
      <c r="D123" s="54" t="s">
        <v>12</v>
      </c>
      <c r="E123" s="55">
        <v>702</v>
      </c>
      <c r="F123" s="55">
        <v>692</v>
      </c>
      <c r="G123" s="55" t="s">
        <v>14</v>
      </c>
      <c r="H123" s="55">
        <f t="shared" si="325"/>
        <v>-4273.50427350427</v>
      </c>
      <c r="I123" s="55">
        <f t="shared" si="326"/>
        <v>0</v>
      </c>
      <c r="J123" s="59">
        <f t="shared" si="327"/>
        <v>-4273.50427350427</v>
      </c>
    </row>
    <row r="124" ht="18.75" customHeight="1" spans="1:10">
      <c r="A124" s="51">
        <v>43301</v>
      </c>
      <c r="B124" s="52" t="s">
        <v>90</v>
      </c>
      <c r="C124" s="53">
        <f t="shared" si="324"/>
        <v>468.75</v>
      </c>
      <c r="D124" s="54" t="s">
        <v>12</v>
      </c>
      <c r="E124" s="55">
        <v>640</v>
      </c>
      <c r="F124" s="55">
        <v>650</v>
      </c>
      <c r="G124" s="55">
        <v>675</v>
      </c>
      <c r="H124" s="55">
        <f t="shared" si="325"/>
        <v>4687.5</v>
      </c>
      <c r="I124" s="55">
        <f t="shared" si="326"/>
        <v>11718.75</v>
      </c>
      <c r="J124" s="59">
        <f t="shared" si="327"/>
        <v>16406.25</v>
      </c>
    </row>
    <row r="125" ht="18.75" customHeight="1" spans="1:10">
      <c r="A125" s="51">
        <v>43301</v>
      </c>
      <c r="B125" s="52" t="s">
        <v>16</v>
      </c>
      <c r="C125" s="53">
        <f t="shared" si="324"/>
        <v>530.973451327434</v>
      </c>
      <c r="D125" s="61" t="s">
        <v>12</v>
      </c>
      <c r="E125" s="55">
        <v>565</v>
      </c>
      <c r="F125" s="55">
        <v>557</v>
      </c>
      <c r="G125" s="55" t="s">
        <v>14</v>
      </c>
      <c r="H125" s="55">
        <f t="shared" si="325"/>
        <v>-4247.78761061947</v>
      </c>
      <c r="I125" s="55">
        <f t="shared" si="326"/>
        <v>0</v>
      </c>
      <c r="J125" s="59">
        <f t="shared" si="327"/>
        <v>-4247.78761061947</v>
      </c>
    </row>
    <row r="126" ht="18.75" customHeight="1" spans="1:10">
      <c r="A126" s="51">
        <v>43300</v>
      </c>
      <c r="B126" s="52" t="s">
        <v>18</v>
      </c>
      <c r="C126" s="53">
        <f t="shared" si="324"/>
        <v>849.85835694051</v>
      </c>
      <c r="D126" s="54" t="s">
        <v>12</v>
      </c>
      <c r="E126" s="55">
        <v>353</v>
      </c>
      <c r="F126" s="55">
        <v>358</v>
      </c>
      <c r="G126" s="55">
        <v>360</v>
      </c>
      <c r="H126" s="55">
        <f t="shared" si="325"/>
        <v>4249.29178470255</v>
      </c>
      <c r="I126" s="55">
        <f t="shared" si="326"/>
        <v>1699.71671388102</v>
      </c>
      <c r="J126" s="59">
        <f t="shared" si="327"/>
        <v>5949.00849858357</v>
      </c>
    </row>
    <row r="127" ht="18.75" customHeight="1" spans="1:10">
      <c r="A127" s="51">
        <v>43300</v>
      </c>
      <c r="B127" s="52" t="s">
        <v>81</v>
      </c>
      <c r="C127" s="53">
        <f t="shared" si="324"/>
        <v>627.615062761506</v>
      </c>
      <c r="D127" s="61" t="s">
        <v>12</v>
      </c>
      <c r="E127" s="55">
        <v>478</v>
      </c>
      <c r="F127" s="55">
        <v>485</v>
      </c>
      <c r="G127" s="55" t="s">
        <v>14</v>
      </c>
      <c r="H127" s="55">
        <f t="shared" si="325"/>
        <v>4393.30543933054</v>
      </c>
      <c r="I127" s="55">
        <f t="shared" si="326"/>
        <v>0</v>
      </c>
      <c r="J127" s="59">
        <f t="shared" si="327"/>
        <v>4393.30543933054</v>
      </c>
    </row>
    <row r="128" ht="18.75" customHeight="1" spans="1:10">
      <c r="A128" s="51">
        <v>43299</v>
      </c>
      <c r="B128" s="52" t="s">
        <v>97</v>
      </c>
      <c r="C128" s="53">
        <f t="shared" ref="C128:C133" si="328">300000/E128</f>
        <v>401.069518716578</v>
      </c>
      <c r="D128" s="54" t="s">
        <v>12</v>
      </c>
      <c r="E128" s="55">
        <v>748</v>
      </c>
      <c r="F128" s="55">
        <v>758</v>
      </c>
      <c r="G128" s="55">
        <v>768</v>
      </c>
      <c r="H128" s="55">
        <f t="shared" ref="H128:H133" si="329">IF(D128="SELL",E128-F128,F128-E128)*C128</f>
        <v>4010.69518716578</v>
      </c>
      <c r="I128" s="55">
        <f t="shared" ref="I128:I133" si="330">IF(D128="SELL",IF(G128="-","0",F128-G128),IF(D128="BUY",IF(G128="-","0",G128-F128)))*C128</f>
        <v>4010.69518716578</v>
      </c>
      <c r="J128" s="59">
        <f t="shared" ref="J128:J133" si="331">SUM(H128:I128)</f>
        <v>8021.39037433155</v>
      </c>
    </row>
    <row r="129" ht="18.75" customHeight="1" spans="1:10">
      <c r="A129" s="51">
        <v>43299</v>
      </c>
      <c r="B129" s="52" t="s">
        <v>98</v>
      </c>
      <c r="C129" s="53">
        <f t="shared" si="328"/>
        <v>580.27079303675</v>
      </c>
      <c r="D129" s="61" t="s">
        <v>12</v>
      </c>
      <c r="E129" s="55">
        <v>517</v>
      </c>
      <c r="F129" s="55">
        <v>524</v>
      </c>
      <c r="G129" s="55" t="s">
        <v>14</v>
      </c>
      <c r="H129" s="55">
        <f t="shared" si="329"/>
        <v>4061.89555125725</v>
      </c>
      <c r="I129" s="55">
        <f t="shared" si="330"/>
        <v>0</v>
      </c>
      <c r="J129" s="59">
        <f t="shared" si="331"/>
        <v>4061.89555125725</v>
      </c>
    </row>
    <row r="130" ht="18.75" customHeight="1" spans="1:10">
      <c r="A130" s="51">
        <v>43298</v>
      </c>
      <c r="B130" s="52" t="s">
        <v>74</v>
      </c>
      <c r="C130" s="53">
        <f t="shared" si="328"/>
        <v>882.352941176471</v>
      </c>
      <c r="D130" s="54" t="s">
        <v>12</v>
      </c>
      <c r="E130" s="55">
        <v>340</v>
      </c>
      <c r="F130" s="55">
        <v>346</v>
      </c>
      <c r="G130" s="55">
        <v>355</v>
      </c>
      <c r="H130" s="55">
        <f t="shared" si="329"/>
        <v>5294.11764705882</v>
      </c>
      <c r="I130" s="55">
        <f t="shared" si="330"/>
        <v>7941.17647058824</v>
      </c>
      <c r="J130" s="59">
        <f t="shared" si="331"/>
        <v>13235.2941176471</v>
      </c>
    </row>
    <row r="131" ht="18.75" customHeight="1" spans="1:10">
      <c r="A131" s="51">
        <v>43298</v>
      </c>
      <c r="B131" s="52" t="s">
        <v>81</v>
      </c>
      <c r="C131" s="53">
        <f t="shared" si="328"/>
        <v>652.173913043478</v>
      </c>
      <c r="D131" s="61" t="s">
        <v>12</v>
      </c>
      <c r="E131" s="55">
        <v>460</v>
      </c>
      <c r="F131" s="55">
        <v>467</v>
      </c>
      <c r="G131" s="55" t="s">
        <v>14</v>
      </c>
      <c r="H131" s="55">
        <f t="shared" si="329"/>
        <v>4565.21739130435</v>
      </c>
      <c r="I131" s="55">
        <f t="shared" si="330"/>
        <v>0</v>
      </c>
      <c r="J131" s="59">
        <f t="shared" si="331"/>
        <v>4565.21739130435</v>
      </c>
    </row>
    <row r="132" ht="18.75" customHeight="1" spans="1:10">
      <c r="A132" s="51">
        <v>43297</v>
      </c>
      <c r="B132" s="52" t="s">
        <v>99</v>
      </c>
      <c r="C132" s="53">
        <f t="shared" si="328"/>
        <v>879.765395894428</v>
      </c>
      <c r="D132" s="54" t="s">
        <v>22</v>
      </c>
      <c r="E132" s="55">
        <v>341</v>
      </c>
      <c r="F132" s="55">
        <v>335.65</v>
      </c>
      <c r="G132" s="55" t="s">
        <v>14</v>
      </c>
      <c r="H132" s="55">
        <f t="shared" si="329"/>
        <v>4706.74486803521</v>
      </c>
      <c r="I132" s="55">
        <f t="shared" si="330"/>
        <v>0</v>
      </c>
      <c r="J132" s="59">
        <f t="shared" si="331"/>
        <v>4706.74486803521</v>
      </c>
    </row>
    <row r="133" ht="18.75" customHeight="1" spans="1:10">
      <c r="A133" s="51">
        <v>43297</v>
      </c>
      <c r="B133" s="52" t="s">
        <v>84</v>
      </c>
      <c r="C133" s="53">
        <f t="shared" si="328"/>
        <v>1000</v>
      </c>
      <c r="D133" s="61" t="s">
        <v>12</v>
      </c>
      <c r="E133" s="55">
        <v>300</v>
      </c>
      <c r="F133" s="55">
        <v>293</v>
      </c>
      <c r="G133" s="55" t="s">
        <v>14</v>
      </c>
      <c r="H133" s="55">
        <f t="shared" si="329"/>
        <v>-7000</v>
      </c>
      <c r="I133" s="55">
        <f t="shared" si="330"/>
        <v>0</v>
      </c>
      <c r="J133" s="59">
        <f t="shared" si="331"/>
        <v>-7000</v>
      </c>
    </row>
    <row r="134" ht="18.75" customHeight="1" spans="1:10">
      <c r="A134" s="51">
        <v>43294</v>
      </c>
      <c r="B134" s="52" t="s">
        <v>73</v>
      </c>
      <c r="C134" s="56">
        <f t="shared" ref="C134:C136" si="332">200000/E134</f>
        <v>625</v>
      </c>
      <c r="D134" s="57" t="s">
        <v>12</v>
      </c>
      <c r="E134" s="55">
        <v>320</v>
      </c>
      <c r="F134" s="55">
        <v>326</v>
      </c>
      <c r="G134" s="55">
        <v>335</v>
      </c>
      <c r="H134" s="62">
        <f t="shared" ref="H134:H136" si="333">IF(D134="SELL",E134-F134,F134-E134)*C134</f>
        <v>3750</v>
      </c>
      <c r="I134" s="62">
        <f t="shared" ref="I134:I136" si="334">IF(D134="SELL",IF(G134="-","0",F134-G134),IF(D134="BUY",IF(G134="-","0",G134-F134)))*C134</f>
        <v>5625</v>
      </c>
      <c r="J134" s="62">
        <f t="shared" ref="J134:J138" si="335">I134+H134</f>
        <v>9375</v>
      </c>
    </row>
    <row r="135" ht="18.75" customHeight="1" spans="1:10">
      <c r="A135" s="51">
        <v>43294</v>
      </c>
      <c r="B135" s="52" t="s">
        <v>100</v>
      </c>
      <c r="C135" s="56">
        <f t="shared" si="332"/>
        <v>578.034682080925</v>
      </c>
      <c r="D135" s="57" t="s">
        <v>12</v>
      </c>
      <c r="E135" s="55">
        <v>346</v>
      </c>
      <c r="F135" s="55">
        <v>351</v>
      </c>
      <c r="G135" s="55" t="s">
        <v>14</v>
      </c>
      <c r="H135" s="62">
        <f t="shared" si="333"/>
        <v>2890.17341040462</v>
      </c>
      <c r="I135" s="62">
        <f t="shared" si="334"/>
        <v>0</v>
      </c>
      <c r="J135" s="62">
        <f t="shared" si="335"/>
        <v>2890.17341040462</v>
      </c>
    </row>
    <row r="136" ht="18.75" customHeight="1" spans="1:10">
      <c r="A136" s="51">
        <v>43293</v>
      </c>
      <c r="B136" s="52" t="s">
        <v>101</v>
      </c>
      <c r="C136" s="56">
        <f t="shared" si="332"/>
        <v>554.016620498615</v>
      </c>
      <c r="D136" s="57" t="s">
        <v>12</v>
      </c>
      <c r="E136" s="55">
        <v>361</v>
      </c>
      <c r="F136" s="55">
        <v>366</v>
      </c>
      <c r="G136" s="55" t="s">
        <v>14</v>
      </c>
      <c r="H136" s="62">
        <f t="shared" si="333"/>
        <v>2770.08310249307</v>
      </c>
      <c r="I136" s="62">
        <f t="shared" si="334"/>
        <v>0</v>
      </c>
      <c r="J136" s="62">
        <f t="shared" si="335"/>
        <v>2770.08310249307</v>
      </c>
    </row>
    <row r="137" ht="18.75" customHeight="1" spans="1:10">
      <c r="A137" s="51">
        <v>43292</v>
      </c>
      <c r="B137" s="52" t="s">
        <v>64</v>
      </c>
      <c r="C137" s="56">
        <f t="shared" ref="C137:C140" si="336">200000/E137</f>
        <v>547.945205479452</v>
      </c>
      <c r="D137" s="57" t="s">
        <v>12</v>
      </c>
      <c r="E137" s="55">
        <v>365</v>
      </c>
      <c r="F137" s="55">
        <v>370</v>
      </c>
      <c r="G137" s="55">
        <v>373</v>
      </c>
      <c r="H137" s="62">
        <f t="shared" ref="H137:H140" si="337">IF(D137="SELL",E137-F137,F137-E137)*C137</f>
        <v>2739.72602739726</v>
      </c>
      <c r="I137" s="62">
        <f t="shared" ref="I137:I140" si="338">IF(D137="SELL",IF(G137="-","0",F137-G137),IF(D137="BUY",IF(G137="-","0",G137-F137)))*C137</f>
        <v>1643.83561643836</v>
      </c>
      <c r="J137" s="62">
        <f t="shared" si="335"/>
        <v>4383.56164383562</v>
      </c>
    </row>
    <row r="138" ht="18.75" customHeight="1" spans="1:10">
      <c r="A138" s="51">
        <v>43290</v>
      </c>
      <c r="B138" s="52" t="s">
        <v>13</v>
      </c>
      <c r="C138" s="56">
        <f t="shared" si="336"/>
        <v>446.428571428571</v>
      </c>
      <c r="D138" s="57" t="s">
        <v>12</v>
      </c>
      <c r="E138" s="55">
        <v>448</v>
      </c>
      <c r="F138" s="55">
        <v>456</v>
      </c>
      <c r="G138" s="55">
        <v>458</v>
      </c>
      <c r="H138" s="62">
        <f t="shared" si="337"/>
        <v>3571.42857142857</v>
      </c>
      <c r="I138" s="62">
        <f t="shared" si="338"/>
        <v>892.857142857143</v>
      </c>
      <c r="J138" s="62">
        <f t="shared" si="335"/>
        <v>4464.28571428571</v>
      </c>
    </row>
    <row r="139" ht="18.75" customHeight="1" spans="1:10">
      <c r="A139" s="51">
        <v>43290</v>
      </c>
      <c r="B139" s="52" t="s">
        <v>102</v>
      </c>
      <c r="C139" s="63">
        <f t="shared" si="336"/>
        <v>53.9083557951482</v>
      </c>
      <c r="D139" s="57" t="s">
        <v>12</v>
      </c>
      <c r="E139" s="55">
        <v>3710</v>
      </c>
      <c r="F139" s="55">
        <v>3760</v>
      </c>
      <c r="G139" s="55" t="s">
        <v>14</v>
      </c>
      <c r="H139" s="62">
        <f t="shared" si="337"/>
        <v>2695.41778975741</v>
      </c>
      <c r="I139" s="62">
        <f t="shared" si="338"/>
        <v>0</v>
      </c>
      <c r="J139" s="62">
        <f t="shared" ref="J139:J140" si="339">I139+H139</f>
        <v>2695.41778975741</v>
      </c>
    </row>
    <row r="140" ht="18.75" customHeight="1" spans="1:10">
      <c r="A140" s="51">
        <v>43290</v>
      </c>
      <c r="B140" s="52" t="s">
        <v>103</v>
      </c>
      <c r="C140" s="63">
        <f t="shared" si="336"/>
        <v>271.739130434783</v>
      </c>
      <c r="D140" s="57" t="s">
        <v>12</v>
      </c>
      <c r="E140" s="55">
        <v>736</v>
      </c>
      <c r="F140" s="55">
        <v>726</v>
      </c>
      <c r="G140" s="55" t="s">
        <v>14</v>
      </c>
      <c r="H140" s="62">
        <f t="shared" si="337"/>
        <v>-2717.39130434783</v>
      </c>
      <c r="I140" s="62">
        <f t="shared" si="338"/>
        <v>0</v>
      </c>
      <c r="J140" s="62">
        <f t="shared" si="339"/>
        <v>-2717.39130434783</v>
      </c>
    </row>
    <row r="141" ht="18.75" customHeight="1" spans="1:10">
      <c r="A141" s="64"/>
      <c r="B141" s="64"/>
      <c r="C141" s="64"/>
      <c r="D141" s="64"/>
      <c r="E141" s="64"/>
      <c r="F141" s="64"/>
      <c r="G141" s="64"/>
      <c r="H141" s="64"/>
      <c r="I141" s="64"/>
      <c r="J141" s="67"/>
    </row>
    <row r="142" ht="18.75" customHeight="1" spans="1:10">
      <c r="A142" s="51">
        <v>43280</v>
      </c>
      <c r="B142" s="52" t="s">
        <v>104</v>
      </c>
      <c r="C142" s="56">
        <f t="shared" ref="C142:C147" si="340">200000/E142</f>
        <v>823.045267489712</v>
      </c>
      <c r="D142" s="57" t="s">
        <v>12</v>
      </c>
      <c r="E142" s="55">
        <v>243</v>
      </c>
      <c r="F142" s="55">
        <v>248</v>
      </c>
      <c r="G142" s="55">
        <v>250</v>
      </c>
      <c r="H142" s="62">
        <f t="shared" ref="H142:H143" si="341">IF(D142="SELL",E142-F142,F142-E142)*C142</f>
        <v>4115.22633744856</v>
      </c>
      <c r="I142" s="62">
        <f t="shared" ref="I142:I143" si="342">IF(D142="SELL",IF(G142="-","0",F142-G142),IF(D142="BUY",IF(G142="-","0",G142-F142)))*C142</f>
        <v>1646.09053497942</v>
      </c>
      <c r="J142" s="62">
        <f>I142+H142</f>
        <v>5761.31687242798</v>
      </c>
    </row>
    <row r="143" ht="18.75" customHeight="1" spans="1:10">
      <c r="A143" s="51">
        <v>43280</v>
      </c>
      <c r="B143" s="52" t="s">
        <v>18</v>
      </c>
      <c r="C143" s="56">
        <f t="shared" si="340"/>
        <v>492.610837438424</v>
      </c>
      <c r="D143" s="57" t="s">
        <v>12</v>
      </c>
      <c r="E143" s="55">
        <v>406</v>
      </c>
      <c r="F143" s="55">
        <v>410</v>
      </c>
      <c r="G143" s="55" t="s">
        <v>14</v>
      </c>
      <c r="H143" s="62">
        <f t="shared" si="341"/>
        <v>1970.44334975369</v>
      </c>
      <c r="I143" s="62">
        <f t="shared" si="342"/>
        <v>0</v>
      </c>
      <c r="J143" s="62">
        <f t="shared" ref="J143:J147" si="343">I143+H143</f>
        <v>1970.44334975369</v>
      </c>
    </row>
    <row r="144" ht="18.75" customHeight="1" spans="1:10">
      <c r="A144" s="51">
        <v>43279</v>
      </c>
      <c r="B144" s="52" t="s">
        <v>104</v>
      </c>
      <c r="C144" s="56">
        <f t="shared" si="340"/>
        <v>851.063829787234</v>
      </c>
      <c r="D144" s="57" t="s">
        <v>12</v>
      </c>
      <c r="E144" s="55">
        <v>235</v>
      </c>
      <c r="F144" s="55">
        <v>240</v>
      </c>
      <c r="G144" s="55">
        <v>245</v>
      </c>
      <c r="H144" s="62">
        <f t="shared" ref="H144" si="344">IF(D144="SELL",E144-F144,F144-E144)*C144</f>
        <v>4255.31914893617</v>
      </c>
      <c r="I144" s="62">
        <f t="shared" ref="I144" si="345">IF(D144="SELL",IF(G144="-","0",F144-G144),IF(D144="BUY",IF(G144="-","0",G144-F144)))*C144</f>
        <v>4255.31914893617</v>
      </c>
      <c r="J144" s="62">
        <f t="shared" si="343"/>
        <v>8510.63829787234</v>
      </c>
    </row>
    <row r="145" ht="18.75" customHeight="1" spans="1:10">
      <c r="A145" s="51">
        <v>43278</v>
      </c>
      <c r="B145" s="52" t="s">
        <v>53</v>
      </c>
      <c r="C145" s="56">
        <f t="shared" si="340"/>
        <v>490.196078431373</v>
      </c>
      <c r="D145" s="57" t="s">
        <v>12</v>
      </c>
      <c r="E145" s="55">
        <v>408</v>
      </c>
      <c r="F145" s="55">
        <v>412</v>
      </c>
      <c r="G145" s="55" t="s">
        <v>14</v>
      </c>
      <c r="H145" s="62">
        <f t="shared" ref="H145" si="346">IF(D145="SELL",E145-F145,F145-E145)*C145</f>
        <v>1960.78431372549</v>
      </c>
      <c r="I145" s="62">
        <f t="shared" ref="I145" si="347">IF(D145="SELL",IF(G145="-","0",F145-G145),IF(D145="BUY",IF(G145="-","0",G145-F145)))*C145</f>
        <v>0</v>
      </c>
      <c r="J145" s="62">
        <f t="shared" si="343"/>
        <v>1960.78431372549</v>
      </c>
    </row>
    <row r="146" ht="18.75" customHeight="1" spans="1:10">
      <c r="A146" s="51">
        <v>43276</v>
      </c>
      <c r="B146" s="52" t="s">
        <v>105</v>
      </c>
      <c r="C146" s="56">
        <f t="shared" si="340"/>
        <v>586.510263929619</v>
      </c>
      <c r="D146" s="57" t="s">
        <v>12</v>
      </c>
      <c r="E146" s="55">
        <v>341</v>
      </c>
      <c r="F146" s="55">
        <v>346</v>
      </c>
      <c r="G146" s="55">
        <v>348</v>
      </c>
      <c r="H146" s="62">
        <f t="shared" ref="H146:H147" si="348">IF(D146="SELL",E146-F146,F146-E146)*C146</f>
        <v>2932.55131964809</v>
      </c>
      <c r="I146" s="62">
        <f t="shared" ref="I146:I147" si="349">IF(D146="SELL",IF(G146="-","0",F146-G146),IF(D146="BUY",IF(G146="-","0",G146-F146)))*C146</f>
        <v>1173.02052785924</v>
      </c>
      <c r="J146" s="62">
        <f t="shared" si="343"/>
        <v>4105.57184750733</v>
      </c>
    </row>
    <row r="147" ht="18.75" customHeight="1" spans="1:10">
      <c r="A147" s="22">
        <v>43276</v>
      </c>
      <c r="B147" s="52" t="s">
        <v>73</v>
      </c>
      <c r="C147" s="56">
        <f t="shared" si="340"/>
        <v>623.052959501558</v>
      </c>
      <c r="D147" s="57" t="s">
        <v>12</v>
      </c>
      <c r="E147" s="55">
        <v>321</v>
      </c>
      <c r="F147" s="55">
        <v>326</v>
      </c>
      <c r="G147" s="55" t="s">
        <v>14</v>
      </c>
      <c r="H147" s="62">
        <f t="shared" si="348"/>
        <v>3115.26479750779</v>
      </c>
      <c r="I147" s="62">
        <f t="shared" si="349"/>
        <v>0</v>
      </c>
      <c r="J147" s="62">
        <f t="shared" si="343"/>
        <v>3115.26479750779</v>
      </c>
    </row>
    <row r="148" ht="18.75" customHeight="1" spans="1:10">
      <c r="A148" s="22">
        <v>43273</v>
      </c>
      <c r="B148" s="23" t="s">
        <v>106</v>
      </c>
      <c r="C148" s="8">
        <f t="shared" ref="C148:C151" si="350">MROUND(500000/E148,10)</f>
        <v>570</v>
      </c>
      <c r="D148" s="8" t="s">
        <v>107</v>
      </c>
      <c r="E148" s="24">
        <v>881</v>
      </c>
      <c r="F148" s="24">
        <v>870</v>
      </c>
      <c r="G148" s="24">
        <v>0</v>
      </c>
      <c r="H148" s="24">
        <f t="shared" ref="H148:H151" si="351">(E148-F148)*C148</f>
        <v>6270</v>
      </c>
      <c r="I148" s="24">
        <v>0</v>
      </c>
      <c r="J148" s="24">
        <f t="shared" ref="J148:J151" si="352">+I148+H148</f>
        <v>6270</v>
      </c>
    </row>
    <row r="149" ht="18.75" customHeight="1" spans="1:10">
      <c r="A149" s="22">
        <v>43272</v>
      </c>
      <c r="B149" s="23" t="s">
        <v>108</v>
      </c>
      <c r="C149" s="8">
        <f t="shared" si="350"/>
        <v>1230</v>
      </c>
      <c r="D149" s="8" t="s">
        <v>107</v>
      </c>
      <c r="E149" s="24">
        <v>405</v>
      </c>
      <c r="F149" s="24">
        <v>395</v>
      </c>
      <c r="G149" s="24">
        <v>0</v>
      </c>
      <c r="H149" s="24">
        <f t="shared" si="351"/>
        <v>12300</v>
      </c>
      <c r="I149" s="24">
        <v>0</v>
      </c>
      <c r="J149" s="24">
        <f t="shared" si="352"/>
        <v>12300</v>
      </c>
    </row>
    <row r="150" ht="18.75" customHeight="1" spans="1:10">
      <c r="A150" s="22">
        <v>43271</v>
      </c>
      <c r="B150" s="23" t="s">
        <v>109</v>
      </c>
      <c r="C150" s="8">
        <f t="shared" si="350"/>
        <v>560</v>
      </c>
      <c r="D150" s="8" t="s">
        <v>62</v>
      </c>
      <c r="E150" s="24">
        <v>893</v>
      </c>
      <c r="F150" s="24">
        <v>905</v>
      </c>
      <c r="G150" s="24">
        <v>920</v>
      </c>
      <c r="H150" s="24">
        <f>(F150-E150)*C150</f>
        <v>6720</v>
      </c>
      <c r="I150" s="24">
        <f>(G150-F150)*C150</f>
        <v>8400</v>
      </c>
      <c r="J150" s="24">
        <f t="shared" si="352"/>
        <v>15120</v>
      </c>
    </row>
    <row r="151" ht="18.75" customHeight="1" spans="1:10">
      <c r="A151" s="22">
        <v>43269</v>
      </c>
      <c r="B151" s="23" t="s">
        <v>110</v>
      </c>
      <c r="C151" s="8">
        <f t="shared" si="350"/>
        <v>880</v>
      </c>
      <c r="D151" s="8" t="s">
        <v>107</v>
      </c>
      <c r="E151" s="24">
        <v>570</v>
      </c>
      <c r="F151" s="24">
        <v>561.5</v>
      </c>
      <c r="G151" s="24">
        <v>0</v>
      </c>
      <c r="H151" s="24">
        <f t="shared" si="351"/>
        <v>7480</v>
      </c>
      <c r="I151" s="24">
        <v>0</v>
      </c>
      <c r="J151" s="24">
        <f t="shared" si="352"/>
        <v>7480</v>
      </c>
    </row>
    <row r="152" ht="18.75" customHeight="1" spans="1:11">
      <c r="A152" s="22">
        <v>43266</v>
      </c>
      <c r="B152" s="23" t="s">
        <v>108</v>
      </c>
      <c r="C152" s="8">
        <f t="shared" ref="C152:C157" si="353">MROUND(500000/E152,10)</f>
        <v>1290</v>
      </c>
      <c r="D152" s="8" t="s">
        <v>62</v>
      </c>
      <c r="E152" s="24">
        <v>387</v>
      </c>
      <c r="F152" s="24">
        <v>395</v>
      </c>
      <c r="G152" s="24">
        <v>0</v>
      </c>
      <c r="H152" s="24">
        <f t="shared" ref="H152:H159" si="354">(F152-E152)*C152</f>
        <v>10320</v>
      </c>
      <c r="I152" s="24">
        <v>0</v>
      </c>
      <c r="J152" s="24">
        <f t="shared" ref="J152:J157" si="355">+I152+H152</f>
        <v>10320</v>
      </c>
      <c r="K152" s="68"/>
    </row>
    <row r="153" ht="18.75" customHeight="1" spans="1:11">
      <c r="A153" s="22">
        <v>43266</v>
      </c>
      <c r="B153" s="23" t="s">
        <v>30</v>
      </c>
      <c r="C153" s="8">
        <f t="shared" si="353"/>
        <v>400</v>
      </c>
      <c r="D153" s="8" t="s">
        <v>62</v>
      </c>
      <c r="E153" s="24">
        <v>1260</v>
      </c>
      <c r="F153" s="24">
        <v>1245</v>
      </c>
      <c r="G153" s="24">
        <v>0</v>
      </c>
      <c r="H153" s="24">
        <f t="shared" si="354"/>
        <v>-6000</v>
      </c>
      <c r="I153" s="24">
        <v>0</v>
      </c>
      <c r="J153" s="47">
        <f t="shared" si="355"/>
        <v>-6000</v>
      </c>
      <c r="K153" s="68"/>
    </row>
    <row r="154" ht="18.75" customHeight="1" spans="1:11">
      <c r="A154" s="22">
        <v>43265</v>
      </c>
      <c r="B154" s="23" t="s">
        <v>111</v>
      </c>
      <c r="C154" s="8">
        <f t="shared" si="353"/>
        <v>6710</v>
      </c>
      <c r="D154" s="8" t="s">
        <v>62</v>
      </c>
      <c r="E154" s="24">
        <v>74.5</v>
      </c>
      <c r="F154" s="24">
        <v>74.9</v>
      </c>
      <c r="G154" s="24">
        <v>0</v>
      </c>
      <c r="H154" s="24">
        <f t="shared" si="354"/>
        <v>2684.00000000004</v>
      </c>
      <c r="I154" s="24">
        <v>0</v>
      </c>
      <c r="J154" s="24">
        <f t="shared" si="355"/>
        <v>2684.00000000004</v>
      </c>
      <c r="K154" s="68"/>
    </row>
    <row r="155" ht="18.75" customHeight="1" spans="1:11">
      <c r="A155" s="22">
        <v>43265</v>
      </c>
      <c r="B155" s="23" t="s">
        <v>112</v>
      </c>
      <c r="C155" s="8">
        <f t="shared" si="353"/>
        <v>790</v>
      </c>
      <c r="D155" s="8" t="s">
        <v>62</v>
      </c>
      <c r="E155" s="24">
        <v>632</v>
      </c>
      <c r="F155" s="24">
        <v>633.5</v>
      </c>
      <c r="G155" s="24">
        <v>0</v>
      </c>
      <c r="H155" s="24">
        <f t="shared" si="354"/>
        <v>1185</v>
      </c>
      <c r="I155" s="24">
        <v>0</v>
      </c>
      <c r="J155" s="24">
        <f t="shared" si="355"/>
        <v>1185</v>
      </c>
      <c r="K155" s="68"/>
    </row>
    <row r="156" ht="18.75" customHeight="1" spans="1:10">
      <c r="A156" s="22">
        <v>43264</v>
      </c>
      <c r="B156" s="23" t="s">
        <v>87</v>
      </c>
      <c r="C156" s="8">
        <f t="shared" si="353"/>
        <v>1020</v>
      </c>
      <c r="D156" s="8" t="s">
        <v>62</v>
      </c>
      <c r="E156" s="24">
        <v>490</v>
      </c>
      <c r="F156" s="24">
        <v>500</v>
      </c>
      <c r="G156" s="24">
        <v>509</v>
      </c>
      <c r="H156" s="24">
        <f t="shared" si="354"/>
        <v>10200</v>
      </c>
      <c r="I156" s="24">
        <f t="shared" ref="I156:I161" si="356">(G156-F156)*C156</f>
        <v>9180</v>
      </c>
      <c r="J156" s="24">
        <f t="shared" si="355"/>
        <v>19380</v>
      </c>
    </row>
    <row r="157" ht="18.75" customHeight="1" spans="1:10">
      <c r="A157" s="22">
        <v>43264</v>
      </c>
      <c r="B157" s="23" t="s">
        <v>30</v>
      </c>
      <c r="C157" s="8">
        <f t="shared" si="353"/>
        <v>380</v>
      </c>
      <c r="D157" s="8" t="s">
        <v>62</v>
      </c>
      <c r="E157" s="24">
        <v>1300</v>
      </c>
      <c r="F157" s="24">
        <v>1285</v>
      </c>
      <c r="G157" s="24">
        <v>0</v>
      </c>
      <c r="H157" s="24">
        <f t="shared" si="354"/>
        <v>-5700</v>
      </c>
      <c r="I157" s="24">
        <v>0</v>
      </c>
      <c r="J157" s="47">
        <f t="shared" si="355"/>
        <v>-5700</v>
      </c>
    </row>
    <row r="158" ht="18.75" customHeight="1" spans="1:10">
      <c r="A158" s="22">
        <v>43263</v>
      </c>
      <c r="B158" s="23" t="s">
        <v>113</v>
      </c>
      <c r="C158" s="8">
        <f t="shared" ref="C158" si="357">MROUND(500000/E158,10)</f>
        <v>610</v>
      </c>
      <c r="D158" s="8" t="s">
        <v>62</v>
      </c>
      <c r="E158" s="24">
        <v>818</v>
      </c>
      <c r="F158" s="24">
        <v>833</v>
      </c>
      <c r="G158" s="24">
        <v>853</v>
      </c>
      <c r="H158" s="24">
        <f t="shared" si="354"/>
        <v>9150</v>
      </c>
      <c r="I158" s="24">
        <f t="shared" si="356"/>
        <v>12200</v>
      </c>
      <c r="J158" s="24">
        <f t="shared" ref="J158:J160" si="358">+I158+H158</f>
        <v>21350</v>
      </c>
    </row>
    <row r="159" ht="18.75" customHeight="1" spans="1:10">
      <c r="A159" s="22">
        <v>43262</v>
      </c>
      <c r="B159" s="23" t="s">
        <v>81</v>
      </c>
      <c r="C159" s="8">
        <f t="shared" ref="C159:C165" si="359">MROUND(500000/E159,10)</f>
        <v>980</v>
      </c>
      <c r="D159" s="8" t="s">
        <v>62</v>
      </c>
      <c r="E159" s="24">
        <v>510</v>
      </c>
      <c r="F159" s="24">
        <v>512</v>
      </c>
      <c r="G159" s="24">
        <v>0</v>
      </c>
      <c r="H159" s="24">
        <f t="shared" si="354"/>
        <v>1960</v>
      </c>
      <c r="I159" s="24">
        <v>0</v>
      </c>
      <c r="J159" s="24">
        <f t="shared" si="358"/>
        <v>1960</v>
      </c>
    </row>
    <row r="160" ht="18.75" customHeight="1" spans="1:10">
      <c r="A160" s="22">
        <v>43259</v>
      </c>
      <c r="B160" s="23" t="s">
        <v>110</v>
      </c>
      <c r="C160" s="8">
        <f t="shared" si="359"/>
        <v>880</v>
      </c>
      <c r="D160" s="8" t="s">
        <v>107</v>
      </c>
      <c r="E160" s="24">
        <v>565</v>
      </c>
      <c r="F160" s="24">
        <v>555</v>
      </c>
      <c r="G160" s="24">
        <v>0</v>
      </c>
      <c r="H160" s="24">
        <f t="shared" ref="H160:H165" si="360">(E160-F160)*C160</f>
        <v>8800</v>
      </c>
      <c r="I160" s="24">
        <v>0</v>
      </c>
      <c r="J160" s="24">
        <f t="shared" si="358"/>
        <v>8800</v>
      </c>
    </row>
    <row r="161" ht="18.75" customHeight="1" spans="1:11">
      <c r="A161" s="22">
        <v>43258</v>
      </c>
      <c r="B161" s="23" t="s">
        <v>110</v>
      </c>
      <c r="C161" s="8">
        <f t="shared" si="359"/>
        <v>930</v>
      </c>
      <c r="D161" s="8" t="s">
        <v>62</v>
      </c>
      <c r="E161" s="24">
        <v>536</v>
      </c>
      <c r="F161" s="24">
        <v>546</v>
      </c>
      <c r="G161" s="24">
        <v>561</v>
      </c>
      <c r="H161" s="24">
        <f t="shared" ref="H161:H163" si="361">(F161-E161)*C161</f>
        <v>9300</v>
      </c>
      <c r="I161" s="24">
        <f t="shared" si="356"/>
        <v>13950</v>
      </c>
      <c r="J161" s="24">
        <f t="shared" ref="J161:J162" si="362">+I161+H161</f>
        <v>23250</v>
      </c>
      <c r="K161" s="68"/>
    </row>
    <row r="162" ht="18.75" customHeight="1" spans="1:10">
      <c r="A162" s="22">
        <v>43257</v>
      </c>
      <c r="B162" s="23" t="s">
        <v>114</v>
      </c>
      <c r="C162" s="8">
        <f t="shared" si="359"/>
        <v>1420</v>
      </c>
      <c r="D162" s="8" t="s">
        <v>62</v>
      </c>
      <c r="E162" s="24">
        <v>351</v>
      </c>
      <c r="F162" s="24">
        <v>359</v>
      </c>
      <c r="G162" s="24">
        <v>0</v>
      </c>
      <c r="H162" s="24">
        <f t="shared" si="361"/>
        <v>11360</v>
      </c>
      <c r="I162" s="24">
        <v>0</v>
      </c>
      <c r="J162" s="24">
        <f t="shared" si="362"/>
        <v>11360</v>
      </c>
    </row>
    <row r="163" ht="18.75" customHeight="1" spans="1:10">
      <c r="A163" s="22">
        <v>43256</v>
      </c>
      <c r="B163" s="23" t="s">
        <v>115</v>
      </c>
      <c r="C163" s="8">
        <f t="shared" si="359"/>
        <v>830</v>
      </c>
      <c r="D163" s="8" t="s">
        <v>62</v>
      </c>
      <c r="E163" s="24">
        <v>602</v>
      </c>
      <c r="F163" s="24">
        <v>604</v>
      </c>
      <c r="G163" s="24">
        <v>0</v>
      </c>
      <c r="H163" s="24">
        <f t="shared" si="361"/>
        <v>1660</v>
      </c>
      <c r="I163" s="24">
        <v>0</v>
      </c>
      <c r="J163" s="24">
        <f t="shared" ref="J163" si="363">+I163+H163</f>
        <v>1660</v>
      </c>
    </row>
    <row r="164" ht="18.75" customHeight="1" spans="1:10">
      <c r="A164" s="22">
        <v>43255</v>
      </c>
      <c r="B164" s="23" t="s">
        <v>110</v>
      </c>
      <c r="C164" s="8">
        <f t="shared" si="359"/>
        <v>870</v>
      </c>
      <c r="D164" s="8" t="s">
        <v>107</v>
      </c>
      <c r="E164" s="24">
        <v>577</v>
      </c>
      <c r="F164" s="24">
        <v>567</v>
      </c>
      <c r="G164" s="24">
        <v>557</v>
      </c>
      <c r="H164" s="24">
        <f t="shared" si="360"/>
        <v>8700</v>
      </c>
      <c r="I164" s="24">
        <f>(F164-G164)*C164</f>
        <v>8700</v>
      </c>
      <c r="J164" s="24">
        <f t="shared" ref="J164:J165" si="364">+I164+H164</f>
        <v>17400</v>
      </c>
    </row>
    <row r="165" ht="18.75" customHeight="1" spans="1:10">
      <c r="A165" s="22">
        <v>43252</v>
      </c>
      <c r="B165" s="23" t="s">
        <v>116</v>
      </c>
      <c r="C165" s="8">
        <f t="shared" si="359"/>
        <v>550</v>
      </c>
      <c r="D165" s="8" t="s">
        <v>107</v>
      </c>
      <c r="E165" s="24">
        <v>910</v>
      </c>
      <c r="F165" s="24">
        <v>900</v>
      </c>
      <c r="G165" s="24">
        <v>0</v>
      </c>
      <c r="H165" s="24">
        <f t="shared" si="360"/>
        <v>5500</v>
      </c>
      <c r="I165" s="24">
        <v>0</v>
      </c>
      <c r="J165" s="24">
        <f t="shared" si="364"/>
        <v>5500</v>
      </c>
    </row>
    <row r="166" ht="18.75" customHeight="1" spans="1:10">
      <c r="A166" s="65"/>
      <c r="B166" s="66"/>
      <c r="C166" s="66"/>
      <c r="D166" s="66"/>
      <c r="E166" s="66"/>
      <c r="F166" s="66"/>
      <c r="G166" s="66"/>
      <c r="H166" s="66"/>
      <c r="I166" s="66"/>
      <c r="J166" s="66"/>
    </row>
  </sheetData>
  <mergeCells count="2">
    <mergeCell ref="A1:J1"/>
    <mergeCell ref="A2:J2"/>
  </mergeCells>
  <conditionalFormatting sqref="H142:J147 H113:I114 H104:I105 H99:I99 H50:I52 H43:I45">
    <cfRule type="cellIs" dxfId="0" priority="1" stopIfTrue="1" operator="lessThan">
      <formula>0</formula>
    </cfRule>
  </conditionalFormatting>
  <conditionalFormatting sqref="H138:J140">
    <cfRule type="cellIs" dxfId="1" priority="2" stopIfTrue="1" operator="lessThan">
      <formula>0</formula>
    </cfRule>
  </conditionalFormatting>
  <conditionalFormatting sqref="H137:J137">
    <cfRule type="cellIs" dxfId="2" priority="3" stopIfTrue="1" operator="lessThan">
      <formula>0</formula>
    </cfRule>
  </conditionalFormatting>
  <conditionalFormatting sqref="H136:J136">
    <cfRule type="cellIs" dxfId="3" priority="4" stopIfTrue="1" operator="lessThan">
      <formula>0</formula>
    </cfRule>
  </conditionalFormatting>
  <conditionalFormatting sqref="H135:J135">
    <cfRule type="cellIs" dxfId="4" priority="5" stopIfTrue="1" operator="lessThan">
      <formula>0</formula>
    </cfRule>
  </conditionalFormatting>
  <conditionalFormatting sqref="H134:J134">
    <cfRule type="cellIs" dxfId="5" priority="6" stopIfTrue="1" operator="lessThan">
      <formula>0</formula>
    </cfRule>
  </conditionalFormatting>
  <conditionalFormatting sqref="H133:I133">
    <cfRule type="cellIs" dxfId="6" priority="7" stopIfTrue="1" operator="lessThan">
      <formula>0</formula>
    </cfRule>
  </conditionalFormatting>
  <conditionalFormatting sqref="H132:I132">
    <cfRule type="cellIs" dxfId="7" priority="8" stopIfTrue="1" operator="lessThan">
      <formula>0</formula>
    </cfRule>
  </conditionalFormatting>
  <conditionalFormatting sqref="H131:I131">
    <cfRule type="cellIs" dxfId="8" priority="9" stopIfTrue="1" operator="lessThan">
      <formula>0</formula>
    </cfRule>
  </conditionalFormatting>
  <conditionalFormatting sqref="H130:I130">
    <cfRule type="cellIs" dxfId="9" priority="10" stopIfTrue="1" operator="lessThan">
      <formula>0</formula>
    </cfRule>
  </conditionalFormatting>
  <conditionalFormatting sqref="H129:I129">
    <cfRule type="cellIs" dxfId="10" priority="11" stopIfTrue="1" operator="lessThan">
      <formula>0</formula>
    </cfRule>
  </conditionalFormatting>
  <conditionalFormatting sqref="H128:I128">
    <cfRule type="cellIs" dxfId="11" priority="12" stopIfTrue="1" operator="lessThan">
      <formula>0</formula>
    </cfRule>
  </conditionalFormatting>
  <conditionalFormatting sqref="H127:I127">
    <cfRule type="cellIs" dxfId="12" priority="13" stopIfTrue="1" operator="lessThan">
      <formula>0</formula>
    </cfRule>
  </conditionalFormatting>
  <conditionalFormatting sqref="H126:I126">
    <cfRule type="cellIs" dxfId="13" priority="14" stopIfTrue="1" operator="lessThan">
      <formula>0</formula>
    </cfRule>
  </conditionalFormatting>
  <conditionalFormatting sqref="H125:I125">
    <cfRule type="cellIs" dxfId="14" priority="15" stopIfTrue="1" operator="lessThan">
      <formula>0</formula>
    </cfRule>
  </conditionalFormatting>
  <conditionalFormatting sqref="H124:I124">
    <cfRule type="cellIs" dxfId="15" priority="16" stopIfTrue="1" operator="lessThan">
      <formula>0</formula>
    </cfRule>
  </conditionalFormatting>
  <conditionalFormatting sqref="H123:I123">
    <cfRule type="cellIs" dxfId="16" priority="17" stopIfTrue="1" operator="lessThan">
      <formula>0</formula>
    </cfRule>
  </conditionalFormatting>
  <conditionalFormatting sqref="H122:I122">
    <cfRule type="cellIs" dxfId="17" priority="18" stopIfTrue="1" operator="lessThan">
      <formula>0</formula>
    </cfRule>
  </conditionalFormatting>
  <conditionalFormatting sqref="H121:I121">
    <cfRule type="cellIs" dxfId="18" priority="19" stopIfTrue="1" operator="lessThan">
      <formula>0</formula>
    </cfRule>
  </conditionalFormatting>
  <conditionalFormatting sqref="H120:I120">
    <cfRule type="cellIs" dxfId="19" priority="20" stopIfTrue="1" operator="lessThan">
      <formula>0</formula>
    </cfRule>
  </conditionalFormatting>
  <conditionalFormatting sqref="H119:I119">
    <cfRule type="cellIs" dxfId="20" priority="21" stopIfTrue="1" operator="lessThan">
      <formula>0</formula>
    </cfRule>
  </conditionalFormatting>
  <conditionalFormatting sqref="H118:I118">
    <cfRule type="cellIs" dxfId="21" priority="22" stopIfTrue="1" operator="lessThan">
      <formula>0</formula>
    </cfRule>
  </conditionalFormatting>
  <conditionalFormatting sqref="H117:I117">
    <cfRule type="cellIs" dxfId="22" priority="23" stopIfTrue="1" operator="lessThan">
      <formula>0</formula>
    </cfRule>
  </conditionalFormatting>
  <conditionalFormatting sqref="H116:I116">
    <cfRule type="cellIs" dxfId="23" priority="24" stopIfTrue="1" operator="lessThan">
      <formula>0</formula>
    </cfRule>
  </conditionalFormatting>
  <conditionalFormatting sqref="H115:I115">
    <cfRule type="cellIs" dxfId="24" priority="25" stopIfTrue="1" operator="lessThan">
      <formula>0</formula>
    </cfRule>
  </conditionalFormatting>
  <conditionalFormatting sqref="H111:I112">
    <cfRule type="cellIs" dxfId="25" priority="26" stopIfTrue="1" operator="lessThan">
      <formula>0</formula>
    </cfRule>
  </conditionalFormatting>
  <conditionalFormatting sqref="H110:I110">
    <cfRule type="cellIs" dxfId="26" priority="27" stopIfTrue="1" operator="lessThan">
      <formula>0</formula>
    </cfRule>
  </conditionalFormatting>
  <conditionalFormatting sqref="H109:I109">
    <cfRule type="cellIs" dxfId="27" priority="28" stopIfTrue="1" operator="lessThan">
      <formula>0</formula>
    </cfRule>
  </conditionalFormatting>
  <conditionalFormatting sqref="H108:I108">
    <cfRule type="cellIs" dxfId="28" priority="29" stopIfTrue="1" operator="lessThan">
      <formula>0</formula>
    </cfRule>
  </conditionalFormatting>
  <conditionalFormatting sqref="H107:I107">
    <cfRule type="cellIs" dxfId="29" priority="30" stopIfTrue="1" operator="lessThan">
      <formula>0</formula>
    </cfRule>
  </conditionalFormatting>
  <conditionalFormatting sqref="H106:I106">
    <cfRule type="cellIs" dxfId="30" priority="31" stopIfTrue="1" operator="lessThan">
      <formula>0</formula>
    </cfRule>
  </conditionalFormatting>
  <conditionalFormatting sqref="H103:I103">
    <cfRule type="cellIs" dxfId="31" priority="32" stopIfTrue="1" operator="lessThan">
      <formula>0</formula>
    </cfRule>
  </conditionalFormatting>
  <conditionalFormatting sqref="H101:I101">
    <cfRule type="cellIs" dxfId="32" priority="33" stopIfTrue="1" operator="lessThan">
      <formula>0</formula>
    </cfRule>
  </conditionalFormatting>
  <conditionalFormatting sqref="H102:I102">
    <cfRule type="cellIs" dxfId="33" priority="34" stopIfTrue="1" operator="lessThan">
      <formula>0</formula>
    </cfRule>
  </conditionalFormatting>
  <conditionalFormatting sqref="H100:I100">
    <cfRule type="cellIs" dxfId="34" priority="35" stopIfTrue="1" operator="lessThan">
      <formula>0</formula>
    </cfRule>
  </conditionalFormatting>
  <conditionalFormatting sqref="H98:I98">
    <cfRule type="cellIs" dxfId="35" priority="36" stopIfTrue="1" operator="lessThan">
      <formula>0</formula>
    </cfRule>
  </conditionalFormatting>
  <conditionalFormatting sqref="H97:I97">
    <cfRule type="cellIs" dxfId="36" priority="37" stopIfTrue="1" operator="lessThan">
      <formula>0</formula>
    </cfRule>
  </conditionalFormatting>
  <conditionalFormatting sqref="H96:I96">
    <cfRule type="cellIs" dxfId="37" priority="38" stopIfTrue="1" operator="lessThan">
      <formula>0</formula>
    </cfRule>
  </conditionalFormatting>
  <conditionalFormatting sqref="H95:I95">
    <cfRule type="cellIs" dxfId="38" priority="39" stopIfTrue="1" operator="lessThan">
      <formula>0</formula>
    </cfRule>
  </conditionalFormatting>
  <conditionalFormatting sqref="H94:I94">
    <cfRule type="cellIs" dxfId="39" priority="40" stopIfTrue="1" operator="lessThan">
      <formula>0</formula>
    </cfRule>
  </conditionalFormatting>
  <conditionalFormatting sqref="H90:I93">
    <cfRule type="cellIs" dxfId="40" priority="41" stopIfTrue="1" operator="lessThan">
      <formula>0</formula>
    </cfRule>
  </conditionalFormatting>
  <conditionalFormatting sqref="H89:I89">
    <cfRule type="cellIs" dxfId="41" priority="42" stopIfTrue="1" operator="lessThan">
      <formula>0</formula>
    </cfRule>
  </conditionalFormatting>
  <conditionalFormatting sqref="H82:I88">
    <cfRule type="cellIs" dxfId="42" priority="43" stopIfTrue="1" operator="lessThan">
      <formula>0</formula>
    </cfRule>
  </conditionalFormatting>
  <conditionalFormatting sqref="H79:I80">
    <cfRule type="cellIs" dxfId="43" priority="44" stopIfTrue="1" operator="lessThan">
      <formula>0</formula>
    </cfRule>
  </conditionalFormatting>
  <conditionalFormatting sqref="H81:I81">
    <cfRule type="cellIs" dxfId="44" priority="45" stopIfTrue="1" operator="lessThan">
      <formula>0</formula>
    </cfRule>
  </conditionalFormatting>
  <conditionalFormatting sqref="H78:I78">
    <cfRule type="cellIs" dxfId="45" priority="46" stopIfTrue="1" operator="lessThan">
      <formula>0</formula>
    </cfRule>
  </conditionalFormatting>
  <conditionalFormatting sqref="H77:I77">
    <cfRule type="cellIs" dxfId="46" priority="47" stopIfTrue="1" operator="lessThan">
      <formula>0</formula>
    </cfRule>
  </conditionalFormatting>
  <conditionalFormatting sqref="H76:I76">
    <cfRule type="cellIs" dxfId="47" priority="48" stopIfTrue="1" operator="lessThan">
      <formula>0</formula>
    </cfRule>
  </conditionalFormatting>
  <conditionalFormatting sqref="H75:I75">
    <cfRule type="cellIs" dxfId="48" priority="49" stopIfTrue="1" operator="lessThan">
      <formula>0</formula>
    </cfRule>
  </conditionalFormatting>
  <conditionalFormatting sqref="H74:I74">
    <cfRule type="cellIs" dxfId="49" priority="50" stopIfTrue="1" operator="lessThan">
      <formula>0</formula>
    </cfRule>
  </conditionalFormatting>
  <conditionalFormatting sqref="H73:I73">
    <cfRule type="cellIs" dxfId="50" priority="51" stopIfTrue="1" operator="lessThan">
      <formula>0</formula>
    </cfRule>
  </conditionalFormatting>
  <conditionalFormatting sqref="H72:I72">
    <cfRule type="cellIs" dxfId="51" priority="52" stopIfTrue="1" operator="lessThan">
      <formula>0</formula>
    </cfRule>
  </conditionalFormatting>
  <conditionalFormatting sqref="H71:I71">
    <cfRule type="cellIs" dxfId="52" priority="53" stopIfTrue="1" operator="lessThan">
      <formula>0</formula>
    </cfRule>
  </conditionalFormatting>
  <conditionalFormatting sqref="H70:I70">
    <cfRule type="cellIs" dxfId="53" priority="54" stopIfTrue="1" operator="lessThan">
      <formula>0</formula>
    </cfRule>
  </conditionalFormatting>
  <conditionalFormatting sqref="H69:I69">
    <cfRule type="cellIs" dxfId="54" priority="55" stopIfTrue="1" operator="lessThan">
      <formula>0</formula>
    </cfRule>
  </conditionalFormatting>
  <conditionalFormatting sqref="H68:I68">
    <cfRule type="cellIs" dxfId="55" priority="56" stopIfTrue="1" operator="lessThan">
      <formula>0</formula>
    </cfRule>
  </conditionalFormatting>
  <conditionalFormatting sqref="H67:I67">
    <cfRule type="cellIs" dxfId="56" priority="57" stopIfTrue="1" operator="lessThan">
      <formula>0</formula>
    </cfRule>
  </conditionalFormatting>
  <conditionalFormatting sqref="H66:I66">
    <cfRule type="cellIs" dxfId="57" priority="58" stopIfTrue="1" operator="lessThan">
      <formula>0</formula>
    </cfRule>
  </conditionalFormatting>
  <conditionalFormatting sqref="H62:I65">
    <cfRule type="cellIs" dxfId="58" priority="59" stopIfTrue="1" operator="lessThan">
      <formula>0</formula>
    </cfRule>
  </conditionalFormatting>
  <conditionalFormatting sqref="H61:I61">
    <cfRule type="cellIs" dxfId="59" priority="60" stopIfTrue="1" operator="lessThan">
      <formula>0</formula>
    </cfRule>
  </conditionalFormatting>
  <conditionalFormatting sqref="H60:I60">
    <cfRule type="cellIs" dxfId="60" priority="61" stopIfTrue="1" operator="lessThan">
      <formula>0</formula>
    </cfRule>
  </conditionalFormatting>
  <conditionalFormatting sqref="H59:I59">
    <cfRule type="cellIs" dxfId="61" priority="62" stopIfTrue="1" operator="lessThan">
      <formula>0</formula>
    </cfRule>
  </conditionalFormatting>
  <conditionalFormatting sqref="H56:I57">
    <cfRule type="cellIs" dxfId="62" priority="63" stopIfTrue="1" operator="lessThan">
      <formula>0</formula>
    </cfRule>
  </conditionalFormatting>
  <conditionalFormatting sqref="H58:I58">
    <cfRule type="cellIs" dxfId="63" priority="64" stopIfTrue="1" operator="lessThan">
      <formula>0</formula>
    </cfRule>
  </conditionalFormatting>
  <conditionalFormatting sqref="H55:I55">
    <cfRule type="cellIs" dxfId="64" priority="65" stopIfTrue="1" operator="lessThan">
      <formula>0</formula>
    </cfRule>
  </conditionalFormatting>
  <conditionalFormatting sqref="H54:I54">
    <cfRule type="cellIs" dxfId="65" priority="66" stopIfTrue="1" operator="lessThan">
      <formula>0</formula>
    </cfRule>
  </conditionalFormatting>
  <conditionalFormatting sqref="H53:I53">
    <cfRule type="cellIs" dxfId="66" priority="67" stopIfTrue="1" operator="lessThan">
      <formula>0</formula>
    </cfRule>
  </conditionalFormatting>
  <conditionalFormatting sqref="H48:I49">
    <cfRule type="cellIs" dxfId="67" priority="68" stopIfTrue="1" operator="lessThan">
      <formula>0</formula>
    </cfRule>
  </conditionalFormatting>
  <conditionalFormatting sqref="H46:I47">
    <cfRule type="cellIs" dxfId="68" priority="69" stopIfTrue="1" operator="lessThan">
      <formula>0</formula>
    </cfRule>
  </conditionalFormatting>
  <conditionalFormatting sqref="H42:I42">
    <cfRule type="cellIs" dxfId="69" priority="70" stopIfTrue="1" operator="lessThan">
      <formula>0</formula>
    </cfRule>
  </conditionalFormatting>
  <conditionalFormatting sqref="H41:I41">
    <cfRule type="cellIs" dxfId="70" priority="71" stopIfTrue="1" operator="lessThan">
      <formula>0</formula>
    </cfRule>
  </conditionalFormatting>
  <conditionalFormatting sqref="H40:I40">
    <cfRule type="cellIs" dxfId="71" priority="72" stopIfTrue="1" operator="lessThan">
      <formula>0</formula>
    </cfRule>
  </conditionalFormatting>
  <conditionalFormatting sqref="H39:I39">
    <cfRule type="cellIs" dxfId="72" priority="73" stopIfTrue="1" operator="lessThan">
      <formula>0</formula>
    </cfRule>
  </conditionalFormatting>
  <conditionalFormatting sqref="H38:I38">
    <cfRule type="cellIs" dxfId="73" priority="74" stopIfTrue="1" operator="lessThan">
      <formula>0</formula>
    </cfRule>
  </conditionalFormatting>
  <conditionalFormatting sqref="H37:I37">
    <cfRule type="cellIs" dxfId="74" priority="75" stopIfTrue="1" operator="lessThan">
      <formula>0</formula>
    </cfRule>
  </conditionalFormatting>
  <conditionalFormatting sqref="H36:I36">
    <cfRule type="cellIs" dxfId="75" priority="76" stopIfTrue="1" operator="lessThan">
      <formula>0</formula>
    </cfRule>
  </conditionalFormatting>
  <conditionalFormatting sqref="H35:I35">
    <cfRule type="cellIs" dxfId="76" priority="77" stopIfTrue="1" operator="lessThan">
      <formula>0</formula>
    </cfRule>
  </conditionalFormatting>
  <conditionalFormatting sqref="H34:I34">
    <cfRule type="cellIs" dxfId="77" priority="78" stopIfTrue="1" operator="lessThan">
      <formula>0</formula>
    </cfRule>
  </conditionalFormatting>
  <conditionalFormatting sqref="H33:I33">
    <cfRule type="cellIs" dxfId="78" priority="79" stopIfTrue="1" operator="lessThan">
      <formula>0</formula>
    </cfRule>
  </conditionalFormatting>
  <conditionalFormatting sqref="H32:I32">
    <cfRule type="cellIs" dxfId="79" priority="80" stopIfTrue="1" operator="lessThan">
      <formula>0</formula>
    </cfRule>
  </conditionalFormatting>
  <conditionalFormatting sqref="H31:I31">
    <cfRule type="cellIs" dxfId="80" priority="81" stopIfTrue="1" operator="lessThan">
      <formula>0</formula>
    </cfRule>
  </conditionalFormatting>
  <conditionalFormatting sqref="H30:I30">
    <cfRule type="cellIs" dxfId="81" priority="82" stopIfTrue="1" operator="lessThan">
      <formula>0</formula>
    </cfRule>
  </conditionalFormatting>
  <conditionalFormatting sqref="H29:I29">
    <cfRule type="cellIs" dxfId="82" priority="83" stopIfTrue="1" operator="lessThan">
      <formula>0</formula>
    </cfRule>
  </conditionalFormatting>
  <conditionalFormatting sqref="H28:I28">
    <cfRule type="cellIs" dxfId="83" priority="84" stopIfTrue="1" operator="lessThan">
      <formula>0</formula>
    </cfRule>
  </conditionalFormatting>
  <conditionalFormatting sqref="H27:I27">
    <cfRule type="cellIs" dxfId="84" priority="85" stopIfTrue="1" operator="lessThan">
      <formula>0</formula>
    </cfRule>
  </conditionalFormatting>
  <conditionalFormatting sqref="H26:I26">
    <cfRule type="cellIs" dxfId="85" priority="86" stopIfTrue="1" operator="lessThan">
      <formula>0</formula>
    </cfRule>
  </conditionalFormatting>
  <conditionalFormatting sqref="H25:I25">
    <cfRule type="cellIs" dxfId="86" priority="87" stopIfTrue="1" operator="lessThan">
      <formula>0</formula>
    </cfRule>
  </conditionalFormatting>
  <conditionalFormatting sqref="H24:I24">
    <cfRule type="cellIs" dxfId="87" priority="88" stopIfTrue="1" operator="lessThan">
      <formula>0</formula>
    </cfRule>
  </conditionalFormatting>
  <conditionalFormatting sqref="H23:I23">
    <cfRule type="cellIs" dxfId="88" priority="89" stopIfTrue="1" operator="lessThan">
      <formula>0</formula>
    </cfRule>
  </conditionalFormatting>
  <conditionalFormatting sqref="H22:I22">
    <cfRule type="cellIs" dxfId="89" priority="90" stopIfTrue="1" operator="lessThan">
      <formula>0</formula>
    </cfRule>
  </conditionalFormatting>
  <conditionalFormatting sqref="H21:I21">
    <cfRule type="cellIs" dxfId="90" priority="91" stopIfTrue="1" operator="lessThan">
      <formula>0</formula>
    </cfRule>
  </conditionalFormatting>
  <conditionalFormatting sqref="H20:I20">
    <cfRule type="cellIs" dxfId="91" priority="92" stopIfTrue="1" operator="lessThan">
      <formula>0</formula>
    </cfRule>
  </conditionalFormatting>
  <conditionalFormatting sqref="H19:I19">
    <cfRule type="cellIs" dxfId="92" priority="93" stopIfTrue="1" operator="lessThan">
      <formula>0</formula>
    </cfRule>
  </conditionalFormatting>
  <conditionalFormatting sqref="H18:I18">
    <cfRule type="cellIs" dxfId="93" priority="94" stopIfTrue="1" operator="lessThan">
      <formula>0</formula>
    </cfRule>
  </conditionalFormatting>
  <conditionalFormatting sqref="H17:I17">
    <cfRule type="cellIs" dxfId="94" priority="95" stopIfTrue="1" operator="lessThan">
      <formula>0</formula>
    </cfRule>
  </conditionalFormatting>
  <conditionalFormatting sqref="H16:I16">
    <cfRule type="cellIs" dxfId="95" priority="96" stopIfTrue="1" operator="lessThan">
      <formula>0</formula>
    </cfRule>
  </conditionalFormatting>
  <conditionalFormatting sqref="H15:I15">
    <cfRule type="cellIs" dxfId="96" priority="97" stopIfTrue="1" operator="lessThan">
      <formula>0</formula>
    </cfRule>
  </conditionalFormatting>
  <conditionalFormatting sqref="H14:I14">
    <cfRule type="cellIs" dxfId="97" priority="98" stopIfTrue="1" operator="lessThan">
      <formula>0</formula>
    </cfRule>
  </conditionalFormatting>
  <conditionalFormatting sqref="H13:I13">
    <cfRule type="cellIs" dxfId="98" priority="99" stopIfTrue="1" operator="lessThan">
      <formula>0</formula>
    </cfRule>
  </conditionalFormatting>
  <conditionalFormatting sqref="H12:I12">
    <cfRule type="cellIs" dxfId="99" priority="100" stopIfTrue="1" operator="lessThan">
      <formula>0</formula>
    </cfRule>
  </conditionalFormatting>
  <conditionalFormatting sqref="H11:I11">
    <cfRule type="cellIs" dxfId="100" priority="101" stopIfTrue="1" operator="lessThan">
      <formula>0</formula>
    </cfRule>
  </conditionalFormatting>
  <conditionalFormatting sqref="H10:I10">
    <cfRule type="cellIs" dxfId="101" priority="102" stopIfTrue="1" operator="lessThan">
      <formula>0</formula>
    </cfRule>
  </conditionalFormatting>
  <conditionalFormatting sqref="H9:I9">
    <cfRule type="cellIs" dxfId="102" priority="103" stopIfTrue="1" operator="lessThan">
      <formula>0</formula>
    </cfRule>
  </conditionalFormatting>
  <conditionalFormatting sqref="H8:I8">
    <cfRule type="cellIs" dxfId="103" priority="104" stopIfTrue="1" operator="lessThan">
      <formula>0</formula>
    </cfRule>
  </conditionalFormatting>
  <conditionalFormatting sqref="H7:I7">
    <cfRule type="cellIs" dxfId="104" priority="105" stopIfTrue="1" operator="lessThan">
      <formula>0</formula>
    </cfRule>
  </conditionalFormatting>
  <conditionalFormatting sqref="H6:I6">
    <cfRule type="cellIs" dxfId="105" priority="106" stopIfTrue="1" operator="lessThan">
      <formula>0</formula>
    </cfRule>
  </conditionalFormatting>
  <conditionalFormatting sqref="H5:I5">
    <cfRule type="cellIs" dxfId="106" priority="107" stopIfTrue="1" operator="lessThan">
      <formula>0</formula>
    </cfRule>
  </conditionalFormatting>
  <pageMargins left="0.699305555555556" right="0.699305555555556" top="0.75" bottom="0.75" header="0.3" footer="0.3"/>
  <pageSetup paperSize="1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81"/>
  <sheetViews>
    <sheetView workbookViewId="0">
      <selection activeCell="A3" sqref="A3"/>
    </sheetView>
  </sheetViews>
  <sheetFormatPr defaultColWidth="9" defaultRowHeight="15"/>
  <cols>
    <col min="1" max="1" width="14.1428571428571" customWidth="1"/>
    <col min="2" max="2" width="16.8571428571429" customWidth="1"/>
    <col min="3" max="3" width="12.1428571428571" customWidth="1"/>
    <col min="4" max="4" width="15.5714285714286" customWidth="1"/>
    <col min="5" max="5" width="15.1428571428571" customWidth="1"/>
    <col min="6" max="6" width="15.8571428571429" customWidth="1"/>
    <col min="7" max="7" width="14.2857142857143" customWidth="1"/>
    <col min="8" max="8" width="17" customWidth="1"/>
    <col min="9" max="9" width="18.8571428571429" customWidth="1"/>
    <col min="10" max="10" width="19.5714285714286" customWidth="1"/>
  </cols>
  <sheetData>
    <row r="1" ht="93.75" customHeight="1" spans="1:10">
      <c r="A1" s="1"/>
      <c r="B1" s="2"/>
      <c r="C1" s="2"/>
      <c r="D1" s="2"/>
      <c r="E1" s="2"/>
      <c r="F1" s="2"/>
      <c r="G1" s="2"/>
      <c r="H1" s="2"/>
      <c r="I1" s="2"/>
      <c r="J1" s="2"/>
    </row>
    <row r="2" ht="24" customHeight="1" spans="1:10">
      <c r="A2" s="3" t="s">
        <v>117</v>
      </c>
      <c r="B2" s="4"/>
      <c r="C2" s="4"/>
      <c r="D2" s="4"/>
      <c r="E2" s="4"/>
      <c r="F2" s="4"/>
      <c r="G2" s="4"/>
      <c r="H2" s="4"/>
      <c r="I2" s="4"/>
      <c r="J2" s="4"/>
    </row>
    <row r="3" ht="17.25" customHeight="1" spans="1:10">
      <c r="A3" s="5" t="s">
        <v>118</v>
      </c>
      <c r="B3" s="5" t="s">
        <v>2</v>
      </c>
      <c r="C3" s="5" t="s">
        <v>119</v>
      </c>
      <c r="D3" s="5" t="s">
        <v>4</v>
      </c>
      <c r="E3" s="5" t="s">
        <v>5</v>
      </c>
      <c r="F3" s="5" t="s">
        <v>6</v>
      </c>
      <c r="G3" s="5" t="s">
        <v>7</v>
      </c>
      <c r="H3" s="5" t="s">
        <v>8</v>
      </c>
      <c r="I3" s="5" t="s">
        <v>9</v>
      </c>
      <c r="J3" s="5" t="s">
        <v>10</v>
      </c>
    </row>
    <row r="4" spans="1:10">
      <c r="A4" s="31"/>
      <c r="B4" s="31"/>
      <c r="C4" s="31"/>
      <c r="D4" s="31"/>
      <c r="E4" s="31"/>
      <c r="F4" s="31"/>
      <c r="G4" s="31"/>
      <c r="H4" s="31"/>
      <c r="I4" s="31"/>
      <c r="J4" s="31"/>
    </row>
    <row r="5" spans="1:10">
      <c r="A5" s="22">
        <v>43481</v>
      </c>
      <c r="B5" s="32" t="s">
        <v>71</v>
      </c>
      <c r="C5" s="32">
        <v>500</v>
      </c>
      <c r="D5" s="33" t="s">
        <v>62</v>
      </c>
      <c r="E5" s="34">
        <v>834</v>
      </c>
      <c r="F5" s="34">
        <v>834</v>
      </c>
      <c r="G5" s="34" t="s">
        <v>14</v>
      </c>
      <c r="H5" s="10">
        <f t="shared" ref="H5" si="0">(F5-E5)*C5</f>
        <v>0</v>
      </c>
      <c r="I5" s="10">
        <v>0</v>
      </c>
      <c r="J5" s="24">
        <f t="shared" ref="J5" si="1">+I5+H5</f>
        <v>0</v>
      </c>
    </row>
    <row r="6" spans="1:10">
      <c r="A6" s="22">
        <v>43480</v>
      </c>
      <c r="B6" s="32" t="s">
        <v>120</v>
      </c>
      <c r="C6" s="32">
        <v>500</v>
      </c>
      <c r="D6" s="33" t="s">
        <v>62</v>
      </c>
      <c r="E6" s="34">
        <v>1158</v>
      </c>
      <c r="F6" s="34">
        <v>1165</v>
      </c>
      <c r="G6" s="34" t="s">
        <v>14</v>
      </c>
      <c r="H6" s="10">
        <f t="shared" ref="H6" si="2">(F6-E6)*C6</f>
        <v>3500</v>
      </c>
      <c r="I6" s="10">
        <v>0</v>
      </c>
      <c r="J6" s="24">
        <f t="shared" ref="J6" si="3">+I6+H6</f>
        <v>3500</v>
      </c>
    </row>
    <row r="7" spans="1:10">
      <c r="A7" s="22">
        <v>43479</v>
      </c>
      <c r="B7" s="32" t="s">
        <v>121</v>
      </c>
      <c r="C7" s="32">
        <v>500</v>
      </c>
      <c r="D7" s="33" t="s">
        <v>62</v>
      </c>
      <c r="E7" s="34">
        <v>1308</v>
      </c>
      <c r="F7" s="34">
        <v>1316</v>
      </c>
      <c r="G7" s="34">
        <v>1330</v>
      </c>
      <c r="H7" s="10">
        <f t="shared" ref="H7" si="4">(F7-E7)*C7</f>
        <v>4000</v>
      </c>
      <c r="I7" s="10">
        <f>(G7-F7)*C7</f>
        <v>7000</v>
      </c>
      <c r="J7" s="24">
        <f t="shared" ref="J7" si="5">+I7+H7</f>
        <v>11000</v>
      </c>
    </row>
    <row r="8" spans="1:10">
      <c r="A8" s="22">
        <v>43476</v>
      </c>
      <c r="B8" s="32" t="s">
        <v>122</v>
      </c>
      <c r="C8" s="32">
        <v>1100</v>
      </c>
      <c r="D8" s="33" t="s">
        <v>62</v>
      </c>
      <c r="E8" s="34">
        <v>450</v>
      </c>
      <c r="F8" s="34">
        <v>446</v>
      </c>
      <c r="G8" s="34" t="s">
        <v>14</v>
      </c>
      <c r="H8" s="10">
        <f t="shared" ref="H8" si="6">(F8-E8)*C8</f>
        <v>-4400</v>
      </c>
      <c r="I8" s="10">
        <v>0</v>
      </c>
      <c r="J8" s="24">
        <f t="shared" ref="J8" si="7">+I8+H8</f>
        <v>-4400</v>
      </c>
    </row>
    <row r="9" spans="1:10">
      <c r="A9" s="22">
        <v>43475</v>
      </c>
      <c r="B9" s="32" t="s">
        <v>123</v>
      </c>
      <c r="C9" s="32">
        <v>1500</v>
      </c>
      <c r="D9" s="33" t="s">
        <v>62</v>
      </c>
      <c r="E9" s="34">
        <v>343.5</v>
      </c>
      <c r="F9" s="34">
        <v>348</v>
      </c>
      <c r="G9" s="34">
        <v>352</v>
      </c>
      <c r="H9" s="10">
        <f t="shared" ref="H9" si="8">(F9-E9)*C9</f>
        <v>6750</v>
      </c>
      <c r="I9" s="10">
        <f>(G9-F9)*C9</f>
        <v>6000</v>
      </c>
      <c r="J9" s="24">
        <f t="shared" ref="J9" si="9">+I9+H9</f>
        <v>12750</v>
      </c>
    </row>
    <row r="10" spans="1:10">
      <c r="A10" s="22">
        <v>43474</v>
      </c>
      <c r="B10" s="32" t="s">
        <v>123</v>
      </c>
      <c r="C10" s="32">
        <v>1300</v>
      </c>
      <c r="D10" s="33" t="s">
        <v>124</v>
      </c>
      <c r="E10" s="34">
        <v>452</v>
      </c>
      <c r="F10" s="34">
        <v>448.5</v>
      </c>
      <c r="G10" s="34" t="s">
        <v>14</v>
      </c>
      <c r="H10" s="10">
        <f t="shared" ref="H10:H14" si="10">(E10-F10)*C10</f>
        <v>4550</v>
      </c>
      <c r="I10" s="10">
        <v>0</v>
      </c>
      <c r="J10" s="24">
        <f t="shared" ref="J10" si="11">+I10+H10</f>
        <v>4550</v>
      </c>
    </row>
    <row r="11" spans="1:10">
      <c r="A11" s="22">
        <v>43473</v>
      </c>
      <c r="B11" s="32" t="s">
        <v>125</v>
      </c>
      <c r="C11" s="32">
        <v>2000</v>
      </c>
      <c r="D11" s="33" t="s">
        <v>62</v>
      </c>
      <c r="E11" s="34">
        <v>179.4</v>
      </c>
      <c r="F11" s="34">
        <v>181</v>
      </c>
      <c r="G11" s="34" t="s">
        <v>14</v>
      </c>
      <c r="H11" s="10">
        <f t="shared" ref="H11" si="12">(F11-E11)*C11</f>
        <v>3199.99999999999</v>
      </c>
      <c r="I11" s="10">
        <v>0</v>
      </c>
      <c r="J11" s="24">
        <f t="shared" ref="J11" si="13">+I11+H11</f>
        <v>3199.99999999999</v>
      </c>
    </row>
    <row r="12" spans="1:10">
      <c r="A12" s="22">
        <v>43469</v>
      </c>
      <c r="B12" s="32" t="s">
        <v>67</v>
      </c>
      <c r="C12" s="32">
        <v>400</v>
      </c>
      <c r="D12" s="33" t="s">
        <v>124</v>
      </c>
      <c r="E12" s="34">
        <v>1513</v>
      </c>
      <c r="F12" s="34">
        <v>1525</v>
      </c>
      <c r="G12" s="34" t="s">
        <v>14</v>
      </c>
      <c r="H12" s="10">
        <f t="shared" si="10"/>
        <v>-4800</v>
      </c>
      <c r="I12" s="10">
        <v>0</v>
      </c>
      <c r="J12" s="24">
        <f t="shared" ref="J12" si="14">+I12+H12</f>
        <v>-4800</v>
      </c>
    </row>
    <row r="13" spans="1:10">
      <c r="A13" s="22">
        <v>43468</v>
      </c>
      <c r="B13" s="32" t="s">
        <v>126</v>
      </c>
      <c r="C13" s="32">
        <v>2000</v>
      </c>
      <c r="D13" s="33" t="s">
        <v>62</v>
      </c>
      <c r="E13" s="34">
        <v>270</v>
      </c>
      <c r="F13" s="34">
        <v>272</v>
      </c>
      <c r="G13" s="34">
        <v>273.5</v>
      </c>
      <c r="H13" s="10">
        <f t="shared" ref="H13" si="15">(F13-E13)*C13</f>
        <v>4000</v>
      </c>
      <c r="I13" s="10">
        <f t="shared" ref="I13:I19" si="16">(G13-F13)*C13</f>
        <v>3000</v>
      </c>
      <c r="J13" s="24">
        <f t="shared" ref="J13" si="17">+I13+H13</f>
        <v>7000</v>
      </c>
    </row>
    <row r="14" spans="1:10">
      <c r="A14" s="22">
        <v>43467</v>
      </c>
      <c r="B14" s="32" t="s">
        <v>116</v>
      </c>
      <c r="C14" s="32">
        <v>1000</v>
      </c>
      <c r="D14" s="33" t="s">
        <v>124</v>
      </c>
      <c r="E14" s="34">
        <v>755</v>
      </c>
      <c r="F14" s="34">
        <v>751</v>
      </c>
      <c r="G14" s="34">
        <v>745</v>
      </c>
      <c r="H14" s="10">
        <f t="shared" si="10"/>
        <v>4000</v>
      </c>
      <c r="I14" s="24">
        <f>(F14-G14)*C14</f>
        <v>6000</v>
      </c>
      <c r="J14" s="24">
        <f t="shared" ref="J14" si="18">+I14+H14</f>
        <v>10000</v>
      </c>
    </row>
    <row r="15" spans="1:10">
      <c r="A15" s="22">
        <v>43466</v>
      </c>
      <c r="B15" s="32" t="s">
        <v>127</v>
      </c>
      <c r="C15" s="32">
        <v>2750</v>
      </c>
      <c r="D15" s="33" t="s">
        <v>62</v>
      </c>
      <c r="E15" s="34">
        <v>273</v>
      </c>
      <c r="F15" s="34">
        <v>274.5</v>
      </c>
      <c r="G15" s="34">
        <v>275.5</v>
      </c>
      <c r="H15" s="10">
        <f t="shared" ref="H15" si="19">(F15-E15)*C15</f>
        <v>4125</v>
      </c>
      <c r="I15" s="10">
        <f t="shared" si="16"/>
        <v>2750</v>
      </c>
      <c r="J15" s="24">
        <f t="shared" ref="J15" si="20">+I15+H15</f>
        <v>6875</v>
      </c>
    </row>
    <row r="16" spans="1:10">
      <c r="A16" s="22">
        <v>43465</v>
      </c>
      <c r="B16" s="32" t="s">
        <v>128</v>
      </c>
      <c r="C16" s="32">
        <v>1061</v>
      </c>
      <c r="D16" s="33" t="s">
        <v>62</v>
      </c>
      <c r="E16" s="34">
        <v>526</v>
      </c>
      <c r="F16" s="34">
        <v>528.85</v>
      </c>
      <c r="G16" s="34" t="s">
        <v>14</v>
      </c>
      <c r="H16" s="10">
        <f t="shared" ref="H16" si="21">(F16-E16)*C16</f>
        <v>3023.85000000002</v>
      </c>
      <c r="I16" s="10">
        <v>0</v>
      </c>
      <c r="J16" s="24">
        <f t="shared" ref="J16" si="22">+I16+H16</f>
        <v>3023.85000000002</v>
      </c>
    </row>
    <row r="17" spans="1:10">
      <c r="A17" s="22">
        <v>43462</v>
      </c>
      <c r="B17" s="32" t="s">
        <v>129</v>
      </c>
      <c r="C17" s="32">
        <v>500</v>
      </c>
      <c r="D17" s="33" t="s">
        <v>62</v>
      </c>
      <c r="E17" s="34">
        <v>1990</v>
      </c>
      <c r="F17" s="34">
        <v>1998</v>
      </c>
      <c r="G17" s="34" t="s">
        <v>14</v>
      </c>
      <c r="H17" s="10">
        <f t="shared" ref="H17" si="23">(F17-E17)*C17</f>
        <v>4000</v>
      </c>
      <c r="I17" s="10">
        <v>0</v>
      </c>
      <c r="J17" s="24">
        <f t="shared" ref="J17" si="24">+I17+H17</f>
        <v>4000</v>
      </c>
    </row>
    <row r="18" spans="1:10">
      <c r="A18" s="22">
        <v>43461</v>
      </c>
      <c r="B18" s="32" t="s">
        <v>130</v>
      </c>
      <c r="C18" s="32">
        <v>750</v>
      </c>
      <c r="D18" s="33" t="s">
        <v>62</v>
      </c>
      <c r="E18" s="34">
        <v>1138</v>
      </c>
      <c r="F18" s="34">
        <v>1144</v>
      </c>
      <c r="G18" s="34">
        <v>1152</v>
      </c>
      <c r="H18" s="10">
        <f t="shared" ref="H18" si="25">(F18-E18)*C18</f>
        <v>4500</v>
      </c>
      <c r="I18" s="10">
        <f t="shared" si="16"/>
        <v>6000</v>
      </c>
      <c r="J18" s="24">
        <f t="shared" ref="J18" si="26">+I18+H18</f>
        <v>10500</v>
      </c>
    </row>
    <row r="19" spans="1:10">
      <c r="A19" s="22">
        <v>43460</v>
      </c>
      <c r="B19" s="32" t="s">
        <v>131</v>
      </c>
      <c r="C19" s="32">
        <v>1200</v>
      </c>
      <c r="D19" s="33" t="s">
        <v>62</v>
      </c>
      <c r="E19" s="34">
        <v>745</v>
      </c>
      <c r="F19" s="34">
        <v>749</v>
      </c>
      <c r="G19" s="34">
        <v>752</v>
      </c>
      <c r="H19" s="10">
        <f t="shared" ref="H19" si="27">(F19-E19)*C19</f>
        <v>4800</v>
      </c>
      <c r="I19" s="10">
        <f t="shared" si="16"/>
        <v>3600</v>
      </c>
      <c r="J19" s="24">
        <f t="shared" ref="J19:J20" si="28">+I19+H19</f>
        <v>8400</v>
      </c>
    </row>
    <row r="20" spans="1:10">
      <c r="A20" s="22">
        <v>43460</v>
      </c>
      <c r="B20" s="32" t="s">
        <v>132</v>
      </c>
      <c r="C20" s="32">
        <v>1000</v>
      </c>
      <c r="D20" s="33" t="s">
        <v>124</v>
      </c>
      <c r="E20" s="34">
        <v>563</v>
      </c>
      <c r="F20" s="34">
        <v>567</v>
      </c>
      <c r="G20" s="34" t="s">
        <v>14</v>
      </c>
      <c r="H20" s="10">
        <f t="shared" ref="H20:H23" si="29">(E20-F20)*C20</f>
        <v>-4000</v>
      </c>
      <c r="I20" s="24">
        <v>0</v>
      </c>
      <c r="J20" s="24">
        <f t="shared" si="28"/>
        <v>-4000</v>
      </c>
    </row>
    <row r="21" spans="1:10">
      <c r="A21" s="22">
        <v>43458</v>
      </c>
      <c r="B21" s="32" t="s">
        <v>133</v>
      </c>
      <c r="C21" s="32">
        <v>600</v>
      </c>
      <c r="D21" s="33" t="s">
        <v>124</v>
      </c>
      <c r="E21" s="34">
        <v>1367</v>
      </c>
      <c r="F21" s="34">
        <v>1357</v>
      </c>
      <c r="G21" s="34" t="s">
        <v>14</v>
      </c>
      <c r="H21" s="10">
        <f t="shared" si="29"/>
        <v>6000</v>
      </c>
      <c r="I21" s="10">
        <v>0</v>
      </c>
      <c r="J21" s="24">
        <f t="shared" ref="J21:J22" si="30">+I21+H21</f>
        <v>6000</v>
      </c>
    </row>
    <row r="22" spans="1:10">
      <c r="A22" s="22">
        <v>43458</v>
      </c>
      <c r="B22" s="32" t="s">
        <v>134</v>
      </c>
      <c r="C22" s="32">
        <v>250</v>
      </c>
      <c r="D22" s="33" t="s">
        <v>124</v>
      </c>
      <c r="E22" s="34">
        <v>2764</v>
      </c>
      <c r="F22" s="34">
        <v>2745</v>
      </c>
      <c r="G22" s="34">
        <v>2730</v>
      </c>
      <c r="H22" s="10">
        <f t="shared" si="29"/>
        <v>4750</v>
      </c>
      <c r="I22" s="24">
        <f>(F22-G22)*C22</f>
        <v>3750</v>
      </c>
      <c r="J22" s="24">
        <f t="shared" si="30"/>
        <v>8500</v>
      </c>
    </row>
    <row r="23" spans="1:10">
      <c r="A23" s="22">
        <v>43455</v>
      </c>
      <c r="B23" s="32" t="s">
        <v>120</v>
      </c>
      <c r="C23" s="32">
        <v>500</v>
      </c>
      <c r="D23" s="33" t="s">
        <v>124</v>
      </c>
      <c r="E23" s="34">
        <v>1152</v>
      </c>
      <c r="F23" s="34">
        <v>1142</v>
      </c>
      <c r="G23" s="34" t="s">
        <v>14</v>
      </c>
      <c r="H23" s="10">
        <f t="shared" si="29"/>
        <v>5000</v>
      </c>
      <c r="I23" s="10">
        <v>0</v>
      </c>
      <c r="J23" s="24">
        <f t="shared" ref="J23" si="31">+I23+H23</f>
        <v>5000</v>
      </c>
    </row>
    <row r="24" spans="1:10">
      <c r="A24" s="22">
        <v>43454</v>
      </c>
      <c r="B24" s="32" t="s">
        <v>135</v>
      </c>
      <c r="C24" s="32">
        <v>6000</v>
      </c>
      <c r="D24" s="33" t="s">
        <v>62</v>
      </c>
      <c r="E24" s="34">
        <v>109.5</v>
      </c>
      <c r="F24" s="34">
        <v>110.3</v>
      </c>
      <c r="G24" s="34">
        <v>111.2</v>
      </c>
      <c r="H24" s="10">
        <f t="shared" ref="H24" si="32">(F24-E24)*C24</f>
        <v>4799.99999999998</v>
      </c>
      <c r="I24" s="10">
        <f t="shared" ref="I24:I29" si="33">(G24-F24)*C24</f>
        <v>5400.00000000003</v>
      </c>
      <c r="J24" s="24">
        <f t="shared" ref="J24" si="34">+I24+H24</f>
        <v>10200</v>
      </c>
    </row>
    <row r="25" spans="1:10">
      <c r="A25" s="22">
        <v>43452</v>
      </c>
      <c r="B25" s="32" t="s">
        <v>136</v>
      </c>
      <c r="C25" s="32">
        <v>700</v>
      </c>
      <c r="D25" s="33" t="s">
        <v>62</v>
      </c>
      <c r="E25" s="34">
        <v>1338</v>
      </c>
      <c r="F25" s="34">
        <v>1345</v>
      </c>
      <c r="G25" s="34">
        <v>1355</v>
      </c>
      <c r="H25" s="10">
        <f t="shared" ref="H25" si="35">(F25-E25)*C25</f>
        <v>4900</v>
      </c>
      <c r="I25" s="10">
        <f t="shared" si="33"/>
        <v>7000</v>
      </c>
      <c r="J25" s="24">
        <f t="shared" ref="J25" si="36">+I25+H25</f>
        <v>11900</v>
      </c>
    </row>
    <row r="26" spans="1:10">
      <c r="A26" s="22">
        <v>43451</v>
      </c>
      <c r="B26" s="32" t="s">
        <v>137</v>
      </c>
      <c r="C26" s="32">
        <v>2750</v>
      </c>
      <c r="D26" s="33" t="s">
        <v>62</v>
      </c>
      <c r="E26" s="34">
        <v>358</v>
      </c>
      <c r="F26" s="34">
        <v>360</v>
      </c>
      <c r="G26" s="34" t="s">
        <v>14</v>
      </c>
      <c r="H26" s="10">
        <f t="shared" ref="H26" si="37">(F26-E26)*C26</f>
        <v>5500</v>
      </c>
      <c r="I26" s="10">
        <v>0</v>
      </c>
      <c r="J26" s="24">
        <f t="shared" ref="J26" si="38">+I26+H26</f>
        <v>5500</v>
      </c>
    </row>
    <row r="27" spans="1:10">
      <c r="A27" s="22">
        <v>43448</v>
      </c>
      <c r="B27" s="32" t="s">
        <v>138</v>
      </c>
      <c r="C27" s="32">
        <v>700</v>
      </c>
      <c r="D27" s="33" t="s">
        <v>62</v>
      </c>
      <c r="E27" s="34">
        <v>1308</v>
      </c>
      <c r="F27" s="34">
        <v>1314.5</v>
      </c>
      <c r="G27" s="34" t="s">
        <v>14</v>
      </c>
      <c r="H27" s="10">
        <f t="shared" ref="H27" si="39">(F27-E27)*C27</f>
        <v>4550</v>
      </c>
      <c r="I27" s="10">
        <v>0</v>
      </c>
      <c r="J27" s="24">
        <f t="shared" ref="J27" si="40">+I27+H27</f>
        <v>4550</v>
      </c>
    </row>
    <row r="28" spans="1:10">
      <c r="A28" s="22">
        <v>43447</v>
      </c>
      <c r="B28" s="32" t="s">
        <v>139</v>
      </c>
      <c r="C28" s="32">
        <v>700</v>
      </c>
      <c r="D28" s="33" t="s">
        <v>62</v>
      </c>
      <c r="E28" s="34">
        <v>939</v>
      </c>
      <c r="F28" s="34">
        <v>931</v>
      </c>
      <c r="G28" s="34" t="s">
        <v>14</v>
      </c>
      <c r="H28" s="10">
        <f t="shared" ref="H28" si="41">(F28-E28)*C28</f>
        <v>-5600</v>
      </c>
      <c r="I28" s="10">
        <v>0</v>
      </c>
      <c r="J28" s="24">
        <f t="shared" ref="J28" si="42">+I28+H28</f>
        <v>-5600</v>
      </c>
    </row>
    <row r="29" spans="1:10">
      <c r="A29" s="22">
        <v>43446</v>
      </c>
      <c r="B29" s="32" t="s">
        <v>116</v>
      </c>
      <c r="C29" s="32">
        <v>1000</v>
      </c>
      <c r="D29" s="33" t="s">
        <v>62</v>
      </c>
      <c r="E29" s="34">
        <v>745</v>
      </c>
      <c r="F29" s="34">
        <v>750</v>
      </c>
      <c r="G29" s="34">
        <v>753</v>
      </c>
      <c r="H29" s="10">
        <f t="shared" ref="H29" si="43">(F29-E29)*C29</f>
        <v>5000</v>
      </c>
      <c r="I29" s="10">
        <f t="shared" si="33"/>
        <v>3000</v>
      </c>
      <c r="J29" s="24">
        <f t="shared" ref="J29" si="44">+I29+H29</f>
        <v>8000</v>
      </c>
    </row>
    <row r="30" spans="1:10">
      <c r="A30" s="22">
        <v>43445</v>
      </c>
      <c r="B30" s="32" t="s">
        <v>39</v>
      </c>
      <c r="C30" s="32">
        <v>500</v>
      </c>
      <c r="D30" s="33" t="s">
        <v>124</v>
      </c>
      <c r="E30" s="34">
        <v>1177</v>
      </c>
      <c r="F30" s="34">
        <v>1169</v>
      </c>
      <c r="G30" s="34" t="s">
        <v>14</v>
      </c>
      <c r="H30" s="10">
        <f t="shared" ref="H30:H34" si="45">(E30-F30)*C30</f>
        <v>4000</v>
      </c>
      <c r="I30" s="24">
        <v>0</v>
      </c>
      <c r="J30" s="24">
        <f t="shared" ref="J30" si="46">+I30+H30</f>
        <v>4000</v>
      </c>
    </row>
    <row r="31" spans="1:10">
      <c r="A31" s="22">
        <v>43444</v>
      </c>
      <c r="B31" s="32" t="s">
        <v>140</v>
      </c>
      <c r="C31" s="32">
        <v>500</v>
      </c>
      <c r="D31" s="33" t="s">
        <v>124</v>
      </c>
      <c r="E31" s="34">
        <v>1095</v>
      </c>
      <c r="F31" s="34">
        <v>1087</v>
      </c>
      <c r="G31" s="34" t="s">
        <v>14</v>
      </c>
      <c r="H31" s="10">
        <f t="shared" si="45"/>
        <v>4000</v>
      </c>
      <c r="I31" s="24">
        <v>0</v>
      </c>
      <c r="J31" s="24">
        <f t="shared" ref="J31" si="47">+I31+H31</f>
        <v>4000</v>
      </c>
    </row>
    <row r="32" spans="1:10">
      <c r="A32" s="22">
        <v>43441</v>
      </c>
      <c r="B32" s="32" t="s">
        <v>141</v>
      </c>
      <c r="C32" s="32">
        <v>1750</v>
      </c>
      <c r="D32" s="33" t="s">
        <v>124</v>
      </c>
      <c r="E32" s="34">
        <v>169</v>
      </c>
      <c r="F32" s="34">
        <v>166</v>
      </c>
      <c r="G32" s="34">
        <v>163</v>
      </c>
      <c r="H32" s="10">
        <f t="shared" si="45"/>
        <v>5250</v>
      </c>
      <c r="I32" s="24">
        <f t="shared" ref="I32:I34" si="48">(F32-G32)*C32</f>
        <v>5250</v>
      </c>
      <c r="J32" s="24">
        <f t="shared" ref="J32" si="49">+I32+H32</f>
        <v>10500</v>
      </c>
    </row>
    <row r="33" spans="1:10">
      <c r="A33" s="22">
        <v>43441</v>
      </c>
      <c r="B33" s="32" t="s">
        <v>142</v>
      </c>
      <c r="C33" s="32">
        <v>1100</v>
      </c>
      <c r="D33" s="33" t="s">
        <v>124</v>
      </c>
      <c r="E33" s="34">
        <v>635</v>
      </c>
      <c r="F33" s="34">
        <v>631</v>
      </c>
      <c r="G33" s="34">
        <v>625</v>
      </c>
      <c r="H33" s="10">
        <f t="shared" si="45"/>
        <v>4400</v>
      </c>
      <c r="I33" s="24">
        <f t="shared" si="48"/>
        <v>6600</v>
      </c>
      <c r="J33" s="24">
        <f t="shared" ref="J33" si="50">+I33+H33</f>
        <v>11000</v>
      </c>
    </row>
    <row r="34" spans="1:10">
      <c r="A34" s="22">
        <v>43440</v>
      </c>
      <c r="B34" s="32" t="s">
        <v>143</v>
      </c>
      <c r="C34" s="32">
        <v>550</v>
      </c>
      <c r="D34" s="33" t="s">
        <v>124</v>
      </c>
      <c r="E34" s="34">
        <v>880</v>
      </c>
      <c r="F34" s="34">
        <v>872</v>
      </c>
      <c r="G34" s="34">
        <v>860</v>
      </c>
      <c r="H34" s="10">
        <f t="shared" si="45"/>
        <v>4400</v>
      </c>
      <c r="I34" s="24">
        <f t="shared" si="48"/>
        <v>6600</v>
      </c>
      <c r="J34" s="24">
        <f t="shared" ref="J34" si="51">+I34+H34</f>
        <v>11000</v>
      </c>
    </row>
    <row r="35" spans="1:10">
      <c r="A35" s="22">
        <v>43439</v>
      </c>
      <c r="B35" s="32" t="s">
        <v>144</v>
      </c>
      <c r="C35" s="32">
        <v>350</v>
      </c>
      <c r="D35" s="33" t="s">
        <v>62</v>
      </c>
      <c r="E35" s="34">
        <v>1300</v>
      </c>
      <c r="F35" s="34">
        <v>1287</v>
      </c>
      <c r="G35" s="34" t="s">
        <v>14</v>
      </c>
      <c r="H35" s="10">
        <f t="shared" ref="H35" si="52">(F35-E35)*C35</f>
        <v>-4550</v>
      </c>
      <c r="I35" s="10">
        <v>0</v>
      </c>
      <c r="J35" s="24">
        <f t="shared" ref="J35" si="53">+I35+H35</f>
        <v>-4550</v>
      </c>
    </row>
    <row r="36" spans="1:10">
      <c r="A36" s="22">
        <v>43439</v>
      </c>
      <c r="B36" s="32" t="s">
        <v>145</v>
      </c>
      <c r="C36" s="32">
        <v>600</v>
      </c>
      <c r="D36" s="33" t="s">
        <v>124</v>
      </c>
      <c r="E36" s="34">
        <v>1117</v>
      </c>
      <c r="F36" s="34">
        <v>1124</v>
      </c>
      <c r="G36" s="34" t="s">
        <v>14</v>
      </c>
      <c r="H36" s="10">
        <f>(E36-F36)*C36</f>
        <v>-4200</v>
      </c>
      <c r="I36" s="10">
        <v>0</v>
      </c>
      <c r="J36" s="24">
        <f t="shared" ref="J36" si="54">+I36+H36</f>
        <v>-4200</v>
      </c>
    </row>
    <row r="37" spans="1:10">
      <c r="A37" s="22">
        <v>43438</v>
      </c>
      <c r="B37" s="32" t="s">
        <v>146</v>
      </c>
      <c r="C37" s="32">
        <v>1600</v>
      </c>
      <c r="D37" s="33" t="s">
        <v>62</v>
      </c>
      <c r="E37" s="34">
        <v>228</v>
      </c>
      <c r="F37" s="34">
        <v>231</v>
      </c>
      <c r="G37" s="34" t="s">
        <v>14</v>
      </c>
      <c r="H37" s="10">
        <f t="shared" ref="H37" si="55">(F37-E37)*C37</f>
        <v>4800</v>
      </c>
      <c r="I37" s="10">
        <v>0</v>
      </c>
      <c r="J37" s="24">
        <f t="shared" ref="J37" si="56">+I37+H37</f>
        <v>4800</v>
      </c>
    </row>
    <row r="38" spans="1:10">
      <c r="A38" s="22">
        <v>43438</v>
      </c>
      <c r="B38" s="32" t="s">
        <v>147</v>
      </c>
      <c r="C38" s="32">
        <v>150</v>
      </c>
      <c r="D38" s="33" t="s">
        <v>62</v>
      </c>
      <c r="E38" s="34">
        <v>3540</v>
      </c>
      <c r="F38" s="34">
        <v>3570</v>
      </c>
      <c r="G38" s="34" t="s">
        <v>14</v>
      </c>
      <c r="H38" s="10">
        <f t="shared" ref="H38" si="57">(F38-E38)*C38</f>
        <v>4500</v>
      </c>
      <c r="I38" s="10">
        <v>0</v>
      </c>
      <c r="J38" s="24">
        <f t="shared" ref="J38" si="58">+I38+H38</f>
        <v>4500</v>
      </c>
    </row>
    <row r="39" spans="1:10">
      <c r="A39" s="22">
        <v>43437</v>
      </c>
      <c r="B39" s="32" t="s">
        <v>148</v>
      </c>
      <c r="C39" s="32">
        <v>1000</v>
      </c>
      <c r="D39" s="33" t="s">
        <v>62</v>
      </c>
      <c r="E39" s="34">
        <v>665</v>
      </c>
      <c r="F39" s="34">
        <v>668</v>
      </c>
      <c r="G39" s="34" t="s">
        <v>14</v>
      </c>
      <c r="H39" s="10">
        <f t="shared" ref="H39" si="59">(F39-E39)*C39</f>
        <v>3000</v>
      </c>
      <c r="I39" s="10">
        <v>0</v>
      </c>
      <c r="J39" s="24">
        <f t="shared" ref="J39" si="60">+I39+H39</f>
        <v>3000</v>
      </c>
    </row>
    <row r="40" spans="1:10">
      <c r="A40" s="22">
        <v>43434</v>
      </c>
      <c r="B40" s="32" t="s">
        <v>121</v>
      </c>
      <c r="C40" s="32">
        <v>500</v>
      </c>
      <c r="D40" s="33" t="s">
        <v>62</v>
      </c>
      <c r="E40" s="34">
        <v>1288</v>
      </c>
      <c r="F40" s="34">
        <v>1294</v>
      </c>
      <c r="G40" s="34" t="s">
        <v>14</v>
      </c>
      <c r="H40" s="10">
        <f t="shared" ref="H40" si="61">(F40-E40)*C40</f>
        <v>3000</v>
      </c>
      <c r="I40" s="10">
        <v>0</v>
      </c>
      <c r="J40" s="24">
        <f t="shared" ref="J40" si="62">+I40+H40</f>
        <v>3000</v>
      </c>
    </row>
    <row r="41" spans="1:10">
      <c r="A41" s="22">
        <v>43434</v>
      </c>
      <c r="B41" s="32" t="s">
        <v>149</v>
      </c>
      <c r="C41" s="32">
        <v>550</v>
      </c>
      <c r="D41" s="33" t="s">
        <v>62</v>
      </c>
      <c r="E41" s="34">
        <v>1030</v>
      </c>
      <c r="F41" s="34">
        <v>1038</v>
      </c>
      <c r="G41" s="34" t="s">
        <v>14</v>
      </c>
      <c r="H41" s="10">
        <f t="shared" ref="H41:H42" si="63">(F41-E41)*C41</f>
        <v>4400</v>
      </c>
      <c r="I41" s="10">
        <v>0</v>
      </c>
      <c r="J41" s="24">
        <f t="shared" ref="J41:J42" si="64">+I41+H41</f>
        <v>4400</v>
      </c>
    </row>
    <row r="42" spans="1:10">
      <c r="A42" s="22">
        <v>43433</v>
      </c>
      <c r="B42" s="32" t="s">
        <v>150</v>
      </c>
      <c r="C42" s="32">
        <v>300</v>
      </c>
      <c r="D42" s="33" t="s">
        <v>62</v>
      </c>
      <c r="E42" s="34">
        <v>1544</v>
      </c>
      <c r="F42" s="34">
        <v>1557</v>
      </c>
      <c r="G42" s="34" t="s">
        <v>14</v>
      </c>
      <c r="H42" s="10">
        <f t="shared" si="63"/>
        <v>3900</v>
      </c>
      <c r="I42" s="10">
        <v>0</v>
      </c>
      <c r="J42" s="24">
        <f t="shared" si="64"/>
        <v>3900</v>
      </c>
    </row>
    <row r="43" spans="1:10">
      <c r="A43" s="22">
        <v>43431</v>
      </c>
      <c r="B43" s="32" t="s">
        <v>151</v>
      </c>
      <c r="C43" s="32">
        <v>700</v>
      </c>
      <c r="D43" s="33" t="s">
        <v>62</v>
      </c>
      <c r="E43" s="34">
        <v>809</v>
      </c>
      <c r="F43" s="34">
        <v>802</v>
      </c>
      <c r="G43" s="34" t="s">
        <v>14</v>
      </c>
      <c r="H43" s="10">
        <f t="shared" ref="H43" si="65">(F43-E43)*C43</f>
        <v>-4900</v>
      </c>
      <c r="I43" s="10">
        <v>0</v>
      </c>
      <c r="J43" s="24">
        <f t="shared" ref="J43:J44" si="66">+I43+H43</f>
        <v>-4900</v>
      </c>
    </row>
    <row r="44" spans="1:10">
      <c r="A44" s="22">
        <v>43430</v>
      </c>
      <c r="B44" s="32" t="s">
        <v>116</v>
      </c>
      <c r="C44" s="32">
        <v>1000</v>
      </c>
      <c r="D44" s="33" t="s">
        <v>124</v>
      </c>
      <c r="E44" s="34">
        <v>745</v>
      </c>
      <c r="F44" s="34">
        <v>740.5</v>
      </c>
      <c r="G44" s="34" t="s">
        <v>14</v>
      </c>
      <c r="H44" s="10">
        <f>(E44-F44)*C44</f>
        <v>4500</v>
      </c>
      <c r="I44" s="10">
        <v>0</v>
      </c>
      <c r="J44" s="24">
        <f t="shared" si="66"/>
        <v>4500</v>
      </c>
    </row>
    <row r="45" spans="1:10">
      <c r="A45" s="22">
        <v>43426</v>
      </c>
      <c r="B45" s="32" t="s">
        <v>152</v>
      </c>
      <c r="C45" s="32">
        <v>2000</v>
      </c>
      <c r="D45" s="33" t="s">
        <v>62</v>
      </c>
      <c r="E45" s="34">
        <v>326</v>
      </c>
      <c r="F45" s="34">
        <v>323</v>
      </c>
      <c r="G45" s="34" t="s">
        <v>14</v>
      </c>
      <c r="H45" s="10">
        <f t="shared" ref="H45:H46" si="67">(F45-E45)*C45</f>
        <v>-6000</v>
      </c>
      <c r="I45" s="10">
        <v>0</v>
      </c>
      <c r="J45" s="24">
        <f t="shared" ref="J45:J46" si="68">+I45+H45</f>
        <v>-6000</v>
      </c>
    </row>
    <row r="46" spans="1:10">
      <c r="A46" s="22">
        <v>43425</v>
      </c>
      <c r="B46" s="32" t="s">
        <v>153</v>
      </c>
      <c r="C46" s="32">
        <v>1300</v>
      </c>
      <c r="D46" s="33" t="s">
        <v>62</v>
      </c>
      <c r="E46" s="34">
        <v>362</v>
      </c>
      <c r="F46" s="34">
        <v>366</v>
      </c>
      <c r="G46" s="34">
        <v>369</v>
      </c>
      <c r="H46" s="10">
        <f t="shared" si="67"/>
        <v>5200</v>
      </c>
      <c r="I46" s="10">
        <f t="shared" ref="I46:I50" si="69">(G46-F46)*C46</f>
        <v>3900</v>
      </c>
      <c r="J46" s="24">
        <f t="shared" si="68"/>
        <v>9100</v>
      </c>
    </row>
    <row r="47" spans="1:10">
      <c r="A47" s="22">
        <v>43424</v>
      </c>
      <c r="B47" s="32" t="s">
        <v>154</v>
      </c>
      <c r="C47" s="32">
        <v>500</v>
      </c>
      <c r="D47" s="33" t="s">
        <v>62</v>
      </c>
      <c r="E47" s="34">
        <v>1110</v>
      </c>
      <c r="F47" s="34">
        <v>1119</v>
      </c>
      <c r="G47" s="34" t="s">
        <v>14</v>
      </c>
      <c r="H47" s="10">
        <f t="shared" ref="H47:H48" si="70">(F47-E47)*C47</f>
        <v>4500</v>
      </c>
      <c r="I47" s="10">
        <v>0</v>
      </c>
      <c r="J47" s="24">
        <f t="shared" ref="J47:J48" si="71">+I47+H47</f>
        <v>4500</v>
      </c>
    </row>
    <row r="48" spans="1:10">
      <c r="A48" s="22">
        <v>43423</v>
      </c>
      <c r="B48" s="32" t="s">
        <v>155</v>
      </c>
      <c r="C48" s="32">
        <v>500</v>
      </c>
      <c r="D48" s="33" t="s">
        <v>62</v>
      </c>
      <c r="E48" s="34">
        <v>749</v>
      </c>
      <c r="F48" s="34">
        <v>757</v>
      </c>
      <c r="G48" s="34">
        <v>768</v>
      </c>
      <c r="H48" s="10">
        <f t="shared" si="70"/>
        <v>4000</v>
      </c>
      <c r="I48" s="10">
        <f t="shared" si="69"/>
        <v>5500</v>
      </c>
      <c r="J48" s="24">
        <f t="shared" si="71"/>
        <v>9500</v>
      </c>
    </row>
    <row r="49" spans="1:10">
      <c r="A49" s="22">
        <v>43420</v>
      </c>
      <c r="B49" s="32" t="s">
        <v>138</v>
      </c>
      <c r="C49" s="32">
        <v>700</v>
      </c>
      <c r="D49" s="33" t="s">
        <v>62</v>
      </c>
      <c r="E49" s="34">
        <v>1153</v>
      </c>
      <c r="F49" s="34">
        <v>1158.5</v>
      </c>
      <c r="G49" s="34" t="s">
        <v>14</v>
      </c>
      <c r="H49" s="10">
        <f t="shared" ref="H49:H51" si="72">(F49-E49)*C49</f>
        <v>3850</v>
      </c>
      <c r="I49" s="10">
        <v>0</v>
      </c>
      <c r="J49" s="24">
        <f t="shared" ref="J49:J56" si="73">+I49+H49</f>
        <v>3850</v>
      </c>
    </row>
    <row r="50" spans="1:10">
      <c r="A50" s="22">
        <v>43419</v>
      </c>
      <c r="B50" s="32" t="s">
        <v>156</v>
      </c>
      <c r="C50" s="32">
        <v>750</v>
      </c>
      <c r="D50" s="33" t="s">
        <v>62</v>
      </c>
      <c r="E50" s="34">
        <v>908</v>
      </c>
      <c r="F50" s="34">
        <v>913</v>
      </c>
      <c r="G50" s="34">
        <v>920</v>
      </c>
      <c r="H50" s="10">
        <f t="shared" si="72"/>
        <v>3750</v>
      </c>
      <c r="I50" s="10">
        <f t="shared" si="69"/>
        <v>5250</v>
      </c>
      <c r="J50" s="24">
        <f t="shared" si="73"/>
        <v>9000</v>
      </c>
    </row>
    <row r="51" spans="1:10">
      <c r="A51" s="22">
        <v>43418</v>
      </c>
      <c r="B51" s="32" t="s">
        <v>128</v>
      </c>
      <c r="C51" s="32">
        <v>1060</v>
      </c>
      <c r="D51" s="33" t="s">
        <v>62</v>
      </c>
      <c r="E51" s="34">
        <v>605</v>
      </c>
      <c r="F51" s="34">
        <v>609.5</v>
      </c>
      <c r="G51" s="34" t="s">
        <v>14</v>
      </c>
      <c r="H51" s="10">
        <f t="shared" si="72"/>
        <v>4770</v>
      </c>
      <c r="I51" s="10">
        <v>0</v>
      </c>
      <c r="J51" s="24">
        <f t="shared" si="73"/>
        <v>4770</v>
      </c>
    </row>
    <row r="52" spans="1:10">
      <c r="A52" s="22">
        <v>43417</v>
      </c>
      <c r="B52" s="32" t="s">
        <v>157</v>
      </c>
      <c r="C52" s="32">
        <v>4000</v>
      </c>
      <c r="D52" s="33" t="s">
        <v>124</v>
      </c>
      <c r="E52" s="34">
        <v>108.2</v>
      </c>
      <c r="F52" s="34">
        <v>107</v>
      </c>
      <c r="G52" s="34" t="s">
        <v>14</v>
      </c>
      <c r="H52" s="10">
        <f>(E52-F52)*C52</f>
        <v>4800.00000000001</v>
      </c>
      <c r="I52" s="24">
        <v>0</v>
      </c>
      <c r="J52" s="24">
        <f t="shared" si="73"/>
        <v>4800.00000000001</v>
      </c>
    </row>
    <row r="53" spans="1:10">
      <c r="A53" s="22">
        <v>43416</v>
      </c>
      <c r="B53" s="32" t="s">
        <v>142</v>
      </c>
      <c r="C53" s="32">
        <v>1100</v>
      </c>
      <c r="D53" s="33" t="s">
        <v>124</v>
      </c>
      <c r="E53" s="34">
        <v>665</v>
      </c>
      <c r="F53" s="34">
        <v>660.5</v>
      </c>
      <c r="G53" s="34" t="s">
        <v>14</v>
      </c>
      <c r="H53" s="10">
        <f>(E53-F53)*C53</f>
        <v>4950</v>
      </c>
      <c r="I53" s="10">
        <v>0</v>
      </c>
      <c r="J53" s="24">
        <f t="shared" si="73"/>
        <v>4950</v>
      </c>
    </row>
    <row r="54" spans="1:10">
      <c r="A54" s="22">
        <v>43409</v>
      </c>
      <c r="B54" s="32" t="s">
        <v>158</v>
      </c>
      <c r="C54" s="32">
        <v>1200</v>
      </c>
      <c r="D54" s="33" t="s">
        <v>62</v>
      </c>
      <c r="E54" s="34">
        <v>630</v>
      </c>
      <c r="F54" s="34">
        <v>634</v>
      </c>
      <c r="G54" s="34" t="s">
        <v>14</v>
      </c>
      <c r="H54" s="10">
        <f t="shared" ref="H54:H55" si="74">(F54-E54)*C54</f>
        <v>4800</v>
      </c>
      <c r="I54" s="24">
        <v>0</v>
      </c>
      <c r="J54" s="24">
        <f t="shared" si="73"/>
        <v>4800</v>
      </c>
    </row>
    <row r="55" spans="1:10">
      <c r="A55" s="22">
        <v>43406</v>
      </c>
      <c r="B55" s="32" t="s">
        <v>116</v>
      </c>
      <c r="C55" s="32">
        <v>1000</v>
      </c>
      <c r="D55" s="33" t="s">
        <v>62</v>
      </c>
      <c r="E55" s="34">
        <v>793</v>
      </c>
      <c r="F55" s="34">
        <v>797</v>
      </c>
      <c r="G55" s="34" t="s">
        <v>14</v>
      </c>
      <c r="H55" s="10">
        <f t="shared" si="74"/>
        <v>4000</v>
      </c>
      <c r="I55" s="24">
        <v>0</v>
      </c>
      <c r="J55" s="24">
        <f t="shared" si="73"/>
        <v>4000</v>
      </c>
    </row>
    <row r="56" spans="1:10">
      <c r="A56" s="22">
        <v>43405</v>
      </c>
      <c r="B56" s="32" t="s">
        <v>159</v>
      </c>
      <c r="C56" s="32">
        <v>600</v>
      </c>
      <c r="D56" s="33" t="s">
        <v>62</v>
      </c>
      <c r="E56" s="34">
        <v>928</v>
      </c>
      <c r="F56" s="34">
        <v>936</v>
      </c>
      <c r="G56" s="34" t="s">
        <v>14</v>
      </c>
      <c r="H56" s="10">
        <f t="shared" ref="H56:H57" si="75">(F56-E56)*C56</f>
        <v>4800</v>
      </c>
      <c r="I56" s="24">
        <v>0</v>
      </c>
      <c r="J56" s="24">
        <f t="shared" si="73"/>
        <v>4800</v>
      </c>
    </row>
    <row r="57" spans="1:10">
      <c r="A57" s="22">
        <v>43404</v>
      </c>
      <c r="B57" s="32" t="s">
        <v>160</v>
      </c>
      <c r="C57" s="32">
        <v>1200</v>
      </c>
      <c r="D57" s="33" t="s">
        <v>62</v>
      </c>
      <c r="E57" s="34">
        <v>697</v>
      </c>
      <c r="F57" s="34">
        <v>701</v>
      </c>
      <c r="G57" s="34">
        <v>705</v>
      </c>
      <c r="H57" s="10">
        <f t="shared" si="75"/>
        <v>4800</v>
      </c>
      <c r="I57" s="10">
        <f>(G57-F57)*C57</f>
        <v>4800</v>
      </c>
      <c r="J57" s="24">
        <f t="shared" ref="J57" si="76">+I57+H57</f>
        <v>9600</v>
      </c>
    </row>
    <row r="58" spans="1:10">
      <c r="A58" s="22">
        <v>43403</v>
      </c>
      <c r="B58" s="32" t="s">
        <v>161</v>
      </c>
      <c r="C58" s="32">
        <v>4500</v>
      </c>
      <c r="D58" s="33" t="s">
        <v>62</v>
      </c>
      <c r="E58" s="34">
        <v>104.5</v>
      </c>
      <c r="F58" s="34">
        <v>105.5</v>
      </c>
      <c r="G58" s="34" t="s">
        <v>14</v>
      </c>
      <c r="H58" s="10">
        <f t="shared" ref="H58" si="77">(F58-E58)*C58</f>
        <v>4500</v>
      </c>
      <c r="I58" s="10">
        <v>0</v>
      </c>
      <c r="J58" s="24">
        <f t="shared" ref="J58" si="78">+I58+H58</f>
        <v>4500</v>
      </c>
    </row>
    <row r="59" spans="1:10">
      <c r="A59" s="22">
        <v>43403</v>
      </c>
      <c r="B59" s="32" t="s">
        <v>156</v>
      </c>
      <c r="C59" s="32">
        <v>750</v>
      </c>
      <c r="D59" s="33" t="s">
        <v>62</v>
      </c>
      <c r="E59" s="34">
        <v>842</v>
      </c>
      <c r="F59" s="34">
        <v>839</v>
      </c>
      <c r="G59" s="34" t="s">
        <v>14</v>
      </c>
      <c r="H59" s="10">
        <f t="shared" ref="H59" si="79">(F59-E59)*C59</f>
        <v>-2250</v>
      </c>
      <c r="I59" s="10">
        <v>0</v>
      </c>
      <c r="J59" s="24">
        <f t="shared" ref="J59" si="80">+I59+H59</f>
        <v>-2250</v>
      </c>
    </row>
    <row r="60" spans="1:10">
      <c r="A60" s="22">
        <v>43402</v>
      </c>
      <c r="B60" s="32" t="s">
        <v>162</v>
      </c>
      <c r="C60" s="32">
        <v>1250</v>
      </c>
      <c r="D60" s="33" t="s">
        <v>62</v>
      </c>
      <c r="E60" s="34">
        <v>413</v>
      </c>
      <c r="F60" s="34">
        <v>410</v>
      </c>
      <c r="G60" s="34" t="s">
        <v>14</v>
      </c>
      <c r="H60" s="10">
        <f t="shared" ref="H60" si="81">(F60-E60)*C60</f>
        <v>-3750</v>
      </c>
      <c r="I60" s="10">
        <v>0</v>
      </c>
      <c r="J60" s="24">
        <f t="shared" ref="J60" si="82">+I60+H60</f>
        <v>-3750</v>
      </c>
    </row>
    <row r="61" spans="1:10">
      <c r="A61" s="22">
        <v>43402</v>
      </c>
      <c r="B61" s="32" t="s">
        <v>163</v>
      </c>
      <c r="C61" s="32">
        <v>3000</v>
      </c>
      <c r="D61" s="33" t="s">
        <v>62</v>
      </c>
      <c r="E61" s="34">
        <v>258</v>
      </c>
      <c r="F61" s="34">
        <v>259.5</v>
      </c>
      <c r="G61" s="34">
        <v>263</v>
      </c>
      <c r="H61" s="10">
        <f t="shared" ref="H61" si="83">(F61-E61)*C61</f>
        <v>4500</v>
      </c>
      <c r="I61" s="10">
        <f>(G61-F61)*C61</f>
        <v>10500</v>
      </c>
      <c r="J61" s="24">
        <f t="shared" ref="J61" si="84">+I61+H61</f>
        <v>15000</v>
      </c>
    </row>
    <row r="62" spans="1:10">
      <c r="A62" s="22">
        <v>43399</v>
      </c>
      <c r="B62" s="32" t="s">
        <v>164</v>
      </c>
      <c r="C62" s="32">
        <v>1200</v>
      </c>
      <c r="D62" s="33" t="s">
        <v>124</v>
      </c>
      <c r="E62" s="34">
        <v>421</v>
      </c>
      <c r="F62" s="34">
        <v>418.5</v>
      </c>
      <c r="G62" s="34" t="s">
        <v>14</v>
      </c>
      <c r="H62" s="10">
        <f t="shared" ref="H62" si="85">(E62-F62)*C62</f>
        <v>3000</v>
      </c>
      <c r="I62" s="10">
        <v>0</v>
      </c>
      <c r="J62" s="24">
        <f t="shared" ref="J62" si="86">+I62+H62</f>
        <v>3000</v>
      </c>
    </row>
    <row r="63" spans="1:10">
      <c r="A63" s="22">
        <v>43398</v>
      </c>
      <c r="B63" s="32" t="s">
        <v>131</v>
      </c>
      <c r="C63" s="32">
        <v>1200</v>
      </c>
      <c r="D63" s="33" t="s">
        <v>124</v>
      </c>
      <c r="E63" s="34">
        <v>601</v>
      </c>
      <c r="F63" s="34">
        <v>597.3</v>
      </c>
      <c r="G63" s="34" t="s">
        <v>14</v>
      </c>
      <c r="H63" s="10">
        <f t="shared" ref="H63:H65" si="87">(E63-F63)*C63</f>
        <v>4440.00000000005</v>
      </c>
      <c r="I63" s="10">
        <v>0</v>
      </c>
      <c r="J63" s="24">
        <f t="shared" ref="J63" si="88">+I63+H63</f>
        <v>4440.00000000005</v>
      </c>
    </row>
    <row r="64" spans="1:10">
      <c r="A64" s="22">
        <v>43397</v>
      </c>
      <c r="B64" s="32" t="s">
        <v>165</v>
      </c>
      <c r="C64" s="32">
        <v>1250</v>
      </c>
      <c r="D64" s="33" t="s">
        <v>62</v>
      </c>
      <c r="E64" s="34">
        <v>392.5</v>
      </c>
      <c r="F64" s="34">
        <v>388.5</v>
      </c>
      <c r="G64" s="34" t="s">
        <v>14</v>
      </c>
      <c r="H64" s="10">
        <f t="shared" ref="H64" si="89">(F64-E64)*C64</f>
        <v>-5000</v>
      </c>
      <c r="I64" s="10">
        <v>0</v>
      </c>
      <c r="J64" s="24">
        <f t="shared" ref="J64" si="90">+I64+H64</f>
        <v>-5000</v>
      </c>
    </row>
    <row r="65" spans="1:10">
      <c r="A65" s="22">
        <v>43397</v>
      </c>
      <c r="B65" s="32" t="s">
        <v>166</v>
      </c>
      <c r="C65" s="32">
        <v>250</v>
      </c>
      <c r="D65" s="33" t="s">
        <v>124</v>
      </c>
      <c r="E65" s="34">
        <v>2400</v>
      </c>
      <c r="F65" s="34">
        <v>2420</v>
      </c>
      <c r="G65" s="34" t="s">
        <v>14</v>
      </c>
      <c r="H65" s="10">
        <f t="shared" si="87"/>
        <v>-5000</v>
      </c>
      <c r="I65" s="10">
        <v>0</v>
      </c>
      <c r="J65" s="24">
        <f t="shared" ref="J65" si="91">+I65+H65</f>
        <v>-5000</v>
      </c>
    </row>
    <row r="66" spans="1:10">
      <c r="A66" s="22">
        <v>43396</v>
      </c>
      <c r="B66" s="32" t="s">
        <v>167</v>
      </c>
      <c r="C66" s="32">
        <v>2250</v>
      </c>
      <c r="D66" s="33" t="s">
        <v>124</v>
      </c>
      <c r="E66" s="34">
        <v>219</v>
      </c>
      <c r="F66" s="34">
        <v>219.5</v>
      </c>
      <c r="G66" s="34" t="s">
        <v>14</v>
      </c>
      <c r="H66" s="10">
        <f t="shared" ref="H66" si="92">(E66-F66)*C66</f>
        <v>-1125</v>
      </c>
      <c r="I66" s="10">
        <v>0</v>
      </c>
      <c r="J66" s="24">
        <f t="shared" ref="J66" si="93">+I66+H66</f>
        <v>-1125</v>
      </c>
    </row>
    <row r="67" spans="1:10">
      <c r="A67" s="22">
        <v>43396</v>
      </c>
      <c r="B67" s="32" t="s">
        <v>116</v>
      </c>
      <c r="C67" s="32">
        <v>1000</v>
      </c>
      <c r="D67" s="33" t="s">
        <v>124</v>
      </c>
      <c r="E67" s="34">
        <v>723</v>
      </c>
      <c r="F67" s="34">
        <v>718.5</v>
      </c>
      <c r="G67" s="34">
        <v>716</v>
      </c>
      <c r="H67" s="10">
        <f t="shared" ref="H67" si="94">(E67-F67)*C67</f>
        <v>4500</v>
      </c>
      <c r="I67" s="24">
        <f>(F67-G67)*C67</f>
        <v>2500</v>
      </c>
      <c r="J67" s="24">
        <f t="shared" ref="J67" si="95">+I67+H67</f>
        <v>7000</v>
      </c>
    </row>
    <row r="68" spans="1:10">
      <c r="A68" s="22">
        <v>43395</v>
      </c>
      <c r="B68" s="32" t="s">
        <v>168</v>
      </c>
      <c r="C68" s="32">
        <v>1000</v>
      </c>
      <c r="D68" s="33" t="s">
        <v>62</v>
      </c>
      <c r="E68" s="34">
        <v>759</v>
      </c>
      <c r="F68" s="34">
        <v>764</v>
      </c>
      <c r="G68" s="34">
        <v>770</v>
      </c>
      <c r="H68" s="10">
        <f t="shared" ref="H68" si="96">(F68-E68)*C68</f>
        <v>5000</v>
      </c>
      <c r="I68" s="10">
        <f t="shared" ref="I68:I74" si="97">(G68-F68)*C68</f>
        <v>6000</v>
      </c>
      <c r="J68" s="24">
        <f t="shared" ref="J68" si="98">+I68+H68</f>
        <v>11000</v>
      </c>
    </row>
    <row r="69" spans="1:10">
      <c r="A69" s="22">
        <v>43395</v>
      </c>
      <c r="B69" s="32" t="s">
        <v>160</v>
      </c>
      <c r="C69" s="32">
        <v>1200</v>
      </c>
      <c r="D69" s="33" t="s">
        <v>124</v>
      </c>
      <c r="E69" s="34">
        <v>777</v>
      </c>
      <c r="F69" s="34">
        <v>781</v>
      </c>
      <c r="G69" s="34" t="s">
        <v>14</v>
      </c>
      <c r="H69" s="10">
        <f t="shared" ref="H69" si="99">(E69-F69)*C69</f>
        <v>-4800</v>
      </c>
      <c r="I69" s="24">
        <v>0</v>
      </c>
      <c r="J69" s="24">
        <f t="shared" ref="J69" si="100">+I69+H69</f>
        <v>-4800</v>
      </c>
    </row>
    <row r="70" spans="1:10">
      <c r="A70" s="22">
        <v>43392</v>
      </c>
      <c r="B70" s="32" t="s">
        <v>120</v>
      </c>
      <c r="C70" s="32">
        <v>1000</v>
      </c>
      <c r="D70" s="33" t="s">
        <v>124</v>
      </c>
      <c r="E70" s="34">
        <v>953</v>
      </c>
      <c r="F70" s="34">
        <v>949</v>
      </c>
      <c r="G70" s="34">
        <v>940</v>
      </c>
      <c r="H70" s="10">
        <f t="shared" ref="H70" si="101">(E70-F70)*C70</f>
        <v>4000</v>
      </c>
      <c r="I70" s="24">
        <f>(F70-G70)*C70</f>
        <v>9000</v>
      </c>
      <c r="J70" s="24">
        <f t="shared" ref="J70" si="102">+I70+H70</f>
        <v>13000</v>
      </c>
    </row>
    <row r="71" spans="1:10">
      <c r="A71" s="22">
        <v>43390</v>
      </c>
      <c r="B71" s="32" t="s">
        <v>162</v>
      </c>
      <c r="C71" s="32">
        <v>2500</v>
      </c>
      <c r="D71" s="33" t="s">
        <v>62</v>
      </c>
      <c r="E71" s="34">
        <v>420</v>
      </c>
      <c r="F71" s="34">
        <v>422.3</v>
      </c>
      <c r="G71" s="34" t="s">
        <v>14</v>
      </c>
      <c r="H71" s="10">
        <f t="shared" ref="H71" si="103">(F71-E71)*C71</f>
        <v>5750.00000000003</v>
      </c>
      <c r="I71" s="10">
        <v>0</v>
      </c>
      <c r="J71" s="24">
        <f t="shared" ref="J71" si="104">+I71+H71</f>
        <v>5750.00000000003</v>
      </c>
    </row>
    <row r="72" spans="1:10">
      <c r="A72" s="22">
        <v>43389</v>
      </c>
      <c r="B72" s="32" t="s">
        <v>142</v>
      </c>
      <c r="C72" s="32">
        <v>1100</v>
      </c>
      <c r="D72" s="33" t="s">
        <v>62</v>
      </c>
      <c r="E72" s="34">
        <v>623</v>
      </c>
      <c r="F72" s="34">
        <v>629</v>
      </c>
      <c r="G72" s="34">
        <v>635</v>
      </c>
      <c r="H72" s="10">
        <f t="shared" ref="H72" si="105">(F72-E72)*C72</f>
        <v>6600</v>
      </c>
      <c r="I72" s="10">
        <f t="shared" si="97"/>
        <v>6600</v>
      </c>
      <c r="J72" s="24">
        <f t="shared" ref="J72:J73" si="106">+I72+H72</f>
        <v>13200</v>
      </c>
    </row>
    <row r="73" spans="1:10">
      <c r="A73" s="22">
        <v>43388</v>
      </c>
      <c r="B73" s="32" t="s">
        <v>155</v>
      </c>
      <c r="C73" s="32">
        <v>500</v>
      </c>
      <c r="D73" s="33" t="s">
        <v>62</v>
      </c>
      <c r="E73" s="34">
        <v>612</v>
      </c>
      <c r="F73" s="34">
        <v>618</v>
      </c>
      <c r="G73" s="34">
        <v>625</v>
      </c>
      <c r="H73" s="10">
        <f t="shared" ref="H73" si="107">(F73-E73)*C73</f>
        <v>3000</v>
      </c>
      <c r="I73" s="10">
        <f t="shared" si="97"/>
        <v>3500</v>
      </c>
      <c r="J73" s="24">
        <f t="shared" si="106"/>
        <v>6500</v>
      </c>
    </row>
    <row r="74" spans="1:10">
      <c r="A74" s="22">
        <v>43385</v>
      </c>
      <c r="B74" s="32" t="s">
        <v>145</v>
      </c>
      <c r="C74" s="32">
        <v>600</v>
      </c>
      <c r="D74" s="33" t="s">
        <v>62</v>
      </c>
      <c r="E74" s="34">
        <v>1130</v>
      </c>
      <c r="F74" s="34">
        <v>1138</v>
      </c>
      <c r="G74" s="34">
        <v>1143</v>
      </c>
      <c r="H74" s="10">
        <f t="shared" ref="H74" si="108">(F74-E74)*C74</f>
        <v>4800</v>
      </c>
      <c r="I74" s="10">
        <f t="shared" si="97"/>
        <v>3000</v>
      </c>
      <c r="J74" s="24">
        <f t="shared" ref="J74" si="109">+I74+H74</f>
        <v>7800</v>
      </c>
    </row>
    <row r="75" spans="1:10">
      <c r="A75" s="22">
        <v>43384</v>
      </c>
      <c r="B75" s="32" t="s">
        <v>169</v>
      </c>
      <c r="C75" s="32">
        <v>2500</v>
      </c>
      <c r="D75" s="33" t="s">
        <v>124</v>
      </c>
      <c r="E75" s="34">
        <v>202</v>
      </c>
      <c r="F75" s="34">
        <v>204</v>
      </c>
      <c r="G75" s="34" t="s">
        <v>14</v>
      </c>
      <c r="H75" s="10">
        <f>(E75-F75)*C75</f>
        <v>-5000</v>
      </c>
      <c r="I75" s="24">
        <v>0</v>
      </c>
      <c r="J75" s="24">
        <f t="shared" ref="J75:J76" si="110">+I75+H75</f>
        <v>-5000</v>
      </c>
    </row>
    <row r="76" spans="1:10">
      <c r="A76" s="22">
        <v>43383</v>
      </c>
      <c r="B76" s="32" t="s">
        <v>165</v>
      </c>
      <c r="C76" s="32">
        <v>1250</v>
      </c>
      <c r="D76" s="33" t="s">
        <v>62</v>
      </c>
      <c r="E76" s="34">
        <v>388</v>
      </c>
      <c r="F76" s="34">
        <v>391.5</v>
      </c>
      <c r="G76" s="34">
        <v>396</v>
      </c>
      <c r="H76" s="10">
        <f t="shared" ref="H76" si="111">(F76-E76)*C76</f>
        <v>4375</v>
      </c>
      <c r="I76" s="10">
        <f>(G76-F76)*C76</f>
        <v>5625</v>
      </c>
      <c r="J76" s="24">
        <f t="shared" si="110"/>
        <v>10000</v>
      </c>
    </row>
    <row r="77" spans="1:10">
      <c r="A77" s="22">
        <v>43382</v>
      </c>
      <c r="B77" s="32" t="s">
        <v>152</v>
      </c>
      <c r="C77" s="32">
        <v>2000</v>
      </c>
      <c r="D77" s="33" t="s">
        <v>124</v>
      </c>
      <c r="E77" s="34">
        <v>299.5</v>
      </c>
      <c r="F77" s="34">
        <v>297.5</v>
      </c>
      <c r="G77" s="34">
        <v>295</v>
      </c>
      <c r="H77" s="10">
        <f t="shared" ref="H77:H85" si="112">(E77-F77)*C77</f>
        <v>4000</v>
      </c>
      <c r="I77" s="24">
        <f t="shared" ref="I77:I82" si="113">(F77-G77)*C77</f>
        <v>5000</v>
      </c>
      <c r="J77" s="24">
        <f t="shared" ref="J77" si="114">+I77+H77</f>
        <v>9000</v>
      </c>
    </row>
    <row r="78" spans="1:10">
      <c r="A78" s="22">
        <v>43382</v>
      </c>
      <c r="B78" s="32" t="s">
        <v>116</v>
      </c>
      <c r="C78" s="32">
        <v>1000</v>
      </c>
      <c r="D78" s="33" t="s">
        <v>124</v>
      </c>
      <c r="E78" s="34">
        <v>769</v>
      </c>
      <c r="F78" s="34">
        <v>764</v>
      </c>
      <c r="G78" s="34">
        <v>761</v>
      </c>
      <c r="H78" s="10">
        <f t="shared" si="112"/>
        <v>5000</v>
      </c>
      <c r="I78" s="24">
        <f t="shared" si="113"/>
        <v>3000</v>
      </c>
      <c r="J78" s="24">
        <f t="shared" ref="J78" si="115">+I78+H78</f>
        <v>8000</v>
      </c>
    </row>
    <row r="79" spans="1:10">
      <c r="A79" s="22">
        <v>43381</v>
      </c>
      <c r="B79" s="32" t="s">
        <v>170</v>
      </c>
      <c r="C79" s="32">
        <v>1600</v>
      </c>
      <c r="D79" s="33" t="s">
        <v>124</v>
      </c>
      <c r="E79" s="34">
        <v>229</v>
      </c>
      <c r="F79" s="34">
        <v>227</v>
      </c>
      <c r="G79" s="34" t="s">
        <v>14</v>
      </c>
      <c r="H79" s="10">
        <f t="shared" si="112"/>
        <v>3200</v>
      </c>
      <c r="I79" s="24">
        <v>0</v>
      </c>
      <c r="J79" s="24">
        <f t="shared" ref="J79" si="116">+I79+H79</f>
        <v>3200</v>
      </c>
    </row>
    <row r="80" spans="1:10">
      <c r="A80" s="22">
        <v>43378</v>
      </c>
      <c r="B80" s="32" t="s">
        <v>171</v>
      </c>
      <c r="C80" s="32">
        <v>2500</v>
      </c>
      <c r="D80" s="33" t="s">
        <v>124</v>
      </c>
      <c r="E80" s="34">
        <v>211</v>
      </c>
      <c r="F80" s="34">
        <v>209</v>
      </c>
      <c r="G80" s="34">
        <v>205</v>
      </c>
      <c r="H80" s="10">
        <f t="shared" si="112"/>
        <v>5000</v>
      </c>
      <c r="I80" s="24">
        <f t="shared" si="113"/>
        <v>10000</v>
      </c>
      <c r="J80" s="24">
        <f t="shared" ref="J80" si="117">+I80+H80</f>
        <v>15000</v>
      </c>
    </row>
    <row r="81" spans="1:10">
      <c r="A81" s="22">
        <v>43377</v>
      </c>
      <c r="B81" s="32" t="s">
        <v>172</v>
      </c>
      <c r="C81" s="32">
        <v>500</v>
      </c>
      <c r="D81" s="33" t="s">
        <v>124</v>
      </c>
      <c r="E81" s="34">
        <v>2092</v>
      </c>
      <c r="F81" s="34">
        <v>2083</v>
      </c>
      <c r="G81" s="34">
        <v>2072</v>
      </c>
      <c r="H81" s="10">
        <f t="shared" si="112"/>
        <v>4500</v>
      </c>
      <c r="I81" s="24">
        <f t="shared" si="113"/>
        <v>5500</v>
      </c>
      <c r="J81" s="24">
        <f t="shared" ref="J81" si="118">+I81+H81</f>
        <v>10000</v>
      </c>
    </row>
    <row r="82" spans="1:10">
      <c r="A82" s="22">
        <v>43376</v>
      </c>
      <c r="B82" s="32" t="s">
        <v>173</v>
      </c>
      <c r="C82" s="32">
        <v>1200</v>
      </c>
      <c r="D82" s="33" t="s">
        <v>124</v>
      </c>
      <c r="E82" s="34">
        <v>389</v>
      </c>
      <c r="F82" s="34">
        <v>385</v>
      </c>
      <c r="G82" s="34">
        <v>380</v>
      </c>
      <c r="H82" s="10">
        <f t="shared" si="112"/>
        <v>4800</v>
      </c>
      <c r="I82" s="24">
        <f t="shared" si="113"/>
        <v>6000</v>
      </c>
      <c r="J82" s="24">
        <f t="shared" ref="J82" si="119">+I82+H82</f>
        <v>10800</v>
      </c>
    </row>
    <row r="83" spans="1:10">
      <c r="A83" s="22">
        <v>43374</v>
      </c>
      <c r="B83" s="32" t="s">
        <v>174</v>
      </c>
      <c r="C83" s="32">
        <v>200</v>
      </c>
      <c r="D83" s="33" t="s">
        <v>124</v>
      </c>
      <c r="E83" s="34">
        <v>2790</v>
      </c>
      <c r="F83" s="34">
        <v>2768</v>
      </c>
      <c r="G83" s="34" t="s">
        <v>14</v>
      </c>
      <c r="H83" s="10">
        <f t="shared" si="112"/>
        <v>4400</v>
      </c>
      <c r="I83" s="24">
        <v>0</v>
      </c>
      <c r="J83" s="24">
        <f t="shared" ref="J83" si="120">+I83+H83</f>
        <v>4400</v>
      </c>
    </row>
    <row r="84" spans="1:10">
      <c r="A84" s="22">
        <v>43371</v>
      </c>
      <c r="B84" s="32" t="s">
        <v>155</v>
      </c>
      <c r="C84" s="32">
        <v>700</v>
      </c>
      <c r="D84" s="33" t="s">
        <v>124</v>
      </c>
      <c r="E84" s="34">
        <v>620</v>
      </c>
      <c r="F84" s="34">
        <v>613</v>
      </c>
      <c r="G84" s="34">
        <v>605</v>
      </c>
      <c r="H84" s="10">
        <f t="shared" si="112"/>
        <v>4900</v>
      </c>
      <c r="I84" s="24">
        <f t="shared" ref="I84:I89" si="121">(F84-G84)*C84</f>
        <v>5600</v>
      </c>
      <c r="J84" s="24">
        <f t="shared" ref="J84:J88" si="122">+I84+H84</f>
        <v>10500</v>
      </c>
    </row>
    <row r="85" spans="1:10">
      <c r="A85" s="22">
        <v>43371</v>
      </c>
      <c r="B85" s="32" t="s">
        <v>128</v>
      </c>
      <c r="C85" s="32">
        <v>1000</v>
      </c>
      <c r="D85" s="33" t="s">
        <v>124</v>
      </c>
      <c r="E85" s="34">
        <v>595</v>
      </c>
      <c r="F85" s="34">
        <v>590</v>
      </c>
      <c r="G85" s="34">
        <v>585</v>
      </c>
      <c r="H85" s="10">
        <f t="shared" si="112"/>
        <v>5000</v>
      </c>
      <c r="I85" s="24">
        <f t="shared" si="121"/>
        <v>5000</v>
      </c>
      <c r="J85" s="24">
        <f t="shared" si="122"/>
        <v>10000</v>
      </c>
    </row>
    <row r="86" spans="1:10">
      <c r="A86" s="22">
        <v>43370</v>
      </c>
      <c r="B86" s="32" t="s">
        <v>142</v>
      </c>
      <c r="C86" s="32">
        <v>1100</v>
      </c>
      <c r="D86" s="33" t="s">
        <v>62</v>
      </c>
      <c r="E86" s="34">
        <v>677</v>
      </c>
      <c r="F86" s="34">
        <v>677</v>
      </c>
      <c r="G86" s="34" t="s">
        <v>14</v>
      </c>
      <c r="H86" s="10">
        <f t="shared" ref="H86:H88" si="123">(F86-E86)*C86</f>
        <v>0</v>
      </c>
      <c r="I86" s="24">
        <v>0</v>
      </c>
      <c r="J86" s="24">
        <f t="shared" si="122"/>
        <v>0</v>
      </c>
    </row>
    <row r="87" spans="1:10">
      <c r="A87" s="22">
        <v>43370</v>
      </c>
      <c r="B87" s="32" t="s">
        <v>156</v>
      </c>
      <c r="C87" s="32">
        <v>750</v>
      </c>
      <c r="D87" s="33" t="s">
        <v>62</v>
      </c>
      <c r="E87" s="34">
        <v>936</v>
      </c>
      <c r="F87" s="34">
        <v>941</v>
      </c>
      <c r="G87" s="34" t="s">
        <v>14</v>
      </c>
      <c r="H87" s="10">
        <f t="shared" si="123"/>
        <v>3750</v>
      </c>
      <c r="I87" s="24">
        <v>0</v>
      </c>
      <c r="J87" s="24">
        <f t="shared" si="122"/>
        <v>3750</v>
      </c>
    </row>
    <row r="88" spans="1:10">
      <c r="A88" s="22">
        <v>43369</v>
      </c>
      <c r="B88" s="32" t="s">
        <v>116</v>
      </c>
      <c r="C88" s="32">
        <v>1000</v>
      </c>
      <c r="D88" s="33" t="s">
        <v>62</v>
      </c>
      <c r="E88" s="34">
        <v>910</v>
      </c>
      <c r="F88" s="34">
        <v>914</v>
      </c>
      <c r="G88" s="34" t="s">
        <v>14</v>
      </c>
      <c r="H88" s="10">
        <f t="shared" si="123"/>
        <v>4000</v>
      </c>
      <c r="I88" s="24">
        <v>0</v>
      </c>
      <c r="J88" s="24">
        <f t="shared" si="122"/>
        <v>4000</v>
      </c>
    </row>
    <row r="89" spans="1:10">
      <c r="A89" s="22">
        <v>43367</v>
      </c>
      <c r="B89" s="32" t="s">
        <v>129</v>
      </c>
      <c r="C89" s="32">
        <v>500</v>
      </c>
      <c r="D89" s="33" t="s">
        <v>124</v>
      </c>
      <c r="E89" s="34">
        <v>1900</v>
      </c>
      <c r="F89" s="34">
        <v>1891</v>
      </c>
      <c r="G89" s="34">
        <v>1870</v>
      </c>
      <c r="H89" s="10">
        <f t="shared" ref="H89:H91" si="124">(E89-F89)*C89</f>
        <v>4500</v>
      </c>
      <c r="I89" s="24">
        <f t="shared" si="121"/>
        <v>10500</v>
      </c>
      <c r="J89" s="24">
        <f t="shared" ref="J89" si="125">+I89+H89</f>
        <v>15000</v>
      </c>
    </row>
    <row r="90" spans="1:10">
      <c r="A90" s="22">
        <v>43362</v>
      </c>
      <c r="B90" s="32" t="s">
        <v>175</v>
      </c>
      <c r="C90" s="32">
        <v>1250</v>
      </c>
      <c r="D90" s="33" t="s">
        <v>124</v>
      </c>
      <c r="E90" s="34">
        <v>310</v>
      </c>
      <c r="F90" s="34">
        <v>306</v>
      </c>
      <c r="G90" s="34" t="s">
        <v>14</v>
      </c>
      <c r="H90" s="10">
        <f t="shared" si="124"/>
        <v>5000</v>
      </c>
      <c r="I90" s="24">
        <v>0</v>
      </c>
      <c r="J90" s="24">
        <f t="shared" ref="J90" si="126">+I90+H90</f>
        <v>5000</v>
      </c>
    </row>
    <row r="91" spans="1:10">
      <c r="A91" s="22">
        <v>43361</v>
      </c>
      <c r="B91" s="32" t="s">
        <v>176</v>
      </c>
      <c r="C91" s="32">
        <v>1200</v>
      </c>
      <c r="D91" s="33" t="s">
        <v>124</v>
      </c>
      <c r="E91" s="34">
        <v>649</v>
      </c>
      <c r="F91" s="34">
        <v>645</v>
      </c>
      <c r="G91" s="34">
        <v>638</v>
      </c>
      <c r="H91" s="10">
        <f t="shared" si="124"/>
        <v>4800</v>
      </c>
      <c r="I91" s="24">
        <f t="shared" ref="I91:I95" si="127">(F91-G91)*C91</f>
        <v>8400</v>
      </c>
      <c r="J91" s="24">
        <f t="shared" ref="J91" si="128">+I91+H91</f>
        <v>13200</v>
      </c>
    </row>
    <row r="92" spans="1:10">
      <c r="A92" s="22">
        <v>43360</v>
      </c>
      <c r="B92" s="32" t="s">
        <v>168</v>
      </c>
      <c r="C92" s="32">
        <v>1000</v>
      </c>
      <c r="D92" s="33" t="s">
        <v>62</v>
      </c>
      <c r="E92" s="34">
        <v>811</v>
      </c>
      <c r="F92" s="34">
        <v>815.5</v>
      </c>
      <c r="G92" s="34">
        <v>817</v>
      </c>
      <c r="H92" s="10">
        <f t="shared" ref="H92:H93" si="129">(F92-E92)*C92</f>
        <v>4500</v>
      </c>
      <c r="I92" s="10">
        <f>(G92-F92)*C92</f>
        <v>1500</v>
      </c>
      <c r="J92" s="24">
        <f t="shared" ref="J92:J95" si="130">+I92+H92</f>
        <v>6000</v>
      </c>
    </row>
    <row r="93" spans="1:10">
      <c r="A93" s="22">
        <v>43357</v>
      </c>
      <c r="B93" s="32" t="s">
        <v>177</v>
      </c>
      <c r="C93" s="32">
        <v>4000</v>
      </c>
      <c r="D93" s="33" t="s">
        <v>62</v>
      </c>
      <c r="E93" s="34">
        <v>200</v>
      </c>
      <c r="F93" s="34">
        <v>200.5</v>
      </c>
      <c r="G93" s="34" t="s">
        <v>14</v>
      </c>
      <c r="H93" s="10">
        <f t="shared" si="129"/>
        <v>2000</v>
      </c>
      <c r="I93" s="24">
        <v>0</v>
      </c>
      <c r="J93" s="24">
        <f t="shared" si="130"/>
        <v>2000</v>
      </c>
    </row>
    <row r="94" spans="1:10">
      <c r="A94" s="22">
        <v>43355</v>
      </c>
      <c r="B94" s="32" t="s">
        <v>165</v>
      </c>
      <c r="C94" s="32">
        <v>1250</v>
      </c>
      <c r="D94" s="33" t="s">
        <v>124</v>
      </c>
      <c r="E94" s="34">
        <v>430</v>
      </c>
      <c r="F94" s="34">
        <v>426</v>
      </c>
      <c r="G94" s="34">
        <v>422</v>
      </c>
      <c r="H94" s="10">
        <f t="shared" ref="H94:H100" si="131">(E94-F94)*C94</f>
        <v>5000</v>
      </c>
      <c r="I94" s="24">
        <f t="shared" si="127"/>
        <v>5000</v>
      </c>
      <c r="J94" s="24">
        <f t="shared" ref="J94" si="132">+I94+H94</f>
        <v>10000</v>
      </c>
    </row>
    <row r="95" spans="1:10">
      <c r="A95" s="22">
        <v>43354</v>
      </c>
      <c r="B95" s="32" t="s">
        <v>138</v>
      </c>
      <c r="C95" s="32">
        <v>600</v>
      </c>
      <c r="D95" s="33" t="s">
        <v>124</v>
      </c>
      <c r="E95" s="34">
        <v>1116</v>
      </c>
      <c r="F95" s="34">
        <v>1109</v>
      </c>
      <c r="G95" s="34">
        <v>1100</v>
      </c>
      <c r="H95" s="10">
        <f t="shared" si="131"/>
        <v>4200</v>
      </c>
      <c r="I95" s="24">
        <f t="shared" si="127"/>
        <v>5400</v>
      </c>
      <c r="J95" s="24">
        <f t="shared" si="130"/>
        <v>9600</v>
      </c>
    </row>
    <row r="96" spans="1:10">
      <c r="A96" s="22">
        <v>43353</v>
      </c>
      <c r="B96" s="32" t="s">
        <v>178</v>
      </c>
      <c r="C96" s="32">
        <v>1500</v>
      </c>
      <c r="D96" s="33" t="s">
        <v>62</v>
      </c>
      <c r="E96" s="34">
        <v>461</v>
      </c>
      <c r="F96" s="34">
        <v>458</v>
      </c>
      <c r="G96" s="34" t="s">
        <v>14</v>
      </c>
      <c r="H96" s="10">
        <f t="shared" ref="H96:H97" si="133">(F96-E96)*C96</f>
        <v>-4500</v>
      </c>
      <c r="I96" s="24">
        <v>0</v>
      </c>
      <c r="J96" s="24">
        <f t="shared" ref="J96:J98" si="134">+I96+H96</f>
        <v>-4500</v>
      </c>
    </row>
    <row r="97" spans="1:10">
      <c r="A97" s="22">
        <v>43350</v>
      </c>
      <c r="B97" s="32" t="s">
        <v>176</v>
      </c>
      <c r="C97" s="32">
        <v>1200</v>
      </c>
      <c r="D97" s="33" t="s">
        <v>62</v>
      </c>
      <c r="E97" s="34">
        <v>676</v>
      </c>
      <c r="F97" s="34">
        <v>680</v>
      </c>
      <c r="G97" s="34">
        <v>685</v>
      </c>
      <c r="H97" s="10">
        <f t="shared" si="133"/>
        <v>4800</v>
      </c>
      <c r="I97" s="10">
        <f>(G97-F97)*C97</f>
        <v>6000</v>
      </c>
      <c r="J97" s="24">
        <f t="shared" si="134"/>
        <v>10800</v>
      </c>
    </row>
    <row r="98" spans="1:10">
      <c r="A98" s="22">
        <v>43349</v>
      </c>
      <c r="B98" s="32" t="s">
        <v>140</v>
      </c>
      <c r="C98" s="32">
        <v>1000</v>
      </c>
      <c r="D98" s="33" t="s">
        <v>62</v>
      </c>
      <c r="E98" s="34">
        <v>1241</v>
      </c>
      <c r="F98" s="34">
        <v>1246.5</v>
      </c>
      <c r="G98" s="34">
        <v>1254</v>
      </c>
      <c r="H98" s="10">
        <f t="shared" ref="H98" si="135">(F98-E98)*C98</f>
        <v>5500</v>
      </c>
      <c r="I98" s="10">
        <f>(G98-F98)*C98</f>
        <v>7500</v>
      </c>
      <c r="J98" s="24">
        <f t="shared" si="134"/>
        <v>13000</v>
      </c>
    </row>
    <row r="99" spans="1:10">
      <c r="A99" s="22">
        <v>43348</v>
      </c>
      <c r="B99" s="32" t="s">
        <v>179</v>
      </c>
      <c r="C99" s="32">
        <v>600</v>
      </c>
      <c r="D99" s="33" t="s">
        <v>124</v>
      </c>
      <c r="E99" s="34">
        <v>1230</v>
      </c>
      <c r="F99" s="34">
        <v>1220</v>
      </c>
      <c r="G99" s="34">
        <v>1210</v>
      </c>
      <c r="H99" s="10">
        <f t="shared" si="131"/>
        <v>6000</v>
      </c>
      <c r="I99" s="24">
        <f>(F99-G99)*C99</f>
        <v>6000</v>
      </c>
      <c r="J99" s="24">
        <f t="shared" ref="J99" si="136">+I99+H99</f>
        <v>12000</v>
      </c>
    </row>
    <row r="100" spans="1:10">
      <c r="A100" s="22">
        <v>43347</v>
      </c>
      <c r="B100" s="32" t="s">
        <v>131</v>
      </c>
      <c r="C100" s="32">
        <v>1200</v>
      </c>
      <c r="D100" s="33" t="s">
        <v>124</v>
      </c>
      <c r="E100" s="34">
        <v>710</v>
      </c>
      <c r="F100" s="34">
        <v>706</v>
      </c>
      <c r="G100" s="34">
        <v>702</v>
      </c>
      <c r="H100" s="10">
        <f t="shared" si="131"/>
        <v>4800</v>
      </c>
      <c r="I100" s="24">
        <f>(F100-G100)*C100</f>
        <v>4800</v>
      </c>
      <c r="J100" s="24">
        <f t="shared" ref="J100" si="137">+I100+H100</f>
        <v>9600</v>
      </c>
    </row>
    <row r="101" spans="1:10">
      <c r="A101" s="22">
        <v>43346</v>
      </c>
      <c r="B101" s="32" t="s">
        <v>180</v>
      </c>
      <c r="C101" s="32">
        <v>600</v>
      </c>
      <c r="D101" s="33" t="s">
        <v>62</v>
      </c>
      <c r="E101" s="34">
        <v>870</v>
      </c>
      <c r="F101" s="34">
        <v>874.75</v>
      </c>
      <c r="G101" s="34" t="s">
        <v>14</v>
      </c>
      <c r="H101" s="10">
        <f t="shared" ref="H101:H102" si="138">(F101-E101)*C101</f>
        <v>2850</v>
      </c>
      <c r="I101" s="10">
        <v>0</v>
      </c>
      <c r="J101" s="24">
        <f t="shared" ref="J101:J102" si="139">+I101+H101</f>
        <v>2850</v>
      </c>
    </row>
    <row r="102" spans="1:10">
      <c r="A102" s="22">
        <v>43346</v>
      </c>
      <c r="B102" s="32" t="s">
        <v>181</v>
      </c>
      <c r="C102" s="32">
        <v>600</v>
      </c>
      <c r="D102" s="33" t="s">
        <v>62</v>
      </c>
      <c r="E102" s="34">
        <v>1468</v>
      </c>
      <c r="F102" s="34">
        <v>1460</v>
      </c>
      <c r="G102" s="34" t="s">
        <v>14</v>
      </c>
      <c r="H102" s="10">
        <f t="shared" si="138"/>
        <v>-4800</v>
      </c>
      <c r="I102" s="10">
        <v>0</v>
      </c>
      <c r="J102" s="24">
        <f t="shared" si="139"/>
        <v>-4800</v>
      </c>
    </row>
    <row r="103" spans="1:10">
      <c r="A103" s="22">
        <v>43342</v>
      </c>
      <c r="B103" s="32" t="s">
        <v>131</v>
      </c>
      <c r="C103" s="32">
        <v>1200</v>
      </c>
      <c r="D103" s="33" t="s">
        <v>62</v>
      </c>
      <c r="E103" s="34">
        <v>695</v>
      </c>
      <c r="F103" s="34">
        <v>698.9</v>
      </c>
      <c r="G103" s="34" t="s">
        <v>14</v>
      </c>
      <c r="H103" s="10">
        <f t="shared" ref="H103" si="140">(F103-E103)*C103</f>
        <v>4679.99999999997</v>
      </c>
      <c r="I103" s="10">
        <v>0</v>
      </c>
      <c r="J103" s="24">
        <f t="shared" ref="J103" si="141">+I103+H103</f>
        <v>4679.99999999997</v>
      </c>
    </row>
    <row r="104" spans="1:10">
      <c r="A104" s="22">
        <v>43340</v>
      </c>
      <c r="B104" s="32" t="s">
        <v>151</v>
      </c>
      <c r="C104" s="32">
        <v>700</v>
      </c>
      <c r="D104" s="33" t="s">
        <v>62</v>
      </c>
      <c r="E104" s="34">
        <v>788</v>
      </c>
      <c r="F104" s="34">
        <v>792</v>
      </c>
      <c r="G104" s="34" t="s">
        <v>14</v>
      </c>
      <c r="H104" s="10">
        <f t="shared" ref="H104" si="142">(F104-E104)*C104</f>
        <v>2800</v>
      </c>
      <c r="I104" s="10">
        <v>0</v>
      </c>
      <c r="J104" s="24">
        <f t="shared" ref="J104" si="143">+I104+H104</f>
        <v>2800</v>
      </c>
    </row>
    <row r="105" spans="1:10">
      <c r="A105" s="22">
        <v>43339</v>
      </c>
      <c r="B105" s="32" t="s">
        <v>182</v>
      </c>
      <c r="C105" s="32">
        <v>2600</v>
      </c>
      <c r="D105" s="33" t="s">
        <v>62</v>
      </c>
      <c r="E105" s="34">
        <v>385</v>
      </c>
      <c r="F105" s="34">
        <v>386.7</v>
      </c>
      <c r="G105" s="34" t="s">
        <v>14</v>
      </c>
      <c r="H105" s="10">
        <f t="shared" ref="H105" si="144">(F105-E105)*C105</f>
        <v>4419.99999999997</v>
      </c>
      <c r="I105" s="10">
        <v>0</v>
      </c>
      <c r="J105" s="24">
        <f t="shared" ref="J105" si="145">+I105+H105</f>
        <v>4419.99999999997</v>
      </c>
    </row>
    <row r="106" spans="1:10">
      <c r="A106" s="22">
        <v>43336</v>
      </c>
      <c r="B106" s="32" t="s">
        <v>140</v>
      </c>
      <c r="C106" s="32">
        <v>1000</v>
      </c>
      <c r="D106" s="33" t="s">
        <v>62</v>
      </c>
      <c r="E106" s="34">
        <v>1273</v>
      </c>
      <c r="F106" s="34">
        <v>1278</v>
      </c>
      <c r="G106" s="34" t="s">
        <v>14</v>
      </c>
      <c r="H106" s="10">
        <f t="shared" ref="H106" si="146">(F106-E106)*C106</f>
        <v>5000</v>
      </c>
      <c r="I106" s="10">
        <v>0</v>
      </c>
      <c r="J106" s="24">
        <f t="shared" ref="J106" si="147">+I106+H106</f>
        <v>5000</v>
      </c>
    </row>
    <row r="107" spans="1:10">
      <c r="A107" s="22">
        <v>43335</v>
      </c>
      <c r="B107" s="32" t="s">
        <v>168</v>
      </c>
      <c r="C107" s="32">
        <v>1000</v>
      </c>
      <c r="D107" s="33" t="s">
        <v>62</v>
      </c>
      <c r="E107" s="34">
        <v>679</v>
      </c>
      <c r="F107" s="34">
        <v>684</v>
      </c>
      <c r="G107" s="34">
        <v>690</v>
      </c>
      <c r="H107" s="10">
        <f t="shared" ref="H107" si="148">(F107-E107)*C107</f>
        <v>5000</v>
      </c>
      <c r="I107" s="10">
        <f t="shared" ref="I107:I113" si="149">(G107-F107)*C107</f>
        <v>6000</v>
      </c>
      <c r="J107" s="24">
        <f t="shared" ref="J107" si="150">+I107+H107</f>
        <v>11000</v>
      </c>
    </row>
    <row r="108" spans="1:10">
      <c r="A108" s="22">
        <v>43333</v>
      </c>
      <c r="B108" s="32" t="s">
        <v>151</v>
      </c>
      <c r="C108" s="32">
        <v>700</v>
      </c>
      <c r="D108" s="33" t="s">
        <v>62</v>
      </c>
      <c r="E108" s="34">
        <v>733</v>
      </c>
      <c r="F108" s="34">
        <v>739</v>
      </c>
      <c r="G108" s="34" t="s">
        <v>14</v>
      </c>
      <c r="H108" s="10">
        <f t="shared" ref="H108" si="151">(F108-E108)*C108</f>
        <v>4200</v>
      </c>
      <c r="I108" s="10">
        <v>0</v>
      </c>
      <c r="J108" s="24">
        <f t="shared" ref="J108" si="152">+I108+H108</f>
        <v>4200</v>
      </c>
    </row>
    <row r="109" spans="1:10">
      <c r="A109" s="22">
        <v>43333</v>
      </c>
      <c r="B109" s="32" t="s">
        <v>142</v>
      </c>
      <c r="C109" s="32">
        <v>1100</v>
      </c>
      <c r="D109" s="33" t="s">
        <v>62</v>
      </c>
      <c r="E109" s="34">
        <v>906</v>
      </c>
      <c r="F109" s="34">
        <v>902</v>
      </c>
      <c r="G109" s="34" t="s">
        <v>14</v>
      </c>
      <c r="H109" s="10">
        <f t="shared" ref="H109" si="153">(F109-E109)*C109</f>
        <v>-4400</v>
      </c>
      <c r="I109" s="10">
        <v>0</v>
      </c>
      <c r="J109" s="24">
        <f t="shared" ref="J109" si="154">+I109+H109</f>
        <v>-4400</v>
      </c>
    </row>
    <row r="110" spans="1:10">
      <c r="A110" s="22">
        <v>43329</v>
      </c>
      <c r="B110" s="32" t="s">
        <v>168</v>
      </c>
      <c r="C110" s="32">
        <v>1000</v>
      </c>
      <c r="D110" s="33" t="s">
        <v>62</v>
      </c>
      <c r="E110" s="34">
        <v>654</v>
      </c>
      <c r="F110" s="34">
        <v>658.5</v>
      </c>
      <c r="G110" s="34">
        <v>664</v>
      </c>
      <c r="H110" s="10">
        <f t="shared" ref="H110" si="155">(F110-E110)*C110</f>
        <v>4500</v>
      </c>
      <c r="I110" s="10">
        <f t="shared" si="149"/>
        <v>5500</v>
      </c>
      <c r="J110" s="24">
        <f t="shared" ref="J110" si="156">+I110+H110</f>
        <v>10000</v>
      </c>
    </row>
    <row r="111" spans="1:10">
      <c r="A111" s="22">
        <v>43328</v>
      </c>
      <c r="B111" s="32" t="s">
        <v>183</v>
      </c>
      <c r="C111" s="32">
        <v>800</v>
      </c>
      <c r="D111" s="33" t="s">
        <v>62</v>
      </c>
      <c r="E111" s="34">
        <v>1332</v>
      </c>
      <c r="F111" s="34">
        <v>1338</v>
      </c>
      <c r="G111" s="34">
        <v>1350</v>
      </c>
      <c r="H111" s="10">
        <f t="shared" ref="H111" si="157">(F111-E111)*C111</f>
        <v>4800</v>
      </c>
      <c r="I111" s="10">
        <f t="shared" si="149"/>
        <v>9600</v>
      </c>
      <c r="J111" s="24">
        <f t="shared" ref="J111" si="158">+I111+H111</f>
        <v>14400</v>
      </c>
    </row>
    <row r="112" spans="1:10">
      <c r="A112" s="22">
        <v>43326</v>
      </c>
      <c r="B112" s="32" t="s">
        <v>184</v>
      </c>
      <c r="C112" s="32">
        <v>1200</v>
      </c>
      <c r="D112" s="33" t="s">
        <v>62</v>
      </c>
      <c r="E112" s="34">
        <v>1000</v>
      </c>
      <c r="F112" s="34">
        <v>1004</v>
      </c>
      <c r="G112" s="34">
        <v>1010</v>
      </c>
      <c r="H112" s="10">
        <f t="shared" ref="H112" si="159">(F112-E112)*C112</f>
        <v>4800</v>
      </c>
      <c r="I112" s="10">
        <f t="shared" si="149"/>
        <v>7200</v>
      </c>
      <c r="J112" s="24">
        <f t="shared" ref="J112" si="160">+I112+H112</f>
        <v>12000</v>
      </c>
    </row>
    <row r="113" spans="1:10">
      <c r="A113" s="22">
        <v>43325</v>
      </c>
      <c r="B113" s="32" t="s">
        <v>116</v>
      </c>
      <c r="C113" s="32">
        <v>1000</v>
      </c>
      <c r="D113" s="33" t="s">
        <v>62</v>
      </c>
      <c r="E113" s="34">
        <v>956</v>
      </c>
      <c r="F113" s="34">
        <v>960</v>
      </c>
      <c r="G113" s="34">
        <v>965</v>
      </c>
      <c r="H113" s="10">
        <f t="shared" ref="H113" si="161">(F113-E113)*C113</f>
        <v>4000</v>
      </c>
      <c r="I113" s="10">
        <f t="shared" si="149"/>
        <v>5000</v>
      </c>
      <c r="J113" s="24">
        <f t="shared" ref="J113" si="162">+I113+H113</f>
        <v>9000</v>
      </c>
    </row>
    <row r="114" spans="1:10">
      <c r="A114" s="22">
        <v>43325</v>
      </c>
      <c r="B114" s="32" t="s">
        <v>160</v>
      </c>
      <c r="C114" s="32">
        <v>1200</v>
      </c>
      <c r="D114" s="33" t="s">
        <v>62</v>
      </c>
      <c r="E114" s="34">
        <v>667</v>
      </c>
      <c r="F114" s="34">
        <v>663</v>
      </c>
      <c r="G114" s="34" t="s">
        <v>14</v>
      </c>
      <c r="H114" s="10">
        <f t="shared" ref="H114" si="163">(F114-E114)*C114</f>
        <v>-4800</v>
      </c>
      <c r="I114" s="10">
        <v>0</v>
      </c>
      <c r="J114" s="24">
        <f t="shared" ref="J114" si="164">+I114+H114</f>
        <v>-4800</v>
      </c>
    </row>
    <row r="115" spans="1:10">
      <c r="A115" s="22">
        <v>43322</v>
      </c>
      <c r="B115" s="32" t="s">
        <v>122</v>
      </c>
      <c r="C115" s="32">
        <v>1100</v>
      </c>
      <c r="D115" s="33" t="s">
        <v>124</v>
      </c>
      <c r="E115" s="34">
        <v>558.5</v>
      </c>
      <c r="F115" s="34">
        <v>554.5</v>
      </c>
      <c r="G115" s="34">
        <v>551</v>
      </c>
      <c r="H115" s="10">
        <f>(E115-F115)*C115</f>
        <v>4400</v>
      </c>
      <c r="I115" s="24">
        <f>(F115-G115)*C115</f>
        <v>3850</v>
      </c>
      <c r="J115" s="24">
        <f t="shared" ref="J115" si="165">+I115+H115</f>
        <v>8250</v>
      </c>
    </row>
    <row r="116" spans="1:10">
      <c r="A116" s="22">
        <v>43321</v>
      </c>
      <c r="B116" s="32" t="s">
        <v>137</v>
      </c>
      <c r="C116" s="32">
        <v>2750</v>
      </c>
      <c r="D116" s="33" t="s">
        <v>62</v>
      </c>
      <c r="E116" s="34">
        <v>332</v>
      </c>
      <c r="F116" s="34">
        <v>334</v>
      </c>
      <c r="G116" s="34">
        <v>337</v>
      </c>
      <c r="H116" s="10">
        <f t="shared" ref="H116:H117" si="166">(F116-E116)*C116</f>
        <v>5500</v>
      </c>
      <c r="I116" s="10">
        <f>(G116-F116)*C116</f>
        <v>8250</v>
      </c>
      <c r="J116" s="24">
        <f t="shared" ref="J116:J117" si="167">+I116+H116</f>
        <v>13750</v>
      </c>
    </row>
    <row r="117" spans="1:10">
      <c r="A117" s="22">
        <v>43321</v>
      </c>
      <c r="B117" s="32" t="s">
        <v>185</v>
      </c>
      <c r="C117" s="32">
        <v>2500</v>
      </c>
      <c r="D117" s="33" t="s">
        <v>62</v>
      </c>
      <c r="E117" s="34">
        <v>199</v>
      </c>
      <c r="F117" s="34">
        <v>197</v>
      </c>
      <c r="G117" s="34" t="s">
        <v>14</v>
      </c>
      <c r="H117" s="10">
        <f t="shared" si="166"/>
        <v>-5000</v>
      </c>
      <c r="I117" s="10">
        <v>0</v>
      </c>
      <c r="J117" s="24">
        <f t="shared" si="167"/>
        <v>-5000</v>
      </c>
    </row>
    <row r="118" spans="1:10">
      <c r="A118" s="22">
        <v>43319</v>
      </c>
      <c r="B118" s="32" t="s">
        <v>149</v>
      </c>
      <c r="C118" s="32">
        <v>1100</v>
      </c>
      <c r="D118" s="33" t="s">
        <v>62</v>
      </c>
      <c r="E118" s="34">
        <v>953</v>
      </c>
      <c r="F118" s="34">
        <v>958</v>
      </c>
      <c r="G118" s="34">
        <v>963</v>
      </c>
      <c r="H118" s="10">
        <f t="shared" ref="H118:H124" si="168">(F118-E118)*C118</f>
        <v>5500</v>
      </c>
      <c r="I118" s="10">
        <f>(G118-F118)*C118</f>
        <v>5500</v>
      </c>
      <c r="J118" s="24">
        <f t="shared" ref="J118:J125" si="169">+I118+H118</f>
        <v>11000</v>
      </c>
    </row>
    <row r="119" spans="1:10">
      <c r="A119" s="22">
        <v>43318</v>
      </c>
      <c r="B119" s="32" t="s">
        <v>186</v>
      </c>
      <c r="C119" s="32">
        <v>700</v>
      </c>
      <c r="D119" s="33" t="s">
        <v>62</v>
      </c>
      <c r="E119" s="34">
        <v>892</v>
      </c>
      <c r="F119" s="34">
        <v>898.9</v>
      </c>
      <c r="G119" s="34" t="s">
        <v>14</v>
      </c>
      <c r="H119" s="10">
        <f t="shared" ref="H119:H121" si="170">(F119-E119)*C119</f>
        <v>4829.99999999998</v>
      </c>
      <c r="I119" s="10">
        <v>0</v>
      </c>
      <c r="J119" s="24">
        <f t="shared" ref="J119:J121" si="171">+I119+H119</f>
        <v>4829.99999999998</v>
      </c>
    </row>
    <row r="120" spans="1:10">
      <c r="A120" s="22">
        <v>43318</v>
      </c>
      <c r="B120" s="32" t="s">
        <v>187</v>
      </c>
      <c r="C120" s="32">
        <v>4950</v>
      </c>
      <c r="D120" s="33" t="s">
        <v>62</v>
      </c>
      <c r="E120" s="34">
        <v>119</v>
      </c>
      <c r="F120" s="34">
        <v>118</v>
      </c>
      <c r="G120" s="34">
        <v>0</v>
      </c>
      <c r="H120" s="10">
        <f t="shared" ref="H120" si="172">(F120-E120)*C120</f>
        <v>-4950</v>
      </c>
      <c r="I120" s="10">
        <v>0</v>
      </c>
      <c r="J120" s="24">
        <f t="shared" ref="J120" si="173">+I120+H120</f>
        <v>-4950</v>
      </c>
    </row>
    <row r="121" spans="1:10">
      <c r="A121" s="22">
        <v>43315</v>
      </c>
      <c r="B121" s="32" t="s">
        <v>188</v>
      </c>
      <c r="C121" s="32">
        <v>1000</v>
      </c>
      <c r="D121" s="33" t="s">
        <v>62</v>
      </c>
      <c r="E121" s="34">
        <v>583</v>
      </c>
      <c r="F121" s="34">
        <v>586.5</v>
      </c>
      <c r="G121" s="34">
        <v>0</v>
      </c>
      <c r="H121" s="10">
        <f t="shared" si="170"/>
        <v>3500</v>
      </c>
      <c r="I121" s="10">
        <v>0</v>
      </c>
      <c r="J121" s="24">
        <f t="shared" si="171"/>
        <v>3500</v>
      </c>
    </row>
    <row r="122" spans="1:10">
      <c r="A122" s="22">
        <v>43314</v>
      </c>
      <c r="B122" s="32" t="s">
        <v>168</v>
      </c>
      <c r="C122" s="32">
        <v>1000</v>
      </c>
      <c r="D122" s="33" t="s">
        <v>62</v>
      </c>
      <c r="E122" s="34">
        <v>613</v>
      </c>
      <c r="F122" s="34">
        <v>618</v>
      </c>
      <c r="G122" s="34">
        <v>622.75</v>
      </c>
      <c r="H122" s="10">
        <f t="shared" si="168"/>
        <v>5000</v>
      </c>
      <c r="I122" s="10">
        <f t="shared" ref="I122:I127" si="174">(G122-F122)*C122</f>
        <v>4750</v>
      </c>
      <c r="J122" s="24">
        <f t="shared" si="169"/>
        <v>9750</v>
      </c>
    </row>
    <row r="123" spans="1:10">
      <c r="A123" s="22">
        <v>43313</v>
      </c>
      <c r="B123" s="32" t="s">
        <v>189</v>
      </c>
      <c r="C123" s="32">
        <v>125</v>
      </c>
      <c r="D123" s="33" t="s">
        <v>62</v>
      </c>
      <c r="E123" s="34">
        <v>7120</v>
      </c>
      <c r="F123" s="34">
        <v>7160</v>
      </c>
      <c r="G123" s="34">
        <v>0</v>
      </c>
      <c r="H123" s="10">
        <f t="shared" si="168"/>
        <v>5000</v>
      </c>
      <c r="I123" s="10">
        <v>0</v>
      </c>
      <c r="J123" s="24">
        <f t="shared" si="169"/>
        <v>5000</v>
      </c>
    </row>
    <row r="124" spans="1:10">
      <c r="A124" s="22">
        <v>43312</v>
      </c>
      <c r="B124" s="32" t="s">
        <v>138</v>
      </c>
      <c r="C124" s="32">
        <v>800</v>
      </c>
      <c r="D124" s="33" t="s">
        <v>62</v>
      </c>
      <c r="E124" s="34">
        <v>1045</v>
      </c>
      <c r="F124" s="34">
        <v>1051.8</v>
      </c>
      <c r="G124" s="34">
        <v>0</v>
      </c>
      <c r="H124" s="10">
        <f t="shared" si="168"/>
        <v>5439.99999999996</v>
      </c>
      <c r="I124" s="10">
        <v>0</v>
      </c>
      <c r="J124" s="24">
        <f t="shared" si="169"/>
        <v>5439.99999999996</v>
      </c>
    </row>
    <row r="125" spans="1:10">
      <c r="A125" s="22">
        <v>43311</v>
      </c>
      <c r="B125" s="32" t="s">
        <v>190</v>
      </c>
      <c r="C125" s="32">
        <v>1000</v>
      </c>
      <c r="D125" s="33" t="s">
        <v>124</v>
      </c>
      <c r="E125" s="34">
        <v>514</v>
      </c>
      <c r="F125" s="34">
        <v>510.8</v>
      </c>
      <c r="G125" s="34">
        <v>0</v>
      </c>
      <c r="H125" s="10">
        <f>(E125-F125)*C125</f>
        <v>3199.99999999999</v>
      </c>
      <c r="I125" s="10">
        <v>0</v>
      </c>
      <c r="J125" s="24">
        <f t="shared" si="169"/>
        <v>3199.99999999999</v>
      </c>
    </row>
    <row r="126" spans="1:10">
      <c r="A126" s="22">
        <v>43308</v>
      </c>
      <c r="B126" s="32" t="s">
        <v>191</v>
      </c>
      <c r="C126" s="32">
        <v>2800</v>
      </c>
      <c r="D126" s="33" t="s">
        <v>62</v>
      </c>
      <c r="E126" s="34">
        <v>170.5</v>
      </c>
      <c r="F126" s="34">
        <v>172</v>
      </c>
      <c r="G126" s="34">
        <v>174</v>
      </c>
      <c r="H126" s="10">
        <f t="shared" ref="H126:H133" si="175">(F126-E126)*C126</f>
        <v>4200</v>
      </c>
      <c r="I126" s="10">
        <f t="shared" si="174"/>
        <v>5600</v>
      </c>
      <c r="J126" s="24">
        <f t="shared" ref="J126:J136" si="176">+I126+H126</f>
        <v>9800</v>
      </c>
    </row>
    <row r="127" spans="1:10">
      <c r="A127" s="22">
        <v>43307</v>
      </c>
      <c r="B127" s="32" t="s">
        <v>169</v>
      </c>
      <c r="C127" s="32">
        <v>2500</v>
      </c>
      <c r="D127" s="33" t="s">
        <v>62</v>
      </c>
      <c r="E127" s="34">
        <v>221.8</v>
      </c>
      <c r="F127" s="34">
        <v>223.8</v>
      </c>
      <c r="G127" s="34">
        <v>225</v>
      </c>
      <c r="H127" s="10">
        <f t="shared" si="175"/>
        <v>5000</v>
      </c>
      <c r="I127" s="10">
        <f t="shared" si="174"/>
        <v>2999.99999999997</v>
      </c>
      <c r="J127" s="24">
        <f t="shared" si="176"/>
        <v>7999.99999999997</v>
      </c>
    </row>
    <row r="128" spans="1:10">
      <c r="A128" s="22">
        <v>43306</v>
      </c>
      <c r="B128" s="32" t="s">
        <v>192</v>
      </c>
      <c r="C128" s="32">
        <v>2250</v>
      </c>
      <c r="D128" s="33" t="s">
        <v>62</v>
      </c>
      <c r="E128" s="34">
        <v>206</v>
      </c>
      <c r="F128" s="34">
        <v>204</v>
      </c>
      <c r="G128" s="34" t="s">
        <v>14</v>
      </c>
      <c r="H128" s="10">
        <f t="shared" si="175"/>
        <v>-4500</v>
      </c>
      <c r="I128" s="10">
        <v>0</v>
      </c>
      <c r="J128" s="24">
        <f t="shared" si="176"/>
        <v>-4500</v>
      </c>
    </row>
    <row r="129" spans="1:10">
      <c r="A129" s="22">
        <v>43305</v>
      </c>
      <c r="B129" s="32" t="s">
        <v>116</v>
      </c>
      <c r="C129" s="32">
        <v>1000</v>
      </c>
      <c r="D129" s="33" t="s">
        <v>62</v>
      </c>
      <c r="E129" s="34">
        <v>920</v>
      </c>
      <c r="F129" s="34">
        <v>924.9</v>
      </c>
      <c r="G129" s="34" t="s">
        <v>14</v>
      </c>
      <c r="H129" s="10">
        <f t="shared" si="175"/>
        <v>4899.99999999998</v>
      </c>
      <c r="I129" s="10">
        <v>0</v>
      </c>
      <c r="J129" s="24">
        <f t="shared" si="176"/>
        <v>4899.99999999998</v>
      </c>
    </row>
    <row r="130" spans="1:10">
      <c r="A130" s="22">
        <v>43304</v>
      </c>
      <c r="B130" s="32" t="s">
        <v>183</v>
      </c>
      <c r="C130" s="32">
        <v>800</v>
      </c>
      <c r="D130" s="33" t="s">
        <v>62</v>
      </c>
      <c r="E130" s="34">
        <v>1319</v>
      </c>
      <c r="F130" s="34">
        <v>1326</v>
      </c>
      <c r="G130" s="34">
        <v>1330</v>
      </c>
      <c r="H130" s="10">
        <f t="shared" si="175"/>
        <v>5600</v>
      </c>
      <c r="I130" s="10">
        <f t="shared" ref="I130:I132" si="177">(G130-F130)*C130</f>
        <v>3200</v>
      </c>
      <c r="J130" s="24">
        <f t="shared" si="176"/>
        <v>8800</v>
      </c>
    </row>
    <row r="131" spans="1:10">
      <c r="A131" s="22">
        <v>43301</v>
      </c>
      <c r="B131" s="32" t="s">
        <v>149</v>
      </c>
      <c r="C131" s="32">
        <v>1100</v>
      </c>
      <c r="D131" s="33" t="s">
        <v>62</v>
      </c>
      <c r="E131" s="34">
        <v>838</v>
      </c>
      <c r="F131" s="34">
        <v>842</v>
      </c>
      <c r="G131" s="34">
        <v>848</v>
      </c>
      <c r="H131" s="10">
        <f t="shared" si="175"/>
        <v>4400</v>
      </c>
      <c r="I131" s="10">
        <f t="shared" si="177"/>
        <v>6600</v>
      </c>
      <c r="J131" s="24">
        <f t="shared" si="176"/>
        <v>11000</v>
      </c>
    </row>
    <row r="132" spans="1:10">
      <c r="A132" s="22">
        <v>43300</v>
      </c>
      <c r="B132" s="32" t="s">
        <v>156</v>
      </c>
      <c r="C132" s="32">
        <v>750</v>
      </c>
      <c r="D132" s="33" t="s">
        <v>62</v>
      </c>
      <c r="E132" s="34">
        <v>858</v>
      </c>
      <c r="F132" s="34">
        <v>864</v>
      </c>
      <c r="G132" s="34">
        <v>870</v>
      </c>
      <c r="H132" s="10">
        <f t="shared" si="175"/>
        <v>4500</v>
      </c>
      <c r="I132" s="10">
        <f t="shared" si="177"/>
        <v>4500</v>
      </c>
      <c r="J132" s="24">
        <f t="shared" si="176"/>
        <v>9000</v>
      </c>
    </row>
    <row r="133" spans="1:10">
      <c r="A133" s="22">
        <v>43300</v>
      </c>
      <c r="B133" s="32" t="s">
        <v>193</v>
      </c>
      <c r="C133" s="32">
        <v>1000</v>
      </c>
      <c r="D133" s="33" t="s">
        <v>62</v>
      </c>
      <c r="E133" s="34">
        <v>572</v>
      </c>
      <c r="F133" s="34">
        <v>575.4</v>
      </c>
      <c r="G133" s="34" t="s">
        <v>14</v>
      </c>
      <c r="H133" s="10">
        <f t="shared" si="175"/>
        <v>3399.99999999998</v>
      </c>
      <c r="I133" s="24">
        <v>0</v>
      </c>
      <c r="J133" s="24">
        <f t="shared" si="176"/>
        <v>3399.99999999998</v>
      </c>
    </row>
    <row r="134" spans="1:10">
      <c r="A134" s="22">
        <v>43299</v>
      </c>
      <c r="B134" s="32" t="s">
        <v>120</v>
      </c>
      <c r="C134" s="32">
        <v>1000</v>
      </c>
      <c r="D134" s="33" t="s">
        <v>62</v>
      </c>
      <c r="E134" s="34">
        <v>1075</v>
      </c>
      <c r="F134" s="34">
        <v>1079.8</v>
      </c>
      <c r="G134" s="34" t="s">
        <v>14</v>
      </c>
      <c r="H134" s="10">
        <f t="shared" ref="H134" si="178">(F134-E134)*C134</f>
        <v>4799.99999999995</v>
      </c>
      <c r="I134" s="24">
        <v>0</v>
      </c>
      <c r="J134" s="24">
        <f t="shared" si="176"/>
        <v>4799.99999999995</v>
      </c>
    </row>
    <row r="135" spans="1:10">
      <c r="A135" s="22">
        <v>43298</v>
      </c>
      <c r="B135" s="32" t="s">
        <v>182</v>
      </c>
      <c r="C135" s="32">
        <v>2600</v>
      </c>
      <c r="D135" s="33" t="s">
        <v>62</v>
      </c>
      <c r="E135" s="34">
        <v>351</v>
      </c>
      <c r="F135" s="34">
        <v>349.5</v>
      </c>
      <c r="G135" s="34">
        <v>347</v>
      </c>
      <c r="H135" s="10">
        <f t="shared" ref="H135:H138" si="179">(E135-F135)*C135</f>
        <v>3900</v>
      </c>
      <c r="I135" s="24">
        <f>(F135-G135)*C135</f>
        <v>6500</v>
      </c>
      <c r="J135" s="24">
        <f t="shared" si="176"/>
        <v>10400</v>
      </c>
    </row>
    <row r="136" spans="1:10">
      <c r="A136" s="22">
        <v>43297</v>
      </c>
      <c r="B136" s="32" t="s">
        <v>134</v>
      </c>
      <c r="C136" s="32">
        <v>250</v>
      </c>
      <c r="D136" s="33" t="s">
        <v>62</v>
      </c>
      <c r="E136" s="34">
        <v>3150</v>
      </c>
      <c r="F136" s="34">
        <v>3170</v>
      </c>
      <c r="G136" s="34">
        <v>0</v>
      </c>
      <c r="H136" s="10">
        <f t="shared" ref="H136" si="180">(F136-E136)*C136</f>
        <v>5000</v>
      </c>
      <c r="I136" s="24">
        <v>0</v>
      </c>
      <c r="J136" s="24">
        <f t="shared" si="176"/>
        <v>5000</v>
      </c>
    </row>
    <row r="137" spans="1:10">
      <c r="A137" s="22">
        <v>43294</v>
      </c>
      <c r="B137" s="32" t="s">
        <v>149</v>
      </c>
      <c r="C137" s="32">
        <v>1100</v>
      </c>
      <c r="D137" s="33" t="s">
        <v>124</v>
      </c>
      <c r="E137" s="34">
        <v>824</v>
      </c>
      <c r="F137" s="34">
        <v>820.4</v>
      </c>
      <c r="G137" s="34">
        <v>0</v>
      </c>
      <c r="H137" s="10">
        <f t="shared" si="179"/>
        <v>3960.00000000003</v>
      </c>
      <c r="I137" s="24">
        <v>0</v>
      </c>
      <c r="J137" s="24">
        <f t="shared" ref="J137:J139" si="181">+I137+H137</f>
        <v>3960.00000000003</v>
      </c>
    </row>
    <row r="138" spans="1:10">
      <c r="A138" s="22">
        <v>43294</v>
      </c>
      <c r="B138" s="32" t="s">
        <v>194</v>
      </c>
      <c r="C138" s="32">
        <v>800</v>
      </c>
      <c r="D138" s="33" t="s">
        <v>124</v>
      </c>
      <c r="E138" s="34">
        <v>1310</v>
      </c>
      <c r="F138" s="34">
        <v>1316</v>
      </c>
      <c r="G138" s="34">
        <v>0</v>
      </c>
      <c r="H138" s="10">
        <f t="shared" si="179"/>
        <v>-4800</v>
      </c>
      <c r="I138" s="24">
        <v>0</v>
      </c>
      <c r="J138" s="24">
        <f t="shared" si="181"/>
        <v>-4800</v>
      </c>
    </row>
    <row r="139" spans="1:10">
      <c r="A139" s="11">
        <v>43293</v>
      </c>
      <c r="B139" s="35" t="s">
        <v>165</v>
      </c>
      <c r="C139" s="36">
        <v>1250</v>
      </c>
      <c r="D139" s="35" t="s">
        <v>62</v>
      </c>
      <c r="E139" s="37">
        <v>481.5</v>
      </c>
      <c r="F139" s="37">
        <v>484.8</v>
      </c>
      <c r="G139" s="38">
        <v>0</v>
      </c>
      <c r="H139" s="10">
        <f t="shared" ref="H139:H140" si="182">(F139-E139)*C139</f>
        <v>4125.00000000001</v>
      </c>
      <c r="I139" s="10">
        <v>0</v>
      </c>
      <c r="J139" s="24">
        <f t="shared" si="181"/>
        <v>4125.00000000001</v>
      </c>
    </row>
    <row r="140" spans="1:10">
      <c r="A140" s="11">
        <v>43293</v>
      </c>
      <c r="B140" s="39" t="s">
        <v>141</v>
      </c>
      <c r="C140" s="39">
        <v>1750</v>
      </c>
      <c r="D140" s="39" t="s">
        <v>62</v>
      </c>
      <c r="E140" s="40">
        <v>382</v>
      </c>
      <c r="F140" s="40">
        <v>385</v>
      </c>
      <c r="G140" s="37">
        <v>386</v>
      </c>
      <c r="H140" s="10">
        <f t="shared" si="182"/>
        <v>5250</v>
      </c>
      <c r="I140" s="10">
        <v>0</v>
      </c>
      <c r="J140" s="24">
        <f t="shared" ref="J140:J141" si="183">+I140+H140</f>
        <v>5250</v>
      </c>
    </row>
    <row r="141" spans="1:10">
      <c r="A141" s="11">
        <v>43292</v>
      </c>
      <c r="B141" s="35" t="s">
        <v>195</v>
      </c>
      <c r="C141" s="36">
        <v>3500</v>
      </c>
      <c r="D141" s="35" t="s">
        <v>124</v>
      </c>
      <c r="E141" s="37">
        <v>222.5</v>
      </c>
      <c r="F141" s="37">
        <v>220</v>
      </c>
      <c r="G141" s="38">
        <v>0</v>
      </c>
      <c r="H141" s="10">
        <f>(E141-F141)*C141</f>
        <v>8750</v>
      </c>
      <c r="I141" s="10">
        <v>0</v>
      </c>
      <c r="J141" s="24">
        <f t="shared" si="183"/>
        <v>8750</v>
      </c>
    </row>
    <row r="142" spans="1:10">
      <c r="A142" s="11">
        <v>43292</v>
      </c>
      <c r="B142" s="39" t="s">
        <v>126</v>
      </c>
      <c r="C142" s="39">
        <v>1700</v>
      </c>
      <c r="D142" s="39" t="s">
        <v>62</v>
      </c>
      <c r="E142" s="40">
        <v>305</v>
      </c>
      <c r="F142" s="40">
        <v>305</v>
      </c>
      <c r="G142" s="37">
        <v>0</v>
      </c>
      <c r="H142" s="10">
        <f t="shared" ref="H142:H146" si="184">(F142-E142)*C142</f>
        <v>0</v>
      </c>
      <c r="I142" s="10">
        <v>0</v>
      </c>
      <c r="J142" s="24">
        <f t="shared" ref="J142:J143" si="185">+I142+H142</f>
        <v>0</v>
      </c>
    </row>
    <row r="143" spans="1:10">
      <c r="A143" s="11">
        <v>43291</v>
      </c>
      <c r="B143" s="35" t="s">
        <v>196</v>
      </c>
      <c r="C143" s="36">
        <v>800</v>
      </c>
      <c r="D143" s="35" t="s">
        <v>62</v>
      </c>
      <c r="E143" s="37">
        <v>1215</v>
      </c>
      <c r="F143" s="37">
        <v>1221</v>
      </c>
      <c r="G143" s="37">
        <v>1230</v>
      </c>
      <c r="H143" s="10">
        <f t="shared" si="184"/>
        <v>4800</v>
      </c>
      <c r="I143" s="10">
        <v>0</v>
      </c>
      <c r="J143" s="24">
        <f t="shared" si="185"/>
        <v>4800</v>
      </c>
    </row>
    <row r="144" spans="1:10">
      <c r="A144" s="11">
        <v>43291</v>
      </c>
      <c r="B144" s="39" t="s">
        <v>184</v>
      </c>
      <c r="C144" s="39">
        <v>1200</v>
      </c>
      <c r="D144" s="39" t="s">
        <v>62</v>
      </c>
      <c r="E144" s="40">
        <v>1052</v>
      </c>
      <c r="F144" s="40">
        <v>1055.9</v>
      </c>
      <c r="G144" s="37">
        <v>0</v>
      </c>
      <c r="H144" s="10">
        <f t="shared" si="184"/>
        <v>4680.00000000011</v>
      </c>
      <c r="I144" s="10">
        <v>0</v>
      </c>
      <c r="J144" s="24">
        <f t="shared" ref="J144:J145" si="186">+I144+H144</f>
        <v>4680.00000000011</v>
      </c>
    </row>
    <row r="145" spans="1:10">
      <c r="A145" s="11">
        <v>43290</v>
      </c>
      <c r="B145" s="35" t="s">
        <v>132</v>
      </c>
      <c r="C145" s="36">
        <v>1000</v>
      </c>
      <c r="D145" s="35" t="s">
        <v>62</v>
      </c>
      <c r="E145" s="37">
        <v>812</v>
      </c>
      <c r="F145" s="37">
        <v>816.5</v>
      </c>
      <c r="G145" s="37">
        <v>0</v>
      </c>
      <c r="H145" s="10">
        <f t="shared" si="184"/>
        <v>4500</v>
      </c>
      <c r="I145" s="10">
        <v>0</v>
      </c>
      <c r="J145" s="24">
        <f t="shared" si="186"/>
        <v>4500</v>
      </c>
    </row>
    <row r="146" spans="1:10">
      <c r="A146" s="11">
        <v>43290</v>
      </c>
      <c r="B146" s="39" t="s">
        <v>197</v>
      </c>
      <c r="C146" s="39">
        <v>550</v>
      </c>
      <c r="D146" s="39" t="s">
        <v>62</v>
      </c>
      <c r="E146" s="40">
        <v>932</v>
      </c>
      <c r="F146" s="40">
        <v>933</v>
      </c>
      <c r="G146" s="37">
        <v>0</v>
      </c>
      <c r="H146" s="10">
        <f t="shared" si="184"/>
        <v>550</v>
      </c>
      <c r="I146" s="10">
        <v>0</v>
      </c>
      <c r="J146" s="24">
        <f t="shared" ref="J146:J147" si="187">+I146+H146</f>
        <v>550</v>
      </c>
    </row>
    <row r="147" spans="1:10">
      <c r="A147" s="11">
        <v>43286</v>
      </c>
      <c r="B147" s="35" t="s">
        <v>198</v>
      </c>
      <c r="C147" s="36">
        <v>1500</v>
      </c>
      <c r="D147" s="35" t="s">
        <v>62</v>
      </c>
      <c r="E147" s="37">
        <v>410</v>
      </c>
      <c r="F147" s="37">
        <v>413</v>
      </c>
      <c r="G147" s="37">
        <v>0</v>
      </c>
      <c r="H147" s="10">
        <f t="shared" ref="H147:H148" si="188">(F147-E147)*C147</f>
        <v>4500</v>
      </c>
      <c r="I147" s="10">
        <v>0</v>
      </c>
      <c r="J147" s="24">
        <f t="shared" si="187"/>
        <v>4500</v>
      </c>
    </row>
    <row r="148" spans="1:10">
      <c r="A148" s="11">
        <v>43286</v>
      </c>
      <c r="B148" s="39" t="s">
        <v>199</v>
      </c>
      <c r="C148" s="39">
        <v>800</v>
      </c>
      <c r="D148" s="39" t="s">
        <v>62</v>
      </c>
      <c r="E148" s="40">
        <v>1370</v>
      </c>
      <c r="F148" s="40">
        <v>1364</v>
      </c>
      <c r="G148" s="37">
        <v>0</v>
      </c>
      <c r="H148" s="10">
        <f t="shared" si="188"/>
        <v>-4800</v>
      </c>
      <c r="I148" s="10">
        <v>0</v>
      </c>
      <c r="J148" s="47">
        <f t="shared" ref="J148:J149" si="189">+I148+H148</f>
        <v>-4800</v>
      </c>
    </row>
    <row r="149" spans="1:10">
      <c r="A149" s="11">
        <v>43285</v>
      </c>
      <c r="B149" s="36" t="s">
        <v>200</v>
      </c>
      <c r="C149" s="36">
        <v>500</v>
      </c>
      <c r="D149" s="36" t="s">
        <v>124</v>
      </c>
      <c r="E149" s="37">
        <v>1455</v>
      </c>
      <c r="F149" s="37">
        <v>1435</v>
      </c>
      <c r="G149" s="37">
        <v>0</v>
      </c>
      <c r="H149" s="10">
        <f>(E149-F149)*C149</f>
        <v>10000</v>
      </c>
      <c r="I149" s="10">
        <v>0</v>
      </c>
      <c r="J149" s="24">
        <f t="shared" si="189"/>
        <v>10000</v>
      </c>
    </row>
    <row r="150" spans="1:10">
      <c r="A150" s="11">
        <v>43284</v>
      </c>
      <c r="B150" s="39" t="s">
        <v>201</v>
      </c>
      <c r="C150" s="39">
        <v>1500</v>
      </c>
      <c r="D150" s="39" t="s">
        <v>62</v>
      </c>
      <c r="E150" s="40">
        <v>626.5</v>
      </c>
      <c r="F150" s="40">
        <v>629.5</v>
      </c>
      <c r="G150" s="37">
        <v>632</v>
      </c>
      <c r="H150" s="10">
        <f t="shared" ref="H150:H151" si="190">(F150-E150)*C150</f>
        <v>4500</v>
      </c>
      <c r="I150" s="10">
        <f>(G150-F150)*C150</f>
        <v>3750</v>
      </c>
      <c r="J150" s="24">
        <f t="shared" ref="J150:J153" si="191">+I150+H150</f>
        <v>8250</v>
      </c>
    </row>
    <row r="151" spans="1:10">
      <c r="A151" s="11">
        <v>43284</v>
      </c>
      <c r="B151" s="39" t="s">
        <v>184</v>
      </c>
      <c r="C151" s="39">
        <v>1200</v>
      </c>
      <c r="D151" s="39" t="s">
        <v>62</v>
      </c>
      <c r="E151" s="40">
        <v>993.5</v>
      </c>
      <c r="F151" s="40">
        <v>997.5</v>
      </c>
      <c r="G151" s="37">
        <v>0</v>
      </c>
      <c r="H151" s="10">
        <f t="shared" si="190"/>
        <v>4800</v>
      </c>
      <c r="I151" s="10">
        <v>0</v>
      </c>
      <c r="J151" s="24">
        <f t="shared" si="191"/>
        <v>4800</v>
      </c>
    </row>
    <row r="152" spans="1:10">
      <c r="A152" s="11">
        <v>43284</v>
      </c>
      <c r="B152" s="39" t="s">
        <v>202</v>
      </c>
      <c r="C152" s="39">
        <v>10000</v>
      </c>
      <c r="D152" s="36" t="s">
        <v>124</v>
      </c>
      <c r="E152" s="37">
        <v>53</v>
      </c>
      <c r="F152" s="37">
        <v>52.5</v>
      </c>
      <c r="G152" s="37">
        <v>0</v>
      </c>
      <c r="H152" s="10">
        <f t="shared" ref="H152:H153" si="192">(E152-F152)*C152</f>
        <v>5000</v>
      </c>
      <c r="I152" s="10">
        <v>0</v>
      </c>
      <c r="J152" s="10">
        <f t="shared" si="191"/>
        <v>5000</v>
      </c>
    </row>
    <row r="153" spans="1:10">
      <c r="A153" s="22">
        <v>43283</v>
      </c>
      <c r="B153" s="32" t="s">
        <v>203</v>
      </c>
      <c r="C153" s="32">
        <v>500</v>
      </c>
      <c r="D153" s="33" t="s">
        <v>124</v>
      </c>
      <c r="E153" s="34">
        <v>1508</v>
      </c>
      <c r="F153" s="34">
        <v>1493</v>
      </c>
      <c r="G153" s="34">
        <v>1473</v>
      </c>
      <c r="H153" s="24">
        <f t="shared" si="192"/>
        <v>7500</v>
      </c>
      <c r="I153" s="24">
        <f>(F153-G153)*C153</f>
        <v>10000</v>
      </c>
      <c r="J153" s="24">
        <f t="shared" si="191"/>
        <v>17500</v>
      </c>
    </row>
    <row r="154" spans="1:10">
      <c r="A154" s="41"/>
      <c r="B154" s="41"/>
      <c r="C154" s="41"/>
      <c r="D154" s="41"/>
      <c r="E154" s="41"/>
      <c r="F154" s="41"/>
      <c r="G154" s="41"/>
      <c r="H154" s="41"/>
      <c r="I154" s="41"/>
      <c r="J154" s="41"/>
    </row>
    <row r="155" spans="1:10">
      <c r="A155" s="11">
        <v>43280</v>
      </c>
      <c r="B155" s="39" t="s">
        <v>203</v>
      </c>
      <c r="C155" s="39">
        <v>500</v>
      </c>
      <c r="D155" s="39" t="s">
        <v>62</v>
      </c>
      <c r="E155" s="40">
        <v>1495</v>
      </c>
      <c r="F155" s="40">
        <v>1510</v>
      </c>
      <c r="G155" s="37">
        <v>1530</v>
      </c>
      <c r="H155" s="10">
        <f t="shared" ref="H155:H156" si="193">(F155-E155)*C155</f>
        <v>7500</v>
      </c>
      <c r="I155" s="10">
        <f>(G155-F155)*C155</f>
        <v>10000</v>
      </c>
      <c r="J155" s="24">
        <f t="shared" ref="J155:J157" si="194">+I155+H155</f>
        <v>17500</v>
      </c>
    </row>
    <row r="156" spans="1:10">
      <c r="A156" s="11">
        <v>43280</v>
      </c>
      <c r="B156" s="39" t="s">
        <v>204</v>
      </c>
      <c r="C156" s="39">
        <v>12000</v>
      </c>
      <c r="D156" s="39" t="s">
        <v>62</v>
      </c>
      <c r="E156" s="40">
        <v>83.25</v>
      </c>
      <c r="F156" s="40">
        <v>84.25</v>
      </c>
      <c r="G156" s="37">
        <v>0</v>
      </c>
      <c r="H156" s="10">
        <f t="shared" si="193"/>
        <v>12000</v>
      </c>
      <c r="I156" s="10">
        <v>0</v>
      </c>
      <c r="J156" s="24">
        <f t="shared" si="194"/>
        <v>12000</v>
      </c>
    </row>
    <row r="157" spans="1:10">
      <c r="A157" s="22">
        <v>43279</v>
      </c>
      <c r="B157" s="32" t="s">
        <v>137</v>
      </c>
      <c r="C157" s="32">
        <v>2750</v>
      </c>
      <c r="D157" s="32" t="s">
        <v>124</v>
      </c>
      <c r="E157" s="42">
        <v>273.2</v>
      </c>
      <c r="F157" s="42">
        <v>271</v>
      </c>
      <c r="G157" s="34">
        <v>0</v>
      </c>
      <c r="H157" s="24">
        <v>6050</v>
      </c>
      <c r="I157" s="24">
        <v>0</v>
      </c>
      <c r="J157" s="24">
        <f t="shared" si="194"/>
        <v>6050</v>
      </c>
    </row>
    <row r="158" spans="1:10">
      <c r="A158" s="22">
        <v>43279</v>
      </c>
      <c r="B158" s="32" t="s">
        <v>185</v>
      </c>
      <c r="C158" s="32">
        <v>2500</v>
      </c>
      <c r="D158" s="32" t="s">
        <v>124</v>
      </c>
      <c r="E158" s="42">
        <v>186.75</v>
      </c>
      <c r="F158" s="42">
        <v>185.3</v>
      </c>
      <c r="G158" s="34" t="s">
        <v>14</v>
      </c>
      <c r="H158" s="24">
        <v>3650</v>
      </c>
      <c r="I158" s="24" t="s">
        <v>14</v>
      </c>
      <c r="J158" s="24" t="s">
        <v>14</v>
      </c>
    </row>
    <row r="159" spans="1:10">
      <c r="A159" s="22">
        <v>43279</v>
      </c>
      <c r="B159" s="32" t="s">
        <v>205</v>
      </c>
      <c r="C159" s="32">
        <v>7000</v>
      </c>
      <c r="D159" s="32" t="s">
        <v>62</v>
      </c>
      <c r="E159" s="42">
        <v>129.25</v>
      </c>
      <c r="F159" s="42">
        <v>128.25</v>
      </c>
      <c r="G159" s="34">
        <v>0</v>
      </c>
      <c r="H159" s="24">
        <f>(F159-E159)*C159</f>
        <v>-7000</v>
      </c>
      <c r="I159" s="24">
        <v>0</v>
      </c>
      <c r="J159" s="47">
        <f>+I159+H159</f>
        <v>-7000</v>
      </c>
    </row>
    <row r="160" spans="1:10">
      <c r="A160" s="22">
        <v>43279</v>
      </c>
      <c r="B160" s="32" t="s">
        <v>206</v>
      </c>
      <c r="C160" s="32">
        <v>8000</v>
      </c>
      <c r="D160" s="32" t="s">
        <v>62</v>
      </c>
      <c r="E160" s="42">
        <v>75.75</v>
      </c>
      <c r="F160" s="42">
        <v>76.75</v>
      </c>
      <c r="G160" s="34">
        <v>77.45</v>
      </c>
      <c r="H160" s="24">
        <f t="shared" ref="H160:H163" si="195">(F160-E160)*C160</f>
        <v>8000</v>
      </c>
      <c r="I160" s="24">
        <f>(G160-F160)*C160</f>
        <v>5600.00000000002</v>
      </c>
      <c r="J160" s="24">
        <f t="shared" ref="J160:J165" si="196">+I160+H160</f>
        <v>13600</v>
      </c>
    </row>
    <row r="161" spans="1:10">
      <c r="A161" s="11">
        <v>43278</v>
      </c>
      <c r="B161" s="39" t="s">
        <v>205</v>
      </c>
      <c r="C161" s="39">
        <v>7000</v>
      </c>
      <c r="D161" s="39" t="s">
        <v>62</v>
      </c>
      <c r="E161" s="40">
        <v>128.9</v>
      </c>
      <c r="F161" s="40">
        <v>129.9</v>
      </c>
      <c r="G161" s="37">
        <v>0</v>
      </c>
      <c r="H161" s="10">
        <f t="shared" si="195"/>
        <v>7000</v>
      </c>
      <c r="I161" s="10">
        <v>0</v>
      </c>
      <c r="J161" s="24">
        <f t="shared" si="196"/>
        <v>7000</v>
      </c>
    </row>
    <row r="162" spans="1:10">
      <c r="A162" s="11">
        <v>43277</v>
      </c>
      <c r="B162" s="39" t="s">
        <v>142</v>
      </c>
      <c r="C162" s="39">
        <v>1100</v>
      </c>
      <c r="D162" s="39" t="s">
        <v>62</v>
      </c>
      <c r="E162" s="40">
        <v>879</v>
      </c>
      <c r="F162" s="40">
        <v>884</v>
      </c>
      <c r="G162" s="37">
        <v>0</v>
      </c>
      <c r="H162" s="10">
        <f t="shared" si="195"/>
        <v>5500</v>
      </c>
      <c r="I162" s="10">
        <v>0</v>
      </c>
      <c r="J162" s="24">
        <f t="shared" si="196"/>
        <v>5500</v>
      </c>
    </row>
    <row r="163" spans="1:10">
      <c r="A163" s="11">
        <v>43276</v>
      </c>
      <c r="B163" s="39" t="s">
        <v>120</v>
      </c>
      <c r="C163" s="39">
        <v>1000</v>
      </c>
      <c r="D163" s="36" t="s">
        <v>62</v>
      </c>
      <c r="E163" s="37">
        <v>1058</v>
      </c>
      <c r="F163" s="37">
        <v>1066</v>
      </c>
      <c r="G163" s="37">
        <v>0</v>
      </c>
      <c r="H163" s="10">
        <f t="shared" si="195"/>
        <v>8000</v>
      </c>
      <c r="I163" s="10">
        <v>0</v>
      </c>
      <c r="J163" s="24">
        <f t="shared" si="196"/>
        <v>8000</v>
      </c>
    </row>
    <row r="164" spans="1:10">
      <c r="A164" s="11">
        <v>43273</v>
      </c>
      <c r="B164" s="39" t="s">
        <v>207</v>
      </c>
      <c r="C164" s="39">
        <v>1000</v>
      </c>
      <c r="D164" s="36" t="s">
        <v>124</v>
      </c>
      <c r="E164" s="37">
        <v>832</v>
      </c>
      <c r="F164" s="37">
        <v>828</v>
      </c>
      <c r="G164" s="37">
        <v>0</v>
      </c>
      <c r="H164" s="10">
        <f>(E164-F164)*C164</f>
        <v>4000</v>
      </c>
      <c r="I164" s="10">
        <v>0</v>
      </c>
      <c r="J164" s="24">
        <f t="shared" si="196"/>
        <v>4000</v>
      </c>
    </row>
    <row r="165" spans="1:10">
      <c r="A165" s="11">
        <v>43272</v>
      </c>
      <c r="B165" s="39" t="s">
        <v>208</v>
      </c>
      <c r="C165" s="39">
        <v>500</v>
      </c>
      <c r="D165" s="36" t="s">
        <v>124</v>
      </c>
      <c r="E165" s="37">
        <v>1485</v>
      </c>
      <c r="F165" s="37">
        <v>1481</v>
      </c>
      <c r="G165" s="37">
        <v>0</v>
      </c>
      <c r="H165" s="10">
        <f>(E165-F165)*C165</f>
        <v>2000</v>
      </c>
      <c r="I165" s="10">
        <v>0</v>
      </c>
      <c r="J165" s="24">
        <f t="shared" si="196"/>
        <v>2000</v>
      </c>
    </row>
    <row r="166" spans="1:10">
      <c r="A166" s="11">
        <v>43272</v>
      </c>
      <c r="B166" s="39" t="s">
        <v>209</v>
      </c>
      <c r="C166" s="39">
        <v>12000</v>
      </c>
      <c r="D166" s="39" t="s">
        <v>62</v>
      </c>
      <c r="E166" s="40">
        <v>83.4</v>
      </c>
      <c r="F166" s="40">
        <v>84.4</v>
      </c>
      <c r="G166" s="37">
        <v>0</v>
      </c>
      <c r="H166" s="10">
        <f t="shared" ref="H166:H169" si="197">(F166-E166)*C166</f>
        <v>12000</v>
      </c>
      <c r="I166" s="10">
        <v>0</v>
      </c>
      <c r="J166" s="24">
        <f t="shared" ref="J166:J169" si="198">+I166+H166</f>
        <v>12000</v>
      </c>
    </row>
    <row r="167" spans="1:10">
      <c r="A167" s="22">
        <v>43269</v>
      </c>
      <c r="B167" s="32" t="s">
        <v>210</v>
      </c>
      <c r="C167" s="32">
        <v>1000</v>
      </c>
      <c r="D167" s="32" t="s">
        <v>62</v>
      </c>
      <c r="E167" s="42">
        <v>1080</v>
      </c>
      <c r="F167" s="42">
        <v>1085</v>
      </c>
      <c r="G167" s="34">
        <v>0</v>
      </c>
      <c r="H167" s="24">
        <f t="shared" si="197"/>
        <v>5000</v>
      </c>
      <c r="I167" s="24">
        <v>0</v>
      </c>
      <c r="J167" s="24">
        <f t="shared" si="198"/>
        <v>5000</v>
      </c>
    </row>
    <row r="168" spans="1:10">
      <c r="A168" s="22">
        <v>43269</v>
      </c>
      <c r="B168" s="32" t="s">
        <v>203</v>
      </c>
      <c r="C168" s="32">
        <v>500</v>
      </c>
      <c r="D168" s="32" t="s">
        <v>62</v>
      </c>
      <c r="E168" s="42">
        <v>1620</v>
      </c>
      <c r="F168" s="42">
        <v>1625</v>
      </c>
      <c r="G168" s="34">
        <v>0</v>
      </c>
      <c r="H168" s="24">
        <f t="shared" si="197"/>
        <v>2500</v>
      </c>
      <c r="I168" s="24">
        <v>0</v>
      </c>
      <c r="J168" s="24">
        <f t="shared" si="198"/>
        <v>2500</v>
      </c>
    </row>
    <row r="169" spans="1:10">
      <c r="A169" s="11">
        <v>43266</v>
      </c>
      <c r="B169" s="39" t="s">
        <v>209</v>
      </c>
      <c r="C169" s="39">
        <v>12000</v>
      </c>
      <c r="D169" s="39" t="s">
        <v>62</v>
      </c>
      <c r="E169" s="40">
        <v>84.5</v>
      </c>
      <c r="F169" s="40">
        <v>85.5</v>
      </c>
      <c r="G169" s="37">
        <v>0</v>
      </c>
      <c r="H169" s="10">
        <f t="shared" si="197"/>
        <v>12000</v>
      </c>
      <c r="I169" s="10">
        <v>0</v>
      </c>
      <c r="J169" s="24">
        <f t="shared" si="198"/>
        <v>12000</v>
      </c>
    </row>
    <row r="170" spans="1:10">
      <c r="A170" s="11">
        <v>43266</v>
      </c>
      <c r="B170" s="39" t="s">
        <v>203</v>
      </c>
      <c r="C170" s="39">
        <v>500</v>
      </c>
      <c r="D170" s="39" t="s">
        <v>62</v>
      </c>
      <c r="E170" s="40">
        <v>1610</v>
      </c>
      <c r="F170" s="40">
        <v>1630</v>
      </c>
      <c r="G170" s="37">
        <v>0</v>
      </c>
      <c r="H170" s="10">
        <f t="shared" ref="H170:H171" si="199">(F170-E170)*C170</f>
        <v>10000</v>
      </c>
      <c r="I170" s="10">
        <v>0</v>
      </c>
      <c r="J170" s="24">
        <f t="shared" ref="J170:J172" si="200">+I170+H170</f>
        <v>10000</v>
      </c>
    </row>
    <row r="171" spans="1:10">
      <c r="A171" s="11">
        <v>43265</v>
      </c>
      <c r="B171" s="39" t="s">
        <v>203</v>
      </c>
      <c r="C171" s="39">
        <v>500</v>
      </c>
      <c r="D171" s="39" t="s">
        <v>62</v>
      </c>
      <c r="E171" s="40">
        <v>1592</v>
      </c>
      <c r="F171" s="40">
        <v>1608</v>
      </c>
      <c r="G171" s="37">
        <v>0</v>
      </c>
      <c r="H171" s="10">
        <f t="shared" si="199"/>
        <v>8000</v>
      </c>
      <c r="I171" s="10">
        <v>0</v>
      </c>
      <c r="J171" s="24">
        <f t="shared" si="200"/>
        <v>8000</v>
      </c>
    </row>
    <row r="172" spans="1:10">
      <c r="A172" s="11">
        <v>43265</v>
      </c>
      <c r="B172" s="39" t="s">
        <v>211</v>
      </c>
      <c r="C172" s="39">
        <v>800</v>
      </c>
      <c r="D172" s="36" t="s">
        <v>124</v>
      </c>
      <c r="E172" s="37">
        <v>1278</v>
      </c>
      <c r="F172" s="37">
        <v>1265.5</v>
      </c>
      <c r="G172" s="37">
        <v>0</v>
      </c>
      <c r="H172" s="10">
        <f>(E172-F172)*C172</f>
        <v>10000</v>
      </c>
      <c r="I172" s="10">
        <v>0</v>
      </c>
      <c r="J172" s="24">
        <f t="shared" si="200"/>
        <v>10000</v>
      </c>
    </row>
    <row r="173" spans="1:10">
      <c r="A173" s="22">
        <v>43264</v>
      </c>
      <c r="B173" s="32" t="s">
        <v>212</v>
      </c>
      <c r="C173" s="32">
        <v>10000</v>
      </c>
      <c r="D173" s="32" t="s">
        <v>62</v>
      </c>
      <c r="E173" s="42">
        <v>37.25</v>
      </c>
      <c r="F173" s="42">
        <v>38</v>
      </c>
      <c r="G173" s="34">
        <v>0</v>
      </c>
      <c r="H173" s="24">
        <f t="shared" ref="H173:H174" si="201">(F173-E173)*C173</f>
        <v>7500</v>
      </c>
      <c r="I173" s="24">
        <v>0</v>
      </c>
      <c r="J173" s="24">
        <f t="shared" ref="J173:J174" si="202">+I173+H173</f>
        <v>7500</v>
      </c>
    </row>
    <row r="174" spans="1:10">
      <c r="A174" s="22">
        <v>43264</v>
      </c>
      <c r="B174" s="32" t="s">
        <v>109</v>
      </c>
      <c r="C174" s="32">
        <v>750</v>
      </c>
      <c r="D174" s="32" t="s">
        <v>62</v>
      </c>
      <c r="E174" s="42">
        <v>923</v>
      </c>
      <c r="F174" s="42">
        <v>913</v>
      </c>
      <c r="G174" s="34">
        <v>0</v>
      </c>
      <c r="H174" s="24">
        <f t="shared" si="201"/>
        <v>-7500</v>
      </c>
      <c r="I174" s="24">
        <v>0</v>
      </c>
      <c r="J174" s="47">
        <f t="shared" si="202"/>
        <v>-7500</v>
      </c>
    </row>
    <row r="175" spans="1:10">
      <c r="A175" s="22">
        <v>43263</v>
      </c>
      <c r="B175" s="32" t="s">
        <v>205</v>
      </c>
      <c r="C175" s="32">
        <v>7000</v>
      </c>
      <c r="D175" s="32" t="s">
        <v>62</v>
      </c>
      <c r="E175" s="42">
        <v>142.75</v>
      </c>
      <c r="F175" s="42">
        <v>144.25</v>
      </c>
      <c r="G175" s="34">
        <v>146.25</v>
      </c>
      <c r="H175" s="24">
        <f t="shared" ref="H175:H177" si="203">(F175-E175)*C175</f>
        <v>10500</v>
      </c>
      <c r="I175" s="24">
        <f t="shared" ref="I175:I177" si="204">(G175-F175)*C175</f>
        <v>14000</v>
      </c>
      <c r="J175" s="24">
        <f t="shared" ref="J175:J180" si="205">+I175+H175</f>
        <v>24500</v>
      </c>
    </row>
    <row r="176" spans="1:10">
      <c r="A176" s="22">
        <v>43259</v>
      </c>
      <c r="B176" s="32" t="s">
        <v>213</v>
      </c>
      <c r="C176" s="32">
        <v>10000</v>
      </c>
      <c r="D176" s="32" t="s">
        <v>62</v>
      </c>
      <c r="E176" s="42">
        <v>44.25</v>
      </c>
      <c r="F176" s="42">
        <v>45</v>
      </c>
      <c r="G176" s="34">
        <v>46</v>
      </c>
      <c r="H176" s="24">
        <f t="shared" si="203"/>
        <v>7500</v>
      </c>
      <c r="I176" s="24">
        <f t="shared" si="204"/>
        <v>10000</v>
      </c>
      <c r="J176" s="24">
        <f t="shared" si="205"/>
        <v>17500</v>
      </c>
    </row>
    <row r="177" spans="1:10">
      <c r="A177" s="22">
        <v>43257</v>
      </c>
      <c r="B177" s="32" t="s">
        <v>214</v>
      </c>
      <c r="C177" s="32">
        <v>1400</v>
      </c>
      <c r="D177" s="32" t="s">
        <v>62</v>
      </c>
      <c r="E177" s="42">
        <v>523</v>
      </c>
      <c r="F177" s="42">
        <v>530</v>
      </c>
      <c r="G177" s="34">
        <v>540</v>
      </c>
      <c r="H177" s="24">
        <f t="shared" si="203"/>
        <v>9800</v>
      </c>
      <c r="I177" s="24">
        <f t="shared" si="204"/>
        <v>14000</v>
      </c>
      <c r="J177" s="24">
        <f t="shared" si="205"/>
        <v>23800</v>
      </c>
    </row>
    <row r="178" spans="1:10">
      <c r="A178" s="22">
        <v>43256</v>
      </c>
      <c r="B178" s="32" t="s">
        <v>116</v>
      </c>
      <c r="C178" s="32">
        <v>1000</v>
      </c>
      <c r="D178" s="33" t="s">
        <v>124</v>
      </c>
      <c r="E178" s="34">
        <v>913</v>
      </c>
      <c r="F178" s="34">
        <v>905</v>
      </c>
      <c r="G178" s="34">
        <v>0</v>
      </c>
      <c r="H178" s="24">
        <f t="shared" ref="H178:H180" si="206">(E178-F178)*C178</f>
        <v>8000</v>
      </c>
      <c r="I178" s="24">
        <v>0</v>
      </c>
      <c r="J178" s="24">
        <f t="shared" si="205"/>
        <v>8000</v>
      </c>
    </row>
    <row r="179" spans="1:10">
      <c r="A179" s="22">
        <v>43255</v>
      </c>
      <c r="B179" s="32" t="s">
        <v>205</v>
      </c>
      <c r="C179" s="32">
        <v>7000</v>
      </c>
      <c r="D179" s="33" t="s">
        <v>124</v>
      </c>
      <c r="E179" s="34">
        <v>151</v>
      </c>
      <c r="F179" s="34">
        <v>149.75</v>
      </c>
      <c r="G179" s="34">
        <v>147.25</v>
      </c>
      <c r="H179" s="24">
        <f t="shared" si="206"/>
        <v>8750</v>
      </c>
      <c r="I179" s="24">
        <f>(F179-G179)*C179</f>
        <v>17500</v>
      </c>
      <c r="J179" s="24">
        <f t="shared" si="205"/>
        <v>26250</v>
      </c>
    </row>
    <row r="180" spans="1:10">
      <c r="A180" s="22">
        <v>43252</v>
      </c>
      <c r="B180" s="32" t="s">
        <v>215</v>
      </c>
      <c r="C180" s="32">
        <v>3750</v>
      </c>
      <c r="D180" s="33" t="s">
        <v>124</v>
      </c>
      <c r="E180" s="34">
        <v>172</v>
      </c>
      <c r="F180" s="34">
        <v>173</v>
      </c>
      <c r="G180" s="34">
        <v>0</v>
      </c>
      <c r="H180" s="24">
        <f t="shared" si="206"/>
        <v>-3750</v>
      </c>
      <c r="I180" s="24">
        <v>0</v>
      </c>
      <c r="J180" s="47">
        <f t="shared" si="205"/>
        <v>-3750</v>
      </c>
    </row>
    <row r="181" spans="1:10">
      <c r="A181" s="43"/>
      <c r="B181" s="44"/>
      <c r="C181" s="44"/>
      <c r="D181" s="44"/>
      <c r="E181" s="45"/>
      <c r="F181" s="45"/>
      <c r="G181" s="45"/>
      <c r="H181" s="46"/>
      <c r="I181" s="46"/>
      <c r="J181" s="46"/>
    </row>
  </sheetData>
  <mergeCells count="2">
    <mergeCell ref="A1:J1"/>
    <mergeCell ref="A2:J2"/>
  </mergeCells>
  <pageMargins left="0.699305555555556" right="0.699305555555556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66"/>
  <sheetViews>
    <sheetView workbookViewId="0">
      <selection activeCell="A3" sqref="A3"/>
    </sheetView>
  </sheetViews>
  <sheetFormatPr defaultColWidth="9" defaultRowHeight="15"/>
  <cols>
    <col min="1" max="1" width="15.1428571428571" customWidth="1"/>
    <col min="2" max="2" width="17" customWidth="1"/>
    <col min="3" max="3" width="13.1428571428571" customWidth="1"/>
    <col min="4" max="4" width="14.7142857142857" customWidth="1"/>
    <col min="5" max="5" width="13.8571428571429" customWidth="1"/>
    <col min="6" max="6" width="14.7142857142857" customWidth="1"/>
    <col min="7" max="8" width="16.7142857142857" customWidth="1"/>
    <col min="9" max="9" width="16.1428571428571" customWidth="1"/>
    <col min="10" max="10" width="16.7142857142857" customWidth="1"/>
    <col min="11" max="11" width="23.8571428571429" customWidth="1"/>
  </cols>
  <sheetData>
    <row r="1" ht="91.5" customHeight="1" spans="1:11">
      <c r="A1" s="1"/>
      <c r="B1" s="2"/>
      <c r="C1" s="2"/>
      <c r="D1" s="2"/>
      <c r="E1" s="2"/>
      <c r="F1" s="2"/>
      <c r="G1" s="2"/>
      <c r="H1" s="2"/>
      <c r="I1" s="2"/>
      <c r="J1" s="2"/>
      <c r="K1" s="2"/>
    </row>
    <row r="2" ht="26.25" customHeight="1" spans="1:11">
      <c r="A2" s="3" t="s">
        <v>216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>
      <c r="A3" s="5" t="s">
        <v>1</v>
      </c>
      <c r="B3" s="5" t="s">
        <v>2</v>
      </c>
      <c r="C3" s="5" t="s">
        <v>217</v>
      </c>
      <c r="D3" s="5" t="s">
        <v>218</v>
      </c>
      <c r="E3" s="5" t="s">
        <v>119</v>
      </c>
      <c r="F3" s="5" t="s">
        <v>219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</row>
    <row r="4" spans="1:11">
      <c r="A4" s="6"/>
      <c r="B4" s="7"/>
      <c r="C4" s="8"/>
      <c r="D4" s="9"/>
      <c r="E4" s="10"/>
      <c r="F4" s="10"/>
      <c r="G4" s="10"/>
      <c r="H4" s="10"/>
      <c r="I4" s="12"/>
      <c r="J4" s="13"/>
      <c r="K4" s="14"/>
    </row>
    <row r="5" spans="1:11">
      <c r="A5" s="11">
        <v>43481</v>
      </c>
      <c r="B5" s="7" t="s">
        <v>137</v>
      </c>
      <c r="C5" s="9">
        <v>380</v>
      </c>
      <c r="D5" s="9" t="s">
        <v>220</v>
      </c>
      <c r="E5" s="10">
        <v>2750</v>
      </c>
      <c r="F5" s="10">
        <v>8.2</v>
      </c>
      <c r="G5" s="10">
        <v>9</v>
      </c>
      <c r="H5" s="10" t="s">
        <v>14</v>
      </c>
      <c r="I5" s="15">
        <f t="shared" ref="I5" si="0">(G5-F5)*E5</f>
        <v>2200</v>
      </c>
      <c r="J5" s="16">
        <v>0</v>
      </c>
      <c r="K5" s="16">
        <f t="shared" ref="K5" si="1">(I5+J5)</f>
        <v>2200</v>
      </c>
    </row>
    <row r="6" spans="1:11">
      <c r="A6" s="11">
        <v>43480</v>
      </c>
      <c r="B6" s="7" t="s">
        <v>140</v>
      </c>
      <c r="C6" s="9">
        <v>1120</v>
      </c>
      <c r="D6" s="9" t="s">
        <v>220</v>
      </c>
      <c r="E6" s="10">
        <v>500</v>
      </c>
      <c r="F6" s="10">
        <v>30</v>
      </c>
      <c r="G6" s="10">
        <v>34</v>
      </c>
      <c r="H6" s="10">
        <v>36.75</v>
      </c>
      <c r="I6" s="15">
        <f t="shared" ref="I6" si="2">(G6-F6)*E6</f>
        <v>2000</v>
      </c>
      <c r="J6" s="16">
        <f t="shared" ref="J6" si="3">(H6-G6)*E6</f>
        <v>1375</v>
      </c>
      <c r="K6" s="16">
        <f t="shared" ref="K6" si="4">(I6+J6)</f>
        <v>3375</v>
      </c>
    </row>
    <row r="7" spans="1:11">
      <c r="A7" s="11">
        <v>43479</v>
      </c>
      <c r="B7" s="7" t="s">
        <v>221</v>
      </c>
      <c r="C7" s="9">
        <v>330</v>
      </c>
      <c r="D7" s="9" t="s">
        <v>222</v>
      </c>
      <c r="E7" s="10">
        <v>2667</v>
      </c>
      <c r="F7" s="10">
        <v>6.8</v>
      </c>
      <c r="G7" s="10">
        <v>7.8</v>
      </c>
      <c r="H7" s="10">
        <v>10</v>
      </c>
      <c r="I7" s="15">
        <f t="shared" ref="I7" si="5">(G7-F7)*E7</f>
        <v>2667</v>
      </c>
      <c r="J7" s="16">
        <f t="shared" ref="J7" si="6">(H7-G7)*E7</f>
        <v>5867.4</v>
      </c>
      <c r="K7" s="16">
        <f t="shared" ref="K7" si="7">(I7+J7)</f>
        <v>8534.4</v>
      </c>
    </row>
    <row r="8" spans="1:11">
      <c r="A8" s="11">
        <v>43476</v>
      </c>
      <c r="B8" s="7" t="s">
        <v>223</v>
      </c>
      <c r="C8" s="9">
        <v>1500</v>
      </c>
      <c r="D8" s="9" t="s">
        <v>220</v>
      </c>
      <c r="E8" s="10">
        <v>400</v>
      </c>
      <c r="F8" s="10">
        <v>58</v>
      </c>
      <c r="G8" s="10">
        <v>62.5</v>
      </c>
      <c r="H8" s="10" t="s">
        <v>14</v>
      </c>
      <c r="I8" s="15">
        <f t="shared" ref="I8" si="8">(G8-F8)*E8</f>
        <v>1800</v>
      </c>
      <c r="J8" s="16">
        <v>0</v>
      </c>
      <c r="K8" s="16">
        <f t="shared" ref="K8" si="9">(I8+J8)</f>
        <v>1800</v>
      </c>
    </row>
    <row r="9" spans="1:11">
      <c r="A9" s="11">
        <v>43475</v>
      </c>
      <c r="B9" s="7" t="s">
        <v>153</v>
      </c>
      <c r="C9" s="9">
        <v>300</v>
      </c>
      <c r="D9" s="9" t="s">
        <v>220</v>
      </c>
      <c r="E9" s="10">
        <v>1300</v>
      </c>
      <c r="F9" s="10">
        <v>20</v>
      </c>
      <c r="G9" s="10">
        <v>21.5</v>
      </c>
      <c r="H9" s="10" t="s">
        <v>14</v>
      </c>
      <c r="I9" s="15">
        <f t="shared" ref="I9" si="10">(G9-F9)*E9</f>
        <v>1950</v>
      </c>
      <c r="J9" s="16">
        <v>0</v>
      </c>
      <c r="K9" s="16">
        <f t="shared" ref="K9" si="11">(I9+J9)</f>
        <v>1950</v>
      </c>
    </row>
    <row r="10" spans="1:11">
      <c r="A10" s="11">
        <v>43474</v>
      </c>
      <c r="B10" s="7" t="s">
        <v>158</v>
      </c>
      <c r="C10" s="9">
        <v>660</v>
      </c>
      <c r="D10" s="9" t="s">
        <v>220</v>
      </c>
      <c r="E10" s="10">
        <v>1200</v>
      </c>
      <c r="F10" s="10">
        <v>23</v>
      </c>
      <c r="G10" s="10">
        <v>26</v>
      </c>
      <c r="H10" s="10" t="s">
        <v>14</v>
      </c>
      <c r="I10" s="15">
        <f t="shared" ref="I10" si="12">(G10-F10)*E10</f>
        <v>3600</v>
      </c>
      <c r="J10" s="16">
        <v>0</v>
      </c>
      <c r="K10" s="16">
        <f t="shared" ref="K10" si="13">(I10+J10)</f>
        <v>3600</v>
      </c>
    </row>
    <row r="11" spans="1:11">
      <c r="A11" s="11">
        <v>43473</v>
      </c>
      <c r="B11" s="7" t="s">
        <v>137</v>
      </c>
      <c r="C11" s="9">
        <v>375</v>
      </c>
      <c r="D11" s="9" t="s">
        <v>220</v>
      </c>
      <c r="E11" s="10">
        <v>2750</v>
      </c>
      <c r="F11" s="10">
        <v>9.3</v>
      </c>
      <c r="G11" s="10">
        <v>10.1</v>
      </c>
      <c r="H11" s="10" t="s">
        <v>14</v>
      </c>
      <c r="I11" s="15">
        <f t="shared" ref="I11" si="14">(G11-F11)*E11</f>
        <v>2200</v>
      </c>
      <c r="J11" s="16">
        <v>0</v>
      </c>
      <c r="K11" s="16">
        <f t="shared" ref="K11" si="15">(I11+J11)</f>
        <v>2200</v>
      </c>
    </row>
    <row r="12" spans="1:11">
      <c r="A12" s="11">
        <v>43469</v>
      </c>
      <c r="B12" s="7" t="s">
        <v>178</v>
      </c>
      <c r="C12" s="9">
        <v>210</v>
      </c>
      <c r="D12" s="9" t="s">
        <v>222</v>
      </c>
      <c r="E12" s="10">
        <v>1500</v>
      </c>
      <c r="F12" s="10">
        <v>12</v>
      </c>
      <c r="G12" s="10">
        <v>10.2</v>
      </c>
      <c r="H12" s="10" t="s">
        <v>14</v>
      </c>
      <c r="I12" s="15">
        <f t="shared" ref="I12" si="16">(G12-F12)*E12</f>
        <v>-2700</v>
      </c>
      <c r="J12" s="16">
        <v>0</v>
      </c>
      <c r="K12" s="16">
        <f t="shared" ref="K12" si="17">(I12+J12)</f>
        <v>-2700</v>
      </c>
    </row>
    <row r="13" spans="1:11">
      <c r="A13" s="11">
        <v>43468</v>
      </c>
      <c r="B13" s="7" t="s">
        <v>178</v>
      </c>
      <c r="C13" s="9">
        <v>220</v>
      </c>
      <c r="D13" s="9" t="s">
        <v>222</v>
      </c>
      <c r="E13" s="10">
        <v>1500</v>
      </c>
      <c r="F13" s="10">
        <v>12</v>
      </c>
      <c r="G13" s="10">
        <v>13.2</v>
      </c>
      <c r="H13" s="10" t="s">
        <v>14</v>
      </c>
      <c r="I13" s="15">
        <f t="shared" ref="I13:I14" si="18">(G13-F13)*E13</f>
        <v>1800</v>
      </c>
      <c r="J13" s="16">
        <v>0</v>
      </c>
      <c r="K13" s="16">
        <f t="shared" ref="K13:K17" si="19">(I13+J13)</f>
        <v>1800</v>
      </c>
    </row>
    <row r="14" spans="1:11">
      <c r="A14" s="11">
        <v>43468</v>
      </c>
      <c r="B14" s="7" t="s">
        <v>116</v>
      </c>
      <c r="C14" s="9">
        <v>730</v>
      </c>
      <c r="D14" s="9" t="s">
        <v>222</v>
      </c>
      <c r="E14" s="10">
        <v>1000</v>
      </c>
      <c r="F14" s="10">
        <v>21.25</v>
      </c>
      <c r="G14" s="10">
        <v>23.5</v>
      </c>
      <c r="H14" s="10">
        <v>27</v>
      </c>
      <c r="I14" s="15">
        <f t="shared" si="18"/>
        <v>2250</v>
      </c>
      <c r="J14" s="16">
        <f t="shared" ref="J14" si="20">(H14-G14)*E14</f>
        <v>3500</v>
      </c>
      <c r="K14" s="16">
        <f t="shared" si="19"/>
        <v>5750</v>
      </c>
    </row>
    <row r="15" spans="1:11">
      <c r="A15" s="11">
        <v>43467</v>
      </c>
      <c r="B15" s="7" t="s">
        <v>224</v>
      </c>
      <c r="C15" s="9">
        <v>195</v>
      </c>
      <c r="D15" s="9" t="s">
        <v>222</v>
      </c>
      <c r="E15" s="10">
        <v>2300</v>
      </c>
      <c r="F15" s="10">
        <v>7.75</v>
      </c>
      <c r="G15" s="10">
        <v>9</v>
      </c>
      <c r="H15" s="10">
        <v>9.6</v>
      </c>
      <c r="I15" s="15">
        <f t="shared" ref="I15" si="21">(G15-F15)*E15</f>
        <v>2875</v>
      </c>
      <c r="J15" s="16">
        <f t="shared" ref="J15" si="22">(H15-G15)*E15</f>
        <v>1380</v>
      </c>
      <c r="K15" s="16">
        <f t="shared" si="19"/>
        <v>4255</v>
      </c>
    </row>
    <row r="16" spans="1:11">
      <c r="A16" s="11">
        <v>43467</v>
      </c>
      <c r="B16" s="7" t="s">
        <v>116</v>
      </c>
      <c r="C16" s="9">
        <v>750</v>
      </c>
      <c r="D16" s="9" t="s">
        <v>222</v>
      </c>
      <c r="E16" s="10">
        <v>1000</v>
      </c>
      <c r="F16" s="10">
        <v>24</v>
      </c>
      <c r="G16" s="10">
        <v>26</v>
      </c>
      <c r="H16" s="10">
        <v>29</v>
      </c>
      <c r="I16" s="15">
        <f t="shared" ref="I16" si="23">(G16-F16)*E16</f>
        <v>2000</v>
      </c>
      <c r="J16" s="16">
        <f t="shared" ref="J16" si="24">(H16-G16)*E16</f>
        <v>3000</v>
      </c>
      <c r="K16" s="16">
        <f t="shared" si="19"/>
        <v>5000</v>
      </c>
    </row>
    <row r="17" spans="1:11">
      <c r="A17" s="11">
        <v>43466</v>
      </c>
      <c r="B17" s="7" t="s">
        <v>116</v>
      </c>
      <c r="C17" s="9">
        <v>790</v>
      </c>
      <c r="D17" s="9" t="s">
        <v>222</v>
      </c>
      <c r="E17" s="10">
        <v>1000</v>
      </c>
      <c r="F17" s="10">
        <v>19.8</v>
      </c>
      <c r="G17" s="10">
        <v>22</v>
      </c>
      <c r="H17" s="10">
        <v>27</v>
      </c>
      <c r="I17" s="15">
        <f t="shared" ref="I17" si="25">(G17-F17)*E17</f>
        <v>2200</v>
      </c>
      <c r="J17" s="16">
        <f t="shared" ref="J17:J25" si="26">(H17-G17)*E17</f>
        <v>5000</v>
      </c>
      <c r="K17" s="16">
        <f t="shared" si="19"/>
        <v>7200</v>
      </c>
    </row>
    <row r="18" spans="1:11">
      <c r="A18" s="11">
        <v>43462</v>
      </c>
      <c r="B18" s="7" t="s">
        <v>225</v>
      </c>
      <c r="C18" s="9">
        <v>580</v>
      </c>
      <c r="D18" s="9" t="s">
        <v>220</v>
      </c>
      <c r="E18" s="10">
        <v>1000</v>
      </c>
      <c r="F18" s="10">
        <v>19</v>
      </c>
      <c r="G18" s="10">
        <v>21</v>
      </c>
      <c r="H18" s="10" t="s">
        <v>14</v>
      </c>
      <c r="I18" s="15">
        <f t="shared" ref="I18" si="27">(G18-F18)*E18</f>
        <v>2000</v>
      </c>
      <c r="J18" s="16">
        <v>0</v>
      </c>
      <c r="K18" s="16">
        <f t="shared" ref="K18" si="28">(I18+J18)</f>
        <v>2000</v>
      </c>
    </row>
    <row r="19" spans="1:11">
      <c r="A19" s="11">
        <v>43465</v>
      </c>
      <c r="B19" s="7" t="s">
        <v>145</v>
      </c>
      <c r="C19" s="9">
        <v>1300</v>
      </c>
      <c r="D19" s="9" t="s">
        <v>220</v>
      </c>
      <c r="E19" s="10">
        <v>600</v>
      </c>
      <c r="F19" s="10">
        <v>42</v>
      </c>
      <c r="G19" s="10">
        <v>36</v>
      </c>
      <c r="H19" s="10" t="s">
        <v>14</v>
      </c>
      <c r="I19" s="15">
        <f t="shared" ref="I19" si="29">(G19-F19)*E19</f>
        <v>-3600</v>
      </c>
      <c r="J19" s="16">
        <v>0</v>
      </c>
      <c r="K19" s="16">
        <f t="shared" ref="K19" si="30">(I19+J19)</f>
        <v>-3600</v>
      </c>
    </row>
    <row r="20" spans="1:11">
      <c r="A20" s="11">
        <v>43462</v>
      </c>
      <c r="B20" s="7" t="s">
        <v>131</v>
      </c>
      <c r="C20" s="9">
        <v>800</v>
      </c>
      <c r="D20" s="9" t="s">
        <v>220</v>
      </c>
      <c r="E20" s="10">
        <v>1200</v>
      </c>
      <c r="F20" s="10">
        <v>16</v>
      </c>
      <c r="G20" s="10">
        <v>14</v>
      </c>
      <c r="H20" s="10" t="s">
        <v>14</v>
      </c>
      <c r="I20" s="15">
        <f t="shared" ref="I20" si="31">(G20-F20)*E20</f>
        <v>-2400</v>
      </c>
      <c r="J20" s="16">
        <v>0</v>
      </c>
      <c r="K20" s="16">
        <f t="shared" ref="K20" si="32">(I20+J20)</f>
        <v>-2400</v>
      </c>
    </row>
    <row r="21" spans="1:11">
      <c r="A21" s="11">
        <v>43461</v>
      </c>
      <c r="B21" s="7" t="s">
        <v>226</v>
      </c>
      <c r="C21" s="9">
        <v>125</v>
      </c>
      <c r="D21" s="9" t="s">
        <v>222</v>
      </c>
      <c r="E21" s="10">
        <v>3500</v>
      </c>
      <c r="F21" s="10">
        <v>1.7</v>
      </c>
      <c r="G21" s="10">
        <v>2.45</v>
      </c>
      <c r="H21" s="10" t="s">
        <v>14</v>
      </c>
      <c r="I21" s="15">
        <f t="shared" ref="I21" si="33">(G21-F21)*E21</f>
        <v>2625</v>
      </c>
      <c r="J21" s="16">
        <v>0</v>
      </c>
      <c r="K21" s="16">
        <f t="shared" ref="K21" si="34">(I21+J21)</f>
        <v>2625</v>
      </c>
    </row>
    <row r="22" spans="1:11">
      <c r="A22" s="11">
        <v>43460</v>
      </c>
      <c r="B22" s="7" t="s">
        <v>227</v>
      </c>
      <c r="C22" s="9">
        <v>2550</v>
      </c>
      <c r="D22" s="9" t="s">
        <v>222</v>
      </c>
      <c r="E22" s="10">
        <v>250</v>
      </c>
      <c r="F22" s="10">
        <v>52</v>
      </c>
      <c r="G22" s="10">
        <v>40</v>
      </c>
      <c r="H22" s="10" t="s">
        <v>14</v>
      </c>
      <c r="I22" s="15">
        <f t="shared" ref="I22" si="35">(G22-F22)*E22</f>
        <v>-3000</v>
      </c>
      <c r="J22" s="16">
        <v>0</v>
      </c>
      <c r="K22" s="16">
        <f t="shared" ref="K22" si="36">(I22+J22)</f>
        <v>-3000</v>
      </c>
    </row>
    <row r="23" spans="1:11">
      <c r="A23" s="11">
        <v>43458</v>
      </c>
      <c r="B23" s="7" t="s">
        <v>228</v>
      </c>
      <c r="C23" s="9">
        <v>225</v>
      </c>
      <c r="D23" s="9" t="s">
        <v>222</v>
      </c>
      <c r="E23" s="10">
        <v>3000</v>
      </c>
      <c r="F23" s="10">
        <v>5.9</v>
      </c>
      <c r="G23" s="10">
        <v>4.75</v>
      </c>
      <c r="H23" s="10" t="s">
        <v>14</v>
      </c>
      <c r="I23" s="15">
        <f t="shared" ref="I23" si="37">(G23-F23)*E23</f>
        <v>-3450</v>
      </c>
      <c r="J23" s="16">
        <v>0</v>
      </c>
      <c r="K23" s="16">
        <f t="shared" ref="K23:K24" si="38">(I23+J23)</f>
        <v>-3450</v>
      </c>
    </row>
    <row r="24" spans="1:11">
      <c r="A24" s="11">
        <v>43455</v>
      </c>
      <c r="B24" s="7" t="s">
        <v>181</v>
      </c>
      <c r="C24" s="9">
        <v>660</v>
      </c>
      <c r="D24" s="9" t="s">
        <v>222</v>
      </c>
      <c r="E24" s="10">
        <v>1200</v>
      </c>
      <c r="F24" s="10">
        <v>14</v>
      </c>
      <c r="G24" s="10">
        <v>16</v>
      </c>
      <c r="H24" s="10">
        <v>18</v>
      </c>
      <c r="I24" s="15">
        <f t="shared" ref="I24" si="39">(G24-F24)*E24</f>
        <v>2400</v>
      </c>
      <c r="J24" s="16">
        <f t="shared" si="26"/>
        <v>2400</v>
      </c>
      <c r="K24" s="16">
        <f t="shared" si="38"/>
        <v>4800</v>
      </c>
    </row>
    <row r="25" spans="1:11">
      <c r="A25" s="11">
        <v>43454</v>
      </c>
      <c r="B25" s="7" t="s">
        <v>229</v>
      </c>
      <c r="C25" s="9">
        <v>360</v>
      </c>
      <c r="D25" s="9" t="s">
        <v>220</v>
      </c>
      <c r="E25" s="10">
        <v>1800</v>
      </c>
      <c r="F25" s="10">
        <v>11</v>
      </c>
      <c r="G25" s="10">
        <v>12.5</v>
      </c>
      <c r="H25" s="10">
        <v>14.5</v>
      </c>
      <c r="I25" s="15">
        <f t="shared" ref="I25" si="40">(G25-F25)*E25</f>
        <v>2700</v>
      </c>
      <c r="J25" s="16">
        <f t="shared" si="26"/>
        <v>3600</v>
      </c>
      <c r="K25" s="16">
        <f>(I25+J17)</f>
        <v>7700</v>
      </c>
    </row>
    <row r="26" spans="1:11">
      <c r="A26" s="11">
        <v>43453</v>
      </c>
      <c r="B26" s="7" t="s">
        <v>133</v>
      </c>
      <c r="C26" s="9">
        <v>1380</v>
      </c>
      <c r="D26" s="9" t="s">
        <v>220</v>
      </c>
      <c r="E26" s="10">
        <v>600</v>
      </c>
      <c r="F26" s="10">
        <v>26.5</v>
      </c>
      <c r="G26" s="10">
        <v>30.5</v>
      </c>
      <c r="H26" s="10">
        <v>35</v>
      </c>
      <c r="I26" s="15">
        <f t="shared" ref="I26" si="41">(G26-F26)*E26</f>
        <v>2400</v>
      </c>
      <c r="J26" s="16">
        <f t="shared" ref="J26" si="42">(H26-G26)*E26</f>
        <v>2700</v>
      </c>
      <c r="K26" s="16">
        <f t="shared" ref="K26" si="43">(I26+J26)</f>
        <v>5100</v>
      </c>
    </row>
    <row r="27" spans="1:11">
      <c r="A27" s="11">
        <v>43452</v>
      </c>
      <c r="B27" s="7" t="s">
        <v>131</v>
      </c>
      <c r="C27" s="9">
        <v>740</v>
      </c>
      <c r="D27" s="9" t="s">
        <v>222</v>
      </c>
      <c r="E27" s="10">
        <v>1200</v>
      </c>
      <c r="F27" s="10">
        <v>13.25</v>
      </c>
      <c r="G27" s="10">
        <v>15</v>
      </c>
      <c r="H27" s="10">
        <v>17</v>
      </c>
      <c r="I27" s="15">
        <f t="shared" ref="I27" si="44">(G27-F27)*E27</f>
        <v>2100</v>
      </c>
      <c r="J27" s="16">
        <f t="shared" ref="J27:J29" si="45">(H27-G27)*E27</f>
        <v>2400</v>
      </c>
      <c r="K27" s="16">
        <f t="shared" ref="K27" si="46">(I27+J27)</f>
        <v>4500</v>
      </c>
    </row>
    <row r="28" spans="1:11">
      <c r="A28" s="11">
        <v>43451</v>
      </c>
      <c r="B28" s="7" t="s">
        <v>153</v>
      </c>
      <c r="C28" s="9">
        <v>290</v>
      </c>
      <c r="D28" s="9" t="s">
        <v>222</v>
      </c>
      <c r="E28" s="10">
        <v>1300</v>
      </c>
      <c r="F28" s="10">
        <v>13.6</v>
      </c>
      <c r="G28" s="10">
        <v>11</v>
      </c>
      <c r="H28" s="10" t="s">
        <v>14</v>
      </c>
      <c r="I28" s="15">
        <f t="shared" ref="I28" si="47">(G28-F28)*E28</f>
        <v>-3380</v>
      </c>
      <c r="J28" s="16">
        <v>0</v>
      </c>
      <c r="K28" s="16">
        <f t="shared" ref="K28" si="48">(I28+J28)</f>
        <v>-3380</v>
      </c>
    </row>
    <row r="29" spans="1:11">
      <c r="A29" s="11">
        <v>43448</v>
      </c>
      <c r="B29" s="7" t="s">
        <v>230</v>
      </c>
      <c r="C29" s="9">
        <v>320</v>
      </c>
      <c r="D29" s="9" t="s">
        <v>220</v>
      </c>
      <c r="E29" s="10">
        <v>1700</v>
      </c>
      <c r="F29" s="10">
        <v>11.9</v>
      </c>
      <c r="G29" s="10">
        <v>13.5</v>
      </c>
      <c r="H29" s="10">
        <v>16</v>
      </c>
      <c r="I29" s="15">
        <f t="shared" ref="I29" si="49">(G29-F29)*E29</f>
        <v>2720</v>
      </c>
      <c r="J29" s="16">
        <f t="shared" si="45"/>
        <v>4250</v>
      </c>
      <c r="K29" s="16">
        <f t="shared" ref="K29" si="50">(I29+J29)</f>
        <v>6970</v>
      </c>
    </row>
    <row r="30" spans="1:11">
      <c r="A30" s="11">
        <v>43447</v>
      </c>
      <c r="B30" s="7" t="s">
        <v>181</v>
      </c>
      <c r="C30" s="9">
        <v>690</v>
      </c>
      <c r="D30" s="9" t="s">
        <v>220</v>
      </c>
      <c r="E30" s="10">
        <v>1800</v>
      </c>
      <c r="F30" s="10">
        <v>16.5</v>
      </c>
      <c r="G30" s="10">
        <v>19</v>
      </c>
      <c r="H30" s="10">
        <v>21</v>
      </c>
      <c r="I30" s="15">
        <f t="shared" ref="I30" si="51">(G30-F30)*E30</f>
        <v>4500</v>
      </c>
      <c r="J30" s="16">
        <f t="shared" ref="J30:J32" si="52">(H30-G30)*E30</f>
        <v>3600</v>
      </c>
      <c r="K30" s="16">
        <f t="shared" ref="K30" si="53">(I30+J30)</f>
        <v>8100</v>
      </c>
    </row>
    <row r="31" spans="1:11">
      <c r="A31" s="11">
        <v>43447</v>
      </c>
      <c r="B31" s="7" t="s">
        <v>197</v>
      </c>
      <c r="C31" s="9">
        <v>700</v>
      </c>
      <c r="D31" s="9" t="s">
        <v>220</v>
      </c>
      <c r="E31" s="10">
        <v>550</v>
      </c>
      <c r="F31" s="10">
        <v>18.5</v>
      </c>
      <c r="G31" s="10">
        <v>21</v>
      </c>
      <c r="H31" s="10" t="s">
        <v>14</v>
      </c>
      <c r="I31" s="15">
        <f t="shared" ref="I31" si="54">(G31-F31)*E31</f>
        <v>1375</v>
      </c>
      <c r="J31" s="16">
        <v>0</v>
      </c>
      <c r="K31" s="16">
        <f t="shared" ref="K31" si="55">(I31+J31)</f>
        <v>1375</v>
      </c>
    </row>
    <row r="32" spans="1:11">
      <c r="A32" s="11">
        <v>43446</v>
      </c>
      <c r="B32" s="7" t="s">
        <v>225</v>
      </c>
      <c r="C32" s="9">
        <v>560</v>
      </c>
      <c r="D32" s="9" t="s">
        <v>220</v>
      </c>
      <c r="E32" s="10">
        <v>1000</v>
      </c>
      <c r="F32" s="10">
        <v>18.5</v>
      </c>
      <c r="G32" s="10">
        <v>20.5</v>
      </c>
      <c r="H32" s="10">
        <v>23</v>
      </c>
      <c r="I32" s="15">
        <f t="shared" ref="I32" si="56">(G32-F32)*E32</f>
        <v>2000</v>
      </c>
      <c r="J32" s="16">
        <f t="shared" si="52"/>
        <v>2500</v>
      </c>
      <c r="K32" s="16">
        <f t="shared" ref="K32" si="57">(I32+J32)</f>
        <v>4500</v>
      </c>
    </row>
    <row r="33" spans="1:11">
      <c r="A33" s="11">
        <v>43446</v>
      </c>
      <c r="B33" s="7" t="s">
        <v>231</v>
      </c>
      <c r="C33" s="9">
        <v>85</v>
      </c>
      <c r="D33" s="9" t="s">
        <v>220</v>
      </c>
      <c r="E33" s="10">
        <v>6000</v>
      </c>
      <c r="F33" s="10">
        <v>3.9</v>
      </c>
      <c r="G33" s="10">
        <v>4.3</v>
      </c>
      <c r="H33" s="10">
        <v>4.8</v>
      </c>
      <c r="I33" s="15">
        <f t="shared" ref="I33" si="58">(G33-F33)*E33</f>
        <v>2400</v>
      </c>
      <c r="J33" s="16">
        <f t="shared" ref="J33" si="59">(H33-G33)*E33</f>
        <v>3000</v>
      </c>
      <c r="K33" s="16">
        <f t="shared" ref="K33" si="60">(I33+J33)</f>
        <v>5400</v>
      </c>
    </row>
    <row r="34" spans="1:11">
      <c r="A34" s="11">
        <v>43445</v>
      </c>
      <c r="B34" s="7" t="s">
        <v>132</v>
      </c>
      <c r="C34" s="9">
        <v>560</v>
      </c>
      <c r="D34" s="9" t="s">
        <v>222</v>
      </c>
      <c r="E34" s="10">
        <v>1000</v>
      </c>
      <c r="F34" s="10">
        <v>19.5</v>
      </c>
      <c r="G34" s="10">
        <v>21.5</v>
      </c>
      <c r="H34" s="10" t="s">
        <v>14</v>
      </c>
      <c r="I34" s="15">
        <f t="shared" ref="I34" si="61">(G34-F34)*E34</f>
        <v>2000</v>
      </c>
      <c r="J34" s="16">
        <v>0</v>
      </c>
      <c r="K34" s="16">
        <f t="shared" ref="K34" si="62">(I34+J34)</f>
        <v>2000</v>
      </c>
    </row>
    <row r="35" spans="1:11">
      <c r="A35" s="11">
        <v>43445</v>
      </c>
      <c r="B35" s="7" t="s">
        <v>232</v>
      </c>
      <c r="C35" s="9">
        <v>2040</v>
      </c>
      <c r="D35" s="9" t="s">
        <v>222</v>
      </c>
      <c r="E35" s="10">
        <v>250</v>
      </c>
      <c r="F35" s="10">
        <v>37</v>
      </c>
      <c r="G35" s="10">
        <v>27</v>
      </c>
      <c r="H35" s="10" t="s">
        <v>14</v>
      </c>
      <c r="I35" s="15">
        <f t="shared" ref="I35" si="63">(G35-F35)*E35</f>
        <v>-2500</v>
      </c>
      <c r="J35" s="16">
        <v>0</v>
      </c>
      <c r="K35" s="16">
        <f t="shared" ref="K35" si="64">(I35+J35)</f>
        <v>-2500</v>
      </c>
    </row>
    <row r="36" spans="1:11">
      <c r="A36" s="11">
        <v>43444</v>
      </c>
      <c r="B36" s="7" t="s">
        <v>122</v>
      </c>
      <c r="C36" s="9">
        <v>400</v>
      </c>
      <c r="D36" s="9" t="s">
        <v>222</v>
      </c>
      <c r="E36" s="10">
        <v>1100</v>
      </c>
      <c r="F36" s="10">
        <v>20</v>
      </c>
      <c r="G36" s="10">
        <v>21.6</v>
      </c>
      <c r="H36" s="10" t="s">
        <v>14</v>
      </c>
      <c r="I36" s="15">
        <f t="shared" ref="I36" si="65">(G36-F36)*E36</f>
        <v>1760</v>
      </c>
      <c r="J36" s="16">
        <v>0</v>
      </c>
      <c r="K36" s="16">
        <f t="shared" ref="K36" si="66">(I36+J36)</f>
        <v>1760</v>
      </c>
    </row>
    <row r="37" spans="1:11">
      <c r="A37" s="11">
        <v>43444</v>
      </c>
      <c r="B37" s="7" t="s">
        <v>233</v>
      </c>
      <c r="C37" s="9">
        <v>820</v>
      </c>
      <c r="D37" s="9" t="s">
        <v>222</v>
      </c>
      <c r="E37" s="10">
        <v>700</v>
      </c>
      <c r="F37" s="10">
        <v>27</v>
      </c>
      <c r="G37" s="10">
        <v>30</v>
      </c>
      <c r="H37" s="10" t="s">
        <v>14</v>
      </c>
      <c r="I37" s="15">
        <f t="shared" ref="I37" si="67">(G37-F37)*E37</f>
        <v>2100</v>
      </c>
      <c r="J37" s="16">
        <v>0</v>
      </c>
      <c r="K37" s="16">
        <f t="shared" ref="K37" si="68">(I37+J37)</f>
        <v>2100</v>
      </c>
    </row>
    <row r="38" spans="1:11">
      <c r="A38" s="11">
        <v>43441</v>
      </c>
      <c r="B38" s="7" t="s">
        <v>234</v>
      </c>
      <c r="C38" s="9">
        <v>960</v>
      </c>
      <c r="D38" s="9" t="s">
        <v>222</v>
      </c>
      <c r="E38" s="10">
        <v>700</v>
      </c>
      <c r="F38" s="10">
        <v>30</v>
      </c>
      <c r="G38" s="10">
        <v>33</v>
      </c>
      <c r="H38" s="10">
        <v>38</v>
      </c>
      <c r="I38" s="15">
        <f t="shared" ref="I38" si="69">(G38-F38)*E38</f>
        <v>2100</v>
      </c>
      <c r="J38" s="16">
        <f t="shared" ref="J38:J40" si="70">(H38-G38)*E38</f>
        <v>3500</v>
      </c>
      <c r="K38" s="16">
        <f t="shared" ref="K38" si="71">(I38+J38)</f>
        <v>5600</v>
      </c>
    </row>
    <row r="39" spans="1:11">
      <c r="A39" s="11">
        <v>43440</v>
      </c>
      <c r="B39" s="7" t="s">
        <v>235</v>
      </c>
      <c r="C39" s="9">
        <v>2000</v>
      </c>
      <c r="D39" s="9" t="s">
        <v>222</v>
      </c>
      <c r="E39" s="10">
        <v>2000</v>
      </c>
      <c r="F39" s="10">
        <v>10</v>
      </c>
      <c r="G39" s="10">
        <v>11.2</v>
      </c>
      <c r="H39" s="10" t="s">
        <v>14</v>
      </c>
      <c r="I39" s="15">
        <f t="shared" ref="I39" si="72">(G39-F39)*E39</f>
        <v>2400</v>
      </c>
      <c r="J39" s="16">
        <v>0</v>
      </c>
      <c r="K39" s="16">
        <f t="shared" ref="K39" si="73">(I39+J39)</f>
        <v>2400</v>
      </c>
    </row>
    <row r="40" spans="1:11">
      <c r="A40" s="11">
        <v>43439</v>
      </c>
      <c r="B40" s="7" t="s">
        <v>233</v>
      </c>
      <c r="C40" s="9">
        <v>860</v>
      </c>
      <c r="D40" s="9" t="s">
        <v>222</v>
      </c>
      <c r="E40" s="10">
        <v>700</v>
      </c>
      <c r="F40" s="10">
        <v>24.5</v>
      </c>
      <c r="G40" s="10">
        <v>27.5</v>
      </c>
      <c r="H40" s="10">
        <v>32</v>
      </c>
      <c r="I40" s="15">
        <f t="shared" ref="I40" si="74">(G40-F40)*E40</f>
        <v>2100</v>
      </c>
      <c r="J40" s="16">
        <f t="shared" si="70"/>
        <v>3150</v>
      </c>
      <c r="K40" s="16">
        <f t="shared" ref="K40" si="75">(I40+J40)</f>
        <v>5250</v>
      </c>
    </row>
    <row r="41" spans="1:11">
      <c r="A41" s="11">
        <v>43438</v>
      </c>
      <c r="B41" s="7" t="s">
        <v>39</v>
      </c>
      <c r="C41" s="9">
        <v>1360</v>
      </c>
      <c r="D41" s="9" t="s">
        <v>220</v>
      </c>
      <c r="E41" s="10">
        <v>500</v>
      </c>
      <c r="F41" s="10">
        <v>46</v>
      </c>
      <c r="G41" s="10">
        <v>44</v>
      </c>
      <c r="H41" s="10" t="s">
        <v>14</v>
      </c>
      <c r="I41" s="15">
        <f t="shared" ref="I41" si="76">(G41-F41)*E41</f>
        <v>-1000</v>
      </c>
      <c r="J41" s="16">
        <v>0</v>
      </c>
      <c r="K41" s="16">
        <f t="shared" ref="K41" si="77">(I41+J41)</f>
        <v>-1000</v>
      </c>
    </row>
    <row r="42" spans="1:11">
      <c r="A42" s="11">
        <v>43438</v>
      </c>
      <c r="B42" s="7" t="s">
        <v>172</v>
      </c>
      <c r="C42" s="9">
        <v>2000</v>
      </c>
      <c r="D42" s="9" t="s">
        <v>220</v>
      </c>
      <c r="E42" s="10">
        <v>250</v>
      </c>
      <c r="F42" s="10">
        <v>66</v>
      </c>
      <c r="G42" s="10">
        <v>74</v>
      </c>
      <c r="H42" s="10" t="s">
        <v>14</v>
      </c>
      <c r="I42" s="15">
        <f t="shared" ref="I42" si="78">(G42-F42)*E42</f>
        <v>2000</v>
      </c>
      <c r="J42" s="16">
        <v>0</v>
      </c>
      <c r="K42" s="16">
        <f t="shared" ref="K42" si="79">(I42+J42)</f>
        <v>2000</v>
      </c>
    </row>
    <row r="43" spans="1:11">
      <c r="A43" s="11">
        <v>43437</v>
      </c>
      <c r="B43" s="7" t="s">
        <v>197</v>
      </c>
      <c r="C43" s="9">
        <v>730</v>
      </c>
      <c r="D43" s="9" t="s">
        <v>220</v>
      </c>
      <c r="E43" s="10">
        <v>550</v>
      </c>
      <c r="F43" s="10">
        <v>32</v>
      </c>
      <c r="G43" s="10">
        <v>28</v>
      </c>
      <c r="H43" s="10" t="s">
        <v>14</v>
      </c>
      <c r="I43" s="15">
        <f t="shared" ref="I43" si="80">(G43-F43)*E43</f>
        <v>-2200</v>
      </c>
      <c r="J43" s="16">
        <v>0</v>
      </c>
      <c r="K43" s="16">
        <f t="shared" ref="K43" si="81">(I43+J43)</f>
        <v>-2200</v>
      </c>
    </row>
    <row r="44" spans="1:11">
      <c r="A44" s="11">
        <v>43434</v>
      </c>
      <c r="B44" s="7" t="s">
        <v>135</v>
      </c>
      <c r="C44" s="9">
        <v>120</v>
      </c>
      <c r="D44" s="9" t="s">
        <v>222</v>
      </c>
      <c r="E44" s="10">
        <v>6000</v>
      </c>
      <c r="F44" s="10">
        <v>4.2</v>
      </c>
      <c r="G44" s="10">
        <v>4.6</v>
      </c>
      <c r="H44" s="10">
        <v>5.2</v>
      </c>
      <c r="I44" s="15">
        <f t="shared" ref="I44:I45" si="82">(G44-F44)*E44</f>
        <v>2400</v>
      </c>
      <c r="J44" s="16">
        <f t="shared" ref="J44" si="83">(H44-G44)*E44</f>
        <v>3600</v>
      </c>
      <c r="K44" s="16">
        <f t="shared" ref="K44:K45" si="84">(I44+J44)</f>
        <v>6000</v>
      </c>
    </row>
    <row r="45" spans="1:11">
      <c r="A45" s="11">
        <v>43433</v>
      </c>
      <c r="B45" s="7" t="s">
        <v>228</v>
      </c>
      <c r="C45" s="9">
        <v>3000</v>
      </c>
      <c r="D45" s="9" t="s">
        <v>220</v>
      </c>
      <c r="E45" s="10">
        <v>3000</v>
      </c>
      <c r="F45" s="10">
        <v>6.3</v>
      </c>
      <c r="G45" s="10">
        <v>7</v>
      </c>
      <c r="H45" s="10" t="s">
        <v>14</v>
      </c>
      <c r="I45" s="15">
        <f t="shared" si="82"/>
        <v>2100</v>
      </c>
      <c r="J45" s="16">
        <v>0</v>
      </c>
      <c r="K45" s="16">
        <f t="shared" si="84"/>
        <v>2100</v>
      </c>
    </row>
    <row r="46" spans="1:11">
      <c r="A46" s="11">
        <v>43431</v>
      </c>
      <c r="B46" s="7" t="s">
        <v>236</v>
      </c>
      <c r="C46" s="9">
        <v>310</v>
      </c>
      <c r="D46" s="9" t="s">
        <v>222</v>
      </c>
      <c r="E46" s="10">
        <v>1500</v>
      </c>
      <c r="F46" s="10">
        <v>9.25</v>
      </c>
      <c r="G46" s="10">
        <v>11</v>
      </c>
      <c r="H46" s="10" t="s">
        <v>14</v>
      </c>
      <c r="I46" s="15">
        <f t="shared" ref="I46:I47" si="85">(G46-F46)*E46</f>
        <v>2625</v>
      </c>
      <c r="J46" s="16">
        <v>0</v>
      </c>
      <c r="K46" s="16">
        <f t="shared" ref="K46:K47" si="86">(I46+J46)</f>
        <v>2625</v>
      </c>
    </row>
    <row r="47" spans="1:11">
      <c r="A47" s="11">
        <v>43430</v>
      </c>
      <c r="B47" s="7" t="s">
        <v>128</v>
      </c>
      <c r="C47" s="9">
        <v>550</v>
      </c>
      <c r="D47" s="9" t="s">
        <v>222</v>
      </c>
      <c r="E47" s="10">
        <v>1060</v>
      </c>
      <c r="F47" s="10">
        <v>14.5</v>
      </c>
      <c r="G47" s="10">
        <v>16.5</v>
      </c>
      <c r="H47" s="10">
        <v>20</v>
      </c>
      <c r="I47" s="15">
        <f t="shared" si="85"/>
        <v>2120</v>
      </c>
      <c r="J47" s="16">
        <f t="shared" ref="J47" si="87">(H47-G47)*E47</f>
        <v>3710</v>
      </c>
      <c r="K47" s="16">
        <f t="shared" si="86"/>
        <v>5830</v>
      </c>
    </row>
    <row r="48" spans="1:11">
      <c r="A48" s="11">
        <v>43426</v>
      </c>
      <c r="B48" s="7" t="s">
        <v>237</v>
      </c>
      <c r="C48" s="9">
        <v>250</v>
      </c>
      <c r="D48" s="9" t="s">
        <v>222</v>
      </c>
      <c r="E48" s="10">
        <v>1575</v>
      </c>
      <c r="F48" s="10">
        <v>11</v>
      </c>
      <c r="G48" s="10">
        <v>12.5</v>
      </c>
      <c r="H48" s="10" t="s">
        <v>14</v>
      </c>
      <c r="I48" s="15">
        <f t="shared" ref="I48:I49" si="88">(G48-F48)*E48</f>
        <v>2362.5</v>
      </c>
      <c r="J48" s="16">
        <v>0</v>
      </c>
      <c r="K48" s="16">
        <f t="shared" ref="K48:K49" si="89">(I48+J48)</f>
        <v>2362.5</v>
      </c>
    </row>
    <row r="49" spans="1:11">
      <c r="A49" s="11">
        <v>43425</v>
      </c>
      <c r="B49" s="7" t="s">
        <v>181</v>
      </c>
      <c r="C49" s="9">
        <v>1200</v>
      </c>
      <c r="D49" s="9" t="s">
        <v>222</v>
      </c>
      <c r="E49" s="10">
        <v>1200</v>
      </c>
      <c r="F49" s="10">
        <v>14</v>
      </c>
      <c r="G49" s="10">
        <v>16</v>
      </c>
      <c r="H49" s="10">
        <v>19</v>
      </c>
      <c r="I49" s="15">
        <f t="shared" si="88"/>
        <v>2400</v>
      </c>
      <c r="J49" s="16">
        <f t="shared" ref="J49:J50" si="90">(H49-G49)*E49</f>
        <v>3600</v>
      </c>
      <c r="K49" s="16">
        <f t="shared" si="89"/>
        <v>6000</v>
      </c>
    </row>
    <row r="50" spans="1:11">
      <c r="A50" s="11">
        <v>43424</v>
      </c>
      <c r="B50" s="7" t="s">
        <v>153</v>
      </c>
      <c r="C50" s="9">
        <v>350</v>
      </c>
      <c r="D50" s="9" t="s">
        <v>220</v>
      </c>
      <c r="E50" s="10">
        <v>1300</v>
      </c>
      <c r="F50" s="10">
        <v>15</v>
      </c>
      <c r="G50" s="10">
        <v>17</v>
      </c>
      <c r="H50" s="10">
        <v>19</v>
      </c>
      <c r="I50" s="15">
        <f t="shared" ref="I50:I51" si="91">(G50-F50)*E50</f>
        <v>2600</v>
      </c>
      <c r="J50" s="16">
        <f t="shared" si="90"/>
        <v>2600</v>
      </c>
      <c r="K50" s="16">
        <f t="shared" ref="K50:K51" si="92">(I50+J50)</f>
        <v>5200</v>
      </c>
    </row>
    <row r="51" spans="1:11">
      <c r="A51" s="11">
        <v>43423</v>
      </c>
      <c r="B51" s="7" t="s">
        <v>168</v>
      </c>
      <c r="C51" s="9">
        <v>800</v>
      </c>
      <c r="D51" s="9" t="s">
        <v>220</v>
      </c>
      <c r="E51" s="10">
        <v>1000</v>
      </c>
      <c r="F51" s="10">
        <v>16</v>
      </c>
      <c r="G51" s="10">
        <v>18.2</v>
      </c>
      <c r="H51" s="10" t="s">
        <v>14</v>
      </c>
      <c r="I51" s="15">
        <f t="shared" si="91"/>
        <v>2200</v>
      </c>
      <c r="J51" s="16">
        <v>0</v>
      </c>
      <c r="K51" s="16">
        <f t="shared" si="92"/>
        <v>2200</v>
      </c>
    </row>
    <row r="52" spans="1:11">
      <c r="A52" s="11">
        <v>43420</v>
      </c>
      <c r="B52" s="7" t="s">
        <v>140</v>
      </c>
      <c r="C52" s="9">
        <v>1100</v>
      </c>
      <c r="D52" s="9" t="s">
        <v>220</v>
      </c>
      <c r="E52" s="10">
        <v>500</v>
      </c>
      <c r="F52" s="10">
        <v>35</v>
      </c>
      <c r="G52" s="10">
        <v>40</v>
      </c>
      <c r="H52" s="10" t="s">
        <v>14</v>
      </c>
      <c r="I52" s="15">
        <f t="shared" ref="I52:I60" si="93">(G52-F52)*E52</f>
        <v>2500</v>
      </c>
      <c r="J52" s="16">
        <v>0</v>
      </c>
      <c r="K52" s="16">
        <f t="shared" ref="K52:K60" si="94">(I52+J52)</f>
        <v>2500</v>
      </c>
    </row>
    <row r="53" spans="1:11">
      <c r="A53" s="11">
        <v>43419</v>
      </c>
      <c r="B53" s="7" t="s">
        <v>157</v>
      </c>
      <c r="C53" s="9">
        <v>110</v>
      </c>
      <c r="D53" s="9" t="s">
        <v>220</v>
      </c>
      <c r="E53" s="10">
        <v>4000</v>
      </c>
      <c r="F53" s="10">
        <v>6.3</v>
      </c>
      <c r="G53" s="10">
        <v>6.9</v>
      </c>
      <c r="H53" s="10" t="s">
        <v>14</v>
      </c>
      <c r="I53" s="15">
        <f t="shared" si="93"/>
        <v>2400</v>
      </c>
      <c r="J53" s="16">
        <v>0</v>
      </c>
      <c r="K53" s="16">
        <f t="shared" si="94"/>
        <v>2400</v>
      </c>
    </row>
    <row r="54" spans="1:11">
      <c r="A54" s="11">
        <v>43418</v>
      </c>
      <c r="B54" s="7" t="s">
        <v>234</v>
      </c>
      <c r="C54" s="9">
        <v>1010</v>
      </c>
      <c r="D54" s="9" t="s">
        <v>222</v>
      </c>
      <c r="E54" s="10">
        <v>700</v>
      </c>
      <c r="F54" s="10">
        <v>27.5</v>
      </c>
      <c r="G54" s="10">
        <v>31</v>
      </c>
      <c r="H54" s="10" t="s">
        <v>14</v>
      </c>
      <c r="I54" s="15">
        <f t="shared" si="93"/>
        <v>2450</v>
      </c>
      <c r="J54" s="16">
        <v>0</v>
      </c>
      <c r="K54" s="16">
        <f t="shared" si="94"/>
        <v>2450</v>
      </c>
    </row>
    <row r="55" spans="1:11">
      <c r="A55" s="11">
        <v>43418</v>
      </c>
      <c r="B55" s="7" t="s">
        <v>181</v>
      </c>
      <c r="C55" s="9">
        <v>660</v>
      </c>
      <c r="D55" s="9" t="s">
        <v>222</v>
      </c>
      <c r="E55" s="10">
        <v>1200</v>
      </c>
      <c r="F55" s="10">
        <v>20</v>
      </c>
      <c r="G55" s="10">
        <v>22</v>
      </c>
      <c r="H55" s="10">
        <v>25</v>
      </c>
      <c r="I55" s="15">
        <f t="shared" si="93"/>
        <v>2400</v>
      </c>
      <c r="J55" s="16">
        <f t="shared" ref="J55" si="95">(H55-G55)*E55</f>
        <v>3600</v>
      </c>
      <c r="K55" s="16">
        <f t="shared" si="94"/>
        <v>6000</v>
      </c>
    </row>
    <row r="56" spans="1:11">
      <c r="A56" s="11">
        <v>43417</v>
      </c>
      <c r="B56" s="7" t="s">
        <v>132</v>
      </c>
      <c r="C56" s="9">
        <v>600</v>
      </c>
      <c r="D56" s="9" t="s">
        <v>222</v>
      </c>
      <c r="E56" s="10">
        <v>1000</v>
      </c>
      <c r="F56" s="10">
        <v>21</v>
      </c>
      <c r="G56" s="10">
        <v>23</v>
      </c>
      <c r="H56" s="10" t="s">
        <v>14</v>
      </c>
      <c r="I56" s="15">
        <f t="shared" si="93"/>
        <v>2000</v>
      </c>
      <c r="J56" s="16">
        <v>0</v>
      </c>
      <c r="K56" s="16">
        <f t="shared" si="94"/>
        <v>2000</v>
      </c>
    </row>
    <row r="57" spans="1:11">
      <c r="A57" s="11">
        <v>43416</v>
      </c>
      <c r="B57" s="7" t="s">
        <v>125</v>
      </c>
      <c r="C57" s="9">
        <v>195</v>
      </c>
      <c r="D57" s="9" t="s">
        <v>222</v>
      </c>
      <c r="E57" s="10">
        <v>1500</v>
      </c>
      <c r="F57" s="10">
        <v>10</v>
      </c>
      <c r="G57" s="10">
        <v>11.5</v>
      </c>
      <c r="H57" s="10" t="s">
        <v>14</v>
      </c>
      <c r="I57" s="15">
        <f t="shared" si="93"/>
        <v>2250</v>
      </c>
      <c r="J57" s="16">
        <v>0</v>
      </c>
      <c r="K57" s="16">
        <f t="shared" si="94"/>
        <v>2250</v>
      </c>
    </row>
    <row r="58" spans="1:11">
      <c r="A58" s="11">
        <v>43409</v>
      </c>
      <c r="B58" s="7" t="s">
        <v>158</v>
      </c>
      <c r="C58" s="9">
        <v>640</v>
      </c>
      <c r="D58" s="9" t="s">
        <v>220</v>
      </c>
      <c r="E58" s="10">
        <v>1200</v>
      </c>
      <c r="F58" s="10">
        <v>18</v>
      </c>
      <c r="G58" s="10">
        <v>20</v>
      </c>
      <c r="H58" s="10" t="s">
        <v>14</v>
      </c>
      <c r="I58" s="15">
        <f t="shared" si="93"/>
        <v>2400</v>
      </c>
      <c r="J58" s="16">
        <v>0</v>
      </c>
      <c r="K58" s="16">
        <f t="shared" si="94"/>
        <v>2400</v>
      </c>
    </row>
    <row r="59" spans="1:11">
      <c r="A59" s="11">
        <v>43406</v>
      </c>
      <c r="B59" s="7" t="s">
        <v>238</v>
      </c>
      <c r="C59" s="9">
        <v>190</v>
      </c>
      <c r="D59" s="9" t="s">
        <v>220</v>
      </c>
      <c r="E59" s="10">
        <v>2250</v>
      </c>
      <c r="F59" s="10">
        <v>9.25</v>
      </c>
      <c r="G59" s="10">
        <v>10</v>
      </c>
      <c r="H59" s="10" t="s">
        <v>14</v>
      </c>
      <c r="I59" s="15">
        <f t="shared" si="93"/>
        <v>1687.5</v>
      </c>
      <c r="J59" s="16">
        <v>0</v>
      </c>
      <c r="K59" s="16">
        <f t="shared" si="94"/>
        <v>1687.5</v>
      </c>
    </row>
    <row r="60" spans="1:11">
      <c r="A60" s="11">
        <v>43405</v>
      </c>
      <c r="B60" s="7" t="s">
        <v>178</v>
      </c>
      <c r="C60" s="9">
        <v>240</v>
      </c>
      <c r="D60" s="9" t="s">
        <v>222</v>
      </c>
      <c r="E60" s="10">
        <v>1500</v>
      </c>
      <c r="F60" s="10">
        <v>20.5</v>
      </c>
      <c r="G60" s="10">
        <v>22</v>
      </c>
      <c r="H60" s="10" t="s">
        <v>14</v>
      </c>
      <c r="I60" s="15">
        <f t="shared" si="93"/>
        <v>2250</v>
      </c>
      <c r="J60" s="16">
        <v>0</v>
      </c>
      <c r="K60" s="16">
        <f t="shared" si="94"/>
        <v>2250</v>
      </c>
    </row>
    <row r="61" spans="1:11">
      <c r="A61" s="11">
        <v>43404</v>
      </c>
      <c r="B61" s="7" t="s">
        <v>149</v>
      </c>
      <c r="C61" s="9">
        <v>960</v>
      </c>
      <c r="D61" s="9" t="s">
        <v>220</v>
      </c>
      <c r="E61" s="10">
        <v>550</v>
      </c>
      <c r="F61" s="10">
        <v>37.5</v>
      </c>
      <c r="G61" s="10">
        <v>41</v>
      </c>
      <c r="H61" s="10">
        <v>45</v>
      </c>
      <c r="I61" s="15">
        <f t="shared" ref="I61" si="96">(G61-F61)*E61</f>
        <v>1925</v>
      </c>
      <c r="J61" s="16">
        <f t="shared" ref="J61" si="97">(H61-G61)*E61</f>
        <v>2200</v>
      </c>
      <c r="K61" s="16">
        <f t="shared" ref="K61" si="98">(I61+J61)</f>
        <v>4125</v>
      </c>
    </row>
    <row r="62" spans="1:11">
      <c r="A62" s="11">
        <v>43403</v>
      </c>
      <c r="B62" s="7" t="s">
        <v>176</v>
      </c>
      <c r="C62" s="9">
        <v>580</v>
      </c>
      <c r="D62" s="9" t="s">
        <v>220</v>
      </c>
      <c r="E62" s="10">
        <v>1200</v>
      </c>
      <c r="F62" s="10">
        <v>23.5</v>
      </c>
      <c r="G62" s="10">
        <v>22</v>
      </c>
      <c r="H62" s="10" t="s">
        <v>14</v>
      </c>
      <c r="I62" s="15">
        <f t="shared" ref="I62" si="99">(G62-F62)*E62</f>
        <v>-1800</v>
      </c>
      <c r="J62" s="16">
        <v>0</v>
      </c>
      <c r="K62" s="16">
        <f t="shared" ref="K62" si="100">(I62+J62)</f>
        <v>-1800</v>
      </c>
    </row>
    <row r="63" spans="1:11">
      <c r="A63" s="11">
        <v>43403</v>
      </c>
      <c r="B63" s="7" t="s">
        <v>239</v>
      </c>
      <c r="C63" s="9">
        <v>200</v>
      </c>
      <c r="D63" s="9" t="s">
        <v>220</v>
      </c>
      <c r="E63" s="10">
        <v>2500</v>
      </c>
      <c r="F63" s="10">
        <v>6.6</v>
      </c>
      <c r="G63" s="10">
        <v>6.2</v>
      </c>
      <c r="H63" s="10" t="s">
        <v>14</v>
      </c>
      <c r="I63" s="15">
        <f t="shared" ref="I63" si="101">(G63-F63)*E63</f>
        <v>-999.999999999999</v>
      </c>
      <c r="J63" s="16">
        <v>0</v>
      </c>
      <c r="K63" s="16">
        <f t="shared" ref="K63" si="102">(I63+J63)</f>
        <v>-999.999999999999</v>
      </c>
    </row>
    <row r="64" spans="1:11">
      <c r="A64" s="11">
        <v>43402</v>
      </c>
      <c r="B64" s="7" t="s">
        <v>158</v>
      </c>
      <c r="C64" s="9">
        <v>580</v>
      </c>
      <c r="D64" s="9" t="s">
        <v>220</v>
      </c>
      <c r="E64" s="10">
        <v>1200</v>
      </c>
      <c r="F64" s="10">
        <v>25</v>
      </c>
      <c r="G64" s="10">
        <v>27</v>
      </c>
      <c r="H64" s="10" t="s">
        <v>14</v>
      </c>
      <c r="I64" s="15">
        <f t="shared" ref="I64" si="103">(G64-F64)*E64</f>
        <v>2400</v>
      </c>
      <c r="J64" s="16">
        <v>0</v>
      </c>
      <c r="K64" s="16">
        <f t="shared" ref="K64" si="104">(I64+J64)</f>
        <v>2400</v>
      </c>
    </row>
    <row r="65" spans="1:11">
      <c r="A65" s="11">
        <v>43399</v>
      </c>
      <c r="B65" s="7" t="s">
        <v>168</v>
      </c>
      <c r="C65" s="9">
        <v>570</v>
      </c>
      <c r="D65" s="9" t="s">
        <v>222</v>
      </c>
      <c r="E65" s="10">
        <v>1000</v>
      </c>
      <c r="F65" s="10">
        <v>25.5</v>
      </c>
      <c r="G65" s="10">
        <v>27.3</v>
      </c>
      <c r="H65" s="10" t="s">
        <v>14</v>
      </c>
      <c r="I65" s="15">
        <f t="shared" ref="I65" si="105">(G65-F65)*E65</f>
        <v>1800</v>
      </c>
      <c r="J65" s="16">
        <v>0</v>
      </c>
      <c r="K65" s="16">
        <f t="shared" ref="K65" si="106">(I65+J65)</f>
        <v>1800</v>
      </c>
    </row>
    <row r="66" spans="1:11">
      <c r="A66" s="11">
        <v>43398</v>
      </c>
      <c r="B66" s="7" t="s">
        <v>142</v>
      </c>
      <c r="C66" s="9">
        <v>570</v>
      </c>
      <c r="D66" s="9" t="s">
        <v>222</v>
      </c>
      <c r="E66" s="10">
        <v>1100</v>
      </c>
      <c r="F66" s="10">
        <v>8</v>
      </c>
      <c r="G66" s="10">
        <v>10</v>
      </c>
      <c r="H66" s="10">
        <v>14</v>
      </c>
      <c r="I66" s="15">
        <f t="shared" ref="I66" si="107">(G66-F66)*E66</f>
        <v>2200</v>
      </c>
      <c r="J66" s="16">
        <f t="shared" ref="J66:J70" si="108">(H66-G66)*E66</f>
        <v>4400</v>
      </c>
      <c r="K66" s="16">
        <f t="shared" ref="K66" si="109">(I66+J66)</f>
        <v>6600</v>
      </c>
    </row>
    <row r="67" spans="1:11">
      <c r="A67" s="11">
        <v>43397</v>
      </c>
      <c r="B67" s="7" t="s">
        <v>233</v>
      </c>
      <c r="C67" s="9">
        <v>860</v>
      </c>
      <c r="D67" s="9" t="s">
        <v>222</v>
      </c>
      <c r="E67" s="10">
        <v>700</v>
      </c>
      <c r="F67" s="10">
        <v>20.5</v>
      </c>
      <c r="G67" s="10">
        <v>23</v>
      </c>
      <c r="H67" s="10" t="s">
        <v>14</v>
      </c>
      <c r="I67" s="15">
        <f t="shared" ref="I67" si="110">(G67-F67)*E67</f>
        <v>1750</v>
      </c>
      <c r="J67" s="16">
        <v>0</v>
      </c>
      <c r="K67" s="16">
        <f t="shared" ref="K67" si="111">(I67+J67)</f>
        <v>1750</v>
      </c>
    </row>
    <row r="68" spans="1:11">
      <c r="A68" s="11">
        <v>43396</v>
      </c>
      <c r="B68" s="7" t="s">
        <v>169</v>
      </c>
      <c r="C68" s="9">
        <v>200</v>
      </c>
      <c r="D68" s="9" t="s">
        <v>222</v>
      </c>
      <c r="E68" s="10">
        <v>2500</v>
      </c>
      <c r="F68" s="10">
        <v>5</v>
      </c>
      <c r="G68" s="10">
        <v>5.8</v>
      </c>
      <c r="H68" s="10">
        <v>6.9</v>
      </c>
      <c r="I68" s="15">
        <f t="shared" ref="I68" si="112">(G68-F68)*E68</f>
        <v>2000</v>
      </c>
      <c r="J68" s="16">
        <f t="shared" si="108"/>
        <v>2750</v>
      </c>
      <c r="K68" s="16">
        <f t="shared" ref="K68" si="113">(I68+J68)</f>
        <v>4750</v>
      </c>
    </row>
    <row r="69" spans="1:11">
      <c r="A69" s="11">
        <v>43395</v>
      </c>
      <c r="B69" s="7" t="s">
        <v>116</v>
      </c>
      <c r="C69" s="9">
        <v>760</v>
      </c>
      <c r="D69" s="9" t="s">
        <v>222</v>
      </c>
      <c r="E69" s="10">
        <v>1000</v>
      </c>
      <c r="F69" s="10">
        <v>15</v>
      </c>
      <c r="G69" s="10">
        <v>17.5</v>
      </c>
      <c r="H69" s="10" t="s">
        <v>14</v>
      </c>
      <c r="I69" s="15">
        <f t="shared" ref="I69" si="114">(G69-F69)*E69</f>
        <v>2500</v>
      </c>
      <c r="J69" s="16">
        <v>0</v>
      </c>
      <c r="K69" s="16">
        <f t="shared" ref="K69" si="115">(I69+J69)</f>
        <v>2500</v>
      </c>
    </row>
    <row r="70" spans="1:11">
      <c r="A70" s="11">
        <v>43392</v>
      </c>
      <c r="B70" s="7" t="s">
        <v>240</v>
      </c>
      <c r="C70" s="9">
        <v>70</v>
      </c>
      <c r="D70" s="9" t="s">
        <v>222</v>
      </c>
      <c r="E70" s="10">
        <v>9000</v>
      </c>
      <c r="F70" s="10">
        <v>1.5</v>
      </c>
      <c r="G70" s="10">
        <v>1.8</v>
      </c>
      <c r="H70" s="10">
        <v>2</v>
      </c>
      <c r="I70" s="15">
        <f t="shared" ref="I70" si="116">(G70-F70)*E70</f>
        <v>2700</v>
      </c>
      <c r="J70" s="16">
        <f t="shared" si="108"/>
        <v>1800</v>
      </c>
      <c r="K70" s="16">
        <f t="shared" ref="K70" si="117">(I70+J70)</f>
        <v>4500</v>
      </c>
    </row>
    <row r="71" spans="1:11">
      <c r="A71" s="11">
        <v>43390</v>
      </c>
      <c r="B71" s="7" t="s">
        <v>241</v>
      </c>
      <c r="C71" s="9">
        <v>1180</v>
      </c>
      <c r="D71" s="9" t="s">
        <v>220</v>
      </c>
      <c r="E71" s="10">
        <v>1000</v>
      </c>
      <c r="F71" s="10">
        <v>26.2</v>
      </c>
      <c r="G71" s="10">
        <v>27.8</v>
      </c>
      <c r="H71" s="10" t="s">
        <v>14</v>
      </c>
      <c r="I71" s="15">
        <f t="shared" ref="I71" si="118">(G71-F71)*E71</f>
        <v>1600</v>
      </c>
      <c r="J71" s="16">
        <v>0</v>
      </c>
      <c r="K71" s="16">
        <f t="shared" ref="K71" si="119">(I71+J71)</f>
        <v>1600</v>
      </c>
    </row>
    <row r="72" spans="1:11">
      <c r="A72" s="11">
        <v>43389</v>
      </c>
      <c r="B72" s="7" t="s">
        <v>39</v>
      </c>
      <c r="C72" s="9">
        <v>1240</v>
      </c>
      <c r="D72" s="9" t="s">
        <v>220</v>
      </c>
      <c r="E72" s="10">
        <v>500</v>
      </c>
      <c r="F72" s="10">
        <v>31</v>
      </c>
      <c r="G72" s="10">
        <v>36</v>
      </c>
      <c r="H72" s="10" t="s">
        <v>14</v>
      </c>
      <c r="I72" s="15">
        <f t="shared" ref="I72:I73" si="120">(G72-F72)*E72</f>
        <v>2500</v>
      </c>
      <c r="J72" s="16">
        <v>0</v>
      </c>
      <c r="K72" s="16">
        <f t="shared" ref="K72:K73" si="121">(I72+J72)</f>
        <v>2500</v>
      </c>
    </row>
    <row r="73" spans="1:11">
      <c r="A73" s="11">
        <v>43388</v>
      </c>
      <c r="B73" s="7" t="s">
        <v>116</v>
      </c>
      <c r="C73" s="9">
        <v>750</v>
      </c>
      <c r="D73" s="9" t="s">
        <v>222</v>
      </c>
      <c r="E73" s="10">
        <v>1000</v>
      </c>
      <c r="F73" s="10">
        <v>23</v>
      </c>
      <c r="G73" s="10">
        <v>25.5</v>
      </c>
      <c r="H73" s="10">
        <v>29</v>
      </c>
      <c r="I73" s="15">
        <f t="shared" si="120"/>
        <v>2500</v>
      </c>
      <c r="J73" s="16">
        <v>0</v>
      </c>
      <c r="K73" s="16">
        <f t="shared" si="121"/>
        <v>2500</v>
      </c>
    </row>
    <row r="74" spans="1:11">
      <c r="A74" s="11">
        <v>43385</v>
      </c>
      <c r="B74" s="7" t="s">
        <v>242</v>
      </c>
      <c r="C74" s="9">
        <v>270</v>
      </c>
      <c r="D74" s="9" t="s">
        <v>220</v>
      </c>
      <c r="E74" s="10">
        <v>2400</v>
      </c>
      <c r="F74" s="10">
        <v>8.5</v>
      </c>
      <c r="G74" s="10">
        <v>9.5</v>
      </c>
      <c r="H74" s="10">
        <v>11</v>
      </c>
      <c r="I74" s="15">
        <f t="shared" ref="I74" si="122">(G74-F74)*E74</f>
        <v>2400</v>
      </c>
      <c r="J74" s="16">
        <f t="shared" ref="J74" si="123">(H74-G74)*E74</f>
        <v>3600</v>
      </c>
      <c r="K74" s="16">
        <f t="shared" ref="K74" si="124">(I74+J74)</f>
        <v>6000</v>
      </c>
    </row>
    <row r="75" spans="1:11">
      <c r="A75" s="11">
        <v>43384</v>
      </c>
      <c r="B75" s="7" t="s">
        <v>128</v>
      </c>
      <c r="C75" s="9">
        <v>540</v>
      </c>
      <c r="D75" s="9" t="s">
        <v>222</v>
      </c>
      <c r="E75" s="10">
        <v>1000</v>
      </c>
      <c r="F75" s="10">
        <v>22</v>
      </c>
      <c r="G75" s="10">
        <v>19.5</v>
      </c>
      <c r="H75" s="10" t="s">
        <v>14</v>
      </c>
      <c r="I75" s="15">
        <f t="shared" ref="I75" si="125">(G75-F75)*E75</f>
        <v>-2500</v>
      </c>
      <c r="J75" s="16">
        <v>0</v>
      </c>
      <c r="K75" s="16">
        <f t="shared" ref="K75" si="126">(I75+J75)</f>
        <v>-2500</v>
      </c>
    </row>
    <row r="76" spans="1:11">
      <c r="A76" s="11">
        <v>43383</v>
      </c>
      <c r="B76" s="7" t="s">
        <v>178</v>
      </c>
      <c r="C76" s="9">
        <v>260</v>
      </c>
      <c r="D76" s="9" t="s">
        <v>220</v>
      </c>
      <c r="E76" s="10">
        <v>1500</v>
      </c>
      <c r="F76" s="10">
        <v>13.25</v>
      </c>
      <c r="G76" s="10">
        <v>15</v>
      </c>
      <c r="H76" s="10">
        <v>16.5</v>
      </c>
      <c r="I76" s="15">
        <f t="shared" ref="I76" si="127">(G76-F76)*E76</f>
        <v>2625</v>
      </c>
      <c r="J76" s="16">
        <f t="shared" ref="J76" si="128">(H76-G76)*E76</f>
        <v>2250</v>
      </c>
      <c r="K76" s="16">
        <f t="shared" ref="K76" si="129">(I76+J76)</f>
        <v>4875</v>
      </c>
    </row>
    <row r="77" spans="1:11">
      <c r="A77" s="11">
        <v>43382</v>
      </c>
      <c r="B77" s="7" t="s">
        <v>129</v>
      </c>
      <c r="C77" s="9">
        <v>1720</v>
      </c>
      <c r="D77" s="9" t="s">
        <v>220</v>
      </c>
      <c r="E77" s="10">
        <v>500</v>
      </c>
      <c r="F77" s="10">
        <v>42</v>
      </c>
      <c r="G77" s="10">
        <v>47</v>
      </c>
      <c r="H77" s="10">
        <v>53</v>
      </c>
      <c r="I77" s="15">
        <f t="shared" ref="I77:I79" si="130">(G77-F77)*E77</f>
        <v>2500</v>
      </c>
      <c r="J77" s="16">
        <f t="shared" ref="J77:J78" si="131">(H77-G77)*E77</f>
        <v>3000</v>
      </c>
      <c r="K77" s="16">
        <f t="shared" ref="K77:K79" si="132">(I77+J77)</f>
        <v>5500</v>
      </c>
    </row>
    <row r="78" spans="1:11">
      <c r="A78" s="11">
        <v>43381</v>
      </c>
      <c r="B78" s="7" t="s">
        <v>128</v>
      </c>
      <c r="C78" s="9">
        <v>550</v>
      </c>
      <c r="D78" s="9" t="s">
        <v>222</v>
      </c>
      <c r="E78" s="10">
        <v>1000</v>
      </c>
      <c r="F78" s="10">
        <v>20</v>
      </c>
      <c r="G78" s="10">
        <v>22.5</v>
      </c>
      <c r="H78" s="10">
        <v>26</v>
      </c>
      <c r="I78" s="15">
        <f t="shared" si="130"/>
        <v>2500</v>
      </c>
      <c r="J78" s="16">
        <f t="shared" si="131"/>
        <v>3500</v>
      </c>
      <c r="K78" s="16">
        <f t="shared" si="132"/>
        <v>6000</v>
      </c>
    </row>
    <row r="79" spans="1:11">
      <c r="A79" s="11">
        <v>43378</v>
      </c>
      <c r="B79" s="7" t="s">
        <v>156</v>
      </c>
      <c r="C79" s="9">
        <v>820</v>
      </c>
      <c r="D79" s="9" t="s">
        <v>220</v>
      </c>
      <c r="E79" s="10">
        <v>750</v>
      </c>
      <c r="F79" s="10">
        <v>28</v>
      </c>
      <c r="G79" s="10">
        <v>31</v>
      </c>
      <c r="H79" s="10" t="s">
        <v>14</v>
      </c>
      <c r="I79" s="15">
        <f t="shared" si="130"/>
        <v>2250</v>
      </c>
      <c r="J79" s="16">
        <v>0</v>
      </c>
      <c r="K79" s="16">
        <f t="shared" si="132"/>
        <v>2250</v>
      </c>
    </row>
    <row r="80" spans="1:11">
      <c r="A80" s="11">
        <v>43377</v>
      </c>
      <c r="B80" s="7" t="s">
        <v>149</v>
      </c>
      <c r="C80" s="9">
        <v>860</v>
      </c>
      <c r="D80" s="9" t="s">
        <v>222</v>
      </c>
      <c r="E80" s="10">
        <v>1100</v>
      </c>
      <c r="F80" s="10">
        <v>22.5</v>
      </c>
      <c r="G80" s="10">
        <v>24.5</v>
      </c>
      <c r="H80" s="10">
        <v>28</v>
      </c>
      <c r="I80" s="15">
        <f t="shared" ref="I80:I82" si="133">(G80-F80)*E80</f>
        <v>2200</v>
      </c>
      <c r="J80" s="16">
        <f t="shared" ref="J80:J82" si="134">(H80-G80)*E80</f>
        <v>3850</v>
      </c>
      <c r="K80" s="16">
        <f t="shared" ref="K80:K82" si="135">(I80+J80)</f>
        <v>6050</v>
      </c>
    </row>
    <row r="81" spans="1:11">
      <c r="A81" s="11">
        <v>43376</v>
      </c>
      <c r="B81" s="7" t="s">
        <v>195</v>
      </c>
      <c r="C81" s="9">
        <v>260</v>
      </c>
      <c r="D81" s="9" t="s">
        <v>220</v>
      </c>
      <c r="E81" s="10">
        <v>3500</v>
      </c>
      <c r="F81" s="10">
        <v>5</v>
      </c>
      <c r="G81" s="10">
        <v>5.8</v>
      </c>
      <c r="H81" s="10">
        <v>7</v>
      </c>
      <c r="I81" s="15">
        <f t="shared" si="133"/>
        <v>2800</v>
      </c>
      <c r="J81" s="16">
        <f t="shared" si="134"/>
        <v>4200</v>
      </c>
      <c r="K81" s="16">
        <f t="shared" si="135"/>
        <v>7000</v>
      </c>
    </row>
    <row r="82" spans="1:11">
      <c r="A82" s="11">
        <v>43374</v>
      </c>
      <c r="B82" s="7" t="s">
        <v>153</v>
      </c>
      <c r="C82" s="9">
        <v>280</v>
      </c>
      <c r="D82" s="9" t="s">
        <v>222</v>
      </c>
      <c r="E82" s="10">
        <v>1300</v>
      </c>
      <c r="F82" s="10">
        <v>15</v>
      </c>
      <c r="G82" s="10">
        <v>16.5</v>
      </c>
      <c r="H82" s="10">
        <v>20</v>
      </c>
      <c r="I82" s="15">
        <f t="shared" si="133"/>
        <v>1950</v>
      </c>
      <c r="J82" s="16">
        <f t="shared" si="134"/>
        <v>4550</v>
      </c>
      <c r="K82" s="16">
        <f t="shared" si="135"/>
        <v>6500</v>
      </c>
    </row>
    <row r="83" spans="1:11">
      <c r="A83" s="11">
        <v>43371</v>
      </c>
      <c r="B83" s="7" t="s">
        <v>243</v>
      </c>
      <c r="C83" s="9">
        <v>120</v>
      </c>
      <c r="D83" s="9" t="s">
        <v>222</v>
      </c>
      <c r="E83" s="10">
        <v>3500</v>
      </c>
      <c r="F83" s="10">
        <v>6</v>
      </c>
      <c r="G83" s="10">
        <v>6.8</v>
      </c>
      <c r="H83" s="10">
        <v>7.5</v>
      </c>
      <c r="I83" s="15">
        <f t="shared" ref="I83" si="136">(G83-F83)*E83</f>
        <v>2800</v>
      </c>
      <c r="J83" s="16">
        <f t="shared" ref="J83" si="137">(H83-G83)*E83</f>
        <v>2450</v>
      </c>
      <c r="K83" s="16">
        <f t="shared" ref="K83" si="138">(I83+J83)</f>
        <v>5250</v>
      </c>
    </row>
    <row r="84" spans="1:11">
      <c r="A84" s="11">
        <v>43370</v>
      </c>
      <c r="B84" s="7" t="s">
        <v>156</v>
      </c>
      <c r="C84" s="9">
        <v>820</v>
      </c>
      <c r="D84" s="9" t="s">
        <v>244</v>
      </c>
      <c r="E84" s="10">
        <v>750</v>
      </c>
      <c r="F84" s="10">
        <v>17</v>
      </c>
      <c r="G84" s="10">
        <v>20</v>
      </c>
      <c r="H84" s="10">
        <v>24</v>
      </c>
      <c r="I84" s="15">
        <f t="shared" ref="I84" si="139">(G84-F84)*E84</f>
        <v>2250</v>
      </c>
      <c r="J84" s="16">
        <f t="shared" ref="J84" si="140">(H84-G84)*E84</f>
        <v>3000</v>
      </c>
      <c r="K84" s="16">
        <f t="shared" ref="K84" si="141">(I84+J84)</f>
        <v>5250</v>
      </c>
    </row>
    <row r="85" spans="1:11">
      <c r="A85" s="11">
        <v>43369</v>
      </c>
      <c r="B85" s="7" t="s">
        <v>125</v>
      </c>
      <c r="C85" s="9">
        <v>250</v>
      </c>
      <c r="D85" s="9" t="s">
        <v>245</v>
      </c>
      <c r="E85" s="10">
        <v>1500</v>
      </c>
      <c r="F85" s="10">
        <v>12.5</v>
      </c>
      <c r="G85" s="10">
        <v>13.7</v>
      </c>
      <c r="H85" s="10">
        <v>16</v>
      </c>
      <c r="I85" s="15">
        <f t="shared" ref="I85" si="142">(G85-F85)*E85</f>
        <v>1800</v>
      </c>
      <c r="J85" s="16">
        <f t="shared" ref="J85" si="143">(H85-G85)*E85</f>
        <v>3450</v>
      </c>
      <c r="K85" s="16">
        <f t="shared" ref="K85" si="144">(I85+J85)</f>
        <v>5250</v>
      </c>
    </row>
    <row r="86" spans="1:11">
      <c r="A86" s="11">
        <v>43368</v>
      </c>
      <c r="B86" s="7" t="s">
        <v>193</v>
      </c>
      <c r="C86" s="9">
        <v>610</v>
      </c>
      <c r="D86" s="9" t="s">
        <v>245</v>
      </c>
      <c r="E86" s="10">
        <v>1000</v>
      </c>
      <c r="F86" s="10">
        <v>7.25</v>
      </c>
      <c r="G86" s="10">
        <v>9.5</v>
      </c>
      <c r="H86" s="10" t="s">
        <v>14</v>
      </c>
      <c r="I86" s="15">
        <f t="shared" ref="I86" si="145">(G86-F86)*E86</f>
        <v>2250</v>
      </c>
      <c r="J86" s="16">
        <v>0</v>
      </c>
      <c r="K86" s="16">
        <f t="shared" ref="K86" si="146">(I86+J86)</f>
        <v>2250</v>
      </c>
    </row>
    <row r="87" spans="1:11">
      <c r="A87" s="11">
        <v>43367</v>
      </c>
      <c r="B87" s="7" t="s">
        <v>132</v>
      </c>
      <c r="C87" s="9">
        <v>640</v>
      </c>
      <c r="D87" s="9" t="s">
        <v>245</v>
      </c>
      <c r="E87" s="10">
        <v>1000</v>
      </c>
      <c r="F87" s="10">
        <v>10.2</v>
      </c>
      <c r="G87" s="10">
        <v>12.5</v>
      </c>
      <c r="H87" s="10" t="s">
        <v>14</v>
      </c>
      <c r="I87" s="15">
        <f t="shared" ref="I87" si="147">(G87-F87)*E87</f>
        <v>2300</v>
      </c>
      <c r="J87" s="16">
        <v>0</v>
      </c>
      <c r="K87" s="16">
        <f t="shared" ref="K87" si="148">(I87+J87)</f>
        <v>2300</v>
      </c>
    </row>
    <row r="88" spans="1:11">
      <c r="A88" s="11">
        <v>43364</v>
      </c>
      <c r="B88" s="7" t="s">
        <v>140</v>
      </c>
      <c r="C88" s="9">
        <v>1240</v>
      </c>
      <c r="D88" s="9" t="s">
        <v>244</v>
      </c>
      <c r="E88" s="10">
        <v>1000</v>
      </c>
      <c r="F88" s="10">
        <v>12</v>
      </c>
      <c r="G88" s="10">
        <v>14.2</v>
      </c>
      <c r="H88" s="10" t="s">
        <v>14</v>
      </c>
      <c r="I88" s="15">
        <f t="shared" ref="I88" si="149">(G88-F88)*E88</f>
        <v>2200</v>
      </c>
      <c r="J88" s="16">
        <v>0</v>
      </c>
      <c r="K88" s="16">
        <f t="shared" ref="K88" si="150">(I88+J88)</f>
        <v>2200</v>
      </c>
    </row>
    <row r="89" spans="1:11">
      <c r="A89" s="11">
        <v>43362</v>
      </c>
      <c r="B89" s="7" t="s">
        <v>128</v>
      </c>
      <c r="C89" s="9">
        <v>620</v>
      </c>
      <c r="D89" s="9" t="s">
        <v>244</v>
      </c>
      <c r="E89" s="10">
        <v>1000</v>
      </c>
      <c r="F89" s="10">
        <v>16</v>
      </c>
      <c r="G89" s="10">
        <v>18.2</v>
      </c>
      <c r="H89" s="10">
        <v>21</v>
      </c>
      <c r="I89" s="15">
        <f t="shared" ref="I89" si="151">(G89-F89)*E89</f>
        <v>2200</v>
      </c>
      <c r="J89" s="16">
        <f t="shared" ref="J89" si="152">(H89-G89)*E89</f>
        <v>2800</v>
      </c>
      <c r="K89" s="16">
        <f t="shared" ref="K89" si="153">(I89+J89)</f>
        <v>5000</v>
      </c>
    </row>
    <row r="90" spans="1:11">
      <c r="A90" s="11">
        <v>43361</v>
      </c>
      <c r="B90" s="7" t="s">
        <v>246</v>
      </c>
      <c r="C90" s="9">
        <v>120</v>
      </c>
      <c r="D90" s="9" t="s">
        <v>245</v>
      </c>
      <c r="E90" s="10">
        <v>6000</v>
      </c>
      <c r="F90" s="10">
        <v>2.7</v>
      </c>
      <c r="G90" s="10">
        <v>3.2</v>
      </c>
      <c r="H90" s="10" t="s">
        <v>14</v>
      </c>
      <c r="I90" s="15">
        <f t="shared" ref="I90" si="154">(G90-F90)*E90</f>
        <v>3000</v>
      </c>
      <c r="J90" s="16">
        <v>0</v>
      </c>
      <c r="K90" s="16">
        <f t="shared" ref="K90" si="155">(I90+J90)</f>
        <v>3000</v>
      </c>
    </row>
    <row r="91" spans="1:11">
      <c r="A91" s="11">
        <v>43360</v>
      </c>
      <c r="B91" s="7" t="s">
        <v>235</v>
      </c>
      <c r="C91" s="9">
        <v>260</v>
      </c>
      <c r="D91" s="9" t="s">
        <v>245</v>
      </c>
      <c r="E91" s="10">
        <v>2000</v>
      </c>
      <c r="F91" s="10">
        <v>6.3</v>
      </c>
      <c r="G91" s="10">
        <v>4.8</v>
      </c>
      <c r="H91" s="10" t="s">
        <v>14</v>
      </c>
      <c r="I91" s="15">
        <f t="shared" ref="I91:I94" si="156">(G91-F91)*E91</f>
        <v>-3000</v>
      </c>
      <c r="J91" s="16">
        <v>0</v>
      </c>
      <c r="K91" s="16">
        <f t="shared" ref="K91:K94" si="157">(I91+J91)</f>
        <v>-3000</v>
      </c>
    </row>
    <row r="92" spans="1:11">
      <c r="A92" s="11">
        <v>43357</v>
      </c>
      <c r="B92" s="7" t="s">
        <v>236</v>
      </c>
      <c r="C92" s="9">
        <v>410</v>
      </c>
      <c r="D92" s="9" t="s">
        <v>244</v>
      </c>
      <c r="E92" s="10">
        <v>3000</v>
      </c>
      <c r="F92" s="10">
        <v>7.7</v>
      </c>
      <c r="G92" s="10">
        <v>8.5</v>
      </c>
      <c r="H92" s="10" t="s">
        <v>14</v>
      </c>
      <c r="I92" s="15">
        <f t="shared" ref="I92:I93" si="158">(G92-F92)*E92</f>
        <v>2400</v>
      </c>
      <c r="J92" s="16">
        <v>0</v>
      </c>
      <c r="K92" s="16">
        <f t="shared" ref="K92:K93" si="159">(I92+J92)</f>
        <v>2400</v>
      </c>
    </row>
    <row r="93" spans="1:11">
      <c r="A93" s="11">
        <v>43355</v>
      </c>
      <c r="B93" s="7" t="s">
        <v>231</v>
      </c>
      <c r="C93" s="9">
        <v>90</v>
      </c>
      <c r="D93" s="9" t="s">
        <v>245</v>
      </c>
      <c r="E93" s="10">
        <v>6000</v>
      </c>
      <c r="F93" s="10">
        <v>3.4</v>
      </c>
      <c r="G93" s="10">
        <v>3.8</v>
      </c>
      <c r="H93" s="10" t="s">
        <v>14</v>
      </c>
      <c r="I93" s="15">
        <f t="shared" si="158"/>
        <v>2400</v>
      </c>
      <c r="J93" s="16">
        <v>0</v>
      </c>
      <c r="K93" s="16">
        <f t="shared" si="159"/>
        <v>2400</v>
      </c>
    </row>
    <row r="94" spans="1:11">
      <c r="A94" s="11">
        <v>43354</v>
      </c>
      <c r="B94" s="7" t="s">
        <v>193</v>
      </c>
      <c r="C94" s="9">
        <v>640</v>
      </c>
      <c r="D94" s="9" t="s">
        <v>245</v>
      </c>
      <c r="E94" s="10">
        <v>1000</v>
      </c>
      <c r="F94" s="10">
        <v>19.4</v>
      </c>
      <c r="G94" s="10">
        <v>21.5</v>
      </c>
      <c r="H94" s="10" t="s">
        <v>14</v>
      </c>
      <c r="I94" s="15">
        <f t="shared" si="156"/>
        <v>2100</v>
      </c>
      <c r="J94" s="16">
        <v>0</v>
      </c>
      <c r="K94" s="16">
        <f t="shared" si="157"/>
        <v>2100</v>
      </c>
    </row>
    <row r="95" spans="1:11">
      <c r="A95" s="11">
        <v>43353</v>
      </c>
      <c r="B95" s="7" t="s">
        <v>229</v>
      </c>
      <c r="C95" s="9">
        <v>350</v>
      </c>
      <c r="D95" s="9" t="s">
        <v>245</v>
      </c>
      <c r="E95" s="10">
        <v>1800</v>
      </c>
      <c r="F95" s="10">
        <v>10.7</v>
      </c>
      <c r="G95" s="10">
        <v>11.7</v>
      </c>
      <c r="H95" s="10">
        <v>14</v>
      </c>
      <c r="I95" s="15">
        <f t="shared" ref="I95" si="160">(G95-F95)*E95</f>
        <v>1800</v>
      </c>
      <c r="J95" s="16">
        <f t="shared" ref="J95" si="161">(H95-G95)*E95</f>
        <v>4140</v>
      </c>
      <c r="K95" s="16">
        <f t="shared" ref="K95" si="162">(I95+J95)</f>
        <v>5940</v>
      </c>
    </row>
    <row r="96" spans="1:11">
      <c r="A96" s="11">
        <v>43350</v>
      </c>
      <c r="B96" s="7" t="s">
        <v>168</v>
      </c>
      <c r="C96" s="9">
        <v>800</v>
      </c>
      <c r="D96" s="9" t="s">
        <v>244</v>
      </c>
      <c r="E96" s="10">
        <v>1000</v>
      </c>
      <c r="F96" s="10">
        <v>19</v>
      </c>
      <c r="G96" s="10">
        <v>22</v>
      </c>
      <c r="H96" s="10">
        <v>26</v>
      </c>
      <c r="I96" s="15">
        <f t="shared" ref="I96" si="163">(G96-F96)*E96</f>
        <v>3000</v>
      </c>
      <c r="J96" s="16">
        <f t="shared" ref="J96" si="164">(H96-G96)*E96</f>
        <v>4000</v>
      </c>
      <c r="K96" s="16">
        <f t="shared" ref="K96" si="165">(I96+J96)</f>
        <v>7000</v>
      </c>
    </row>
    <row r="97" spans="1:11">
      <c r="A97" s="11">
        <v>43349</v>
      </c>
      <c r="B97" s="7" t="s">
        <v>125</v>
      </c>
      <c r="C97" s="9">
        <v>260</v>
      </c>
      <c r="D97" s="9" t="s">
        <v>244</v>
      </c>
      <c r="E97" s="10">
        <v>1500</v>
      </c>
      <c r="F97" s="10">
        <v>14.4</v>
      </c>
      <c r="G97" s="10">
        <v>16</v>
      </c>
      <c r="H97" s="10">
        <v>17.5</v>
      </c>
      <c r="I97" s="15">
        <f t="shared" ref="I97:I98" si="166">(G97-F97)*E97</f>
        <v>2400</v>
      </c>
      <c r="J97" s="16">
        <f t="shared" ref="J97" si="167">(H97-G97)*E97</f>
        <v>2250</v>
      </c>
      <c r="K97" s="16">
        <f t="shared" ref="K97:K98" si="168">(I97+J97)</f>
        <v>4650</v>
      </c>
    </row>
    <row r="98" spans="1:11">
      <c r="A98" s="11">
        <v>43349</v>
      </c>
      <c r="B98" s="7" t="s">
        <v>128</v>
      </c>
      <c r="C98" s="9">
        <v>620</v>
      </c>
      <c r="D98" s="9" t="s">
        <v>244</v>
      </c>
      <c r="E98" s="10">
        <v>1061</v>
      </c>
      <c r="F98" s="10">
        <v>23</v>
      </c>
      <c r="G98" s="10">
        <v>25.5</v>
      </c>
      <c r="H98" s="10" t="s">
        <v>14</v>
      </c>
      <c r="I98" s="15">
        <f t="shared" si="166"/>
        <v>2652.5</v>
      </c>
      <c r="J98" s="16">
        <v>0</v>
      </c>
      <c r="K98" s="16">
        <f t="shared" si="168"/>
        <v>2652.5</v>
      </c>
    </row>
    <row r="99" spans="1:11">
      <c r="A99" s="11">
        <v>43348</v>
      </c>
      <c r="B99" s="7" t="s">
        <v>188</v>
      </c>
      <c r="C99" s="9">
        <v>580</v>
      </c>
      <c r="D99" s="9" t="s">
        <v>245</v>
      </c>
      <c r="E99" s="10">
        <v>1000</v>
      </c>
      <c r="F99" s="10">
        <v>20</v>
      </c>
      <c r="G99" s="10">
        <v>22.5</v>
      </c>
      <c r="H99" s="10">
        <v>24</v>
      </c>
      <c r="I99" s="15">
        <f t="shared" ref="I99" si="169">(G99-F99)*E99</f>
        <v>2500</v>
      </c>
      <c r="J99" s="16">
        <f t="shared" ref="J99" si="170">(H99-G99)*E99</f>
        <v>1500</v>
      </c>
      <c r="K99" s="16">
        <f t="shared" ref="K99" si="171">(I99+J99)</f>
        <v>4000</v>
      </c>
    </row>
    <row r="100" spans="1:11">
      <c r="A100" s="11">
        <v>43347</v>
      </c>
      <c r="B100" s="7" t="s">
        <v>247</v>
      </c>
      <c r="C100" s="9">
        <v>520</v>
      </c>
      <c r="D100" s="9" t="s">
        <v>245</v>
      </c>
      <c r="E100" s="10">
        <v>1100</v>
      </c>
      <c r="F100" s="10">
        <v>19.6</v>
      </c>
      <c r="G100" s="10">
        <v>22</v>
      </c>
      <c r="H100" s="10">
        <v>25</v>
      </c>
      <c r="I100" s="15">
        <f t="shared" ref="I100" si="172">(G100-F100)*E100</f>
        <v>2640</v>
      </c>
      <c r="J100" s="16">
        <f t="shared" ref="J100:J102" si="173">(H100-G100)*E100</f>
        <v>3300</v>
      </c>
      <c r="K100" s="16">
        <f t="shared" ref="K100" si="174">(I100+J100)</f>
        <v>5940</v>
      </c>
    </row>
    <row r="101" spans="1:11">
      <c r="A101" s="11">
        <v>43346</v>
      </c>
      <c r="B101" s="7" t="s">
        <v>233</v>
      </c>
      <c r="C101" s="9">
        <v>960</v>
      </c>
      <c r="D101" s="9" t="s">
        <v>244</v>
      </c>
      <c r="E101" s="10">
        <v>700</v>
      </c>
      <c r="F101" s="10">
        <v>34</v>
      </c>
      <c r="G101" s="10">
        <v>30</v>
      </c>
      <c r="H101" s="10" t="s">
        <v>14</v>
      </c>
      <c r="I101" s="15">
        <f t="shared" ref="I101" si="175">(G101-F101)*E101</f>
        <v>-2800</v>
      </c>
      <c r="J101" s="16">
        <v>0</v>
      </c>
      <c r="K101" s="16">
        <f t="shared" ref="K101" si="176">(I101+J101)</f>
        <v>-2800</v>
      </c>
    </row>
    <row r="102" spans="1:11">
      <c r="A102" s="11">
        <v>43342</v>
      </c>
      <c r="B102" s="7" t="s">
        <v>242</v>
      </c>
      <c r="C102" s="9">
        <v>300</v>
      </c>
      <c r="D102" s="9" t="s">
        <v>244</v>
      </c>
      <c r="E102" s="10">
        <v>2400</v>
      </c>
      <c r="F102" s="10">
        <v>7.25</v>
      </c>
      <c r="G102" s="10">
        <v>8.25</v>
      </c>
      <c r="H102" s="10">
        <v>9.5</v>
      </c>
      <c r="I102" s="15">
        <f t="shared" ref="I102" si="177">(G102-F102)*E102</f>
        <v>2400</v>
      </c>
      <c r="J102" s="16">
        <f t="shared" si="173"/>
        <v>3000</v>
      </c>
      <c r="K102" s="16">
        <f t="shared" ref="K102" si="178">(I102+J102)</f>
        <v>5400</v>
      </c>
    </row>
    <row r="103" spans="1:11">
      <c r="A103" s="11">
        <v>43341</v>
      </c>
      <c r="B103" s="7" t="s">
        <v>116</v>
      </c>
      <c r="C103" s="9">
        <v>980</v>
      </c>
      <c r="D103" s="9" t="s">
        <v>244</v>
      </c>
      <c r="E103" s="10">
        <v>1000</v>
      </c>
      <c r="F103" s="10">
        <v>10.5</v>
      </c>
      <c r="G103" s="10">
        <v>12.5</v>
      </c>
      <c r="H103" s="10">
        <v>14</v>
      </c>
      <c r="I103" s="15">
        <f t="shared" ref="I103" si="179">(G103-F103)*E103</f>
        <v>2000</v>
      </c>
      <c r="J103" s="16">
        <v>0</v>
      </c>
      <c r="K103" s="16">
        <f t="shared" ref="K103" si="180">(I103+J103)</f>
        <v>2000</v>
      </c>
    </row>
    <row r="104" spans="1:11">
      <c r="A104" s="11">
        <v>43341</v>
      </c>
      <c r="B104" s="7" t="s">
        <v>168</v>
      </c>
      <c r="C104" s="9">
        <v>690</v>
      </c>
      <c r="D104" s="9" t="s">
        <v>244</v>
      </c>
      <c r="E104" s="10">
        <v>1000</v>
      </c>
      <c r="F104" s="10">
        <v>13</v>
      </c>
      <c r="G104" s="10">
        <v>10</v>
      </c>
      <c r="H104" s="10" t="s">
        <v>14</v>
      </c>
      <c r="I104" s="15">
        <f t="shared" ref="I104" si="181">(G104-F104)*E104</f>
        <v>-3000</v>
      </c>
      <c r="J104" s="16">
        <v>0</v>
      </c>
      <c r="K104" s="16">
        <f t="shared" ref="K104" si="182">(I104+J104)</f>
        <v>-3000</v>
      </c>
    </row>
    <row r="105" spans="1:11">
      <c r="A105" s="11">
        <v>43340</v>
      </c>
      <c r="B105" s="7" t="s">
        <v>133</v>
      </c>
      <c r="C105" s="9">
        <v>1400</v>
      </c>
      <c r="D105" s="9" t="s">
        <v>244</v>
      </c>
      <c r="E105" s="10">
        <v>600</v>
      </c>
      <c r="F105" s="10">
        <v>21.5</v>
      </c>
      <c r="G105" s="10">
        <v>25</v>
      </c>
      <c r="H105" s="10" t="s">
        <v>14</v>
      </c>
      <c r="I105" s="15">
        <f t="shared" ref="I105" si="183">(G105-F105)*E105</f>
        <v>2100</v>
      </c>
      <c r="J105" s="16">
        <v>0</v>
      </c>
      <c r="K105" s="16">
        <f t="shared" ref="K105" si="184">(I105+J105)</f>
        <v>2100</v>
      </c>
    </row>
    <row r="106" spans="1:11">
      <c r="A106" s="11">
        <v>43339</v>
      </c>
      <c r="B106" s="7" t="s">
        <v>158</v>
      </c>
      <c r="C106" s="9">
        <v>640</v>
      </c>
      <c r="D106" s="9" t="s">
        <v>244</v>
      </c>
      <c r="E106" s="10">
        <v>1200</v>
      </c>
      <c r="F106" s="10">
        <v>16</v>
      </c>
      <c r="G106" s="10">
        <v>13.5</v>
      </c>
      <c r="H106" s="10" t="s">
        <v>14</v>
      </c>
      <c r="I106" s="15">
        <f t="shared" ref="I106:I107" si="185">(G106-F106)*E106</f>
        <v>-3000</v>
      </c>
      <c r="J106" s="16">
        <v>0</v>
      </c>
      <c r="K106" s="16">
        <f t="shared" ref="K106:K107" si="186">(I106+J106)</f>
        <v>-3000</v>
      </c>
    </row>
    <row r="107" spans="1:11">
      <c r="A107" s="11">
        <v>43336</v>
      </c>
      <c r="B107" s="7" t="s">
        <v>227</v>
      </c>
      <c r="C107" s="9">
        <v>2950</v>
      </c>
      <c r="D107" s="9" t="s">
        <v>244</v>
      </c>
      <c r="E107" s="10">
        <v>500</v>
      </c>
      <c r="F107" s="10">
        <v>37</v>
      </c>
      <c r="G107" s="10">
        <v>41</v>
      </c>
      <c r="H107" s="10" t="s">
        <v>14</v>
      </c>
      <c r="I107" s="15">
        <f t="shared" si="185"/>
        <v>2000</v>
      </c>
      <c r="J107" s="16">
        <v>0</v>
      </c>
      <c r="K107" s="16">
        <f t="shared" si="186"/>
        <v>2000</v>
      </c>
    </row>
    <row r="108" spans="1:11">
      <c r="A108" s="11">
        <v>43335</v>
      </c>
      <c r="B108" s="7" t="s">
        <v>128</v>
      </c>
      <c r="C108" s="9">
        <v>570</v>
      </c>
      <c r="D108" s="9" t="s">
        <v>245</v>
      </c>
      <c r="E108" s="10">
        <v>1000</v>
      </c>
      <c r="F108" s="10">
        <v>15</v>
      </c>
      <c r="G108" s="10">
        <v>16.65</v>
      </c>
      <c r="H108" s="10" t="s">
        <v>14</v>
      </c>
      <c r="I108" s="15">
        <f t="shared" ref="I108" si="187">(G108-F108)*E108</f>
        <v>1650</v>
      </c>
      <c r="J108" s="16">
        <v>0</v>
      </c>
      <c r="K108" s="16">
        <f t="shared" ref="K108" si="188">(I108+J108)</f>
        <v>1650</v>
      </c>
    </row>
    <row r="109" spans="1:11">
      <c r="A109" s="11">
        <v>43333</v>
      </c>
      <c r="B109" s="7" t="s">
        <v>131</v>
      </c>
      <c r="C109" s="9">
        <v>640</v>
      </c>
      <c r="D109" s="9" t="s">
        <v>244</v>
      </c>
      <c r="E109" s="10">
        <v>1200</v>
      </c>
      <c r="F109" s="10">
        <v>12.5</v>
      </c>
      <c r="G109" s="10">
        <v>14.5</v>
      </c>
      <c r="H109" s="10">
        <v>18</v>
      </c>
      <c r="I109" s="15">
        <f t="shared" ref="I109" si="189">(G109-F109)*E109</f>
        <v>2400</v>
      </c>
      <c r="J109" s="16">
        <f t="shared" ref="J109" si="190">(H109-G109)*E109</f>
        <v>4200</v>
      </c>
      <c r="K109" s="16">
        <f t="shared" ref="K109" si="191">(I109+J109)</f>
        <v>6600</v>
      </c>
    </row>
    <row r="110" spans="1:11">
      <c r="A110" s="11">
        <v>43332</v>
      </c>
      <c r="B110" s="7" t="s">
        <v>149</v>
      </c>
      <c r="C110" s="9">
        <v>1040</v>
      </c>
      <c r="D110" s="9" t="s">
        <v>244</v>
      </c>
      <c r="E110" s="10">
        <v>1100</v>
      </c>
      <c r="F110" s="10">
        <v>21</v>
      </c>
      <c r="G110" s="10">
        <v>23</v>
      </c>
      <c r="H110" s="10">
        <v>25</v>
      </c>
      <c r="I110" s="15">
        <f t="shared" ref="I110" si="192">(G110-F110)*E110</f>
        <v>2200</v>
      </c>
      <c r="J110" s="16">
        <f t="shared" ref="J110" si="193">(H110-G110)*E110</f>
        <v>2200</v>
      </c>
      <c r="K110" s="16">
        <f t="shared" ref="K110" si="194">(I110+J110)</f>
        <v>4400</v>
      </c>
    </row>
    <row r="111" spans="1:11">
      <c r="A111" s="11">
        <v>43329</v>
      </c>
      <c r="B111" s="7" t="s">
        <v>247</v>
      </c>
      <c r="C111" s="9">
        <v>560</v>
      </c>
      <c r="D111" s="9" t="s">
        <v>244</v>
      </c>
      <c r="E111" s="10">
        <v>1100</v>
      </c>
      <c r="F111" s="10">
        <v>14</v>
      </c>
      <c r="G111" s="10">
        <v>14</v>
      </c>
      <c r="H111" s="10" t="s">
        <v>14</v>
      </c>
      <c r="I111" s="15">
        <f t="shared" ref="I111" si="195">(G111-F111)*E111</f>
        <v>0</v>
      </c>
      <c r="J111" s="16">
        <v>0</v>
      </c>
      <c r="K111" s="16">
        <f t="shared" ref="K111" si="196">(I111+J111)</f>
        <v>0</v>
      </c>
    </row>
    <row r="112" spans="1:11">
      <c r="A112" s="11">
        <v>43328</v>
      </c>
      <c r="B112" s="7" t="s">
        <v>141</v>
      </c>
      <c r="C112" s="9">
        <v>380</v>
      </c>
      <c r="D112" s="9" t="s">
        <v>244</v>
      </c>
      <c r="E112" s="10">
        <v>1750</v>
      </c>
      <c r="F112" s="10">
        <v>11.5</v>
      </c>
      <c r="G112" s="10">
        <v>13</v>
      </c>
      <c r="H112" s="10" t="s">
        <v>14</v>
      </c>
      <c r="I112" s="15">
        <f t="shared" ref="I112" si="197">(G112-F112)*E112</f>
        <v>2625</v>
      </c>
      <c r="J112" s="16">
        <v>0</v>
      </c>
      <c r="K112" s="16">
        <f t="shared" ref="K112" si="198">(I112+J112)</f>
        <v>2625</v>
      </c>
    </row>
    <row r="113" spans="1:11">
      <c r="A113" s="11">
        <v>43326</v>
      </c>
      <c r="B113" s="7" t="s">
        <v>228</v>
      </c>
      <c r="C113" s="9">
        <v>265</v>
      </c>
      <c r="D113" s="9" t="s">
        <v>244</v>
      </c>
      <c r="E113" s="10">
        <v>3000</v>
      </c>
      <c r="F113" s="10">
        <v>9.6</v>
      </c>
      <c r="G113" s="10">
        <v>10</v>
      </c>
      <c r="H113" s="10" t="s">
        <v>14</v>
      </c>
      <c r="I113" s="15">
        <f t="shared" ref="I113" si="199">(G113-F113)*E113</f>
        <v>1200</v>
      </c>
      <c r="J113" s="16">
        <v>0</v>
      </c>
      <c r="K113" s="16">
        <f t="shared" ref="K113" si="200">(I113+J113)</f>
        <v>1200</v>
      </c>
    </row>
    <row r="114" spans="1:11">
      <c r="A114" s="11">
        <v>43325</v>
      </c>
      <c r="B114" s="7" t="s">
        <v>242</v>
      </c>
      <c r="C114" s="9">
        <v>305</v>
      </c>
      <c r="D114" s="9" t="s">
        <v>244</v>
      </c>
      <c r="E114" s="10">
        <v>2400</v>
      </c>
      <c r="F114" s="10">
        <v>7.6</v>
      </c>
      <c r="G114" s="10">
        <v>7.6</v>
      </c>
      <c r="H114" s="10" t="s">
        <v>14</v>
      </c>
      <c r="I114" s="15">
        <f t="shared" ref="I114" si="201">(G114-F114)*E114</f>
        <v>0</v>
      </c>
      <c r="J114" s="16">
        <v>0</v>
      </c>
      <c r="K114" s="16">
        <f t="shared" ref="K114" si="202">(I114+J114)</f>
        <v>0</v>
      </c>
    </row>
    <row r="115" spans="1:11">
      <c r="A115" s="11">
        <v>43325</v>
      </c>
      <c r="B115" s="7" t="s">
        <v>140</v>
      </c>
      <c r="C115" s="9">
        <v>1180</v>
      </c>
      <c r="D115" s="9" t="s">
        <v>245</v>
      </c>
      <c r="E115" s="10">
        <v>1000</v>
      </c>
      <c r="F115" s="10">
        <v>18.5</v>
      </c>
      <c r="G115" s="10">
        <v>19</v>
      </c>
      <c r="H115" s="10" t="s">
        <v>14</v>
      </c>
      <c r="I115" s="15">
        <f t="shared" ref="I115" si="203">(G115-F115)*E115</f>
        <v>500</v>
      </c>
      <c r="J115" s="16">
        <v>0</v>
      </c>
      <c r="K115" s="16">
        <f t="shared" ref="K115" si="204">(I115+J115)</f>
        <v>500</v>
      </c>
    </row>
    <row r="116" spans="1:11">
      <c r="A116" s="11">
        <v>43322</v>
      </c>
      <c r="B116" s="7" t="s">
        <v>141</v>
      </c>
      <c r="C116" s="9">
        <v>390</v>
      </c>
      <c r="D116" s="9" t="s">
        <v>244</v>
      </c>
      <c r="E116" s="10">
        <v>1750</v>
      </c>
      <c r="F116" s="10">
        <v>11.5</v>
      </c>
      <c r="G116" s="10">
        <v>12.5</v>
      </c>
      <c r="H116" s="10" t="s">
        <v>14</v>
      </c>
      <c r="I116" s="15">
        <f t="shared" ref="I116" si="205">(G116-F116)*E116</f>
        <v>1750</v>
      </c>
      <c r="J116" s="16">
        <v>0</v>
      </c>
      <c r="K116" s="16">
        <f t="shared" ref="K116" si="206">(I116+J116)</f>
        <v>1750</v>
      </c>
    </row>
    <row r="117" spans="1:11">
      <c r="A117" s="11">
        <v>43321</v>
      </c>
      <c r="B117" s="7" t="s">
        <v>231</v>
      </c>
      <c r="C117" s="9">
        <v>100</v>
      </c>
      <c r="D117" s="9" t="s">
        <v>244</v>
      </c>
      <c r="E117" s="10">
        <v>6000</v>
      </c>
      <c r="F117" s="10">
        <v>3.1</v>
      </c>
      <c r="G117" s="10">
        <v>3.4</v>
      </c>
      <c r="H117" s="10">
        <v>4</v>
      </c>
      <c r="I117" s="15">
        <f t="shared" ref="I117" si="207">(G117-F117)*E117</f>
        <v>1800</v>
      </c>
      <c r="J117" s="16">
        <f t="shared" ref="J117:J119" si="208">(H117-G117)*E117</f>
        <v>3600</v>
      </c>
      <c r="K117" s="16">
        <f t="shared" ref="K117" si="209">(I117+J117)</f>
        <v>5400</v>
      </c>
    </row>
    <row r="118" spans="1:11">
      <c r="A118" s="11">
        <v>43319</v>
      </c>
      <c r="B118" s="7" t="s">
        <v>137</v>
      </c>
      <c r="C118" s="9">
        <v>320</v>
      </c>
      <c r="D118" s="9" t="s">
        <v>244</v>
      </c>
      <c r="E118" s="10">
        <v>2750</v>
      </c>
      <c r="F118" s="10">
        <v>7.5</v>
      </c>
      <c r="G118" s="10">
        <v>8.4</v>
      </c>
      <c r="H118" s="10" t="s">
        <v>14</v>
      </c>
      <c r="I118" s="15">
        <f t="shared" ref="I118:I124" si="210">(G118-F118)*E118</f>
        <v>2475</v>
      </c>
      <c r="J118" s="16">
        <v>0</v>
      </c>
      <c r="K118" s="16">
        <f t="shared" ref="K118:K124" si="211">(I118+J118)</f>
        <v>2475</v>
      </c>
    </row>
    <row r="119" spans="1:11">
      <c r="A119" s="11">
        <v>43318</v>
      </c>
      <c r="B119" s="7" t="s">
        <v>140</v>
      </c>
      <c r="C119" s="9">
        <v>1200</v>
      </c>
      <c r="D119" s="9" t="s">
        <v>244</v>
      </c>
      <c r="E119" s="10">
        <v>1000</v>
      </c>
      <c r="F119" s="10">
        <v>22</v>
      </c>
      <c r="G119" s="10">
        <v>24.5</v>
      </c>
      <c r="H119" s="10">
        <v>27</v>
      </c>
      <c r="I119" s="15">
        <f t="shared" si="210"/>
        <v>2500</v>
      </c>
      <c r="J119" s="16">
        <f t="shared" si="208"/>
        <v>2500</v>
      </c>
      <c r="K119" s="16">
        <f t="shared" si="211"/>
        <v>5000</v>
      </c>
    </row>
    <row r="120" spans="1:11">
      <c r="A120" s="11">
        <v>43315</v>
      </c>
      <c r="B120" s="7" t="s">
        <v>231</v>
      </c>
      <c r="C120" s="9">
        <v>100</v>
      </c>
      <c r="D120" s="9" t="s">
        <v>244</v>
      </c>
      <c r="E120" s="10">
        <v>6000</v>
      </c>
      <c r="F120" s="10">
        <v>3.1</v>
      </c>
      <c r="G120" s="10">
        <v>3.5</v>
      </c>
      <c r="H120" s="10" t="s">
        <v>14</v>
      </c>
      <c r="I120" s="15">
        <f t="shared" si="210"/>
        <v>2400</v>
      </c>
      <c r="J120" s="16">
        <v>0</v>
      </c>
      <c r="K120" s="16">
        <f t="shared" si="211"/>
        <v>2400</v>
      </c>
    </row>
    <row r="121" spans="1:11">
      <c r="A121" s="11">
        <v>43314</v>
      </c>
      <c r="B121" s="7" t="s">
        <v>235</v>
      </c>
      <c r="C121" s="9">
        <v>280</v>
      </c>
      <c r="D121" s="9" t="s">
        <v>222</v>
      </c>
      <c r="E121" s="10">
        <v>2000</v>
      </c>
      <c r="F121" s="10">
        <v>12</v>
      </c>
      <c r="G121" s="10">
        <v>13.2</v>
      </c>
      <c r="H121" s="10" t="s">
        <v>14</v>
      </c>
      <c r="I121" s="15">
        <f t="shared" si="210"/>
        <v>2400</v>
      </c>
      <c r="J121" s="16">
        <v>0</v>
      </c>
      <c r="K121" s="16">
        <f t="shared" si="211"/>
        <v>2400</v>
      </c>
    </row>
    <row r="122" spans="1:11">
      <c r="A122" s="11">
        <v>43313</v>
      </c>
      <c r="B122" s="7" t="s">
        <v>155</v>
      </c>
      <c r="C122" s="9">
        <v>1000</v>
      </c>
      <c r="D122" s="9" t="s">
        <v>244</v>
      </c>
      <c r="E122" s="10">
        <v>500</v>
      </c>
      <c r="F122" s="10">
        <v>33</v>
      </c>
      <c r="G122" s="10">
        <v>27</v>
      </c>
      <c r="H122" s="10" t="s">
        <v>14</v>
      </c>
      <c r="I122" s="15">
        <f t="shared" si="210"/>
        <v>-3000</v>
      </c>
      <c r="J122" s="16">
        <v>0</v>
      </c>
      <c r="K122" s="16">
        <f t="shared" si="211"/>
        <v>-3000</v>
      </c>
    </row>
    <row r="123" spans="1:11">
      <c r="A123" s="11">
        <v>43312</v>
      </c>
      <c r="B123" s="7" t="s">
        <v>185</v>
      </c>
      <c r="C123" s="9">
        <v>200</v>
      </c>
      <c r="D123" s="9" t="s">
        <v>244</v>
      </c>
      <c r="E123" s="10">
        <v>2500</v>
      </c>
      <c r="F123" s="10">
        <v>9</v>
      </c>
      <c r="G123" s="10">
        <v>9.8</v>
      </c>
      <c r="H123" s="10" t="s">
        <v>14</v>
      </c>
      <c r="I123" s="15">
        <f t="shared" si="210"/>
        <v>2000</v>
      </c>
      <c r="J123" s="16">
        <v>0</v>
      </c>
      <c r="K123" s="16">
        <f t="shared" si="211"/>
        <v>2000</v>
      </c>
    </row>
    <row r="124" spans="1:11">
      <c r="A124" s="11">
        <v>43311</v>
      </c>
      <c r="B124" s="7" t="s">
        <v>248</v>
      </c>
      <c r="C124" s="9">
        <v>1700</v>
      </c>
      <c r="D124" s="9" t="s">
        <v>244</v>
      </c>
      <c r="E124" s="10">
        <v>600</v>
      </c>
      <c r="F124" s="10">
        <v>32</v>
      </c>
      <c r="G124" s="10">
        <v>35</v>
      </c>
      <c r="H124" s="10" t="s">
        <v>14</v>
      </c>
      <c r="I124" s="15">
        <f t="shared" si="210"/>
        <v>1800</v>
      </c>
      <c r="J124" s="16">
        <v>0</v>
      </c>
      <c r="K124" s="16">
        <f t="shared" si="211"/>
        <v>1800</v>
      </c>
    </row>
    <row r="125" spans="1:11">
      <c r="A125" s="11">
        <v>43308</v>
      </c>
      <c r="B125" s="7" t="s">
        <v>249</v>
      </c>
      <c r="C125" s="9">
        <v>620</v>
      </c>
      <c r="D125" s="9" t="s">
        <v>244</v>
      </c>
      <c r="E125" s="10">
        <v>1250</v>
      </c>
      <c r="F125" s="10">
        <v>18.5</v>
      </c>
      <c r="G125" s="10">
        <v>19.75</v>
      </c>
      <c r="H125" s="10" t="s">
        <v>14</v>
      </c>
      <c r="I125" s="15">
        <f t="shared" ref="I125:I132" si="212">(G125-F125)*E125</f>
        <v>1562.5</v>
      </c>
      <c r="J125" s="16">
        <v>0</v>
      </c>
      <c r="K125" s="16">
        <f t="shared" ref="K125:K132" si="213">(I125+J125)</f>
        <v>1562.5</v>
      </c>
    </row>
    <row r="126" spans="1:11">
      <c r="A126" s="11">
        <v>43308</v>
      </c>
      <c r="B126" s="7" t="s">
        <v>128</v>
      </c>
      <c r="C126" s="9">
        <v>560</v>
      </c>
      <c r="D126" s="9" t="s">
        <v>244</v>
      </c>
      <c r="E126" s="10">
        <v>1000</v>
      </c>
      <c r="F126" s="10">
        <v>17.75</v>
      </c>
      <c r="G126" s="10">
        <v>20</v>
      </c>
      <c r="H126" s="10" t="s">
        <v>14</v>
      </c>
      <c r="I126" s="15">
        <f t="shared" si="212"/>
        <v>2250</v>
      </c>
      <c r="J126" s="16">
        <v>0</v>
      </c>
      <c r="K126" s="16">
        <f t="shared" si="213"/>
        <v>2250</v>
      </c>
    </row>
    <row r="127" spans="1:11">
      <c r="A127" s="11">
        <v>43307</v>
      </c>
      <c r="B127" s="7" t="s">
        <v>169</v>
      </c>
      <c r="C127" s="9">
        <v>220</v>
      </c>
      <c r="D127" s="9" t="s">
        <v>244</v>
      </c>
      <c r="E127" s="10">
        <v>2500</v>
      </c>
      <c r="F127" s="10">
        <v>6</v>
      </c>
      <c r="G127" s="10">
        <v>5</v>
      </c>
      <c r="H127" s="10" t="s">
        <v>14</v>
      </c>
      <c r="I127" s="15">
        <f t="shared" si="212"/>
        <v>-2500</v>
      </c>
      <c r="J127" s="16">
        <v>0</v>
      </c>
      <c r="K127" s="16">
        <f t="shared" si="213"/>
        <v>-2500</v>
      </c>
    </row>
    <row r="128" spans="1:11">
      <c r="A128" s="11">
        <v>43306</v>
      </c>
      <c r="B128" s="7" t="s">
        <v>152</v>
      </c>
      <c r="C128" s="9">
        <v>430</v>
      </c>
      <c r="D128" s="9" t="s">
        <v>244</v>
      </c>
      <c r="E128" s="10">
        <v>2000</v>
      </c>
      <c r="F128" s="10">
        <v>7.5</v>
      </c>
      <c r="G128" s="10">
        <v>8.5</v>
      </c>
      <c r="H128" s="10">
        <v>9.5</v>
      </c>
      <c r="I128" s="15">
        <f t="shared" si="212"/>
        <v>2000</v>
      </c>
      <c r="J128" s="16">
        <f t="shared" ref="J128" si="214">(H128-G128)*E128</f>
        <v>2000</v>
      </c>
      <c r="K128" s="16">
        <f t="shared" si="213"/>
        <v>4000</v>
      </c>
    </row>
    <row r="129" spans="1:11">
      <c r="A129" s="11">
        <v>43305</v>
      </c>
      <c r="B129" s="7" t="s">
        <v>128</v>
      </c>
      <c r="C129" s="9">
        <v>520</v>
      </c>
      <c r="D129" s="9" t="s">
        <v>244</v>
      </c>
      <c r="E129" s="10">
        <v>1000</v>
      </c>
      <c r="F129" s="10">
        <v>10</v>
      </c>
      <c r="G129" s="10">
        <v>12</v>
      </c>
      <c r="H129" s="10" t="s">
        <v>14</v>
      </c>
      <c r="I129" s="15">
        <f t="shared" si="212"/>
        <v>2000</v>
      </c>
      <c r="J129" s="16">
        <v>0</v>
      </c>
      <c r="K129" s="16">
        <f t="shared" si="213"/>
        <v>2000</v>
      </c>
    </row>
    <row r="130" spans="1:11">
      <c r="A130" s="11">
        <v>43304</v>
      </c>
      <c r="B130" s="7" t="s">
        <v>195</v>
      </c>
      <c r="C130" s="9">
        <v>195</v>
      </c>
      <c r="D130" s="9" t="s">
        <v>222</v>
      </c>
      <c r="E130" s="10">
        <v>3500</v>
      </c>
      <c r="F130" s="10">
        <v>5.75</v>
      </c>
      <c r="G130" s="10">
        <v>4.8</v>
      </c>
      <c r="H130" s="10" t="s">
        <v>14</v>
      </c>
      <c r="I130" s="15">
        <f t="shared" si="212"/>
        <v>-3325</v>
      </c>
      <c r="J130" s="16">
        <v>0</v>
      </c>
      <c r="K130" s="16">
        <f t="shared" si="213"/>
        <v>-3325</v>
      </c>
    </row>
    <row r="131" spans="1:11">
      <c r="A131" s="11">
        <v>43301</v>
      </c>
      <c r="B131" s="7" t="s">
        <v>242</v>
      </c>
      <c r="C131" s="9">
        <v>270</v>
      </c>
      <c r="D131" s="9" t="s">
        <v>244</v>
      </c>
      <c r="E131" s="10">
        <v>2400</v>
      </c>
      <c r="F131" s="10">
        <v>6.6</v>
      </c>
      <c r="G131" s="10">
        <v>5.6</v>
      </c>
      <c r="H131" s="10" t="s">
        <v>14</v>
      </c>
      <c r="I131" s="15">
        <f t="shared" si="212"/>
        <v>-2400</v>
      </c>
      <c r="J131" s="16">
        <v>0</v>
      </c>
      <c r="K131" s="16">
        <f t="shared" si="213"/>
        <v>-2400</v>
      </c>
    </row>
    <row r="132" spans="1:11">
      <c r="A132" s="11">
        <v>43300</v>
      </c>
      <c r="B132" s="7" t="s">
        <v>128</v>
      </c>
      <c r="C132" s="9">
        <v>520</v>
      </c>
      <c r="D132" s="9" t="s">
        <v>245</v>
      </c>
      <c r="E132" s="10">
        <v>1000</v>
      </c>
      <c r="F132" s="10">
        <v>21</v>
      </c>
      <c r="G132" s="10">
        <v>23.5</v>
      </c>
      <c r="H132" s="10">
        <v>26</v>
      </c>
      <c r="I132" s="15">
        <f t="shared" si="212"/>
        <v>2500</v>
      </c>
      <c r="J132" s="16">
        <f t="shared" ref="J132" si="215">(H132-G132)*E132</f>
        <v>2500</v>
      </c>
      <c r="K132" s="16">
        <f t="shared" si="213"/>
        <v>5000</v>
      </c>
    </row>
    <row r="133" spans="1:11">
      <c r="A133" s="11">
        <v>43299</v>
      </c>
      <c r="B133" s="7" t="s">
        <v>238</v>
      </c>
      <c r="C133" s="9">
        <v>200</v>
      </c>
      <c r="D133" s="9" t="s">
        <v>245</v>
      </c>
      <c r="E133" s="10">
        <v>2250</v>
      </c>
      <c r="F133" s="10">
        <v>9</v>
      </c>
      <c r="G133" s="10">
        <v>10</v>
      </c>
      <c r="H133" s="10">
        <v>11.5</v>
      </c>
      <c r="I133" s="15">
        <f t="shared" ref="I133:I136" si="216">(G133-F133)*E133</f>
        <v>2250</v>
      </c>
      <c r="J133" s="16">
        <f t="shared" ref="J133:J136" si="217">(H133-G133)*E133</f>
        <v>3375</v>
      </c>
      <c r="K133" s="16">
        <f t="shared" ref="K133:K136" si="218">(I133+J133)</f>
        <v>5625</v>
      </c>
    </row>
    <row r="134" spans="1:11">
      <c r="A134" s="11">
        <v>43298</v>
      </c>
      <c r="B134" s="7" t="s">
        <v>229</v>
      </c>
      <c r="C134" s="9">
        <v>390</v>
      </c>
      <c r="D134" s="9" t="s">
        <v>244</v>
      </c>
      <c r="E134" s="10">
        <v>1800</v>
      </c>
      <c r="F134" s="10">
        <v>10.4</v>
      </c>
      <c r="G134" s="10">
        <v>11.8</v>
      </c>
      <c r="H134" s="10">
        <v>14</v>
      </c>
      <c r="I134" s="15">
        <f t="shared" si="216"/>
        <v>2520</v>
      </c>
      <c r="J134" s="16">
        <f t="shared" si="217"/>
        <v>3960</v>
      </c>
      <c r="K134" s="16">
        <f t="shared" si="218"/>
        <v>6480</v>
      </c>
    </row>
    <row r="135" spans="1:11">
      <c r="A135" s="11">
        <v>43297</v>
      </c>
      <c r="B135" s="7" t="s">
        <v>250</v>
      </c>
      <c r="C135" s="9">
        <v>135</v>
      </c>
      <c r="D135" s="9" t="s">
        <v>244</v>
      </c>
      <c r="E135" s="10">
        <v>4000</v>
      </c>
      <c r="F135" s="10">
        <v>5</v>
      </c>
      <c r="G135" s="10">
        <v>5.6</v>
      </c>
      <c r="H135" s="10">
        <v>6.3</v>
      </c>
      <c r="I135" s="15">
        <f t="shared" si="216"/>
        <v>2400</v>
      </c>
      <c r="J135" s="16">
        <f t="shared" si="217"/>
        <v>2800</v>
      </c>
      <c r="K135" s="16">
        <f t="shared" si="218"/>
        <v>5200</v>
      </c>
    </row>
    <row r="136" spans="1:11">
      <c r="A136" s="11">
        <v>43297</v>
      </c>
      <c r="B136" s="7" t="s">
        <v>238</v>
      </c>
      <c r="C136" s="9">
        <v>200</v>
      </c>
      <c r="D136" s="9" t="s">
        <v>245</v>
      </c>
      <c r="E136" s="10">
        <v>2250</v>
      </c>
      <c r="F136" s="10">
        <v>9.5</v>
      </c>
      <c r="G136" s="10">
        <v>10.5</v>
      </c>
      <c r="H136" s="10">
        <v>12</v>
      </c>
      <c r="I136" s="15">
        <f t="shared" si="216"/>
        <v>2250</v>
      </c>
      <c r="J136" s="16">
        <f t="shared" si="217"/>
        <v>3375</v>
      </c>
      <c r="K136" s="16">
        <f t="shared" si="218"/>
        <v>5625</v>
      </c>
    </row>
    <row r="137" spans="1:11">
      <c r="A137" s="11">
        <v>43294</v>
      </c>
      <c r="B137" s="7" t="s">
        <v>145</v>
      </c>
      <c r="C137" s="9">
        <v>1300</v>
      </c>
      <c r="D137" s="9" t="s">
        <v>244</v>
      </c>
      <c r="E137" s="10">
        <v>600</v>
      </c>
      <c r="F137" s="10">
        <v>21</v>
      </c>
      <c r="G137" s="10">
        <v>21</v>
      </c>
      <c r="H137" s="10" t="s">
        <v>14</v>
      </c>
      <c r="I137" s="15">
        <f t="shared" ref="I137:I140" si="219">(G137-F137)*E137</f>
        <v>0</v>
      </c>
      <c r="J137" s="16">
        <v>0</v>
      </c>
      <c r="K137" s="16">
        <f t="shared" ref="K137:K140" si="220">(I137+J137)</f>
        <v>0</v>
      </c>
    </row>
    <row r="138" spans="1:11">
      <c r="A138" s="11">
        <v>43294</v>
      </c>
      <c r="B138" s="7" t="s">
        <v>133</v>
      </c>
      <c r="C138" s="9">
        <v>1360</v>
      </c>
      <c r="D138" s="9" t="s">
        <v>244</v>
      </c>
      <c r="E138" s="10">
        <v>600</v>
      </c>
      <c r="F138" s="10">
        <v>31</v>
      </c>
      <c r="G138" s="10">
        <v>34.5</v>
      </c>
      <c r="H138" s="10">
        <v>36.5</v>
      </c>
      <c r="I138" s="15">
        <f t="shared" si="219"/>
        <v>2100</v>
      </c>
      <c r="J138" s="16">
        <f t="shared" ref="J138:J140" si="221">(H138-G138)*E138</f>
        <v>1200</v>
      </c>
      <c r="K138" s="16">
        <f t="shared" si="220"/>
        <v>3300</v>
      </c>
    </row>
    <row r="139" spans="1:11">
      <c r="A139" s="11">
        <v>43293</v>
      </c>
      <c r="B139" s="7" t="s">
        <v>131</v>
      </c>
      <c r="C139" s="9">
        <v>600</v>
      </c>
      <c r="D139" s="9" t="s">
        <v>245</v>
      </c>
      <c r="E139" s="10">
        <v>1200</v>
      </c>
      <c r="F139" s="10">
        <v>16</v>
      </c>
      <c r="G139" s="10">
        <v>18</v>
      </c>
      <c r="H139" s="10">
        <v>21</v>
      </c>
      <c r="I139" s="15">
        <f t="shared" si="219"/>
        <v>2400</v>
      </c>
      <c r="J139" s="16">
        <f t="shared" si="221"/>
        <v>3600</v>
      </c>
      <c r="K139" s="16">
        <f t="shared" si="220"/>
        <v>6000</v>
      </c>
    </row>
    <row r="140" spans="1:11">
      <c r="A140" s="11">
        <v>43293</v>
      </c>
      <c r="B140" s="7" t="s">
        <v>251</v>
      </c>
      <c r="C140" s="9">
        <v>1060</v>
      </c>
      <c r="D140" s="9" t="s">
        <v>244</v>
      </c>
      <c r="E140" s="10">
        <v>1000</v>
      </c>
      <c r="F140" s="10">
        <v>21.5</v>
      </c>
      <c r="G140" s="10">
        <v>23.5</v>
      </c>
      <c r="H140" s="10">
        <v>28</v>
      </c>
      <c r="I140" s="15">
        <f t="shared" si="219"/>
        <v>2000</v>
      </c>
      <c r="J140" s="16">
        <f t="shared" si="221"/>
        <v>4500</v>
      </c>
      <c r="K140" s="16">
        <f t="shared" si="220"/>
        <v>6500</v>
      </c>
    </row>
    <row r="141" spans="1:11">
      <c r="A141" s="11">
        <v>43292</v>
      </c>
      <c r="B141" s="7" t="s">
        <v>128</v>
      </c>
      <c r="C141" s="9">
        <v>460</v>
      </c>
      <c r="D141" s="9" t="s">
        <v>245</v>
      </c>
      <c r="E141" s="10">
        <v>1000</v>
      </c>
      <c r="F141" s="10">
        <v>15</v>
      </c>
      <c r="G141" s="10">
        <v>17</v>
      </c>
      <c r="H141" s="10">
        <v>18.5</v>
      </c>
      <c r="I141" s="15">
        <f t="shared" ref="I141:I145" si="222">(G141-F141)*E141</f>
        <v>2000</v>
      </c>
      <c r="J141" s="16">
        <v>0</v>
      </c>
      <c r="K141" s="16">
        <f t="shared" ref="K141:K145" si="223">(I141+J141)</f>
        <v>2000</v>
      </c>
    </row>
    <row r="142" spans="1:11">
      <c r="A142" s="11">
        <v>43292</v>
      </c>
      <c r="B142" s="7" t="s">
        <v>133</v>
      </c>
      <c r="C142" s="9">
        <v>1360</v>
      </c>
      <c r="D142" s="9" t="s">
        <v>244</v>
      </c>
      <c r="E142" s="10">
        <v>600</v>
      </c>
      <c r="F142" s="10">
        <v>40</v>
      </c>
      <c r="G142" s="10">
        <v>36</v>
      </c>
      <c r="H142" s="10" t="s">
        <v>14</v>
      </c>
      <c r="I142" s="15">
        <f t="shared" si="222"/>
        <v>-2400</v>
      </c>
      <c r="J142" s="16">
        <v>0</v>
      </c>
      <c r="K142" s="26">
        <f t="shared" si="223"/>
        <v>-2400</v>
      </c>
    </row>
    <row r="143" spans="1:11">
      <c r="A143" s="11">
        <v>43291</v>
      </c>
      <c r="B143" s="7" t="s">
        <v>252</v>
      </c>
      <c r="C143" s="9">
        <v>4000</v>
      </c>
      <c r="D143" s="9" t="s">
        <v>244</v>
      </c>
      <c r="E143" s="10">
        <v>200</v>
      </c>
      <c r="F143" s="10">
        <v>85</v>
      </c>
      <c r="G143" s="10">
        <v>84</v>
      </c>
      <c r="H143" s="10" t="s">
        <v>14</v>
      </c>
      <c r="I143" s="15">
        <f t="shared" si="222"/>
        <v>-200</v>
      </c>
      <c r="J143" s="16">
        <v>0</v>
      </c>
      <c r="K143" s="16">
        <f t="shared" si="223"/>
        <v>-200</v>
      </c>
    </row>
    <row r="144" spans="1:11">
      <c r="A144" s="11">
        <v>43290</v>
      </c>
      <c r="B144" s="7" t="s">
        <v>137</v>
      </c>
      <c r="C144" s="9">
        <v>270</v>
      </c>
      <c r="D144" s="9" t="s">
        <v>244</v>
      </c>
      <c r="E144" s="10">
        <v>2750</v>
      </c>
      <c r="F144" s="10">
        <v>8.5</v>
      </c>
      <c r="G144" s="10">
        <v>9.3</v>
      </c>
      <c r="H144" s="10">
        <v>9.3</v>
      </c>
      <c r="I144" s="15">
        <f t="shared" si="222"/>
        <v>2200</v>
      </c>
      <c r="J144" s="16">
        <f t="shared" ref="J144" si="224">(H144-G144)*E144</f>
        <v>0</v>
      </c>
      <c r="K144" s="16">
        <f t="shared" si="223"/>
        <v>2200</v>
      </c>
    </row>
    <row r="145" spans="1:11">
      <c r="A145" s="11">
        <v>43290</v>
      </c>
      <c r="B145" s="7" t="s">
        <v>253</v>
      </c>
      <c r="C145" s="9">
        <v>270</v>
      </c>
      <c r="D145" s="9" t="s">
        <v>244</v>
      </c>
      <c r="E145" s="10">
        <v>4000</v>
      </c>
      <c r="F145" s="10">
        <v>5</v>
      </c>
      <c r="G145" s="10">
        <v>5.6</v>
      </c>
      <c r="H145" s="10">
        <v>5.9</v>
      </c>
      <c r="I145" s="15">
        <f t="shared" si="222"/>
        <v>2400</v>
      </c>
      <c r="J145" s="13">
        <v>0</v>
      </c>
      <c r="K145" s="16">
        <f t="shared" si="223"/>
        <v>2400</v>
      </c>
    </row>
    <row r="146" spans="1:11">
      <c r="A146" s="11">
        <v>43286</v>
      </c>
      <c r="B146" s="7" t="s">
        <v>169</v>
      </c>
      <c r="C146" s="9">
        <v>200</v>
      </c>
      <c r="D146" s="9" t="s">
        <v>244</v>
      </c>
      <c r="E146" s="10">
        <v>2500</v>
      </c>
      <c r="F146" s="10">
        <v>7</v>
      </c>
      <c r="G146" s="10">
        <v>7.8</v>
      </c>
      <c r="H146" s="10">
        <v>8.5</v>
      </c>
      <c r="I146" s="15">
        <f t="shared" ref="I146:I148" si="225">(G146-F146)*E146</f>
        <v>2000</v>
      </c>
      <c r="J146" s="16">
        <f t="shared" ref="J146" si="226">(H146-G146)*E146</f>
        <v>1750</v>
      </c>
      <c r="K146" s="16">
        <f t="shared" ref="K146:K148" si="227">(I146+J146)</f>
        <v>3750</v>
      </c>
    </row>
    <row r="147" spans="1:11">
      <c r="A147" s="11">
        <v>43284</v>
      </c>
      <c r="B147" s="7" t="s">
        <v>172</v>
      </c>
      <c r="C147" s="9">
        <v>1900</v>
      </c>
      <c r="D147" s="9" t="s">
        <v>244</v>
      </c>
      <c r="E147" s="10">
        <v>500</v>
      </c>
      <c r="F147" s="10">
        <v>40</v>
      </c>
      <c r="G147" s="10">
        <v>42.9</v>
      </c>
      <c r="H147" s="10">
        <v>0</v>
      </c>
      <c r="I147" s="15">
        <f t="shared" si="225"/>
        <v>1450</v>
      </c>
      <c r="J147" s="13">
        <v>0</v>
      </c>
      <c r="K147" s="16">
        <f t="shared" si="227"/>
        <v>1450</v>
      </c>
    </row>
    <row r="148" spans="1:11">
      <c r="A148" s="11">
        <v>43283</v>
      </c>
      <c r="B148" s="7" t="s">
        <v>235</v>
      </c>
      <c r="C148" s="9">
        <v>240</v>
      </c>
      <c r="D148" s="9" t="s">
        <v>245</v>
      </c>
      <c r="E148" s="10">
        <v>1600</v>
      </c>
      <c r="F148" s="10">
        <v>10.5</v>
      </c>
      <c r="G148" s="10">
        <v>12</v>
      </c>
      <c r="H148" s="10">
        <v>0</v>
      </c>
      <c r="I148" s="15">
        <f t="shared" si="225"/>
        <v>2400</v>
      </c>
      <c r="J148" s="13">
        <v>0</v>
      </c>
      <c r="K148" s="16">
        <f t="shared" si="227"/>
        <v>2400</v>
      </c>
    </row>
    <row r="149" spans="1:11">
      <c r="A149" s="17"/>
      <c r="B149" s="18"/>
      <c r="C149" s="19"/>
      <c r="D149" s="20"/>
      <c r="E149" s="21"/>
      <c r="F149" s="21"/>
      <c r="G149" s="21"/>
      <c r="H149" s="21"/>
      <c r="I149" s="27"/>
      <c r="J149" s="28"/>
      <c r="K149" s="29"/>
    </row>
    <row r="150" spans="1:11">
      <c r="A150" s="22">
        <v>43280</v>
      </c>
      <c r="B150" s="23" t="s">
        <v>202</v>
      </c>
      <c r="C150" s="8">
        <v>60</v>
      </c>
      <c r="D150" s="8" t="s">
        <v>244</v>
      </c>
      <c r="E150" s="24">
        <v>10000</v>
      </c>
      <c r="F150" s="24">
        <v>2.25</v>
      </c>
      <c r="G150" s="24">
        <v>2.75</v>
      </c>
      <c r="H150" s="24">
        <v>0</v>
      </c>
      <c r="I150" s="30">
        <f t="shared" ref="I150:I165" si="228">(G150-F150)*E150</f>
        <v>5000</v>
      </c>
      <c r="J150" s="16">
        <v>0</v>
      </c>
      <c r="K150" s="16">
        <f t="shared" ref="K150:K165" si="229">(I150+J150)</f>
        <v>5000</v>
      </c>
    </row>
    <row r="151" spans="1:11">
      <c r="A151" s="22">
        <v>43279</v>
      </c>
      <c r="B151" s="23" t="s">
        <v>129</v>
      </c>
      <c r="C151" s="8">
        <v>2100</v>
      </c>
      <c r="D151" s="8" t="s">
        <v>244</v>
      </c>
      <c r="E151" s="24">
        <v>500</v>
      </c>
      <c r="F151" s="24">
        <v>28.5</v>
      </c>
      <c r="G151" s="24">
        <v>32.5</v>
      </c>
      <c r="H151" s="24">
        <v>0</v>
      </c>
      <c r="I151" s="30">
        <f t="shared" si="228"/>
        <v>2000</v>
      </c>
      <c r="J151" s="16">
        <v>0</v>
      </c>
      <c r="K151" s="16">
        <f t="shared" si="229"/>
        <v>2000</v>
      </c>
    </row>
    <row r="152" spans="1:11">
      <c r="A152" s="22">
        <v>43279</v>
      </c>
      <c r="B152" s="23" t="s">
        <v>153</v>
      </c>
      <c r="C152" s="8">
        <v>400</v>
      </c>
      <c r="D152" s="8" t="s">
        <v>245</v>
      </c>
      <c r="E152" s="24">
        <v>1300</v>
      </c>
      <c r="F152" s="24">
        <v>8</v>
      </c>
      <c r="G152" s="24">
        <v>9.5</v>
      </c>
      <c r="H152" s="24">
        <v>0</v>
      </c>
      <c r="I152" s="30">
        <f t="shared" si="228"/>
        <v>1950</v>
      </c>
      <c r="J152" s="16">
        <v>0</v>
      </c>
      <c r="K152" s="16">
        <f t="shared" si="229"/>
        <v>1950</v>
      </c>
    </row>
    <row r="153" spans="1:11">
      <c r="A153" s="22">
        <v>43279</v>
      </c>
      <c r="B153" s="23" t="s">
        <v>254</v>
      </c>
      <c r="C153" s="8">
        <v>230</v>
      </c>
      <c r="D153" s="8" t="s">
        <v>244</v>
      </c>
      <c r="E153" s="24">
        <v>3500</v>
      </c>
      <c r="F153" s="24">
        <v>4.75</v>
      </c>
      <c r="G153" s="24">
        <v>5.75</v>
      </c>
      <c r="H153" s="24">
        <v>0</v>
      </c>
      <c r="I153" s="30">
        <f t="shared" si="228"/>
        <v>3500</v>
      </c>
      <c r="J153" s="16">
        <v>0</v>
      </c>
      <c r="K153" s="16">
        <f t="shared" si="229"/>
        <v>3500</v>
      </c>
    </row>
    <row r="154" spans="1:11">
      <c r="A154" s="11">
        <v>43278</v>
      </c>
      <c r="B154" s="7" t="s">
        <v>255</v>
      </c>
      <c r="C154" s="9">
        <v>280</v>
      </c>
      <c r="D154" s="9" t="s">
        <v>244</v>
      </c>
      <c r="E154" s="10">
        <v>4500</v>
      </c>
      <c r="F154" s="10">
        <v>1</v>
      </c>
      <c r="G154" s="10">
        <v>0.9</v>
      </c>
      <c r="H154" s="10">
        <v>0</v>
      </c>
      <c r="I154" s="15">
        <f t="shared" si="228"/>
        <v>-450</v>
      </c>
      <c r="J154" s="13">
        <v>0</v>
      </c>
      <c r="K154" s="16">
        <f t="shared" si="229"/>
        <v>-450</v>
      </c>
    </row>
    <row r="155" spans="1:11">
      <c r="A155" s="11">
        <v>43277</v>
      </c>
      <c r="B155" s="7" t="s">
        <v>256</v>
      </c>
      <c r="C155" s="9">
        <v>170</v>
      </c>
      <c r="D155" s="9" t="s">
        <v>244</v>
      </c>
      <c r="E155" s="10">
        <v>3000</v>
      </c>
      <c r="F155" s="10">
        <v>1.25</v>
      </c>
      <c r="G155" s="10">
        <v>2.25</v>
      </c>
      <c r="H155" s="10">
        <v>0</v>
      </c>
      <c r="I155" s="15">
        <f t="shared" si="228"/>
        <v>3000</v>
      </c>
      <c r="J155" s="13">
        <v>0</v>
      </c>
      <c r="K155" s="16">
        <f t="shared" si="229"/>
        <v>3000</v>
      </c>
    </row>
    <row r="156" spans="1:11">
      <c r="A156" s="22">
        <v>43273</v>
      </c>
      <c r="B156" s="23" t="s">
        <v>204</v>
      </c>
      <c r="C156" s="8">
        <v>80</v>
      </c>
      <c r="D156" s="8" t="s">
        <v>245</v>
      </c>
      <c r="E156" s="24">
        <v>12000</v>
      </c>
      <c r="F156" s="24">
        <v>0.75</v>
      </c>
      <c r="G156" s="24">
        <v>1</v>
      </c>
      <c r="H156" s="24">
        <v>0</v>
      </c>
      <c r="I156" s="30">
        <f t="shared" si="228"/>
        <v>3000</v>
      </c>
      <c r="J156" s="16">
        <v>0</v>
      </c>
      <c r="K156" s="16">
        <f t="shared" si="229"/>
        <v>3000</v>
      </c>
    </row>
    <row r="157" spans="1:11">
      <c r="A157" s="22">
        <v>43272</v>
      </c>
      <c r="B157" s="23" t="s">
        <v>205</v>
      </c>
      <c r="C157" s="8">
        <v>135</v>
      </c>
      <c r="D157" s="8" t="s">
        <v>244</v>
      </c>
      <c r="E157" s="24">
        <v>7000</v>
      </c>
      <c r="F157" s="24">
        <v>2.8</v>
      </c>
      <c r="G157" s="24">
        <v>3.3</v>
      </c>
      <c r="H157" s="24">
        <v>5.75</v>
      </c>
      <c r="I157" s="30">
        <f t="shared" si="228"/>
        <v>3500</v>
      </c>
      <c r="J157" s="16">
        <v>0</v>
      </c>
      <c r="K157" s="16">
        <f t="shared" si="229"/>
        <v>3500</v>
      </c>
    </row>
    <row r="158" spans="1:11">
      <c r="A158" s="22">
        <v>43271</v>
      </c>
      <c r="B158" s="23" t="s">
        <v>254</v>
      </c>
      <c r="C158" s="8">
        <v>230</v>
      </c>
      <c r="D158" s="8" t="s">
        <v>244</v>
      </c>
      <c r="E158" s="24">
        <v>3500</v>
      </c>
      <c r="F158" s="24">
        <v>4.5</v>
      </c>
      <c r="G158" s="24">
        <v>5.5</v>
      </c>
      <c r="H158" s="24">
        <v>0</v>
      </c>
      <c r="I158" s="30">
        <f t="shared" si="228"/>
        <v>3500</v>
      </c>
      <c r="J158" s="16">
        <v>0</v>
      </c>
      <c r="K158" s="16">
        <f t="shared" si="229"/>
        <v>3500</v>
      </c>
    </row>
    <row r="159" spans="1:11">
      <c r="A159" s="22">
        <v>43269</v>
      </c>
      <c r="B159" s="23" t="s">
        <v>204</v>
      </c>
      <c r="C159" s="8">
        <v>85</v>
      </c>
      <c r="D159" s="8" t="s">
        <v>244</v>
      </c>
      <c r="E159" s="24">
        <v>12000</v>
      </c>
      <c r="F159" s="24">
        <v>2.2</v>
      </c>
      <c r="G159" s="24">
        <v>2.6</v>
      </c>
      <c r="H159" s="24">
        <v>0</v>
      </c>
      <c r="I159" s="30">
        <f t="shared" si="228"/>
        <v>4800</v>
      </c>
      <c r="J159" s="16">
        <v>0</v>
      </c>
      <c r="K159" s="16">
        <f t="shared" si="229"/>
        <v>4800</v>
      </c>
    </row>
    <row r="160" spans="1:11">
      <c r="A160" s="22">
        <v>43266</v>
      </c>
      <c r="B160" s="23" t="s">
        <v>108</v>
      </c>
      <c r="C160" s="8">
        <v>360</v>
      </c>
      <c r="D160" s="8" t="s">
        <v>244</v>
      </c>
      <c r="E160" s="24">
        <v>600</v>
      </c>
      <c r="F160" s="24">
        <v>33</v>
      </c>
      <c r="G160" s="24">
        <v>37</v>
      </c>
      <c r="H160" s="24">
        <v>0</v>
      </c>
      <c r="I160" s="30">
        <f t="shared" si="228"/>
        <v>2400</v>
      </c>
      <c r="J160" s="16">
        <v>0</v>
      </c>
      <c r="K160" s="16">
        <f t="shared" si="229"/>
        <v>2400</v>
      </c>
    </row>
    <row r="161" spans="1:11">
      <c r="A161" s="22">
        <v>43266</v>
      </c>
      <c r="B161" s="23" t="s">
        <v>257</v>
      </c>
      <c r="C161" s="8">
        <v>280</v>
      </c>
      <c r="D161" s="8" t="s">
        <v>245</v>
      </c>
      <c r="E161" s="24">
        <v>3000</v>
      </c>
      <c r="F161" s="24">
        <v>4.9</v>
      </c>
      <c r="G161" s="24">
        <v>5.9</v>
      </c>
      <c r="H161" s="24">
        <v>7.4</v>
      </c>
      <c r="I161" s="30">
        <f t="shared" si="228"/>
        <v>3000</v>
      </c>
      <c r="J161" s="16">
        <f t="shared" ref="J161" si="230">(H161-G161)*E161</f>
        <v>4500</v>
      </c>
      <c r="K161" s="16">
        <f t="shared" si="229"/>
        <v>7500</v>
      </c>
    </row>
    <row r="162" spans="1:11">
      <c r="A162" s="22">
        <v>43265</v>
      </c>
      <c r="B162" s="23" t="s">
        <v>167</v>
      </c>
      <c r="C162" s="8">
        <v>270</v>
      </c>
      <c r="D162" s="8" t="s">
        <v>244</v>
      </c>
      <c r="E162" s="24">
        <v>2250</v>
      </c>
      <c r="F162" s="24">
        <v>9.4</v>
      </c>
      <c r="G162" s="24">
        <v>10.6</v>
      </c>
      <c r="H162" s="24">
        <v>0</v>
      </c>
      <c r="I162" s="30">
        <f t="shared" si="228"/>
        <v>2700</v>
      </c>
      <c r="J162" s="16">
        <v>0</v>
      </c>
      <c r="K162" s="16">
        <f t="shared" si="229"/>
        <v>2700</v>
      </c>
    </row>
    <row r="163" spans="1:11">
      <c r="A163" s="22">
        <v>43265</v>
      </c>
      <c r="B163" s="23" t="s">
        <v>205</v>
      </c>
      <c r="C163" s="8">
        <v>140</v>
      </c>
      <c r="D163" s="8" t="s">
        <v>244</v>
      </c>
      <c r="E163" s="24">
        <v>7000</v>
      </c>
      <c r="F163" s="24">
        <v>5.75</v>
      </c>
      <c r="G163" s="24">
        <v>6.75</v>
      </c>
      <c r="H163" s="24">
        <v>8</v>
      </c>
      <c r="I163" s="30">
        <f t="shared" si="228"/>
        <v>7000</v>
      </c>
      <c r="J163" s="16">
        <f t="shared" ref="J163:J164" si="231">(H163-G163)*E163</f>
        <v>8750</v>
      </c>
      <c r="K163" s="16">
        <f t="shared" si="229"/>
        <v>15750</v>
      </c>
    </row>
    <row r="164" spans="1:11">
      <c r="A164" s="11">
        <v>43264</v>
      </c>
      <c r="B164" s="7" t="s">
        <v>258</v>
      </c>
      <c r="C164" s="9">
        <v>135</v>
      </c>
      <c r="D164" s="9" t="s">
        <v>244</v>
      </c>
      <c r="E164" s="10">
        <v>4000</v>
      </c>
      <c r="F164" s="10">
        <v>4.75</v>
      </c>
      <c r="G164" s="10">
        <v>5.75</v>
      </c>
      <c r="H164" s="10">
        <v>6.25</v>
      </c>
      <c r="I164" s="15">
        <f t="shared" si="228"/>
        <v>4000</v>
      </c>
      <c r="J164" s="13">
        <f t="shared" si="231"/>
        <v>2000</v>
      </c>
      <c r="K164" s="16">
        <f t="shared" si="229"/>
        <v>6000</v>
      </c>
    </row>
    <row r="165" spans="1:11">
      <c r="A165" s="22">
        <v>43263</v>
      </c>
      <c r="B165" s="23" t="s">
        <v>259</v>
      </c>
      <c r="C165" s="8">
        <v>95</v>
      </c>
      <c r="D165" s="8" t="s">
        <v>244</v>
      </c>
      <c r="E165" s="24">
        <v>4000</v>
      </c>
      <c r="F165" s="24">
        <v>2.5</v>
      </c>
      <c r="G165" s="24">
        <v>3</v>
      </c>
      <c r="H165" s="24">
        <v>0</v>
      </c>
      <c r="I165" s="30">
        <f t="shared" si="228"/>
        <v>2000</v>
      </c>
      <c r="J165" s="16">
        <v>0</v>
      </c>
      <c r="K165" s="16">
        <f t="shared" si="229"/>
        <v>2000</v>
      </c>
    </row>
    <row r="166" spans="1:11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</row>
  </sheetData>
  <mergeCells count="2">
    <mergeCell ref="A1:K1"/>
    <mergeCell ref="A2:K2"/>
  </mergeCells>
  <pageMargins left="0.699305555555556" right="0.699305555555556" top="0.75" bottom="0.75" header="0.3" footer="0.3"/>
  <pageSetup paperSize="160" orientation="portrait" horizontalDpi="180" verticalDpi="18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PREMIUM CASH</vt:lpstr>
      <vt:lpstr>PREMIUM FUTURE</vt:lpstr>
      <vt:lpstr>PREMIUM OPTION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2018-01-13T08:20:00Z</dcterms:created>
  <dcterms:modified xsi:type="dcterms:W3CDTF">2019-01-16T11:34:52Z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