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475"/>
  </bookViews>
  <sheets>
    <sheet name="JOBBERS CASH" sheetId="1" r:id="rId1"/>
    <sheet name="JOBBERS FUTURE" sheetId="2" r:id="rId2"/>
    <sheet name="JOBBERS OPTION" sheetId="3" r:id="rId3"/>
  </sheets>
  <calcPr calcId="144525"/>
</workbook>
</file>

<file path=xl/sharedStrings.xml><?xml version="1.0" encoding="utf-8"?>
<sst xmlns="http://schemas.openxmlformats.org/spreadsheetml/2006/main" count="224">
  <si>
    <t xml:space="preserve"> JOBBERS CASH</t>
  </si>
  <si>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</si>
  <si>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</si>
  <si>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</si>
  <si>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</si>
  <si>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</si>
  <si>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</si>
  <si>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</si>
  <si>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</si>
  <si>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</si>
  <si>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</si>
  <si>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>WABAG</t>
  </si>
  <si>
    <t>BUY</t>
  </si>
  <si>
    <t>-</t>
  </si>
  <si>
    <t>JKLAKSHMI</t>
  </si>
  <si>
    <t>GODREJPROP</t>
  </si>
  <si>
    <t>LINDEINDIA</t>
  </si>
  <si>
    <t>STRTECH</t>
  </si>
  <si>
    <t>GNFC</t>
  </si>
  <si>
    <t>COROMANDEL</t>
  </si>
  <si>
    <t>LTTS</t>
  </si>
  <si>
    <t>SELL</t>
  </si>
  <si>
    <t>THERMAX</t>
  </si>
  <si>
    <t>TIMKEN</t>
  </si>
  <si>
    <t>CONCOR</t>
  </si>
  <si>
    <t>DMART</t>
  </si>
  <si>
    <t>MOTILALOFSS</t>
  </si>
  <si>
    <t>GRAPHITE</t>
  </si>
  <si>
    <t>ICICIGI</t>
  </si>
  <si>
    <t>TATAELSXI</t>
  </si>
  <si>
    <t>ERIS</t>
  </si>
  <si>
    <t>GESHIP</t>
  </si>
  <si>
    <t>VIPIND</t>
  </si>
  <si>
    <t>TATASPONGE</t>
  </si>
  <si>
    <t>QUESS</t>
  </si>
  <si>
    <t>EMAMI</t>
  </si>
  <si>
    <t>SRTTECH</t>
  </si>
  <si>
    <t>NILKAMAL</t>
  </si>
  <si>
    <t>PIIND</t>
  </si>
  <si>
    <t>SHANKARA</t>
  </si>
  <si>
    <t>MCDOWELLN</t>
  </si>
  <si>
    <t>PEL</t>
  </si>
  <si>
    <t>TATAELXSI</t>
  </si>
  <si>
    <t>SOBHA</t>
  </si>
  <si>
    <t>GUJALKALI</t>
  </si>
  <si>
    <t>SONATASOFT</t>
  </si>
  <si>
    <t>SPARC</t>
  </si>
  <si>
    <t>OBERIOLTY</t>
  </si>
  <si>
    <t>SUNTECK</t>
  </si>
  <si>
    <t>AARTIIND</t>
  </si>
  <si>
    <t>RADICO</t>
  </si>
  <si>
    <t>KEC</t>
  </si>
  <si>
    <t>BAJAJELEC</t>
  </si>
  <si>
    <t>BAJAJAUTO</t>
  </si>
  <si>
    <t>STTRECH</t>
  </si>
  <si>
    <t>SUVEN</t>
  </si>
  <si>
    <t>JINDALPOLY</t>
  </si>
  <si>
    <t>SIEMENS</t>
  </si>
  <si>
    <t>IIFL</t>
  </si>
  <si>
    <t>BHARATFIN</t>
  </si>
  <si>
    <t>DCMSHRIRAM</t>
  </si>
  <si>
    <t>UBL</t>
  </si>
  <si>
    <t>BEML</t>
  </si>
  <si>
    <t>KRBL</t>
  </si>
  <si>
    <t>IBULHSGFIN</t>
  </si>
  <si>
    <t>ICICIPRULI</t>
  </si>
  <si>
    <t>DELTACORP</t>
  </si>
  <si>
    <t>GICRE</t>
  </si>
  <si>
    <t>CHOLAFIN</t>
  </si>
  <si>
    <t>MFSL</t>
  </si>
  <si>
    <t>JUBLIANT</t>
  </si>
  <si>
    <t>MASTEK</t>
  </si>
  <si>
    <t>APOLLOHOSP</t>
  </si>
  <si>
    <t>AUBANK</t>
  </si>
  <si>
    <t>BANDHANBANK</t>
  </si>
  <si>
    <t>APARINDUS</t>
  </si>
  <si>
    <t>CYIENT</t>
  </si>
  <si>
    <t>BALKRISHIND</t>
  </si>
  <si>
    <t>ADVENZYMES</t>
  </si>
  <si>
    <t>TNPL</t>
  </si>
  <si>
    <t>RELAXO</t>
  </si>
  <si>
    <t>WOCKPHARMA</t>
  </si>
  <si>
    <t>EVEREST</t>
  </si>
  <si>
    <t>UFLEX</t>
  </si>
  <si>
    <t>KOLTEPATIL</t>
  </si>
  <si>
    <t xml:space="preserve">VRLLOG </t>
  </si>
  <si>
    <t>IPCALAB(HOLD)</t>
  </si>
  <si>
    <t>NAUKRI</t>
  </si>
  <si>
    <t>SARDAEN</t>
  </si>
  <si>
    <t xml:space="preserve">CENTURYPLY </t>
  </si>
  <si>
    <t>APLLTD</t>
  </si>
  <si>
    <t>LIBERTSHOE</t>
  </si>
  <si>
    <t>TCIEXP</t>
  </si>
  <si>
    <t>PRESTIGE</t>
  </si>
  <si>
    <t>RBLBANK</t>
  </si>
  <si>
    <t>HDFCLIFE</t>
  </si>
  <si>
    <t>SUDARSCHEM</t>
  </si>
  <si>
    <t>ZUARI</t>
  </si>
  <si>
    <t>PARAGMILK</t>
  </si>
  <si>
    <t>INTELLECT</t>
  </si>
  <si>
    <t>DBL</t>
  </si>
  <si>
    <t>JOBBERS FUTURE</t>
  </si>
  <si>
    <t>LOT SIZE</t>
  </si>
  <si>
    <t>REPCOHOME</t>
  </si>
  <si>
    <t>LONG</t>
  </si>
  <si>
    <t>COLPAL</t>
  </si>
  <si>
    <t>EXIDEIND</t>
  </si>
  <si>
    <t>SHORT</t>
  </si>
  <si>
    <t>UPL</t>
  </si>
  <si>
    <t>INDIANB</t>
  </si>
  <si>
    <t>PNB</t>
  </si>
  <si>
    <t>TORNTPOWER</t>
  </si>
  <si>
    <t>NIITTECH</t>
  </si>
  <si>
    <t>BANKINDIA</t>
  </si>
  <si>
    <t>CHENNPETRO</t>
  </si>
  <si>
    <t>RECLTD</t>
  </si>
  <si>
    <t>TCS</t>
  </si>
  <si>
    <t>ASIANPAINT</t>
  </si>
  <si>
    <t>UJJIVAN</t>
  </si>
  <si>
    <t>ASIANPAINTS</t>
  </si>
  <si>
    <t>HEROMOTOCO</t>
  </si>
  <si>
    <t>BRITANNIA</t>
  </si>
  <si>
    <t>TATASTEEL</t>
  </si>
  <si>
    <t>HEXAWARE</t>
  </si>
  <si>
    <t>TORNTPHARM</t>
  </si>
  <si>
    <t>GAIL</t>
  </si>
  <si>
    <t>SUNTV</t>
  </si>
  <si>
    <t>M&amp;MFIN</t>
  </si>
  <si>
    <t>HAVELLS</t>
  </si>
  <si>
    <t>BATAINDI</t>
  </si>
  <si>
    <t>MCX</t>
  </si>
  <si>
    <t>RELINFRA</t>
  </si>
  <si>
    <t>HINDALCO</t>
  </si>
  <si>
    <t>RAYMOND</t>
  </si>
  <si>
    <t>GENMARK</t>
  </si>
  <si>
    <t>ITC</t>
  </si>
  <si>
    <t>JUBLFOOD</t>
  </si>
  <si>
    <t>INDIACEM</t>
  </si>
  <si>
    <t>SUNPHARMA</t>
  </si>
  <si>
    <t>TECHM</t>
  </si>
  <si>
    <t>MUTHOOTFIN</t>
  </si>
  <si>
    <t>AMBUJACEM</t>
  </si>
  <si>
    <t>CEAT</t>
  </si>
  <si>
    <t>BHARTIARTL</t>
  </si>
  <si>
    <t>CANBK</t>
  </si>
  <si>
    <t>ESCORTS</t>
  </si>
  <si>
    <t>JETAIRWAYS</t>
  </si>
  <si>
    <t>COALINDIA</t>
  </si>
  <si>
    <t>AMARAJBATT</t>
  </si>
  <si>
    <t>LICHSGFIN</t>
  </si>
  <si>
    <t>TVSMOTOR</t>
  </si>
  <si>
    <t>TATAMOTORS</t>
  </si>
  <si>
    <t>M&amp;M</t>
  </si>
  <si>
    <t>LT</t>
  </si>
  <si>
    <t>MOTHERSUMI</t>
  </si>
  <si>
    <t>MARICO</t>
  </si>
  <si>
    <t>DIVISLAB</t>
  </si>
  <si>
    <t>MINDTREE</t>
  </si>
  <si>
    <t>DABUR</t>
  </si>
  <si>
    <t>AUROPHARMA</t>
  </si>
  <si>
    <t>JINDALSTEL</t>
  </si>
  <si>
    <t>DLF</t>
  </si>
  <si>
    <t>CUMMINSIND</t>
  </si>
  <si>
    <t>BIOCON</t>
  </si>
  <si>
    <t>IGL</t>
  </si>
  <si>
    <t>PETRONET</t>
  </si>
  <si>
    <t>GODREJCP</t>
  </si>
  <si>
    <t>SRF</t>
  </si>
  <si>
    <t>BAJFINANCE</t>
  </si>
  <si>
    <t>ICICIBANK</t>
  </si>
  <si>
    <t>JUSTDAIL</t>
  </si>
  <si>
    <t>CGPOWER</t>
  </si>
  <si>
    <t xml:space="preserve">IDBI </t>
  </si>
  <si>
    <t xml:space="preserve">RCOM </t>
  </si>
  <si>
    <t>SAIL</t>
  </si>
  <si>
    <t xml:space="preserve">CHOLAFIN </t>
  </si>
  <si>
    <t xml:space="preserve">ASHOKLEY </t>
  </si>
  <si>
    <t xml:space="preserve">SAIL </t>
  </si>
  <si>
    <t xml:space="preserve">PIDILITIND </t>
  </si>
  <si>
    <t>PIDILITIND</t>
  </si>
  <si>
    <t xml:space="preserve">KPIT </t>
  </si>
  <si>
    <t>BANK BARODA</t>
  </si>
  <si>
    <t>JUSTDIAL</t>
  </si>
  <si>
    <t>RCOM</t>
  </si>
  <si>
    <t>NCC</t>
  </si>
  <si>
    <t xml:space="preserve">SUNTV </t>
  </si>
  <si>
    <t xml:space="preserve">GODFRYPHLP </t>
  </si>
  <si>
    <t>JOBBERS OPTION</t>
  </si>
  <si>
    <t>STRIKE PRICE</t>
  </si>
  <si>
    <t>CE/PE</t>
  </si>
  <si>
    <t xml:space="preserve">RATE </t>
  </si>
  <si>
    <t>TATAGLOBAL</t>
  </si>
  <si>
    <t>CE</t>
  </si>
  <si>
    <t>INFY</t>
  </si>
  <si>
    <t>BANKBARODA</t>
  </si>
  <si>
    <t>BAJFIANANCE</t>
  </si>
  <si>
    <t>PE</t>
  </si>
  <si>
    <t>FEDERALBNK</t>
  </si>
  <si>
    <t>TITAN</t>
  </si>
  <si>
    <t>BPCL</t>
  </si>
  <si>
    <t>AXISBANK</t>
  </si>
  <si>
    <t>CENTURYTEX</t>
  </si>
  <si>
    <t>RELCAPITAL</t>
  </si>
  <si>
    <t xml:space="preserve">JETAIRWAYS </t>
  </si>
  <si>
    <t>SBIN</t>
  </si>
  <si>
    <t>L&amp;TFH</t>
  </si>
  <si>
    <t>RELIANCE</t>
  </si>
  <si>
    <t>ADANIPORTS</t>
  </si>
  <si>
    <t>YESBANK</t>
  </si>
  <si>
    <t>BATAINDIA</t>
  </si>
  <si>
    <t>SUNPHARMA`</t>
  </si>
  <si>
    <t>INDUSINDBK</t>
  </si>
  <si>
    <t>APOLLOTYRE</t>
  </si>
  <si>
    <t xml:space="preserve">LUPIN </t>
  </si>
  <si>
    <t>CALL</t>
  </si>
  <si>
    <t>HINDUNILVR</t>
  </si>
  <si>
    <t>TATACHEM</t>
  </si>
  <si>
    <t>PUT</t>
  </si>
  <si>
    <t>JSWSTEEL</t>
  </si>
  <si>
    <t>ARVIND</t>
  </si>
  <si>
    <t>LUPIN</t>
  </si>
  <si>
    <t>HINDPETRO</t>
  </si>
  <si>
    <t>HDFC</t>
  </si>
  <si>
    <t>CIPLA</t>
  </si>
</sst>
</file>

<file path=xl/styles.xml><?xml version="1.0" encoding="utf-8"?>
<styleSheet xmlns="http://schemas.openxmlformats.org/spreadsheetml/2006/main">
  <numFmts count="7">
    <numFmt numFmtId="176" formatCode="0.0"/>
    <numFmt numFmtId="177" formatCode="[$-409]d\-mmm\-yyyy;@"/>
    <numFmt numFmtId="178" formatCode="_ * #,##0.00_ ;_ * \-#,##0.00_ ;_ * &quot;-&quot;??_ ;_ @_ "/>
    <numFmt numFmtId="44" formatCode="_(&quot;$&quot;* #,##0.00_);_(&quot;$&quot;* \(#,##0.00\);_(&quot;$&quot;* &quot;-&quot;??_);_(@_)"/>
    <numFmt numFmtId="179" formatCode="_ * #,##0_ ;_ * \-#,##0_ ;_ * &quot;-&quot;_ ;_ @_ "/>
    <numFmt numFmtId="42" formatCode="_(&quot;$&quot;* #,##0_);_(&quot;$&quot;* \(#,##0\);_(&quot;$&quot;* &quot;-&quot;_);_(@_)"/>
    <numFmt numFmtId="180" formatCode="[$-409]d\-mmm\-yy;@"/>
  </numFmts>
  <fonts count="34">
    <font>
      <sz val="11"/>
      <color theme="1"/>
      <name val="Calibri"/>
      <charset val="134"/>
      <scheme val="minor"/>
    </font>
    <font>
      <sz val="29"/>
      <color theme="1"/>
      <name val="Calibri"/>
      <charset val="134"/>
      <scheme val="minor"/>
    </font>
    <font>
      <b/>
      <sz val="20"/>
      <color rgb="FFFF000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sz val="11"/>
      <color theme="1"/>
      <name val="Calibri"/>
      <charset val="1"/>
    </font>
    <font>
      <sz val="11"/>
      <color rgb="FF00B050"/>
      <name val="Calibri"/>
      <charset val="134"/>
      <scheme val="minor"/>
    </font>
    <font>
      <sz val="11"/>
      <color theme="1"/>
      <name val="Calibri"/>
      <charset val="134"/>
    </font>
    <font>
      <sz val="11"/>
      <color theme="1" tint="0.0499893185216834"/>
      <name val="Calibri"/>
      <charset val="134"/>
      <scheme val="minor"/>
    </font>
    <font>
      <b/>
      <sz val="19"/>
      <color rgb="FFFF0000"/>
      <name val="Calibri"/>
      <charset val="134"/>
      <scheme val="minor"/>
    </font>
    <font>
      <sz val="11"/>
      <color rgb="FF000000"/>
      <name val="Calibri"/>
      <charset val="134"/>
      <scheme val="minor"/>
    </font>
    <font>
      <sz val="11"/>
      <color theme="1" tint="0.0499893185216834"/>
      <name val="Calibri"/>
      <charset val="134"/>
    </font>
    <font>
      <sz val="11"/>
      <color rgb="FFFF0000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5" tint="0.59999389629810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1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0" fontId="15" fillId="14" borderId="0" applyNumberFormat="0" applyBorder="0" applyAlignment="0" applyProtection="0">
      <alignment vertical="center"/>
    </xf>
    <xf numFmtId="178" fontId="17" fillId="0" borderId="0" applyFont="0" applyFill="0" applyBorder="0" applyAlignment="0" applyProtection="0">
      <alignment vertical="center"/>
    </xf>
    <xf numFmtId="44" fontId="17" fillId="0" borderId="0" applyFont="0" applyFill="0" applyBorder="0" applyAlignment="0" applyProtection="0">
      <alignment vertical="center"/>
    </xf>
    <xf numFmtId="17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42" fontId="17" fillId="0" borderId="0" applyFont="0" applyFill="0" applyBorder="0" applyAlignment="0" applyProtection="0">
      <alignment vertical="center"/>
    </xf>
    <xf numFmtId="0" fontId="22" fillId="17" borderId="9" applyNumberFormat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17" fillId="18" borderId="11" applyNumberFormat="0" applyFon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0" borderId="14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24" borderId="13" applyNumberFormat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25" fillId="19" borderId="12" applyNumberFormat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26" fillId="19" borderId="13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32" fillId="0" borderId="15" applyNumberFormat="0" applyFill="0" applyAlignment="0" applyProtection="0">
      <alignment vertical="center"/>
    </xf>
    <xf numFmtId="0" fontId="33" fillId="30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0" fillId="0" borderId="0"/>
    <xf numFmtId="0" fontId="15" fillId="16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</cellStyleXfs>
  <cellXfs count="68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2" fillId="3" borderId="2" xfId="0" applyFont="1" applyFill="1" applyBorder="1" applyAlignment="1">
      <alignment horizontal="center" wrapText="1"/>
    </xf>
    <xf numFmtId="0" fontId="3" fillId="0" borderId="3" xfId="0" applyFont="1" applyBorder="1" applyAlignment="1">
      <alignment horizontal="center" vertical="center" wrapText="1"/>
    </xf>
    <xf numFmtId="177" fontId="4" fillId="0" borderId="4" xfId="0" applyNumberFormat="1" applyFont="1" applyBorder="1" applyAlignment="1">
      <alignment horizontal="center" vertical="center"/>
    </xf>
    <xf numFmtId="177" fontId="0" fillId="0" borderId="4" xfId="32" applyNumberFormat="1" applyFont="1" applyFill="1" applyBorder="1" applyAlignment="1">
      <alignment horizontal="center" vertical="center"/>
    </xf>
    <xf numFmtId="0" fontId="4" fillId="0" borderId="4" xfId="32" applyFont="1" applyBorder="1" applyAlignment="1">
      <alignment horizontal="center" vertical="center"/>
    </xf>
    <xf numFmtId="0" fontId="0" fillId="0" borderId="4" xfId="32" applyFont="1" applyBorder="1" applyAlignment="1">
      <alignment horizontal="center" vertical="center"/>
    </xf>
    <xf numFmtId="2" fontId="0" fillId="0" borderId="4" xfId="32" applyNumberFormat="1" applyFont="1" applyBorder="1" applyAlignment="1">
      <alignment horizontal="center" vertical="center"/>
    </xf>
    <xf numFmtId="177" fontId="0" fillId="0" borderId="4" xfId="0" applyNumberFormat="1" applyBorder="1" applyAlignment="1">
      <alignment horizontal="center" vertical="center"/>
    </xf>
    <xf numFmtId="177" fontId="0" fillId="0" borderId="4" xfId="0" applyNumberFormat="1" applyFont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6" fillId="0" borderId="4" xfId="0" applyNumberFormat="1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 vertical="center"/>
    </xf>
    <xf numFmtId="2" fontId="8" fillId="0" borderId="4" xfId="0" applyNumberFormat="1" applyFont="1" applyBorder="1" applyAlignment="1">
      <alignment horizontal="center" vertical="center"/>
    </xf>
    <xf numFmtId="177" fontId="0" fillId="4" borderId="4" xfId="0" applyNumberFormat="1" applyFont="1" applyFill="1" applyBorder="1" applyAlignment="1">
      <alignment horizontal="center" vertical="center"/>
    </xf>
    <xf numFmtId="177" fontId="0" fillId="4" borderId="4" xfId="32" applyNumberFormat="1" applyFont="1" applyFill="1" applyBorder="1" applyAlignment="1">
      <alignment horizontal="center" vertical="center"/>
    </xf>
    <xf numFmtId="0" fontId="0" fillId="4" borderId="4" xfId="32" applyFont="1" applyFill="1" applyBorder="1" applyAlignment="1">
      <alignment horizontal="center" vertical="center"/>
    </xf>
    <xf numFmtId="2" fontId="0" fillId="4" borderId="4" xfId="32" applyNumberFormat="1" applyFont="1" applyFill="1" applyBorder="1" applyAlignment="1">
      <alignment horizontal="center" vertical="center"/>
    </xf>
    <xf numFmtId="0" fontId="0" fillId="4" borderId="0" xfId="0" applyFill="1"/>
    <xf numFmtId="2" fontId="7" fillId="4" borderId="4" xfId="0" applyNumberFormat="1" applyFont="1" applyFill="1" applyBorder="1" applyAlignment="1">
      <alignment horizontal="center" vertical="center"/>
    </xf>
    <xf numFmtId="2" fontId="0" fillId="4" borderId="4" xfId="0" applyNumberFormat="1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wrapText="1"/>
    </xf>
    <xf numFmtId="0" fontId="9" fillId="3" borderId="2" xfId="0" applyFont="1" applyFill="1" applyBorder="1" applyAlignment="1">
      <alignment horizontal="center" wrapText="1"/>
    </xf>
    <xf numFmtId="177" fontId="6" fillId="0" borderId="5" xfId="0" applyNumberFormat="1" applyFont="1" applyBorder="1" applyAlignment="1">
      <alignment horizontal="center" vertical="center"/>
    </xf>
    <xf numFmtId="0" fontId="10" fillId="0" borderId="5" xfId="0" applyFont="1" applyBorder="1" applyAlignment="1">
      <alignment horizontal="center"/>
    </xf>
    <xf numFmtId="2" fontId="10" fillId="0" borderId="5" xfId="0" applyNumberFormat="1" applyFont="1" applyBorder="1" applyAlignment="1">
      <alignment horizontal="center"/>
    </xf>
    <xf numFmtId="2" fontId="0" fillId="0" borderId="5" xfId="32" applyNumberFormat="1" applyFont="1" applyBorder="1" applyAlignment="1">
      <alignment horizontal="center" vertical="center"/>
    </xf>
    <xf numFmtId="177" fontId="8" fillId="0" borderId="4" xfId="0" applyNumberFormat="1" applyFont="1" applyBorder="1" applyAlignment="1">
      <alignment horizontal="center" vertical="center"/>
    </xf>
    <xf numFmtId="0" fontId="11" fillId="0" borderId="4" xfId="0" applyFont="1" applyFill="1" applyBorder="1" applyAlignment="1">
      <alignment horizontal="center"/>
    </xf>
    <xf numFmtId="0" fontId="8" fillId="0" borderId="4" xfId="0" applyFont="1" applyBorder="1" applyAlignment="1">
      <alignment horizontal="center"/>
    </xf>
    <xf numFmtId="2" fontId="8" fillId="0" borderId="4" xfId="0" applyNumberFormat="1" applyFont="1" applyBorder="1" applyAlignment="1">
      <alignment horizontal="center"/>
    </xf>
    <xf numFmtId="2" fontId="8" fillId="0" borderId="4" xfId="32" applyNumberFormat="1" applyFont="1" applyBorder="1" applyAlignment="1">
      <alignment horizontal="center" vertical="center"/>
    </xf>
    <xf numFmtId="0" fontId="7" fillId="0" borderId="4" xfId="0" applyFont="1" applyFill="1" applyBorder="1" applyAlignment="1">
      <alignment horizontal="center"/>
    </xf>
    <xf numFmtId="2" fontId="7" fillId="0" borderId="4" xfId="0" applyNumberFormat="1" applyFont="1" applyFill="1" applyBorder="1" applyAlignment="1">
      <alignment horizontal="center"/>
    </xf>
    <xf numFmtId="2" fontId="10" fillId="0" borderId="4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Fon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177" fontId="6" fillId="3" borderId="5" xfId="0" applyNumberFormat="1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/>
    </xf>
    <xf numFmtId="2" fontId="10" fillId="3" borderId="5" xfId="0" applyNumberFormat="1" applyFont="1" applyFill="1" applyBorder="1" applyAlignment="1">
      <alignment horizontal="center"/>
    </xf>
    <xf numFmtId="2" fontId="0" fillId="3" borderId="5" xfId="32" applyNumberFormat="1" applyFont="1" applyFill="1" applyBorder="1" applyAlignment="1">
      <alignment horizontal="center" vertical="center"/>
    </xf>
    <xf numFmtId="0" fontId="8" fillId="0" borderId="5" xfId="0" applyFont="1" applyBorder="1" applyAlignment="1">
      <alignment horizontal="center"/>
    </xf>
    <xf numFmtId="2" fontId="8" fillId="0" borderId="5" xfId="0" applyNumberFormat="1" applyFont="1" applyBorder="1" applyAlignment="1">
      <alignment horizontal="center"/>
    </xf>
    <xf numFmtId="2" fontId="12" fillId="0" borderId="4" xfId="32" applyNumberFormat="1" applyFont="1" applyBorder="1" applyAlignment="1">
      <alignment horizontal="center" vertical="center"/>
    </xf>
    <xf numFmtId="0" fontId="9" fillId="3" borderId="6" xfId="0" applyFont="1" applyFill="1" applyBorder="1" applyAlignment="1">
      <alignment horizontal="center" wrapText="1"/>
    </xf>
    <xf numFmtId="0" fontId="9" fillId="3" borderId="7" xfId="0" applyFont="1" applyFill="1" applyBorder="1" applyAlignment="1">
      <alignment horizontal="center" wrapText="1"/>
    </xf>
    <xf numFmtId="0" fontId="3" fillId="0" borderId="4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15" fontId="4" fillId="0" borderId="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76" fontId="0" fillId="0" borderId="4" xfId="0" applyNumberFormat="1" applyFont="1" applyBorder="1" applyAlignment="1">
      <alignment horizontal="center" vertical="center"/>
    </xf>
    <xf numFmtId="180" fontId="0" fillId="0" borderId="4" xfId="0" applyNumberFormat="1" applyBorder="1" applyAlignment="1">
      <alignment horizontal="center" vertical="center"/>
    </xf>
    <xf numFmtId="176" fontId="4" fillId="0" borderId="4" xfId="0" applyNumberFormat="1" applyFont="1" applyBorder="1" applyAlignment="1">
      <alignment horizontal="center" vertical="center"/>
    </xf>
    <xf numFmtId="1" fontId="8" fillId="0" borderId="4" xfId="32" applyNumberFormat="1" applyFont="1" applyBorder="1" applyAlignment="1">
      <alignment horizontal="center" vertical="center"/>
    </xf>
    <xf numFmtId="0" fontId="13" fillId="4" borderId="4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180" fontId="0" fillId="0" borderId="4" xfId="0" applyNumberFormat="1" applyFont="1" applyBorder="1" applyAlignment="1">
      <alignment horizontal="center" vertical="center"/>
    </xf>
    <xf numFmtId="15" fontId="4" fillId="4" borderId="4" xfId="0" applyNumberFormat="1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176" fontId="0" fillId="4" borderId="4" xfId="0" applyNumberFormat="1" applyFont="1" applyFill="1" applyBorder="1" applyAlignment="1">
      <alignment horizontal="center" vertical="center"/>
    </xf>
    <xf numFmtId="180" fontId="0" fillId="4" borderId="4" xfId="0" applyNumberFormat="1" applyFont="1" applyFill="1" applyBorder="1" applyAlignment="1">
      <alignment horizontal="center" vertical="center"/>
    </xf>
    <xf numFmtId="176" fontId="4" fillId="4" borderId="4" xfId="0" applyNumberFormat="1" applyFont="1" applyFill="1" applyBorder="1" applyAlignment="1">
      <alignment horizontal="center" vertical="center"/>
    </xf>
    <xf numFmtId="2" fontId="8" fillId="4" borderId="4" xfId="32" applyNumberFormat="1" applyFont="1" applyFill="1" applyBorder="1" applyAlignment="1">
      <alignment horizontal="center" vertical="center"/>
    </xf>
  </cellXfs>
  <cellStyles count="50">
    <cellStyle name="Normal" xfId="0" builtinId="0"/>
    <cellStyle name="40% - Accent1" xfId="1" builtinId="31"/>
    <cellStyle name="Comma" xfId="2" builtinId="3"/>
    <cellStyle name="Currency" xfId="3" builtinId="4"/>
    <cellStyle name="Comma[0]" xfId="4" builtinId="6"/>
    <cellStyle name="Percent" xfId="5" builtinId="5"/>
    <cellStyle name="Currency[0]" xfId="6" builtinId="7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dxfs count="88"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</dxf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09550" y="0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142875</xdr:colOff>
      <xdr:row>0</xdr:row>
      <xdr:rowOff>38101</xdr:rowOff>
    </xdr:from>
    <xdr:to>
      <xdr:col>2</xdr:col>
      <xdr:colOff>885825</xdr:colOff>
      <xdr:row>1</xdr:row>
      <xdr:rowOff>28576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2875" y="38100"/>
          <a:ext cx="2857500" cy="1162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381000</xdr:colOff>
      <xdr:row>0</xdr:row>
      <xdr:rowOff>28575</xdr:rowOff>
    </xdr:from>
    <xdr:to>
      <xdr:col>2</xdr:col>
      <xdr:colOff>1028700</xdr:colOff>
      <xdr:row>0</xdr:row>
      <xdr:rowOff>1200150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81000" y="28575"/>
          <a:ext cx="2857500" cy="1171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126"/>
  <sheetViews>
    <sheetView tabSelected="1" workbookViewId="0">
      <selection activeCell="A3" sqref="A3"/>
    </sheetView>
  </sheetViews>
  <sheetFormatPr defaultColWidth="9" defaultRowHeight="15"/>
  <cols>
    <col min="1" max="1" width="15.4285714285714" customWidth="1"/>
    <col min="2" max="2" width="19.5714285714286" customWidth="1"/>
    <col min="3" max="3" width="14.4285714285714" customWidth="1"/>
    <col min="4" max="4" width="15.1428571428571" customWidth="1"/>
    <col min="5" max="5" width="12.4285714285714" customWidth="1"/>
    <col min="6" max="6" width="13.7142857142857" customWidth="1"/>
    <col min="7" max="7" width="14.2857142857143" customWidth="1"/>
    <col min="8" max="8" width="17.1428571428571" customWidth="1"/>
    <col min="9" max="9" width="18.1428571428571" customWidth="1"/>
    <col min="10" max="10" width="12.7142857142857" customWidth="1"/>
  </cols>
  <sheetData>
    <row r="1" ht="89.25" customHeight="1" spans="1:10">
      <c r="A1" s="1"/>
      <c r="B1" s="2"/>
      <c r="C1" s="2"/>
      <c r="D1" s="2"/>
      <c r="E1" s="2"/>
      <c r="F1" s="2"/>
      <c r="G1" s="2"/>
      <c r="H1" s="2"/>
      <c r="I1" s="2"/>
      <c r="J1" s="2"/>
    </row>
    <row r="2" ht="30" customHeight="1" spans="1:10">
      <c r="A2" s="49" t="s">
        <v>0</v>
      </c>
      <c r="B2" s="50"/>
      <c r="C2" s="50"/>
      <c r="D2" s="50"/>
      <c r="E2" s="50"/>
      <c r="F2" s="50"/>
      <c r="G2" s="50"/>
      <c r="H2" s="50"/>
      <c r="I2" s="50"/>
      <c r="J2" s="50"/>
    </row>
    <row r="3" ht="24.75" customHeight="1" spans="1:10">
      <c r="A3" s="51" t="s">
        <v>1</v>
      </c>
      <c r="B3" s="51" t="s">
        <v>2</v>
      </c>
      <c r="C3" s="51" t="s">
        <v>3</v>
      </c>
      <c r="D3" s="51" t="s">
        <v>4</v>
      </c>
      <c r="E3" s="51" t="s">
        <v>5</v>
      </c>
      <c r="F3" s="51" t="s">
        <v>6</v>
      </c>
      <c r="G3" s="51" t="s">
        <v>7</v>
      </c>
      <c r="H3" s="51" t="s">
        <v>8</v>
      </c>
      <c r="I3" s="51" t="s">
        <v>9</v>
      </c>
      <c r="J3" s="51" t="s">
        <v>10</v>
      </c>
    </row>
    <row r="4" ht="17.25" customHeight="1" spans="1:10">
      <c r="A4" s="52"/>
      <c r="B4" s="51"/>
      <c r="C4" s="51"/>
      <c r="D4" s="51"/>
      <c r="E4" s="51"/>
      <c r="F4" s="51"/>
      <c r="G4" s="51"/>
      <c r="H4" s="51"/>
      <c r="I4" s="51"/>
      <c r="J4" s="51"/>
    </row>
    <row r="5" ht="17.25" customHeight="1" spans="1:10">
      <c r="A5" s="53">
        <v>43481</v>
      </c>
      <c r="B5" s="54" t="s">
        <v>11</v>
      </c>
      <c r="C5" s="55">
        <f t="shared" ref="C5" si="0">500000/E5</f>
        <v>1577.28706624606</v>
      </c>
      <c r="D5" s="56" t="s">
        <v>12</v>
      </c>
      <c r="E5" s="57">
        <v>317</v>
      </c>
      <c r="F5" s="57">
        <v>310</v>
      </c>
      <c r="G5" s="57" t="s">
        <v>13</v>
      </c>
      <c r="H5" s="57">
        <f t="shared" ref="H5" si="1">IF(D5="SELL",E5-F5,F5-E5)*C5</f>
        <v>-11041.0094637224</v>
      </c>
      <c r="I5" s="57">
        <f t="shared" ref="I5" si="2">IF(D5="SELL",IF(G5="-","0",F5-G5),IF(D5="BUY",IF(G5="-","0",G5-F5)))*C5</f>
        <v>0</v>
      </c>
      <c r="J5" s="58">
        <f t="shared" ref="J5" si="3">SUM(H5:I5)</f>
        <v>-11041.0094637224</v>
      </c>
    </row>
    <row r="6" ht="17.25" customHeight="1" spans="1:10">
      <c r="A6" s="53">
        <v>43480</v>
      </c>
      <c r="B6" s="54" t="s">
        <v>14</v>
      </c>
      <c r="C6" s="55">
        <f t="shared" ref="C6" si="4">500000/E6</f>
        <v>1597.44408945687</v>
      </c>
      <c r="D6" s="56" t="s">
        <v>12</v>
      </c>
      <c r="E6" s="57">
        <v>313</v>
      </c>
      <c r="F6" s="57">
        <v>313</v>
      </c>
      <c r="G6" s="57" t="s">
        <v>13</v>
      </c>
      <c r="H6" s="57">
        <f t="shared" ref="H6" si="5">IF(D6="SELL",E6-F6,F6-E6)*C6</f>
        <v>0</v>
      </c>
      <c r="I6" s="57">
        <f t="shared" ref="I6" si="6">IF(D6="SELL",IF(G6="-","0",F6-G6),IF(D6="BUY",IF(G6="-","0",G6-F6)))*C6</f>
        <v>0</v>
      </c>
      <c r="J6" s="58">
        <f t="shared" ref="J6" si="7">SUM(H6:I6)</f>
        <v>0</v>
      </c>
    </row>
    <row r="7" ht="17.25" customHeight="1" spans="1:10">
      <c r="A7" s="53">
        <v>43479</v>
      </c>
      <c r="B7" s="54" t="s">
        <v>15</v>
      </c>
      <c r="C7" s="55">
        <f t="shared" ref="C7" si="8">500000/E7</f>
        <v>676.5899864682</v>
      </c>
      <c r="D7" s="56" t="s">
        <v>12</v>
      </c>
      <c r="E7" s="57">
        <v>739</v>
      </c>
      <c r="F7" s="57">
        <v>750</v>
      </c>
      <c r="G7" s="57" t="s">
        <v>13</v>
      </c>
      <c r="H7" s="57">
        <f t="shared" ref="H7" si="9">IF(D7="SELL",E7-F7,F7-E7)*C7</f>
        <v>7442.4898511502</v>
      </c>
      <c r="I7" s="57">
        <f t="shared" ref="I7" si="10">IF(D7="SELL",IF(G7="-","0",F7-G7),IF(D7="BUY",IF(G7="-","0",G7-F7)))*C7</f>
        <v>0</v>
      </c>
      <c r="J7" s="58">
        <f t="shared" ref="J7" si="11">SUM(H7:I7)</f>
        <v>7442.4898511502</v>
      </c>
    </row>
    <row r="8" ht="17.25" customHeight="1" spans="1:10">
      <c r="A8" s="53">
        <v>43476</v>
      </c>
      <c r="B8" s="54" t="s">
        <v>16</v>
      </c>
      <c r="C8" s="55">
        <f t="shared" ref="C8" si="12">500000/E8</f>
        <v>653.59477124183</v>
      </c>
      <c r="D8" s="56" t="s">
        <v>12</v>
      </c>
      <c r="E8" s="57">
        <v>765</v>
      </c>
      <c r="F8" s="57">
        <v>775</v>
      </c>
      <c r="G8" s="57">
        <v>795</v>
      </c>
      <c r="H8" s="57">
        <f t="shared" ref="H8" si="13">IF(D8="SELL",E8-F8,F8-E8)*C8</f>
        <v>6535.9477124183</v>
      </c>
      <c r="I8" s="57">
        <f t="shared" ref="I8" si="14">IF(D8="SELL",IF(G8="-","0",F8-G8),IF(D8="BUY",IF(G8="-","0",G8-F8)))*C8</f>
        <v>13071.8954248366</v>
      </c>
      <c r="J8" s="58">
        <f t="shared" ref="J8" si="15">SUM(H8:I8)</f>
        <v>19607.8431372549</v>
      </c>
    </row>
    <row r="9" ht="17.25" customHeight="1" spans="1:10">
      <c r="A9" s="53">
        <v>43475</v>
      </c>
      <c r="B9" s="54" t="s">
        <v>17</v>
      </c>
      <c r="C9" s="55">
        <f t="shared" ref="C9" si="16">500000/E9</f>
        <v>1700.68027210884</v>
      </c>
      <c r="D9" s="56" t="s">
        <v>12</v>
      </c>
      <c r="E9" s="57">
        <v>294</v>
      </c>
      <c r="F9" s="57">
        <v>294</v>
      </c>
      <c r="G9" s="57" t="s">
        <v>13</v>
      </c>
      <c r="H9" s="57">
        <f t="shared" ref="H9" si="17">IF(D9="SELL",E9-F9,F9-E9)*C9</f>
        <v>0</v>
      </c>
      <c r="I9" s="57">
        <f t="shared" ref="I9" si="18">IF(D9="SELL",IF(G9="-","0",F9-G9),IF(D9="BUY",IF(G9="-","0",G9-F9)))*C9</f>
        <v>0</v>
      </c>
      <c r="J9" s="58">
        <f t="shared" ref="J9" si="19">SUM(H9:I9)</f>
        <v>0</v>
      </c>
    </row>
    <row r="10" ht="17.25" customHeight="1" spans="1:10">
      <c r="A10" s="53">
        <v>43474</v>
      </c>
      <c r="B10" s="54" t="s">
        <v>18</v>
      </c>
      <c r="C10" s="55">
        <f t="shared" ref="C10" si="20">500000/E10</f>
        <v>1400.56022408964</v>
      </c>
      <c r="D10" s="56" t="s">
        <v>12</v>
      </c>
      <c r="E10" s="57">
        <v>357</v>
      </c>
      <c r="F10" s="57">
        <v>351</v>
      </c>
      <c r="G10" s="57" t="s">
        <v>13</v>
      </c>
      <c r="H10" s="57">
        <f t="shared" ref="H10" si="21">IF(D10="SELL",E10-F10,F10-E10)*C10</f>
        <v>-8403.36134453781</v>
      </c>
      <c r="I10" s="57">
        <f t="shared" ref="I10" si="22">IF(D10="SELL",IF(G10="-","0",F10-G10),IF(D10="BUY",IF(G10="-","0",G10-F10)))*C10</f>
        <v>0</v>
      </c>
      <c r="J10" s="58">
        <f t="shared" ref="J10" si="23">SUM(H10:I10)</f>
        <v>-8403.36134453781</v>
      </c>
    </row>
    <row r="11" ht="17.25" customHeight="1" spans="1:10">
      <c r="A11" s="53">
        <v>43469</v>
      </c>
      <c r="B11" s="54" t="s">
        <v>19</v>
      </c>
      <c r="C11" s="55">
        <f t="shared" ref="C11" si="24">500000/E11</f>
        <v>1091.70305676856</v>
      </c>
      <c r="D11" s="56" t="s">
        <v>12</v>
      </c>
      <c r="E11" s="57">
        <v>458</v>
      </c>
      <c r="F11" s="57">
        <v>466</v>
      </c>
      <c r="G11" s="57">
        <v>471</v>
      </c>
      <c r="H11" s="57">
        <f t="shared" ref="H11" si="25">IF(D11="SELL",E11-F11,F11-E11)*C11</f>
        <v>8733.62445414847</v>
      </c>
      <c r="I11" s="57">
        <f t="shared" ref="I11" si="26">IF(D11="SELL",IF(G11="-","0",F11-G11),IF(D11="BUY",IF(G11="-","0",G11-F11)))*C11</f>
        <v>5458.51528384279</v>
      </c>
      <c r="J11" s="58">
        <f t="shared" ref="J11" si="27">SUM(H11:I11)</f>
        <v>14192.1397379913</v>
      </c>
    </row>
    <row r="12" ht="17.25" customHeight="1" spans="1:10">
      <c r="A12" s="53">
        <v>43468</v>
      </c>
      <c r="B12" s="54" t="s">
        <v>20</v>
      </c>
      <c r="C12" s="55">
        <f t="shared" ref="C12" si="28">500000/E12</f>
        <v>301.932367149758</v>
      </c>
      <c r="D12" s="56" t="s">
        <v>21</v>
      </c>
      <c r="E12" s="57">
        <v>1656</v>
      </c>
      <c r="F12" s="57">
        <v>1635</v>
      </c>
      <c r="G12" s="57">
        <v>1610</v>
      </c>
      <c r="H12" s="57">
        <f t="shared" ref="H12" si="29">IF(D12="SELL",E12-F12,F12-E12)*C12</f>
        <v>6340.57971014493</v>
      </c>
      <c r="I12" s="57">
        <f t="shared" ref="I12" si="30">IF(D12="SELL",IF(G12="-","0",F12-G12),IF(D12="BUY",IF(G12="-","0",G12-F12)))*C12</f>
        <v>7548.30917874396</v>
      </c>
      <c r="J12" s="58">
        <f t="shared" ref="J12" si="31">SUM(H12:I12)</f>
        <v>13888.8888888889</v>
      </c>
    </row>
    <row r="13" ht="17.25" customHeight="1" spans="1:10">
      <c r="A13" s="53">
        <v>43468</v>
      </c>
      <c r="B13" s="54" t="s">
        <v>22</v>
      </c>
      <c r="C13" s="55">
        <f t="shared" ref="C13" si="32">500000/E13</f>
        <v>427.715996578272</v>
      </c>
      <c r="D13" s="56" t="s">
        <v>12</v>
      </c>
      <c r="E13" s="57">
        <v>1169</v>
      </c>
      <c r="F13" s="57">
        <v>1155</v>
      </c>
      <c r="G13" s="57" t="s">
        <v>13</v>
      </c>
      <c r="H13" s="57">
        <f t="shared" ref="H13" si="33">IF(D13="SELL",E13-F13,F13-E13)*C13</f>
        <v>-5988.02395209581</v>
      </c>
      <c r="I13" s="57">
        <f t="shared" ref="I13" si="34">IF(D13="SELL",IF(G13="-","0",F13-G13),IF(D13="BUY",IF(G13="-","0",G13-F13)))*C13</f>
        <v>0</v>
      </c>
      <c r="J13" s="58">
        <f t="shared" ref="J13" si="35">SUM(H13:I13)</f>
        <v>-5988.02395209581</v>
      </c>
    </row>
    <row r="14" ht="17.25" customHeight="1" spans="1:10">
      <c r="A14" s="53">
        <v>43466</v>
      </c>
      <c r="B14" s="54" t="s">
        <v>23</v>
      </c>
      <c r="C14" s="55">
        <f t="shared" ref="C14" si="36">500000/E14</f>
        <v>816.993464052288</v>
      </c>
      <c r="D14" s="56" t="s">
        <v>12</v>
      </c>
      <c r="E14" s="57">
        <v>612</v>
      </c>
      <c r="F14" s="57">
        <v>612</v>
      </c>
      <c r="G14" s="57" t="s">
        <v>13</v>
      </c>
      <c r="H14" s="57">
        <f t="shared" ref="H14" si="37">IF(D14="SELL",E14-F14,F14-E14)*C14</f>
        <v>0</v>
      </c>
      <c r="I14" s="57">
        <f t="shared" ref="I14" si="38">IF(D14="SELL",IF(G14="-","0",F14-G14),IF(D14="BUY",IF(G14="-","0",G14-F14)))*C14</f>
        <v>0</v>
      </c>
      <c r="J14" s="58">
        <f t="shared" ref="J14" si="39">SUM(H14:I14)</f>
        <v>0</v>
      </c>
    </row>
    <row r="15" ht="17.25" customHeight="1" spans="1:10">
      <c r="A15" s="53">
        <v>43465</v>
      </c>
      <c r="B15" s="54" t="s">
        <v>24</v>
      </c>
      <c r="C15" s="55">
        <f t="shared" ref="C15" si="40">500000/E15</f>
        <v>722.543352601156</v>
      </c>
      <c r="D15" s="56" t="s">
        <v>12</v>
      </c>
      <c r="E15" s="57">
        <v>692</v>
      </c>
      <c r="F15" s="57">
        <v>691</v>
      </c>
      <c r="G15" s="57" t="s">
        <v>13</v>
      </c>
      <c r="H15" s="57">
        <f t="shared" ref="H15" si="41">IF(D15="SELL",E15-F15,F15-E15)*C15</f>
        <v>-722.543352601156</v>
      </c>
      <c r="I15" s="57">
        <f t="shared" ref="I15" si="42">IF(D15="SELL",IF(G15="-","0",F15-G15),IF(D15="BUY",IF(G15="-","0",G15-F15)))*C15</f>
        <v>0</v>
      </c>
      <c r="J15" s="58">
        <f t="shared" ref="J15" si="43">SUM(H15:I15)</f>
        <v>-722.543352601156</v>
      </c>
    </row>
    <row r="16" ht="17.25" customHeight="1" spans="1:10">
      <c r="A16" s="53">
        <v>43462</v>
      </c>
      <c r="B16" s="54" t="s">
        <v>25</v>
      </c>
      <c r="C16" s="55">
        <f t="shared" ref="C16" si="44">500000/E16</f>
        <v>314.465408805031</v>
      </c>
      <c r="D16" s="56" t="s">
        <v>12</v>
      </c>
      <c r="E16" s="57">
        <v>1590</v>
      </c>
      <c r="F16" s="57">
        <v>1615</v>
      </c>
      <c r="G16" s="57">
        <v>1650</v>
      </c>
      <c r="H16" s="57">
        <f t="shared" ref="H16" si="45">IF(D16="SELL",E16-F16,F16-E16)*C16</f>
        <v>7861.63522012579</v>
      </c>
      <c r="I16" s="57">
        <f t="shared" ref="I16" si="46">IF(D16="SELL",IF(G16="-","0",F16-G16),IF(D16="BUY",IF(G16="-","0",G16-F16)))*C16</f>
        <v>11006.2893081761</v>
      </c>
      <c r="J16" s="58">
        <f t="shared" ref="J16" si="47">SUM(H16:I16)</f>
        <v>18867.9245283019</v>
      </c>
    </row>
    <row r="17" ht="17.25" customHeight="1" spans="1:10">
      <c r="A17" s="53">
        <v>43461</v>
      </c>
      <c r="B17" s="54" t="s">
        <v>26</v>
      </c>
      <c r="C17" s="55">
        <f t="shared" ref="C17" si="48">500000/E17</f>
        <v>728.862973760933</v>
      </c>
      <c r="D17" s="56" t="s">
        <v>12</v>
      </c>
      <c r="E17" s="57">
        <v>686</v>
      </c>
      <c r="F17" s="57">
        <v>686</v>
      </c>
      <c r="G17" s="57" t="s">
        <v>13</v>
      </c>
      <c r="H17" s="57">
        <f t="shared" ref="H17" si="49">IF(D17="SELL",E17-F17,F17-E17)*C17</f>
        <v>0</v>
      </c>
      <c r="I17" s="57">
        <f t="shared" ref="I17" si="50">IF(D17="SELL",IF(G17="-","0",F17-G17),IF(D17="BUY",IF(G17="-","0",G17-F17)))*C17</f>
        <v>0</v>
      </c>
      <c r="J17" s="58">
        <f t="shared" ref="J17" si="51">SUM(H17:I17)</f>
        <v>0</v>
      </c>
    </row>
    <row r="18" ht="17.25" customHeight="1" spans="1:10">
      <c r="A18" s="53">
        <v>43460</v>
      </c>
      <c r="B18" s="54" t="s">
        <v>27</v>
      </c>
      <c r="C18" s="55">
        <f t="shared" ref="C18" si="52">500000/E18</f>
        <v>700.280112044818</v>
      </c>
      <c r="D18" s="56" t="s">
        <v>21</v>
      </c>
      <c r="E18" s="57">
        <v>714</v>
      </c>
      <c r="F18" s="57">
        <v>730</v>
      </c>
      <c r="G18" s="57" t="s">
        <v>13</v>
      </c>
      <c r="H18" s="57">
        <f t="shared" ref="H18" si="53">IF(D18="SELL",E18-F18,F18-E18)*C18</f>
        <v>-11204.4817927171</v>
      </c>
      <c r="I18" s="57">
        <f t="shared" ref="I18" si="54">IF(D18="SELL",IF(G18="-","0",F18-G18),IF(D18="BUY",IF(G18="-","0",G18-F18)))*C18</f>
        <v>0</v>
      </c>
      <c r="J18" s="58">
        <f t="shared" ref="J18" si="55">SUM(H18:I18)</f>
        <v>-11204.4817927171</v>
      </c>
    </row>
    <row r="19" ht="17.25" customHeight="1" spans="1:10">
      <c r="A19" s="53">
        <v>43458</v>
      </c>
      <c r="B19" s="54" t="s">
        <v>28</v>
      </c>
      <c r="C19" s="55">
        <f t="shared" ref="C19" si="56">500000/E19</f>
        <v>596.658711217184</v>
      </c>
      <c r="D19" s="56" t="s">
        <v>21</v>
      </c>
      <c r="E19" s="57">
        <v>838</v>
      </c>
      <c r="F19" s="57">
        <v>838</v>
      </c>
      <c r="G19" s="57" t="s">
        <v>13</v>
      </c>
      <c r="H19" s="57">
        <f t="shared" ref="H19" si="57">IF(D19="SELL",E19-F19,F19-E19)*C19</f>
        <v>0</v>
      </c>
      <c r="I19" s="57">
        <f t="shared" ref="I19" si="58">IF(D19="SELL",IF(G19="-","0",F19-G19),IF(D19="BUY",IF(G19="-","0",G19-F19)))*C19</f>
        <v>0</v>
      </c>
      <c r="J19" s="58">
        <f t="shared" ref="J19" si="59">SUM(H19:I19)</f>
        <v>0</v>
      </c>
    </row>
    <row r="20" ht="17.25" customHeight="1" spans="1:10">
      <c r="A20" s="53">
        <v>43455</v>
      </c>
      <c r="B20" s="54" t="s">
        <v>27</v>
      </c>
      <c r="C20" s="55">
        <f t="shared" ref="C20" si="60">500000/E20</f>
        <v>621.890547263682</v>
      </c>
      <c r="D20" s="56" t="s">
        <v>21</v>
      </c>
      <c r="E20" s="57">
        <v>804</v>
      </c>
      <c r="F20" s="57">
        <v>790</v>
      </c>
      <c r="G20" s="57" t="s">
        <v>13</v>
      </c>
      <c r="H20" s="57">
        <f t="shared" ref="H20" si="61">IF(D20="SELL",E20-F20,F20-E20)*C20</f>
        <v>8706.46766169154</v>
      </c>
      <c r="I20" s="57">
        <f t="shared" ref="I20" si="62">IF(D20="SELL",IF(G20="-","0",F20-G20),IF(D20="BUY",IF(G20="-","0",G20-F20)))*C20</f>
        <v>0</v>
      </c>
      <c r="J20" s="58">
        <f t="shared" ref="J20" si="63">SUM(H20:I20)</f>
        <v>8706.46766169154</v>
      </c>
    </row>
    <row r="21" ht="17.25" customHeight="1" spans="1:10">
      <c r="A21" s="53">
        <v>43454</v>
      </c>
      <c r="B21" s="54" t="s">
        <v>28</v>
      </c>
      <c r="C21" s="55">
        <f t="shared" ref="C21" si="64">500000/E21</f>
        <v>589.622641509434</v>
      </c>
      <c r="D21" s="56" t="s">
        <v>21</v>
      </c>
      <c r="E21" s="57">
        <v>848</v>
      </c>
      <c r="F21" s="57">
        <v>835</v>
      </c>
      <c r="G21" s="57" t="s">
        <v>13</v>
      </c>
      <c r="H21" s="57">
        <f t="shared" ref="H21" si="65">IF(D21="SELL",E21-F21,F21-E21)*C21</f>
        <v>7665.09433962264</v>
      </c>
      <c r="I21" s="57">
        <f t="shared" ref="I21" si="66">IF(D21="SELL",IF(G21="-","0",F21-G21),IF(D21="BUY",IF(G21="-","0",G21-F21)))*C21</f>
        <v>0</v>
      </c>
      <c r="J21" s="58">
        <f t="shared" ref="J21" si="67">SUM(H21:I21)</f>
        <v>7665.09433962264</v>
      </c>
    </row>
    <row r="22" ht="17.25" customHeight="1" spans="1:10">
      <c r="A22" s="53">
        <v>43453</v>
      </c>
      <c r="B22" s="54" t="s">
        <v>29</v>
      </c>
      <c r="C22" s="55">
        <f t="shared" ref="C22" si="68">500000/E22</f>
        <v>500</v>
      </c>
      <c r="D22" s="56" t="s">
        <v>21</v>
      </c>
      <c r="E22" s="57">
        <v>1000</v>
      </c>
      <c r="F22" s="57">
        <v>1000</v>
      </c>
      <c r="G22" s="57" t="s">
        <v>13</v>
      </c>
      <c r="H22" s="57">
        <f t="shared" ref="H22" si="69">IF(D22="SELL",E22-F22,F22-E22)*C22</f>
        <v>0</v>
      </c>
      <c r="I22" s="57">
        <f t="shared" ref="I22" si="70">IF(D22="SELL",IF(G22="-","0",F22-G22),IF(D22="BUY",IF(G22="-","0",G22-F22)))*C22</f>
        <v>0</v>
      </c>
      <c r="J22" s="58">
        <f t="shared" ref="J22" si="71">SUM(H22:I22)</f>
        <v>0</v>
      </c>
    </row>
    <row r="23" ht="17.25" customHeight="1" spans="1:10">
      <c r="A23" s="53">
        <v>43452</v>
      </c>
      <c r="B23" s="54" t="s">
        <v>25</v>
      </c>
      <c r="C23" s="55">
        <f t="shared" ref="C23" si="72">500000/E23</f>
        <v>305.810397553517</v>
      </c>
      <c r="D23" s="56" t="s">
        <v>12</v>
      </c>
      <c r="E23" s="57">
        <v>1635</v>
      </c>
      <c r="F23" s="57">
        <v>1660</v>
      </c>
      <c r="G23" s="57">
        <v>1685</v>
      </c>
      <c r="H23" s="57">
        <f t="shared" ref="H23" si="73">IF(D23="SELL",E23-F23,F23-E23)*C23</f>
        <v>7645.25993883792</v>
      </c>
      <c r="I23" s="57">
        <f t="shared" ref="I23" si="74">IF(D23="SELL",IF(G23="-","0",F23-G23),IF(D23="BUY",IF(G23="-","0",G23-F23)))*C23</f>
        <v>7645.25993883792</v>
      </c>
      <c r="J23" s="58">
        <f t="shared" ref="J23" si="75">SUM(H23:I23)</f>
        <v>15290.5198776758</v>
      </c>
    </row>
    <row r="24" ht="17.25" customHeight="1" spans="1:10">
      <c r="A24" s="53">
        <v>43451</v>
      </c>
      <c r="B24" s="54" t="s">
        <v>25</v>
      </c>
      <c r="C24" s="55">
        <f t="shared" ref="C24" si="76">500000/E24</f>
        <v>310.945273631841</v>
      </c>
      <c r="D24" s="56" t="s">
        <v>12</v>
      </c>
      <c r="E24" s="57">
        <v>1608</v>
      </c>
      <c r="F24" s="57">
        <v>1620</v>
      </c>
      <c r="G24" s="57" t="s">
        <v>13</v>
      </c>
      <c r="H24" s="57">
        <f t="shared" ref="H24" si="77">IF(D24="SELL",E24-F24,F24-E24)*C24</f>
        <v>3731.34328358209</v>
      </c>
      <c r="I24" s="57">
        <f t="shared" ref="I24" si="78">IF(D24="SELL",IF(G24="-","0",F24-G24),IF(D24="BUY",IF(G24="-","0",G24-F24)))*C24</f>
        <v>0</v>
      </c>
      <c r="J24" s="58">
        <f t="shared" ref="J24" si="79">SUM(H24:I24)</f>
        <v>3731.34328358209</v>
      </c>
    </row>
    <row r="25" ht="17.25" customHeight="1" spans="1:10">
      <c r="A25" s="53">
        <v>43448</v>
      </c>
      <c r="B25" s="54" t="s">
        <v>30</v>
      </c>
      <c r="C25" s="55">
        <f t="shared" ref="C25" si="80">500000/E25</f>
        <v>671.140939597315</v>
      </c>
      <c r="D25" s="56" t="s">
        <v>12</v>
      </c>
      <c r="E25" s="57">
        <v>745</v>
      </c>
      <c r="F25" s="57">
        <v>745</v>
      </c>
      <c r="G25" s="57" t="s">
        <v>13</v>
      </c>
      <c r="H25" s="57">
        <f t="shared" ref="H25" si="81">IF(D25="SELL",E25-F25,F25-E25)*C25</f>
        <v>0</v>
      </c>
      <c r="I25" s="57">
        <f t="shared" ref="I25" si="82">IF(D25="SELL",IF(G25="-","0",F25-G25),IF(D25="BUY",IF(G25="-","0",G25-F25)))*C25</f>
        <v>0</v>
      </c>
      <c r="J25" s="58">
        <f t="shared" ref="J25" si="83">SUM(H25:I25)</f>
        <v>0</v>
      </c>
    </row>
    <row r="26" ht="17.25" customHeight="1" spans="1:10">
      <c r="A26" s="53">
        <v>43447</v>
      </c>
      <c r="B26" s="54" t="s">
        <v>31</v>
      </c>
      <c r="C26" s="55">
        <f t="shared" ref="C26" si="84">500000/E26</f>
        <v>1453.48837209302</v>
      </c>
      <c r="D26" s="56" t="s">
        <v>12</v>
      </c>
      <c r="E26" s="57">
        <v>344</v>
      </c>
      <c r="F26" s="57">
        <v>345</v>
      </c>
      <c r="G26" s="57" t="s">
        <v>13</v>
      </c>
      <c r="H26" s="57">
        <f t="shared" ref="H26" si="85">IF(D26="SELL",E26-F26,F26-E26)*C26</f>
        <v>1453.48837209302</v>
      </c>
      <c r="I26" s="57">
        <f t="shared" ref="I26" si="86">IF(D26="SELL",IF(G26="-","0",F26-G26),IF(D26="BUY",IF(G26="-","0",G26-F26)))*C26</f>
        <v>0</v>
      </c>
      <c r="J26" s="58">
        <f t="shared" ref="J26" si="87">SUM(H26:I26)</f>
        <v>1453.48837209302</v>
      </c>
    </row>
    <row r="27" ht="17.25" customHeight="1" spans="1:10">
      <c r="A27" s="53">
        <v>43446</v>
      </c>
      <c r="B27" s="54" t="s">
        <v>32</v>
      </c>
      <c r="C27" s="55">
        <f t="shared" ref="C27" si="88">500000/E27</f>
        <v>922.509225092251</v>
      </c>
      <c r="D27" s="56" t="s">
        <v>12</v>
      </c>
      <c r="E27" s="57">
        <v>542</v>
      </c>
      <c r="F27" s="57">
        <v>538</v>
      </c>
      <c r="G27" s="57" t="s">
        <v>13</v>
      </c>
      <c r="H27" s="57">
        <f t="shared" ref="H27" si="89">IF(D27="SELL",E27-F27,F27-E27)*C27</f>
        <v>-3690.036900369</v>
      </c>
      <c r="I27" s="57">
        <f t="shared" ref="I27" si="90">IF(D27="SELL",IF(G27="-","0",F27-G27),IF(D27="BUY",IF(G27="-","0",G27-F27)))*C27</f>
        <v>0</v>
      </c>
      <c r="J27" s="58">
        <f t="shared" ref="J27" si="91">SUM(H27:I27)</f>
        <v>-3690.036900369</v>
      </c>
    </row>
    <row r="28" ht="17.25" customHeight="1" spans="1:10">
      <c r="A28" s="53">
        <v>43445</v>
      </c>
      <c r="B28" s="54" t="s">
        <v>25</v>
      </c>
      <c r="C28" s="55">
        <f t="shared" ref="C28" si="92">500000/E28</f>
        <v>326.797385620915</v>
      </c>
      <c r="D28" s="56" t="s">
        <v>12</v>
      </c>
      <c r="E28" s="57">
        <v>1530</v>
      </c>
      <c r="F28" s="57">
        <v>1550</v>
      </c>
      <c r="G28" s="57" t="s">
        <v>13</v>
      </c>
      <c r="H28" s="57">
        <f t="shared" ref="H28" si="93">IF(D28="SELL",E28-F28,F28-E28)*C28</f>
        <v>6535.9477124183</v>
      </c>
      <c r="I28" s="57">
        <f t="shared" ref="I28" si="94">IF(D28="SELL",IF(G28="-","0",F28-G28),IF(D28="BUY",IF(G28="-","0",G28-F28)))*C28</f>
        <v>0</v>
      </c>
      <c r="J28" s="58">
        <f t="shared" ref="J28" si="95">SUM(H28:I28)</f>
        <v>6535.9477124183</v>
      </c>
    </row>
    <row r="29" ht="17.25" customHeight="1" spans="1:10">
      <c r="A29" s="53">
        <v>43445</v>
      </c>
      <c r="B29" s="54" t="s">
        <v>33</v>
      </c>
      <c r="C29" s="55">
        <f t="shared" ref="C29" si="96">500000/E29</f>
        <v>683.060109289617</v>
      </c>
      <c r="D29" s="56" t="s">
        <v>21</v>
      </c>
      <c r="E29" s="57">
        <v>732</v>
      </c>
      <c r="F29" s="57">
        <v>743</v>
      </c>
      <c r="G29" s="57" t="s">
        <v>13</v>
      </c>
      <c r="H29" s="57">
        <f t="shared" ref="H29" si="97">IF(D29="SELL",E29-F29,F29-E29)*C29</f>
        <v>-7513.66120218579</v>
      </c>
      <c r="I29" s="57">
        <f t="shared" ref="I29" si="98">IF(D29="SELL",IF(G29="-","0",F29-G29),IF(D29="BUY",IF(G29="-","0",G29-F29)))*C29</f>
        <v>0</v>
      </c>
      <c r="J29" s="58">
        <f t="shared" ref="J29" si="99">SUM(H29:I29)</f>
        <v>-7513.66120218579</v>
      </c>
    </row>
    <row r="30" ht="17.25" customHeight="1" spans="1:10">
      <c r="A30" s="53">
        <v>43444</v>
      </c>
      <c r="B30" s="54" t="s">
        <v>34</v>
      </c>
      <c r="C30" s="55">
        <f t="shared" ref="C30" si="100">500000/E30</f>
        <v>847.457627118644</v>
      </c>
      <c r="D30" s="56" t="s">
        <v>21</v>
      </c>
      <c r="E30" s="57">
        <v>590</v>
      </c>
      <c r="F30" s="57">
        <v>580</v>
      </c>
      <c r="G30" s="57" t="s">
        <v>13</v>
      </c>
      <c r="H30" s="57">
        <f t="shared" ref="H30" si="101">IF(D30="SELL",E30-F30,F30-E30)*C30</f>
        <v>8474.57627118644</v>
      </c>
      <c r="I30" s="57">
        <f t="shared" ref="I30" si="102">IF(D30="SELL",IF(G30="-","0",F30-G30),IF(D30="BUY",IF(G30="-","0",G30-F30)))*C30</f>
        <v>0</v>
      </c>
      <c r="J30" s="58">
        <f t="shared" ref="J30" si="103">SUM(H30:I30)</f>
        <v>8474.57627118644</v>
      </c>
    </row>
    <row r="31" ht="17.25" customHeight="1" spans="1:10">
      <c r="A31" s="53">
        <v>43441</v>
      </c>
      <c r="B31" s="54" t="s">
        <v>35</v>
      </c>
      <c r="C31" s="55">
        <f t="shared" ref="C31" si="104">500000/E31</f>
        <v>1228.50122850123</v>
      </c>
      <c r="D31" s="56" t="s">
        <v>21</v>
      </c>
      <c r="E31" s="57">
        <v>407</v>
      </c>
      <c r="F31" s="57">
        <v>404</v>
      </c>
      <c r="G31" s="57" t="s">
        <v>13</v>
      </c>
      <c r="H31" s="57">
        <f t="shared" ref="H31" si="105">IF(D31="SELL",E31-F31,F31-E31)*C31</f>
        <v>3685.50368550369</v>
      </c>
      <c r="I31" s="57">
        <f t="shared" ref="I31" si="106">IF(D31="SELL",IF(G31="-","0",F31-G31),IF(D31="BUY",IF(G31="-","0",G31-F31)))*C31</f>
        <v>0</v>
      </c>
      <c r="J31" s="58">
        <f t="shared" ref="J31" si="107">SUM(H31:I31)</f>
        <v>3685.50368550369</v>
      </c>
    </row>
    <row r="32" ht="17.25" customHeight="1" spans="1:10">
      <c r="A32" s="53">
        <v>43440</v>
      </c>
      <c r="B32" s="54" t="s">
        <v>36</v>
      </c>
      <c r="C32" s="55">
        <f t="shared" ref="C32" si="108">500000/E32</f>
        <v>1607.71704180064</v>
      </c>
      <c r="D32" s="56" t="s">
        <v>21</v>
      </c>
      <c r="E32" s="57">
        <v>311</v>
      </c>
      <c r="F32" s="57">
        <v>307</v>
      </c>
      <c r="G32" s="57" t="s">
        <v>13</v>
      </c>
      <c r="H32" s="57">
        <f t="shared" ref="H32" si="109">IF(D32="SELL",E32-F32,F32-E32)*C32</f>
        <v>6430.86816720257</v>
      </c>
      <c r="I32" s="57">
        <f t="shared" ref="I32" si="110">IF(D32="SELL",IF(G32="-","0",F32-G32),IF(D32="BUY",IF(G32="-","0",G32-F32)))*C32</f>
        <v>0</v>
      </c>
      <c r="J32" s="58">
        <f t="shared" ref="J32" si="111">SUM(H32:I32)</f>
        <v>6430.86816720257</v>
      </c>
    </row>
    <row r="33" ht="17.25" customHeight="1" spans="1:10">
      <c r="A33" s="53">
        <v>43439</v>
      </c>
      <c r="B33" s="54" t="s">
        <v>37</v>
      </c>
      <c r="C33" s="55">
        <f t="shared" ref="C33" si="112">500000/E33</f>
        <v>332.225913621262</v>
      </c>
      <c r="D33" s="56" t="s">
        <v>21</v>
      </c>
      <c r="E33" s="57">
        <v>1505</v>
      </c>
      <c r="F33" s="57">
        <v>1485</v>
      </c>
      <c r="G33" s="57" t="s">
        <v>13</v>
      </c>
      <c r="H33" s="57">
        <f t="shared" ref="H33" si="113">IF(D33="SELL",E33-F33,F33-E33)*C33</f>
        <v>6644.51827242525</v>
      </c>
      <c r="I33" s="57">
        <f t="shared" ref="I33" si="114">IF(D33="SELL",IF(G33="-","0",F33-G33),IF(D33="BUY",IF(G33="-","0",G33-F33)))*C33</f>
        <v>0</v>
      </c>
      <c r="J33" s="58">
        <f t="shared" ref="J33" si="115">SUM(H33:I33)</f>
        <v>6644.51827242525</v>
      </c>
    </row>
    <row r="34" ht="17.25" customHeight="1" spans="1:10">
      <c r="A34" s="53">
        <v>43438</v>
      </c>
      <c r="B34" s="54" t="s">
        <v>38</v>
      </c>
      <c r="C34" s="55">
        <f t="shared" ref="C34" si="116">500000/E34</f>
        <v>627.352572145546</v>
      </c>
      <c r="D34" s="56" t="s">
        <v>21</v>
      </c>
      <c r="E34" s="57">
        <v>797</v>
      </c>
      <c r="F34" s="57">
        <v>802</v>
      </c>
      <c r="G34" s="57">
        <v>630</v>
      </c>
      <c r="H34" s="57">
        <f t="shared" ref="H34" si="117">IF(D34="SELL",E34-F34,F34-E34)*C34</f>
        <v>-3136.76286072773</v>
      </c>
      <c r="I34" s="57">
        <f t="shared" ref="I34" si="118">IF(D34="SELL",IF(G34="-","0",F34-G34),IF(D34="BUY",IF(G34="-","0",G34-F34)))*C34</f>
        <v>107904.642409034</v>
      </c>
      <c r="J34" s="58">
        <f t="shared" ref="J34" si="119">SUM(H34:I34)</f>
        <v>104767.879548306</v>
      </c>
    </row>
    <row r="35" ht="17.25" customHeight="1" spans="1:10">
      <c r="A35" s="53">
        <v>43437</v>
      </c>
      <c r="B35" s="54" t="s">
        <v>39</v>
      </c>
      <c r="C35" s="55">
        <f t="shared" ref="C35" si="120">500000/E35</f>
        <v>773.993808049536</v>
      </c>
      <c r="D35" s="56" t="s">
        <v>21</v>
      </c>
      <c r="E35" s="57">
        <v>646</v>
      </c>
      <c r="F35" s="57">
        <v>636</v>
      </c>
      <c r="G35" s="57">
        <v>630</v>
      </c>
      <c r="H35" s="57">
        <f t="shared" ref="H35" si="121">IF(D35="SELL",E35-F35,F35-E35)*C35</f>
        <v>7739.93808049536</v>
      </c>
      <c r="I35" s="57">
        <f t="shared" ref="I35" si="122">IF(D35="SELL",IF(G35="-","0",F35-G35),IF(D35="BUY",IF(G35="-","0",G35-F35)))*C35</f>
        <v>4643.96284829721</v>
      </c>
      <c r="J35" s="58">
        <f t="shared" ref="J35" si="123">SUM(H35:I35)</f>
        <v>12383.9009287926</v>
      </c>
    </row>
    <row r="36" ht="17.25" customHeight="1" spans="1:10">
      <c r="A36" s="53">
        <v>43434</v>
      </c>
      <c r="B36" s="54" t="s">
        <v>40</v>
      </c>
      <c r="C36" s="55">
        <f t="shared" ref="C36:C37" si="124">500000/E36</f>
        <v>757.575757575758</v>
      </c>
      <c r="D36" s="56" t="s">
        <v>12</v>
      </c>
      <c r="E36" s="57">
        <v>660</v>
      </c>
      <c r="F36" s="57">
        <v>668</v>
      </c>
      <c r="G36" s="57">
        <v>673</v>
      </c>
      <c r="H36" s="57">
        <f t="shared" ref="H36:H37" si="125">IF(D36="SELL",E36-F36,F36-E36)*C36</f>
        <v>6060.60606060606</v>
      </c>
      <c r="I36" s="57">
        <f t="shared" ref="I36:I37" si="126">IF(D36="SELL",IF(G36="-","0",F36-G36),IF(D36="BUY",IF(G36="-","0",G36-F36)))*C36</f>
        <v>3787.87878787879</v>
      </c>
      <c r="J36" s="58">
        <f t="shared" ref="J36:J37" si="127">SUM(H36:I36)</f>
        <v>9848.48484848485</v>
      </c>
    </row>
    <row r="37" ht="17.25" customHeight="1" spans="1:10">
      <c r="A37" s="53">
        <v>43433</v>
      </c>
      <c r="B37" s="54" t="s">
        <v>41</v>
      </c>
      <c r="C37" s="55">
        <f t="shared" si="124"/>
        <v>230.414746543779</v>
      </c>
      <c r="D37" s="56" t="s">
        <v>12</v>
      </c>
      <c r="E37" s="57">
        <v>2170</v>
      </c>
      <c r="F37" s="57">
        <v>2200</v>
      </c>
      <c r="G37" s="57" t="s">
        <v>13</v>
      </c>
      <c r="H37" s="57">
        <f t="shared" si="125"/>
        <v>6912.44239631336</v>
      </c>
      <c r="I37" s="57">
        <f t="shared" si="126"/>
        <v>0</v>
      </c>
      <c r="J37" s="58">
        <f t="shared" si="127"/>
        <v>6912.44239631336</v>
      </c>
    </row>
    <row r="38" ht="17.25" customHeight="1" spans="1:10">
      <c r="A38" s="53">
        <v>43431</v>
      </c>
      <c r="B38" s="54" t="s">
        <v>42</v>
      </c>
      <c r="C38" s="55">
        <f t="shared" ref="C38:C39" si="128">500000/E38</f>
        <v>494.071146245059</v>
      </c>
      <c r="D38" s="56" t="s">
        <v>12</v>
      </c>
      <c r="E38" s="57">
        <v>1012</v>
      </c>
      <c r="F38" s="57">
        <v>1012</v>
      </c>
      <c r="G38" s="57" t="s">
        <v>13</v>
      </c>
      <c r="H38" s="57">
        <f t="shared" ref="H38:H39" si="129">IF(D38="SELL",E38-F38,F38-E38)*C38</f>
        <v>0</v>
      </c>
      <c r="I38" s="57">
        <f t="shared" ref="I38:I39" si="130">IF(D38="SELL",IF(G38="-","0",F38-G38),IF(D38="BUY",IF(G38="-","0",G38-F38)))*C38</f>
        <v>0</v>
      </c>
      <c r="J38" s="58">
        <f t="shared" ref="J38:J39" si="131">SUM(H38:I38)</f>
        <v>0</v>
      </c>
    </row>
    <row r="39" ht="17.25" customHeight="1" spans="1:10">
      <c r="A39" s="53">
        <v>43430</v>
      </c>
      <c r="B39" s="54" t="s">
        <v>43</v>
      </c>
      <c r="C39" s="55">
        <f t="shared" si="128"/>
        <v>1121.07623318386</v>
      </c>
      <c r="D39" s="56" t="s">
        <v>21</v>
      </c>
      <c r="E39" s="57">
        <v>446</v>
      </c>
      <c r="F39" s="57">
        <v>444</v>
      </c>
      <c r="G39" s="57" t="s">
        <v>13</v>
      </c>
      <c r="H39" s="57">
        <f t="shared" si="129"/>
        <v>2242.15246636771</v>
      </c>
      <c r="I39" s="57">
        <f t="shared" si="130"/>
        <v>0</v>
      </c>
      <c r="J39" s="58">
        <f t="shared" si="131"/>
        <v>2242.15246636771</v>
      </c>
    </row>
    <row r="40" ht="17.25" customHeight="1" spans="1:10">
      <c r="A40" s="53">
        <v>43426</v>
      </c>
      <c r="B40" s="54" t="s">
        <v>44</v>
      </c>
      <c r="C40" s="55">
        <f t="shared" ref="C40:C41" si="132">500000/E40</f>
        <v>878.734622144112</v>
      </c>
      <c r="D40" s="56" t="s">
        <v>12</v>
      </c>
      <c r="E40" s="57">
        <v>569</v>
      </c>
      <c r="F40" s="57">
        <v>562</v>
      </c>
      <c r="G40" s="57" t="s">
        <v>13</v>
      </c>
      <c r="H40" s="57">
        <f t="shared" ref="H40:H41" si="133">IF(D40="SELL",E40-F40,F40-E40)*C40</f>
        <v>-6151.14235500879</v>
      </c>
      <c r="I40" s="57">
        <f t="shared" ref="I40:I41" si="134">IF(D40="SELL",IF(G40="-","0",F40-G40),IF(D40="BUY",IF(G40="-","0",G40-F40)))*C40</f>
        <v>0</v>
      </c>
      <c r="J40" s="58">
        <f t="shared" ref="J40:J41" si="135">SUM(H40:I40)</f>
        <v>-6151.14235500879</v>
      </c>
    </row>
    <row r="41" ht="17.25" customHeight="1" spans="1:10">
      <c r="A41" s="53">
        <v>43425</v>
      </c>
      <c r="B41" s="54" t="s">
        <v>45</v>
      </c>
      <c r="C41" s="55">
        <f t="shared" si="132"/>
        <v>1633.98692810458</v>
      </c>
      <c r="D41" s="56" t="s">
        <v>21</v>
      </c>
      <c r="E41" s="57">
        <v>306</v>
      </c>
      <c r="F41" s="57">
        <v>306</v>
      </c>
      <c r="G41" s="57" t="s">
        <v>13</v>
      </c>
      <c r="H41" s="57">
        <f t="shared" si="133"/>
        <v>0</v>
      </c>
      <c r="I41" s="57">
        <f t="shared" si="134"/>
        <v>0</v>
      </c>
      <c r="J41" s="58">
        <f t="shared" si="135"/>
        <v>0</v>
      </c>
    </row>
    <row r="42" ht="17.25" customHeight="1" spans="1:10">
      <c r="A42" s="53">
        <v>43423</v>
      </c>
      <c r="B42" s="54" t="s">
        <v>46</v>
      </c>
      <c r="C42" s="55">
        <f t="shared" ref="C42" si="136">500000/E42</f>
        <v>1766.78445229682</v>
      </c>
      <c r="D42" s="56" t="s">
        <v>12</v>
      </c>
      <c r="E42" s="57">
        <v>283</v>
      </c>
      <c r="F42" s="57">
        <v>279</v>
      </c>
      <c r="G42" s="57" t="s">
        <v>13</v>
      </c>
      <c r="H42" s="57">
        <f t="shared" ref="H42" si="137">IF(D42="SELL",E42-F42,F42-E42)*C42</f>
        <v>-7067.13780918728</v>
      </c>
      <c r="I42" s="57">
        <f t="shared" ref="I42" si="138">IF(D42="SELL",IF(G42="-","0",F42-G42),IF(D42="BUY",IF(G42="-","0",G42-F42)))*C42</f>
        <v>0</v>
      </c>
      <c r="J42" s="58">
        <f t="shared" ref="J42" si="139">SUM(H42:I42)</f>
        <v>-7067.13780918728</v>
      </c>
    </row>
    <row r="43" ht="17.25" customHeight="1" spans="1:10">
      <c r="A43" s="53">
        <v>43423</v>
      </c>
      <c r="B43" s="54" t="s">
        <v>47</v>
      </c>
      <c r="C43" s="55">
        <f t="shared" ref="C43" si="140">500000/E43</f>
        <v>1157.40740740741</v>
      </c>
      <c r="D43" s="56" t="s">
        <v>12</v>
      </c>
      <c r="E43" s="57">
        <v>432</v>
      </c>
      <c r="F43" s="57">
        <v>424</v>
      </c>
      <c r="G43" s="57" t="s">
        <v>13</v>
      </c>
      <c r="H43" s="57">
        <f t="shared" ref="H43" si="141">IF(D43="SELL",E43-F43,F43-E43)*C43</f>
        <v>-9259.25925925926</v>
      </c>
      <c r="I43" s="57">
        <f t="shared" ref="I43" si="142">IF(D43="SELL",IF(G43="-","0",F43-G43),IF(D43="BUY",IF(G43="-","0",G43-F43)))*C43</f>
        <v>0</v>
      </c>
      <c r="J43" s="58">
        <f t="shared" ref="J43" si="143">SUM(H43:I43)</f>
        <v>-9259.25925925926</v>
      </c>
    </row>
    <row r="44" ht="17.25" customHeight="1" spans="1:10">
      <c r="A44" s="53">
        <v>43420</v>
      </c>
      <c r="B44" s="54" t="s">
        <v>43</v>
      </c>
      <c r="C44" s="55">
        <f t="shared" ref="C44" si="144">500000/E44</f>
        <v>1091.70305676856</v>
      </c>
      <c r="D44" s="56" t="s">
        <v>12</v>
      </c>
      <c r="E44" s="57">
        <v>458</v>
      </c>
      <c r="F44" s="57">
        <v>464.8</v>
      </c>
      <c r="G44" s="57" t="s">
        <v>13</v>
      </c>
      <c r="H44" s="57">
        <f t="shared" ref="H44" si="145">IF(D44="SELL",E44-F44,F44-E44)*C44</f>
        <v>7423.58078602621</v>
      </c>
      <c r="I44" s="57">
        <f t="shared" ref="I44" si="146">IF(D44="SELL",IF(G44="-","0",F44-G44),IF(D44="BUY",IF(G44="-","0",G44-F44)))*C44</f>
        <v>0</v>
      </c>
      <c r="J44" s="58">
        <f t="shared" ref="J44" si="147">SUM(H44:I44)</f>
        <v>7423.58078602621</v>
      </c>
    </row>
    <row r="45" ht="17.25" customHeight="1" spans="1:10">
      <c r="A45" s="53">
        <v>43419</v>
      </c>
      <c r="B45" s="54" t="s">
        <v>48</v>
      </c>
      <c r="C45" s="55">
        <f t="shared" ref="C45" si="148">500000/E45</f>
        <v>1440.92219020173</v>
      </c>
      <c r="D45" s="56" t="s">
        <v>12</v>
      </c>
      <c r="E45" s="57">
        <v>347</v>
      </c>
      <c r="F45" s="57">
        <v>351</v>
      </c>
      <c r="G45" s="57" t="s">
        <v>13</v>
      </c>
      <c r="H45" s="57">
        <f t="shared" ref="H45" si="149">IF(D45="SELL",E45-F45,F45-E45)*C45</f>
        <v>5763.68876080692</v>
      </c>
      <c r="I45" s="57">
        <f t="shared" ref="I45" si="150">IF(D45="SELL",IF(G45="-","0",F45-G45),IF(D45="BUY",IF(G45="-","0",G45-F45)))*C45</f>
        <v>0</v>
      </c>
      <c r="J45" s="58">
        <f t="shared" ref="J45" si="151">SUM(H45:I45)</f>
        <v>5763.68876080692</v>
      </c>
    </row>
    <row r="46" ht="17.25" customHeight="1" spans="1:10">
      <c r="A46" s="53">
        <v>43418</v>
      </c>
      <c r="B46" s="54" t="s">
        <v>49</v>
      </c>
      <c r="C46" s="55">
        <f t="shared" ref="C46" si="152">500000/E46</f>
        <v>357.142857142857</v>
      </c>
      <c r="D46" s="56" t="s">
        <v>12</v>
      </c>
      <c r="E46" s="57">
        <v>1400</v>
      </c>
      <c r="F46" s="57">
        <v>1422</v>
      </c>
      <c r="G46" s="57" t="s">
        <v>13</v>
      </c>
      <c r="H46" s="57">
        <f t="shared" ref="H46" si="153">IF(D46="SELL",E46-F46,F46-E46)*C46</f>
        <v>7857.14285714286</v>
      </c>
      <c r="I46" s="57">
        <f t="shared" ref="I46" si="154">IF(D46="SELL",IF(G46="-","0",F46-G46),IF(D46="BUY",IF(G46="-","0",G46-F46)))*C46</f>
        <v>0</v>
      </c>
      <c r="J46" s="58">
        <f t="shared" ref="J46" si="155">SUM(H46:I46)</f>
        <v>7857.14285714286</v>
      </c>
    </row>
    <row r="47" ht="17.25" customHeight="1" spans="1:10">
      <c r="A47" s="53">
        <v>43416</v>
      </c>
      <c r="B47" s="54" t="s">
        <v>50</v>
      </c>
      <c r="C47" s="55">
        <f t="shared" ref="C47:C49" si="156">500000/E47</f>
        <v>1233.04562268804</v>
      </c>
      <c r="D47" s="56" t="s">
        <v>12</v>
      </c>
      <c r="E47" s="57">
        <v>405.5</v>
      </c>
      <c r="F47" s="57">
        <v>412</v>
      </c>
      <c r="G47" s="57" t="s">
        <v>13</v>
      </c>
      <c r="H47" s="57">
        <f t="shared" ref="H47:H49" si="157">IF(D47="SELL",E47-F47,F47-E47)*C47</f>
        <v>8014.79654747226</v>
      </c>
      <c r="I47" s="57">
        <f t="shared" ref="I47:I49" si="158">IF(D47="SELL",IF(G47="-","0",F47-G47),IF(D47="BUY",IF(G47="-","0",G47-F47)))*C47</f>
        <v>0</v>
      </c>
      <c r="J47" s="58">
        <f t="shared" ref="J47:J49" si="159">SUM(H47:I47)</f>
        <v>8014.79654747226</v>
      </c>
    </row>
    <row r="48" ht="17.25" customHeight="1" spans="1:10">
      <c r="A48" s="53">
        <v>43406</v>
      </c>
      <c r="B48" s="54" t="s">
        <v>51</v>
      </c>
      <c r="C48" s="55">
        <f t="shared" si="156"/>
        <v>1594.89633173844</v>
      </c>
      <c r="D48" s="56" t="s">
        <v>12</v>
      </c>
      <c r="E48" s="57">
        <v>313.5</v>
      </c>
      <c r="F48" s="57">
        <v>309</v>
      </c>
      <c r="G48" s="57" t="s">
        <v>13</v>
      </c>
      <c r="H48" s="57">
        <f t="shared" si="157"/>
        <v>-7177.03349282297</v>
      </c>
      <c r="I48" s="57">
        <f t="shared" si="158"/>
        <v>0</v>
      </c>
      <c r="J48" s="58">
        <f t="shared" si="159"/>
        <v>-7177.03349282297</v>
      </c>
    </row>
    <row r="49" ht="17.25" customHeight="1" spans="1:10">
      <c r="A49" s="53">
        <v>43405</v>
      </c>
      <c r="B49" s="54" t="s">
        <v>52</v>
      </c>
      <c r="C49" s="55">
        <f t="shared" si="156"/>
        <v>990.09900990099</v>
      </c>
      <c r="D49" s="56" t="s">
        <v>12</v>
      </c>
      <c r="E49" s="57">
        <v>505</v>
      </c>
      <c r="F49" s="57">
        <v>513</v>
      </c>
      <c r="G49" s="57" t="s">
        <v>13</v>
      </c>
      <c r="H49" s="57">
        <f t="shared" si="157"/>
        <v>7920.79207920792</v>
      </c>
      <c r="I49" s="57">
        <f t="shared" si="158"/>
        <v>0</v>
      </c>
      <c r="J49" s="58">
        <f t="shared" si="159"/>
        <v>7920.79207920792</v>
      </c>
    </row>
    <row r="50" ht="17.25" customHeight="1" spans="1:10">
      <c r="A50" s="53">
        <v>43404</v>
      </c>
      <c r="B50" s="54" t="s">
        <v>53</v>
      </c>
      <c r="C50" s="55">
        <f t="shared" ref="C50" si="160">500000/E50</f>
        <v>199.203187250996</v>
      </c>
      <c r="D50" s="56" t="s">
        <v>21</v>
      </c>
      <c r="E50" s="57">
        <v>2510</v>
      </c>
      <c r="F50" s="57">
        <v>2540</v>
      </c>
      <c r="G50" s="57" t="s">
        <v>13</v>
      </c>
      <c r="H50" s="57">
        <f t="shared" ref="H50" si="161">IF(D50="SELL",E50-F50,F50-E50)*C50</f>
        <v>-5976.09561752988</v>
      </c>
      <c r="I50" s="57">
        <f t="shared" ref="I50" si="162">IF(D50="SELL",IF(G50="-","0",F50-G50),IF(D50="BUY",IF(G50="-","0",G50-F50)))*C50</f>
        <v>0</v>
      </c>
      <c r="J50" s="58">
        <f t="shared" ref="J50" si="163">SUM(H50:I50)</f>
        <v>-5976.09561752988</v>
      </c>
    </row>
    <row r="51" ht="17.25" customHeight="1" spans="1:10">
      <c r="A51" s="53">
        <v>43403</v>
      </c>
      <c r="B51" s="54" t="s">
        <v>54</v>
      </c>
      <c r="C51" s="55">
        <f t="shared" ref="C51" si="164">500000/E51</f>
        <v>1308.90052356021</v>
      </c>
      <c r="D51" s="56" t="s">
        <v>12</v>
      </c>
      <c r="E51" s="57">
        <v>382</v>
      </c>
      <c r="F51" s="57">
        <v>388</v>
      </c>
      <c r="G51" s="57">
        <v>394</v>
      </c>
      <c r="H51" s="57">
        <f t="shared" ref="H51" si="165">IF(D51="SELL",E51-F51,F51-E51)*C51</f>
        <v>7853.40314136126</v>
      </c>
      <c r="I51" s="57">
        <f t="shared" ref="I51" si="166">IF(D51="SELL",IF(G51="-","0",F51-G51),IF(D51="BUY",IF(G51="-","0",G51-F51)))*C51</f>
        <v>7853.40314136126</v>
      </c>
      <c r="J51" s="58">
        <f t="shared" ref="J51" si="167">SUM(H51:I51)</f>
        <v>15706.8062827225</v>
      </c>
    </row>
    <row r="52" ht="17.25" customHeight="1" spans="1:10">
      <c r="A52" s="53">
        <v>43402</v>
      </c>
      <c r="B52" s="54" t="s">
        <v>55</v>
      </c>
      <c r="C52" s="55">
        <f t="shared" ref="C52" si="168">500000/E52</f>
        <v>2136.75213675214</v>
      </c>
      <c r="D52" s="56" t="s">
        <v>12</v>
      </c>
      <c r="E52" s="57">
        <v>234</v>
      </c>
      <c r="F52" s="57">
        <v>238</v>
      </c>
      <c r="G52" s="57" t="s">
        <v>13</v>
      </c>
      <c r="H52" s="57">
        <f t="shared" ref="H52" si="169">IF(D52="SELL",E52-F52,F52-E52)*C52</f>
        <v>8547.00854700855</v>
      </c>
      <c r="I52" s="57">
        <f t="shared" ref="I52" si="170">IF(D52="SELL",IF(G52="-","0",F52-G52),IF(D52="BUY",IF(G52="-","0",G52-F52)))*C52</f>
        <v>0</v>
      </c>
      <c r="J52" s="58">
        <f t="shared" ref="J52" si="171">SUM(H52:I52)</f>
        <v>8547.00854700855</v>
      </c>
    </row>
    <row r="53" ht="17.25" customHeight="1" spans="1:10">
      <c r="A53" s="53">
        <v>43399</v>
      </c>
      <c r="B53" s="54" t="s">
        <v>56</v>
      </c>
      <c r="C53" s="55">
        <f t="shared" ref="C53" si="172">500000/E53</f>
        <v>1865.67164179104</v>
      </c>
      <c r="D53" s="56" t="s">
        <v>12</v>
      </c>
      <c r="E53" s="57">
        <v>268</v>
      </c>
      <c r="F53" s="57">
        <v>272</v>
      </c>
      <c r="G53" s="57">
        <v>276</v>
      </c>
      <c r="H53" s="57">
        <f t="shared" ref="H53" si="173">IF(D53="SELL",E53-F53,F53-E53)*C53</f>
        <v>7462.68656716418</v>
      </c>
      <c r="I53" s="57">
        <f t="shared" ref="I53" si="174">IF(D53="SELL",IF(G53="-","0",F53-G53),IF(D53="BUY",IF(G53="-","0",G53-F53)))*C53</f>
        <v>7462.68656716418</v>
      </c>
      <c r="J53" s="58">
        <f t="shared" ref="J53" si="175">SUM(H53:I53)</f>
        <v>14925.3731343284</v>
      </c>
    </row>
    <row r="54" ht="17.25" customHeight="1" spans="1:10">
      <c r="A54" s="53">
        <v>43399</v>
      </c>
      <c r="B54" s="54" t="s">
        <v>54</v>
      </c>
      <c r="C54" s="55">
        <f t="shared" ref="C54" si="176">500000/E54</f>
        <v>1499.25037481259</v>
      </c>
      <c r="D54" s="56" t="s">
        <v>12</v>
      </c>
      <c r="E54" s="57">
        <v>333.5</v>
      </c>
      <c r="F54" s="57">
        <v>337</v>
      </c>
      <c r="G54" s="57">
        <v>340</v>
      </c>
      <c r="H54" s="57">
        <f t="shared" ref="H54" si="177">IF(D54="SELL",E54-F54,F54-E54)*C54</f>
        <v>5247.37631184408</v>
      </c>
      <c r="I54" s="57">
        <f t="shared" ref="I54" si="178">IF(D54="SELL",IF(G54="-","0",F54-G54),IF(D54="BUY",IF(G54="-","0",G54-F54)))*C54</f>
        <v>4497.75112443778</v>
      </c>
      <c r="J54" s="58">
        <f t="shared" ref="J54" si="179">SUM(H54:I54)</f>
        <v>9745.12743628186</v>
      </c>
    </row>
    <row r="55" ht="17.25" customHeight="1" spans="1:10">
      <c r="A55" s="53">
        <v>43397</v>
      </c>
      <c r="B55" s="54" t="s">
        <v>47</v>
      </c>
      <c r="C55" s="55">
        <f t="shared" ref="C55" si="180">500000/E55</f>
        <v>1213.59223300971</v>
      </c>
      <c r="D55" s="56" t="s">
        <v>12</v>
      </c>
      <c r="E55" s="57">
        <v>412</v>
      </c>
      <c r="F55" s="57">
        <v>419</v>
      </c>
      <c r="G55" s="57">
        <v>429</v>
      </c>
      <c r="H55" s="57">
        <f t="shared" ref="H55" si="181">IF(D55="SELL",E55-F55,F55-E55)*C55</f>
        <v>8495.14563106796</v>
      </c>
      <c r="I55" s="57">
        <f t="shared" ref="I55" si="182">IF(D55="SELL",IF(G55="-","0",F55-G55),IF(D55="BUY",IF(G55="-","0",G55-F55)))*C55</f>
        <v>12135.9223300971</v>
      </c>
      <c r="J55" s="58">
        <f t="shared" ref="J55" si="183">SUM(H55:I55)</f>
        <v>20631.067961165</v>
      </c>
    </row>
    <row r="56" ht="17.25" customHeight="1" spans="1:10">
      <c r="A56" s="53">
        <v>43396</v>
      </c>
      <c r="B56" s="54" t="s">
        <v>48</v>
      </c>
      <c r="C56" s="55">
        <f t="shared" ref="C56" si="184">500000/E56</f>
        <v>1672.24080267559</v>
      </c>
      <c r="D56" s="56" t="s">
        <v>21</v>
      </c>
      <c r="E56" s="57">
        <v>299</v>
      </c>
      <c r="F56" s="57">
        <v>305</v>
      </c>
      <c r="G56" s="57" t="s">
        <v>13</v>
      </c>
      <c r="H56" s="57">
        <f t="shared" ref="H56" si="185">IF(D56="SELL",E56-F56,F56-E56)*C56</f>
        <v>-10033.4448160535</v>
      </c>
      <c r="I56" s="57">
        <f t="shared" ref="I56" si="186">IF(D56="SELL",IF(G56="-","0",F56-G56),IF(D56="BUY",IF(G56="-","0",G56-F56)))*C56</f>
        <v>0</v>
      </c>
      <c r="J56" s="58">
        <f t="shared" ref="J56" si="187">SUM(H56:I56)</f>
        <v>-10033.4448160535</v>
      </c>
    </row>
    <row r="57" ht="17.25" customHeight="1" spans="1:10">
      <c r="A57" s="53">
        <v>43395</v>
      </c>
      <c r="B57" s="54" t="s">
        <v>57</v>
      </c>
      <c r="C57" s="55">
        <f t="shared" ref="C57" si="188">500000/E57</f>
        <v>513.874614594039</v>
      </c>
      <c r="D57" s="56" t="s">
        <v>21</v>
      </c>
      <c r="E57" s="57">
        <v>973</v>
      </c>
      <c r="F57" s="57">
        <v>961.5</v>
      </c>
      <c r="G57" s="57" t="s">
        <v>13</v>
      </c>
      <c r="H57" s="57">
        <f t="shared" ref="H57" si="189">IF(D57="SELL",E57-F57,F57-E57)*C57</f>
        <v>5909.55806783145</v>
      </c>
      <c r="I57" s="57">
        <f t="shared" ref="I57" si="190">IF(D57="SELL",IF(G57="-","0",F57-G57),IF(D57="BUY",IF(G57="-","0",G57-F57)))*C57</f>
        <v>0</v>
      </c>
      <c r="J57" s="58">
        <f t="shared" ref="J57" si="191">SUM(H57:I57)</f>
        <v>5909.55806783145</v>
      </c>
    </row>
    <row r="58" ht="17.25" customHeight="1" spans="1:10">
      <c r="A58" s="53">
        <v>43392</v>
      </c>
      <c r="B58" s="54" t="s">
        <v>58</v>
      </c>
      <c r="C58" s="55">
        <f t="shared" ref="C58" si="192">500000/E58</f>
        <v>1298.7012987013</v>
      </c>
      <c r="D58" s="56" t="s">
        <v>21</v>
      </c>
      <c r="E58" s="57">
        <v>385</v>
      </c>
      <c r="F58" s="57">
        <v>379</v>
      </c>
      <c r="G58" s="57">
        <v>374</v>
      </c>
      <c r="H58" s="57">
        <f t="shared" ref="H58" si="193">IF(D58="SELL",E58-F58,F58-E58)*C58</f>
        <v>7792.20779220779</v>
      </c>
      <c r="I58" s="57">
        <f t="shared" ref="I58" si="194">IF(D58="SELL",IF(G58="-","0",F58-G58),IF(D58="BUY",IF(G58="-","0",G58-F58)))*C58</f>
        <v>6493.50649350649</v>
      </c>
      <c r="J58" s="58">
        <f t="shared" ref="J58" si="195">SUM(H58:I58)</f>
        <v>14285.7142857143</v>
      </c>
    </row>
    <row r="59" ht="17.25" customHeight="1" spans="1:10">
      <c r="A59" s="53">
        <v>43392</v>
      </c>
      <c r="B59" s="54" t="s">
        <v>43</v>
      </c>
      <c r="C59" s="55">
        <f t="shared" ref="C59" si="196">500000/E59</f>
        <v>1184.83412322275</v>
      </c>
      <c r="D59" s="56" t="s">
        <v>12</v>
      </c>
      <c r="E59" s="57">
        <v>422</v>
      </c>
      <c r="F59" s="57">
        <v>429</v>
      </c>
      <c r="G59" s="57" t="s">
        <v>13</v>
      </c>
      <c r="H59" s="57">
        <f t="shared" ref="H59" si="197">IF(D59="SELL",E59-F59,F59-E59)*C59</f>
        <v>8293.83886255924</v>
      </c>
      <c r="I59" s="57">
        <f t="shared" ref="I59" si="198">IF(D59="SELL",IF(G59="-","0",F59-G59),IF(D59="BUY",IF(G59="-","0",G59-F59)))*C59</f>
        <v>0</v>
      </c>
      <c r="J59" s="58">
        <f t="shared" ref="J59" si="199">SUM(H59:I59)</f>
        <v>8293.83886255924</v>
      </c>
    </row>
    <row r="60" ht="17.25" customHeight="1" spans="1:10">
      <c r="A60" s="53">
        <v>43390</v>
      </c>
      <c r="B60" s="54" t="s">
        <v>20</v>
      </c>
      <c r="C60" s="55">
        <f t="shared" ref="C60" si="200">500000/E60</f>
        <v>317.460317460317</v>
      </c>
      <c r="D60" s="56" t="s">
        <v>21</v>
      </c>
      <c r="E60" s="57">
        <v>1575</v>
      </c>
      <c r="F60" s="57">
        <v>1555</v>
      </c>
      <c r="G60" s="57" t="s">
        <v>13</v>
      </c>
      <c r="H60" s="57">
        <f t="shared" ref="H60" si="201">IF(D60="SELL",E60-F60,F60-E60)*C60</f>
        <v>6349.20634920635</v>
      </c>
      <c r="I60" s="57">
        <f t="shared" ref="I60" si="202">IF(D60="SELL",IF(G60="-","0",F60-G60),IF(D60="BUY",IF(G60="-","0",G60-F60)))*C60</f>
        <v>0</v>
      </c>
      <c r="J60" s="58">
        <f t="shared" ref="J60" si="203">SUM(H60:I60)</f>
        <v>6349.20634920635</v>
      </c>
    </row>
    <row r="61" ht="17.25" customHeight="1" spans="1:10">
      <c r="A61" s="53">
        <v>43389</v>
      </c>
      <c r="B61" s="54" t="s">
        <v>59</v>
      </c>
      <c r="C61" s="55">
        <f t="shared" ref="C61" si="204">500000/E61</f>
        <v>434.782608695652</v>
      </c>
      <c r="D61" s="56" t="s">
        <v>12</v>
      </c>
      <c r="E61" s="57">
        <v>1150</v>
      </c>
      <c r="F61" s="57">
        <v>1135</v>
      </c>
      <c r="G61" s="57" t="s">
        <v>13</v>
      </c>
      <c r="H61" s="57">
        <f t="shared" ref="H61" si="205">IF(D61="SELL",E61-F61,F61-E61)*C61</f>
        <v>-6521.73913043478</v>
      </c>
      <c r="I61" s="57">
        <f t="shared" ref="I61" si="206">IF(D61="SELL",IF(G61="-","0",F61-G61),IF(D61="BUY",IF(G61="-","0",G61-F61)))*C61</f>
        <v>0</v>
      </c>
      <c r="J61" s="58">
        <f t="shared" ref="J61" si="207">SUM(H61:I61)</f>
        <v>-6521.73913043478</v>
      </c>
    </row>
    <row r="62" ht="17.25" customHeight="1" spans="1:10">
      <c r="A62" s="53">
        <v>43389</v>
      </c>
      <c r="B62" s="54" t="s">
        <v>17</v>
      </c>
      <c r="C62" s="55">
        <f t="shared" ref="C62" si="208">500000/E62</f>
        <v>1515.15151515152</v>
      </c>
      <c r="D62" s="56" t="s">
        <v>12</v>
      </c>
      <c r="E62" s="57">
        <v>330</v>
      </c>
      <c r="F62" s="57">
        <v>335</v>
      </c>
      <c r="G62" s="57">
        <v>339</v>
      </c>
      <c r="H62" s="57">
        <f t="shared" ref="H62" si="209">IF(D62="SELL",E62-F62,F62-E62)*C62</f>
        <v>7575.75757575758</v>
      </c>
      <c r="I62" s="57">
        <f t="shared" ref="I62" si="210">IF(D62="SELL",IF(G62="-","0",F62-G62),IF(D62="BUY",IF(G62="-","0",G62-F62)))*C62</f>
        <v>6060.60606060606</v>
      </c>
      <c r="J62" s="58">
        <f t="shared" ref="J62" si="211">SUM(H62:I62)</f>
        <v>13636.3636363636</v>
      </c>
    </row>
    <row r="63" ht="17.25" customHeight="1" spans="1:10">
      <c r="A63" s="53">
        <v>43385</v>
      </c>
      <c r="B63" s="54" t="s">
        <v>47</v>
      </c>
      <c r="C63" s="55">
        <f t="shared" ref="C63" si="212">500000/E63</f>
        <v>1308.90052356021</v>
      </c>
      <c r="D63" s="56" t="s">
        <v>12</v>
      </c>
      <c r="E63" s="57">
        <v>382</v>
      </c>
      <c r="F63" s="57">
        <v>389</v>
      </c>
      <c r="G63" s="57" t="s">
        <v>13</v>
      </c>
      <c r="H63" s="57">
        <f t="shared" ref="H63" si="213">IF(D63="SELL",E63-F63,F63-E63)*C63</f>
        <v>9162.30366492147</v>
      </c>
      <c r="I63" s="57">
        <f t="shared" ref="I63" si="214">IF(D63="SELL",IF(G63="-","0",F63-G63),IF(D63="BUY",IF(G63="-","0",G63-F63)))*C63</f>
        <v>0</v>
      </c>
      <c r="J63" s="58">
        <f t="shared" ref="J63" si="215">SUM(H63:I63)</f>
        <v>9162.30366492147</v>
      </c>
    </row>
    <row r="64" ht="17.25" customHeight="1" spans="1:10">
      <c r="A64" s="53">
        <v>43384</v>
      </c>
      <c r="B64" s="54" t="s">
        <v>60</v>
      </c>
      <c r="C64" s="55">
        <f t="shared" ref="C64:C66" si="216">500000/E64</f>
        <v>1420.45454545455</v>
      </c>
      <c r="D64" s="56" t="s">
        <v>12</v>
      </c>
      <c r="E64" s="57">
        <v>352</v>
      </c>
      <c r="F64" s="57">
        <v>358</v>
      </c>
      <c r="G64" s="57">
        <v>365</v>
      </c>
      <c r="H64" s="57">
        <f t="shared" ref="H64:H65" si="217">IF(D64="SELL",E64-F64,F64-E64)*C64</f>
        <v>8522.72727272727</v>
      </c>
      <c r="I64" s="57">
        <f t="shared" ref="I64:I66" si="218">IF(D64="SELL",IF(G64="-","0",F64-G64),IF(D64="BUY",IF(G64="-","0",G64-F64)))*C64</f>
        <v>9943.18181818182</v>
      </c>
      <c r="J64" s="58">
        <f t="shared" ref="J64:J66" si="219">SUM(H64:I64)</f>
        <v>18465.9090909091</v>
      </c>
    </row>
    <row r="65" ht="17.25" customHeight="1" spans="1:10">
      <c r="A65" s="53">
        <v>43382</v>
      </c>
      <c r="B65" s="54" t="s">
        <v>24</v>
      </c>
      <c r="C65" s="55">
        <f t="shared" si="216"/>
        <v>880.281690140845</v>
      </c>
      <c r="D65" s="56" t="s">
        <v>21</v>
      </c>
      <c r="E65" s="57">
        <v>568</v>
      </c>
      <c r="F65" s="57">
        <v>576</v>
      </c>
      <c r="G65" s="57" t="s">
        <v>13</v>
      </c>
      <c r="H65" s="57">
        <f t="shared" si="217"/>
        <v>-7042.25352112676</v>
      </c>
      <c r="I65" s="57">
        <f t="shared" si="218"/>
        <v>0</v>
      </c>
      <c r="J65" s="58">
        <f t="shared" si="219"/>
        <v>-7042.25352112676</v>
      </c>
    </row>
    <row r="66" ht="17.25" customHeight="1" spans="1:10">
      <c r="A66" s="53">
        <v>43378</v>
      </c>
      <c r="B66" s="54" t="s">
        <v>61</v>
      </c>
      <c r="C66" s="55">
        <f t="shared" si="216"/>
        <v>421.585160202361</v>
      </c>
      <c r="D66" s="56" t="s">
        <v>21</v>
      </c>
      <c r="E66" s="57">
        <v>1186</v>
      </c>
      <c r="F66" s="57">
        <v>1171</v>
      </c>
      <c r="G66" s="57">
        <v>1140</v>
      </c>
      <c r="H66" s="35">
        <f t="shared" ref="H66:H73" si="220">(E66-F66)*C66</f>
        <v>6323.77740303541</v>
      </c>
      <c r="I66" s="57">
        <f t="shared" si="218"/>
        <v>13069.1399662732</v>
      </c>
      <c r="J66" s="58">
        <f t="shared" si="219"/>
        <v>19392.9173693086</v>
      </c>
    </row>
    <row r="67" ht="17.25" customHeight="1" spans="1:10">
      <c r="A67" s="53">
        <v>43377</v>
      </c>
      <c r="B67" s="54" t="s">
        <v>62</v>
      </c>
      <c r="C67" s="55">
        <f t="shared" ref="C67" si="221">500000/E67</f>
        <v>811.688311688312</v>
      </c>
      <c r="D67" s="56" t="s">
        <v>12</v>
      </c>
      <c r="E67" s="57">
        <v>616</v>
      </c>
      <c r="F67" s="57">
        <v>623</v>
      </c>
      <c r="G67" s="57" t="s">
        <v>13</v>
      </c>
      <c r="H67" s="57">
        <f t="shared" ref="H67" si="222">IF(D67="SELL",E67-F67,F67-E67)*C67</f>
        <v>5681.81818181818</v>
      </c>
      <c r="I67" s="57">
        <f t="shared" ref="I67" si="223">IF(D67="SELL",IF(G67="-","0",F67-G67),IF(D67="BUY",IF(G67="-","0",G67-F67)))*C67</f>
        <v>0</v>
      </c>
      <c r="J67" s="58">
        <f t="shared" ref="J67" si="224">SUM(H67:I67)</f>
        <v>5681.81818181818</v>
      </c>
    </row>
    <row r="68" ht="17.25" customHeight="1" spans="1:10">
      <c r="A68" s="53">
        <v>43376</v>
      </c>
      <c r="B68" s="54" t="s">
        <v>20</v>
      </c>
      <c r="C68" s="55">
        <f t="shared" ref="C68" si="225">500000/E68</f>
        <v>283.768444948922</v>
      </c>
      <c r="D68" s="56" t="s">
        <v>12</v>
      </c>
      <c r="E68" s="57">
        <v>1762</v>
      </c>
      <c r="F68" s="57">
        <v>1740</v>
      </c>
      <c r="G68" s="57" t="s">
        <v>13</v>
      </c>
      <c r="H68" s="57">
        <f t="shared" ref="H68" si="226">IF(D68="SELL",E68-F68,F68-E68)*C68</f>
        <v>-6242.90578887628</v>
      </c>
      <c r="I68" s="57">
        <f t="shared" ref="I68" si="227">IF(D68="SELL",IF(G68="-","0",F68-G68),IF(D68="BUY",IF(G68="-","0",G68-F68)))*C68</f>
        <v>0</v>
      </c>
      <c r="J68" s="58">
        <f t="shared" ref="J68" si="228">SUM(H68:I68)</f>
        <v>-6242.90578887628</v>
      </c>
    </row>
    <row r="69" ht="17.25" customHeight="1" spans="1:10">
      <c r="A69" s="53">
        <v>43374</v>
      </c>
      <c r="B69" s="54" t="s">
        <v>63</v>
      </c>
      <c r="C69" s="55">
        <f t="shared" ref="C69" si="229">500000/E69</f>
        <v>1557.63239875389</v>
      </c>
      <c r="D69" s="56" t="s">
        <v>21</v>
      </c>
      <c r="E69" s="57">
        <v>321</v>
      </c>
      <c r="F69" s="57">
        <v>316</v>
      </c>
      <c r="G69" s="57">
        <v>310</v>
      </c>
      <c r="H69" s="35">
        <f t="shared" si="220"/>
        <v>7788.16199376947</v>
      </c>
      <c r="I69" s="57">
        <f t="shared" ref="I69" si="230">IF(D69="SELL",IF(G69="-","0",F69-G69),IF(D69="BUY",IF(G69="-","0",G69-F69)))*C69</f>
        <v>9345.79439252336</v>
      </c>
      <c r="J69" s="58">
        <f t="shared" ref="J69" si="231">SUM(H69:I69)</f>
        <v>17133.9563862928</v>
      </c>
    </row>
    <row r="70" ht="17.25" customHeight="1" spans="1:10">
      <c r="A70" s="53">
        <v>43371</v>
      </c>
      <c r="B70" s="54" t="s">
        <v>64</v>
      </c>
      <c r="C70" s="55">
        <f t="shared" ref="C70" si="232">500000/E70</f>
        <v>505.050505050505</v>
      </c>
      <c r="D70" s="56" t="s">
        <v>21</v>
      </c>
      <c r="E70" s="57">
        <v>990</v>
      </c>
      <c r="F70" s="57">
        <v>975</v>
      </c>
      <c r="G70" s="57">
        <v>950</v>
      </c>
      <c r="H70" s="35">
        <f t="shared" si="220"/>
        <v>7575.75757575758</v>
      </c>
      <c r="I70" s="57">
        <f t="shared" ref="I70" si="233">IF(D70="SELL",IF(G70="-","0",F70-G70),IF(D70="BUY",IF(G70="-","0",G70-F70)))*C70</f>
        <v>12626.2626262626</v>
      </c>
      <c r="J70" s="58">
        <f t="shared" ref="J70" si="234">SUM(H70:I70)</f>
        <v>20202.0202020202</v>
      </c>
    </row>
    <row r="71" ht="17.25" customHeight="1" spans="1:10">
      <c r="A71" s="53">
        <v>43365</v>
      </c>
      <c r="B71" s="54" t="s">
        <v>59</v>
      </c>
      <c r="C71" s="55">
        <f t="shared" ref="C71" si="235">500000/E71</f>
        <v>439.367311072056</v>
      </c>
      <c r="D71" s="56" t="s">
        <v>21</v>
      </c>
      <c r="E71" s="57">
        <v>1138</v>
      </c>
      <c r="F71" s="57">
        <v>1124</v>
      </c>
      <c r="G71" s="57" t="s">
        <v>13</v>
      </c>
      <c r="H71" s="35">
        <f t="shared" si="220"/>
        <v>6151.14235500879</v>
      </c>
      <c r="I71" s="57">
        <f t="shared" ref="I71" si="236">IF(D71="SELL",IF(G71="-","0",F71-G71),IF(D71="BUY",IF(G71="-","0",G71-F71)))*C71</f>
        <v>0</v>
      </c>
      <c r="J71" s="58">
        <f t="shared" ref="J71" si="237">SUM(H71:I71)</f>
        <v>6151.14235500879</v>
      </c>
    </row>
    <row r="72" ht="17.25" customHeight="1" spans="1:10">
      <c r="A72" s="53">
        <v>43362</v>
      </c>
      <c r="B72" s="54" t="s">
        <v>65</v>
      </c>
      <c r="C72" s="55">
        <f t="shared" ref="C72" si="238">500000/E72</f>
        <v>1432.66475644699</v>
      </c>
      <c r="D72" s="56" t="s">
        <v>21</v>
      </c>
      <c r="E72" s="57">
        <v>349</v>
      </c>
      <c r="F72" s="57">
        <v>355</v>
      </c>
      <c r="G72" s="57" t="s">
        <v>13</v>
      </c>
      <c r="H72" s="35">
        <f t="shared" si="220"/>
        <v>-8595.98853868195</v>
      </c>
      <c r="I72" s="57">
        <f t="shared" ref="I72" si="239">IF(D72="SELL",IF(G72="-","0",F72-G72),IF(D72="BUY",IF(G72="-","0",G72-F72)))*C72</f>
        <v>0</v>
      </c>
      <c r="J72" s="58">
        <f t="shared" ref="J72" si="240">SUM(H72:I72)</f>
        <v>-8595.98853868195</v>
      </c>
    </row>
    <row r="73" ht="17.25" customHeight="1" spans="1:10">
      <c r="A73" s="53">
        <v>43360</v>
      </c>
      <c r="B73" s="54" t="s">
        <v>66</v>
      </c>
      <c r="C73" s="55">
        <f t="shared" ref="C73:C74" si="241">500000/E73</f>
        <v>1915.70881226054</v>
      </c>
      <c r="D73" s="56" t="s">
        <v>21</v>
      </c>
      <c r="E73" s="57">
        <v>261</v>
      </c>
      <c r="F73" s="57">
        <v>257.3</v>
      </c>
      <c r="G73" s="57" t="s">
        <v>13</v>
      </c>
      <c r="H73" s="35">
        <f t="shared" si="220"/>
        <v>7088.12260536396</v>
      </c>
      <c r="I73" s="57">
        <f t="shared" ref="I73:I74" si="242">IF(D73="SELL",IF(G73="-","0",F73-G73),IF(D73="BUY",IF(G73="-","0",G73-F73)))*C73</f>
        <v>0</v>
      </c>
      <c r="J73" s="58">
        <f t="shared" ref="J73:J74" si="243">SUM(H73:I73)</f>
        <v>7088.12260536396</v>
      </c>
    </row>
    <row r="74" ht="17.25" customHeight="1" spans="1:10">
      <c r="A74" s="53">
        <v>43357</v>
      </c>
      <c r="B74" s="54" t="s">
        <v>67</v>
      </c>
      <c r="C74" s="55">
        <f t="shared" si="241"/>
        <v>1506.02409638554</v>
      </c>
      <c r="D74" s="56" t="s">
        <v>12</v>
      </c>
      <c r="E74" s="57">
        <v>332</v>
      </c>
      <c r="F74" s="57">
        <v>338</v>
      </c>
      <c r="G74" s="57" t="s">
        <v>13</v>
      </c>
      <c r="H74" s="57">
        <f t="shared" ref="H74" si="244">IF(D74="SELL",E74-F74,F74-E74)*C74</f>
        <v>9036.14457831325</v>
      </c>
      <c r="I74" s="57">
        <f t="shared" si="242"/>
        <v>0</v>
      </c>
      <c r="J74" s="58">
        <f t="shared" si="243"/>
        <v>9036.14457831325</v>
      </c>
    </row>
    <row r="75" ht="17.25" customHeight="1" spans="1:10">
      <c r="A75" s="53">
        <v>43355</v>
      </c>
      <c r="B75" s="54" t="s">
        <v>68</v>
      </c>
      <c r="C75" s="55">
        <f t="shared" ref="C75" si="245">500000/E75</f>
        <v>385.208012326656</v>
      </c>
      <c r="D75" s="56" t="s">
        <v>21</v>
      </c>
      <c r="E75" s="57">
        <v>1298</v>
      </c>
      <c r="F75" s="57">
        <v>1280</v>
      </c>
      <c r="G75" s="57" t="s">
        <v>13</v>
      </c>
      <c r="H75" s="35">
        <f>(E75-F75)*C75</f>
        <v>6933.74422187982</v>
      </c>
      <c r="I75" s="57">
        <f t="shared" ref="I75" si="246">IF(D75="SELL",IF(G75="-","0",F75-G75),IF(D75="BUY",IF(G75="-","0",G75-F75)))*C75</f>
        <v>0</v>
      </c>
      <c r="J75" s="58">
        <f t="shared" ref="J75" si="247">SUM(H75:I75)</f>
        <v>6933.74422187982</v>
      </c>
    </row>
    <row r="76" ht="17.25" customHeight="1" spans="1:10">
      <c r="A76" s="53">
        <v>43353</v>
      </c>
      <c r="B76" s="54" t="s">
        <v>69</v>
      </c>
      <c r="C76" s="55">
        <f t="shared" ref="C76" si="248">500000/E76</f>
        <v>968.992248062016</v>
      </c>
      <c r="D76" s="56" t="s">
        <v>12</v>
      </c>
      <c r="E76" s="57">
        <v>516</v>
      </c>
      <c r="F76" s="57">
        <v>507</v>
      </c>
      <c r="G76" s="57" t="s">
        <v>13</v>
      </c>
      <c r="H76" s="57">
        <f t="shared" ref="H76" si="249">IF(D76="SELL",E76-F76,F76-E76)*C76</f>
        <v>-8720.93023255814</v>
      </c>
      <c r="I76" s="57">
        <f t="shared" ref="I76" si="250">IF(D76="SELL",IF(G76="-","0",F76-G76),IF(D76="BUY",IF(G76="-","0",G76-F76)))*C76</f>
        <v>0</v>
      </c>
      <c r="J76" s="58">
        <f t="shared" ref="J76" si="251">SUM(H76:I76)</f>
        <v>-8720.93023255814</v>
      </c>
    </row>
    <row r="77" ht="17.25" customHeight="1" spans="1:10">
      <c r="A77" s="53">
        <v>43350</v>
      </c>
      <c r="B77" s="54" t="s">
        <v>70</v>
      </c>
      <c r="C77" s="55">
        <f t="shared" ref="C77" si="252">500000/E77</f>
        <v>642.6735218509</v>
      </c>
      <c r="D77" s="56" t="s">
        <v>12</v>
      </c>
      <c r="E77" s="57">
        <v>778</v>
      </c>
      <c r="F77" s="57">
        <v>788</v>
      </c>
      <c r="G77" s="57">
        <v>810</v>
      </c>
      <c r="H77" s="57">
        <f t="shared" ref="H77" si="253">IF(D77="SELL",E77-F77,F77-E77)*C77</f>
        <v>6426.735218509</v>
      </c>
      <c r="I77" s="57">
        <f t="shared" ref="I77" si="254">IF(D77="SELL",IF(G77="-","0",F77-G77),IF(D77="BUY",IF(G77="-","0",G77-F77)))*C77</f>
        <v>14138.8174807198</v>
      </c>
      <c r="J77" s="58">
        <f t="shared" ref="J77" si="255">SUM(H77:I77)</f>
        <v>20565.5526992288</v>
      </c>
    </row>
    <row r="78" ht="17.25" customHeight="1" spans="1:10">
      <c r="A78" s="53">
        <v>43347</v>
      </c>
      <c r="B78" s="54" t="s">
        <v>66</v>
      </c>
      <c r="C78" s="55">
        <f t="shared" ref="C78" si="256">500000/E78</f>
        <v>1930.50193050193</v>
      </c>
      <c r="D78" s="56" t="s">
        <v>21</v>
      </c>
      <c r="E78" s="57">
        <v>259</v>
      </c>
      <c r="F78" s="57">
        <v>254</v>
      </c>
      <c r="G78" s="57" t="s">
        <v>13</v>
      </c>
      <c r="H78" s="35">
        <f>(E78-F78)*C78</f>
        <v>9652.50965250965</v>
      </c>
      <c r="I78" s="57">
        <f t="shared" ref="I78" si="257">IF(D78="SELL",IF(G78="-","0",F78-G78),IF(D78="BUY",IF(G78="-","0",G78-F78)))*C78</f>
        <v>0</v>
      </c>
      <c r="J78" s="58">
        <f t="shared" ref="J78" si="258">SUM(H78:I78)</f>
        <v>9652.50965250965</v>
      </c>
    </row>
    <row r="79" ht="17.25" customHeight="1" spans="1:10">
      <c r="A79" s="53">
        <v>43346</v>
      </c>
      <c r="B79" s="54" t="s">
        <v>71</v>
      </c>
      <c r="C79" s="55">
        <f t="shared" ref="C79" si="259">500000/E79</f>
        <v>912.408759124088</v>
      </c>
      <c r="D79" s="56" t="s">
        <v>12</v>
      </c>
      <c r="E79" s="57">
        <v>548</v>
      </c>
      <c r="F79" s="57">
        <v>540</v>
      </c>
      <c r="G79" s="57" t="s">
        <v>13</v>
      </c>
      <c r="H79" s="57">
        <f t="shared" ref="H79" si="260">IF(D79="SELL",E79-F79,F79-E79)*C79</f>
        <v>-7299.2700729927</v>
      </c>
      <c r="I79" s="57">
        <f t="shared" ref="I79" si="261">IF(D79="SELL",IF(G79="-","0",F79-G79),IF(D79="BUY",IF(G79="-","0",G79-F79)))*C79</f>
        <v>0</v>
      </c>
      <c r="J79" s="58">
        <f t="shared" ref="J79" si="262">SUM(H79:I79)</f>
        <v>-7299.2700729927</v>
      </c>
    </row>
    <row r="80" ht="17.25" customHeight="1" spans="1:10">
      <c r="A80" s="53">
        <v>43342</v>
      </c>
      <c r="B80" s="54" t="s">
        <v>33</v>
      </c>
      <c r="C80" s="55">
        <f t="shared" ref="C80" si="263">500000/E80</f>
        <v>510.204081632653</v>
      </c>
      <c r="D80" s="56" t="s">
        <v>12</v>
      </c>
      <c r="E80" s="57">
        <v>980</v>
      </c>
      <c r="F80" s="57">
        <v>989.95</v>
      </c>
      <c r="G80" s="57" t="s">
        <v>13</v>
      </c>
      <c r="H80" s="57">
        <f t="shared" ref="H80" si="264">IF(D80="SELL",E80-F80,F80-E80)*C80</f>
        <v>5076.53061224492</v>
      </c>
      <c r="I80" s="57">
        <f t="shared" ref="I80" si="265">IF(D80="SELL",IF(G80="-","0",F80-G80),IF(D80="BUY",IF(G80="-","0",G80-F80)))*C80</f>
        <v>0</v>
      </c>
      <c r="J80" s="58">
        <f t="shared" ref="J80" si="266">SUM(H80:I80)</f>
        <v>5076.53061224492</v>
      </c>
    </row>
    <row r="81" ht="17.25" customHeight="1" spans="1:10">
      <c r="A81" s="53">
        <v>43341</v>
      </c>
      <c r="B81" s="54" t="s">
        <v>72</v>
      </c>
      <c r="C81" s="55">
        <f t="shared" ref="C81:C82" si="267">500000/E81</f>
        <v>409.83606557377</v>
      </c>
      <c r="D81" s="56" t="s">
        <v>12</v>
      </c>
      <c r="E81" s="57">
        <v>1220</v>
      </c>
      <c r="F81" s="57">
        <v>1200</v>
      </c>
      <c r="G81" s="57" t="s">
        <v>13</v>
      </c>
      <c r="H81" s="57">
        <f t="shared" ref="H81:H82" si="268">IF(D81="SELL",E81-F81,F81-E81)*C81</f>
        <v>-8196.72131147541</v>
      </c>
      <c r="I81" s="57">
        <f t="shared" ref="I81:I82" si="269">IF(D81="SELL",IF(G81="-","0",F81-G81),IF(D81="BUY",IF(G81="-","0",G81-F81)))*C81</f>
        <v>0</v>
      </c>
      <c r="J81" s="58">
        <f t="shared" ref="J81:J82" si="270">SUM(H81:I81)</f>
        <v>-8196.72131147541</v>
      </c>
    </row>
    <row r="82" ht="17.25" customHeight="1" spans="1:10">
      <c r="A82" s="53">
        <v>43340</v>
      </c>
      <c r="B82" s="54" t="s">
        <v>17</v>
      </c>
      <c r="C82" s="55">
        <f t="shared" si="267"/>
        <v>1396.64804469274</v>
      </c>
      <c r="D82" s="56" t="s">
        <v>12</v>
      </c>
      <c r="E82" s="57">
        <v>358</v>
      </c>
      <c r="F82" s="57">
        <v>363</v>
      </c>
      <c r="G82" s="57">
        <v>369</v>
      </c>
      <c r="H82" s="57">
        <f t="shared" si="268"/>
        <v>6983.24022346369</v>
      </c>
      <c r="I82" s="57">
        <f t="shared" si="269"/>
        <v>8379.88826815642</v>
      </c>
      <c r="J82" s="58">
        <f t="shared" si="270"/>
        <v>15363.1284916201</v>
      </c>
    </row>
    <row r="83" ht="17.25" customHeight="1" spans="1:10">
      <c r="A83" s="53">
        <v>43339</v>
      </c>
      <c r="B83" s="54" t="s">
        <v>73</v>
      </c>
      <c r="C83" s="55">
        <f t="shared" ref="C83" si="271">500000/E83</f>
        <v>690.60773480663</v>
      </c>
      <c r="D83" s="56" t="s">
        <v>12</v>
      </c>
      <c r="E83" s="57">
        <v>724</v>
      </c>
      <c r="F83" s="57">
        <v>724</v>
      </c>
      <c r="G83" s="57" t="s">
        <v>13</v>
      </c>
      <c r="H83" s="35">
        <f>(E83-F83)*C83</f>
        <v>0</v>
      </c>
      <c r="I83" s="57">
        <f t="shared" ref="I83" si="272">IF(D83="SELL",IF(G83="-","0",F83-G83),IF(D83="BUY",IF(G83="-","0",G83-F83)))*C83</f>
        <v>0</v>
      </c>
      <c r="J83" s="58">
        <f t="shared" ref="J83" si="273">SUM(H83:I83)</f>
        <v>0</v>
      </c>
    </row>
    <row r="84" ht="17.25" customHeight="1" spans="1:10">
      <c r="A84" s="53">
        <v>43336</v>
      </c>
      <c r="B84" s="54" t="s">
        <v>74</v>
      </c>
      <c r="C84" s="55">
        <f t="shared" ref="C84" si="274">500000/E84</f>
        <v>784.929356357928</v>
      </c>
      <c r="D84" s="56" t="s">
        <v>21</v>
      </c>
      <c r="E84" s="57">
        <v>637</v>
      </c>
      <c r="F84" s="57">
        <v>625</v>
      </c>
      <c r="G84" s="57">
        <v>615</v>
      </c>
      <c r="H84" s="35">
        <f>(E84-F84)*C84</f>
        <v>9419.15227629513</v>
      </c>
      <c r="I84" s="57">
        <f t="shared" ref="I84" si="275">IF(D84="SELL",IF(G84="-","0",F84-G84),IF(D84="BUY",IF(G84="-","0",G84-F84)))*C84</f>
        <v>7849.29356357928</v>
      </c>
      <c r="J84" s="58">
        <f t="shared" ref="J84" si="276">SUM(H84:I84)</f>
        <v>17268.4458398744</v>
      </c>
    </row>
    <row r="85" ht="17.25" customHeight="1" spans="1:10">
      <c r="A85" s="53">
        <v>43329</v>
      </c>
      <c r="B85" s="54" t="s">
        <v>75</v>
      </c>
      <c r="C85" s="55">
        <f t="shared" ref="C85:C86" si="277">500000/E85</f>
        <v>822.368421052632</v>
      </c>
      <c r="D85" s="56" t="s">
        <v>12</v>
      </c>
      <c r="E85" s="57">
        <v>608</v>
      </c>
      <c r="F85" s="57">
        <v>612.7</v>
      </c>
      <c r="G85" s="57" t="s">
        <v>13</v>
      </c>
      <c r="H85" s="57">
        <f t="shared" ref="H85:H86" si="278">IF(D85="SELL",E85-F85,F85-E85)*C85</f>
        <v>3865.13157894741</v>
      </c>
      <c r="I85" s="57">
        <f t="shared" ref="I85:I86" si="279">IF(D85="SELL",IF(G85="-","0",F85-G85),IF(D85="BUY",IF(G85="-","0",G85-F85)))*C85</f>
        <v>0</v>
      </c>
      <c r="J85" s="58">
        <f t="shared" ref="J85:J86" si="280">SUM(H85:I85)</f>
        <v>3865.13157894741</v>
      </c>
    </row>
    <row r="86" ht="17.25" customHeight="1" spans="1:10">
      <c r="A86" s="53">
        <v>43328</v>
      </c>
      <c r="B86" s="54" t="s">
        <v>76</v>
      </c>
      <c r="C86" s="55">
        <f t="shared" si="277"/>
        <v>677.506775067751</v>
      </c>
      <c r="D86" s="56" t="s">
        <v>12</v>
      </c>
      <c r="E86" s="57">
        <v>738</v>
      </c>
      <c r="F86" s="57">
        <v>748</v>
      </c>
      <c r="G86" s="57" t="s">
        <v>13</v>
      </c>
      <c r="H86" s="57">
        <f t="shared" si="278"/>
        <v>6775.06775067751</v>
      </c>
      <c r="I86" s="57">
        <f t="shared" si="279"/>
        <v>0</v>
      </c>
      <c r="J86" s="58">
        <f t="shared" si="280"/>
        <v>6775.06775067751</v>
      </c>
    </row>
    <row r="87" ht="17.25" customHeight="1" spans="1:10">
      <c r="A87" s="53">
        <v>43326</v>
      </c>
      <c r="B87" s="54" t="s">
        <v>77</v>
      </c>
      <c r="C87" s="55">
        <f t="shared" ref="C87" si="281">500000/E87</f>
        <v>388.198757763975</v>
      </c>
      <c r="D87" s="56" t="s">
        <v>12</v>
      </c>
      <c r="E87" s="57">
        <v>1288</v>
      </c>
      <c r="F87" s="57">
        <v>1308</v>
      </c>
      <c r="G87" s="57">
        <v>1340</v>
      </c>
      <c r="H87" s="57">
        <f t="shared" ref="H87" si="282">IF(D87="SELL",E87-F87,F87-E87)*C87</f>
        <v>7763.9751552795</v>
      </c>
      <c r="I87" s="57">
        <f t="shared" ref="I87" si="283">IF(D87="SELL",IF(G87="-","0",F87-G87),IF(D87="BUY",IF(G87="-","0",G87-F87)))*C87</f>
        <v>12422.3602484472</v>
      </c>
      <c r="J87" s="58">
        <f t="shared" ref="J87" si="284">SUM(H87:I87)</f>
        <v>20186.3354037267</v>
      </c>
    </row>
    <row r="88" ht="17.25" customHeight="1" spans="1:10">
      <c r="A88" s="53">
        <v>43325</v>
      </c>
      <c r="B88" s="54" t="s">
        <v>47</v>
      </c>
      <c r="C88" s="55">
        <f t="shared" ref="C88" si="285">500000/E88</f>
        <v>1022.49488752556</v>
      </c>
      <c r="D88" s="56" t="s">
        <v>12</v>
      </c>
      <c r="E88" s="57">
        <v>489</v>
      </c>
      <c r="F88" s="57">
        <v>484</v>
      </c>
      <c r="G88" s="57" t="s">
        <v>13</v>
      </c>
      <c r="H88" s="57">
        <f t="shared" ref="H88" si="286">IF(D88="SELL",E88-F88,F88-E88)*C88</f>
        <v>-5112.47443762781</v>
      </c>
      <c r="I88" s="57">
        <f t="shared" ref="I88" si="287">IF(D88="SELL",IF(G88="-","0",F88-G88),IF(D88="BUY",IF(G88="-","0",G88-F88)))*C88</f>
        <v>0</v>
      </c>
      <c r="J88" s="58">
        <f t="shared" ref="J88" si="288">SUM(H88:I88)</f>
        <v>-5112.47443762781</v>
      </c>
    </row>
    <row r="89" ht="17.25" customHeight="1" spans="1:10">
      <c r="A89" s="53">
        <v>43322</v>
      </c>
      <c r="B89" s="54" t="s">
        <v>78</v>
      </c>
      <c r="C89" s="55">
        <f t="shared" ref="C89" si="289">500000/E89</f>
        <v>2232.14285714286</v>
      </c>
      <c r="D89" s="56" t="s">
        <v>12</v>
      </c>
      <c r="E89" s="57">
        <v>224</v>
      </c>
      <c r="F89" s="57">
        <v>220</v>
      </c>
      <c r="G89" s="57" t="s">
        <v>13</v>
      </c>
      <c r="H89" s="57">
        <f t="shared" ref="H89" si="290">IF(D89="SELL",E89-F89,F89-E89)*C89</f>
        <v>-8928.57142857143</v>
      </c>
      <c r="I89" s="57">
        <f t="shared" ref="I89" si="291">IF(D89="SELL",IF(G89="-","0",F89-G89),IF(D89="BUY",IF(G89="-","0",G89-F89)))*C89</f>
        <v>0</v>
      </c>
      <c r="J89" s="58">
        <f t="shared" ref="J89" si="292">SUM(H89:I89)</f>
        <v>-8928.57142857143</v>
      </c>
    </row>
    <row r="90" ht="17.25" customHeight="1" spans="1:10">
      <c r="A90" s="53">
        <v>43319</v>
      </c>
      <c r="B90" s="54" t="s">
        <v>79</v>
      </c>
      <c r="C90" s="55">
        <f t="shared" ref="C90:C95" si="293">500000/E90</f>
        <v>1562.5</v>
      </c>
      <c r="D90" s="56" t="s">
        <v>12</v>
      </c>
      <c r="E90" s="57">
        <v>320</v>
      </c>
      <c r="F90" s="57">
        <v>325</v>
      </c>
      <c r="G90" s="57">
        <v>335</v>
      </c>
      <c r="H90" s="57">
        <f t="shared" ref="H90" si="294">IF(D90="SELL",E90-F90,F90-E90)*C90</f>
        <v>7812.5</v>
      </c>
      <c r="I90" s="57">
        <f t="shared" ref="I90:I93" si="295">IF(D90="SELL",IF(G90="-","0",F90-G90),IF(D90="BUY",IF(G90="-","0",G90-F90)))*C90</f>
        <v>15625</v>
      </c>
      <c r="J90" s="58">
        <f t="shared" ref="J90:J93" si="296">SUM(H90:I90)</f>
        <v>23437.5</v>
      </c>
    </row>
    <row r="91" ht="17.25" customHeight="1" spans="1:10">
      <c r="A91" s="53">
        <v>43318</v>
      </c>
      <c r="B91" s="54" t="s">
        <v>48</v>
      </c>
      <c r="C91" s="55">
        <f t="shared" si="293"/>
        <v>1162.79069767442</v>
      </c>
      <c r="D91" s="56" t="s">
        <v>12</v>
      </c>
      <c r="E91" s="57">
        <v>430</v>
      </c>
      <c r="F91" s="57">
        <v>436</v>
      </c>
      <c r="G91" s="57" t="s">
        <v>13</v>
      </c>
      <c r="H91" s="57">
        <f t="shared" ref="H91" si="297">IF(D91="SELL",E91-F91,F91-E91)*C91</f>
        <v>6976.74418604651</v>
      </c>
      <c r="I91" s="57">
        <f t="shared" ref="I91" si="298">IF(D91="SELL",IF(G91="-","0",F91-G91),IF(D91="BUY",IF(G91="-","0",G91-F91)))*C91</f>
        <v>0</v>
      </c>
      <c r="J91" s="58">
        <f t="shared" ref="J91" si="299">SUM(H91:I91)</f>
        <v>6976.74418604651</v>
      </c>
    </row>
    <row r="92" spans="1:10">
      <c r="A92" s="53">
        <v>43314</v>
      </c>
      <c r="B92" s="54" t="s">
        <v>80</v>
      </c>
      <c r="C92" s="55">
        <f t="shared" si="293"/>
        <v>618.811881188119</v>
      </c>
      <c r="D92" s="56" t="s">
        <v>21</v>
      </c>
      <c r="E92" s="57">
        <v>808</v>
      </c>
      <c r="F92" s="57">
        <v>805</v>
      </c>
      <c r="G92" s="57" t="s">
        <v>13</v>
      </c>
      <c r="H92" s="35">
        <f>(E92-F92)*C92</f>
        <v>1856.43564356436</v>
      </c>
      <c r="I92" s="57">
        <f t="shared" si="295"/>
        <v>0</v>
      </c>
      <c r="J92" s="58">
        <f t="shared" si="296"/>
        <v>1856.43564356436</v>
      </c>
    </row>
    <row r="93" spans="1:10">
      <c r="A93" s="53">
        <v>43311</v>
      </c>
      <c r="B93" s="54" t="s">
        <v>81</v>
      </c>
      <c r="C93" s="55">
        <f t="shared" si="293"/>
        <v>844.594594594595</v>
      </c>
      <c r="D93" s="56" t="s">
        <v>12</v>
      </c>
      <c r="E93" s="57">
        <v>592</v>
      </c>
      <c r="F93" s="57">
        <v>599</v>
      </c>
      <c r="G93" s="57" t="s">
        <v>13</v>
      </c>
      <c r="H93" s="57">
        <f t="shared" ref="H93" si="300">IF(D93="SELL",E93-F93,F93-E93)*C93</f>
        <v>5912.16216216216</v>
      </c>
      <c r="I93" s="57">
        <f t="shared" si="295"/>
        <v>0</v>
      </c>
      <c r="J93" s="58">
        <f t="shared" si="296"/>
        <v>5912.16216216216</v>
      </c>
    </row>
    <row r="94" ht="17.25" customHeight="1" spans="1:10">
      <c r="A94" s="53">
        <v>43308</v>
      </c>
      <c r="B94" s="54" t="s">
        <v>26</v>
      </c>
      <c r="C94" s="55">
        <f t="shared" si="293"/>
        <v>564.334085778781</v>
      </c>
      <c r="D94" s="56" t="s">
        <v>12</v>
      </c>
      <c r="E94" s="57">
        <v>886</v>
      </c>
      <c r="F94" s="57">
        <v>900</v>
      </c>
      <c r="G94" s="57">
        <v>925</v>
      </c>
      <c r="H94" s="57">
        <f t="shared" ref="H94:H98" si="301">IF(D94="SELL",E94-F94,F94-E94)*C94</f>
        <v>7900.67720090293</v>
      </c>
      <c r="I94" s="57">
        <f t="shared" ref="I94:I98" si="302">IF(D94="SELL",IF(G94="-","0",F94-G94),IF(D94="BUY",IF(G94="-","0",G94-F94)))*C94</f>
        <v>14108.3521444695</v>
      </c>
      <c r="J94" s="58">
        <f t="shared" ref="J94:J95" si="303">SUM(H94:I94)</f>
        <v>22009.0293453725</v>
      </c>
    </row>
    <row r="95" ht="17.25" customHeight="1" spans="1:10">
      <c r="A95" s="53">
        <v>43307</v>
      </c>
      <c r="B95" s="54" t="s">
        <v>82</v>
      </c>
      <c r="C95" s="55">
        <f t="shared" si="293"/>
        <v>1170.96018735363</v>
      </c>
      <c r="D95" s="56" t="s">
        <v>12</v>
      </c>
      <c r="E95" s="57">
        <v>427</v>
      </c>
      <c r="F95" s="57">
        <v>425</v>
      </c>
      <c r="G95" s="57" t="s">
        <v>13</v>
      </c>
      <c r="H95" s="57">
        <f t="shared" si="301"/>
        <v>-2341.92037470726</v>
      </c>
      <c r="I95" s="57">
        <f t="shared" si="302"/>
        <v>0</v>
      </c>
      <c r="J95" s="58">
        <f t="shared" si="303"/>
        <v>-2341.92037470726</v>
      </c>
    </row>
    <row r="96" ht="17.25" customHeight="1" spans="1:10">
      <c r="A96" s="53">
        <v>43305</v>
      </c>
      <c r="B96" s="54" t="s">
        <v>32</v>
      </c>
      <c r="C96" s="55">
        <f t="shared" ref="C96:C98" si="304">500000/E96</f>
        <v>1123.59550561798</v>
      </c>
      <c r="D96" s="56" t="s">
        <v>12</v>
      </c>
      <c r="E96" s="57">
        <v>445</v>
      </c>
      <c r="F96" s="57">
        <v>454</v>
      </c>
      <c r="G96" s="57">
        <v>465</v>
      </c>
      <c r="H96" s="57">
        <f t="shared" si="301"/>
        <v>10112.3595505618</v>
      </c>
      <c r="I96" s="57">
        <f t="shared" si="302"/>
        <v>12359.5505617978</v>
      </c>
      <c r="J96" s="35">
        <f t="shared" ref="J96:J98" si="305">+I96+H96</f>
        <v>22471.9101123596</v>
      </c>
    </row>
    <row r="97" ht="17.25" customHeight="1" spans="1:10">
      <c r="A97" s="53">
        <v>43301</v>
      </c>
      <c r="B97" s="54" t="s">
        <v>17</v>
      </c>
      <c r="C97" s="55">
        <f t="shared" si="304"/>
        <v>1515.15151515152</v>
      </c>
      <c r="D97" s="56" t="s">
        <v>12</v>
      </c>
      <c r="E97" s="57">
        <v>330</v>
      </c>
      <c r="F97" s="57">
        <v>333.85</v>
      </c>
      <c r="G97" s="57" t="s">
        <v>13</v>
      </c>
      <c r="H97" s="57">
        <f t="shared" si="301"/>
        <v>5833.33333333337</v>
      </c>
      <c r="I97" s="57">
        <f t="shared" si="302"/>
        <v>0</v>
      </c>
      <c r="J97" s="35">
        <f t="shared" si="305"/>
        <v>5833.33333333337</v>
      </c>
    </row>
    <row r="98" ht="17.25" customHeight="1" spans="1:10">
      <c r="A98" s="53">
        <v>43300</v>
      </c>
      <c r="B98" s="54" t="s">
        <v>43</v>
      </c>
      <c r="C98" s="55">
        <f t="shared" si="304"/>
        <v>938.086303939962</v>
      </c>
      <c r="D98" s="56" t="s">
        <v>12</v>
      </c>
      <c r="E98" s="57">
        <v>533</v>
      </c>
      <c r="F98" s="57">
        <v>525</v>
      </c>
      <c r="G98" s="57" t="s">
        <v>13</v>
      </c>
      <c r="H98" s="57">
        <f t="shared" si="301"/>
        <v>-7504.6904315197</v>
      </c>
      <c r="I98" s="57">
        <f t="shared" si="302"/>
        <v>0</v>
      </c>
      <c r="J98" s="35">
        <f t="shared" si="305"/>
        <v>-7504.6904315197</v>
      </c>
    </row>
    <row r="99" ht="17.25" customHeight="1" spans="1:10">
      <c r="A99" s="53">
        <v>43299</v>
      </c>
      <c r="B99" s="54" t="s">
        <v>83</v>
      </c>
      <c r="C99" s="55">
        <f t="shared" ref="C99:C101" si="306">300000/E99</f>
        <v>1145.03816793893</v>
      </c>
      <c r="D99" s="56" t="s">
        <v>12</v>
      </c>
      <c r="E99" s="57">
        <v>262</v>
      </c>
      <c r="F99" s="57">
        <v>257</v>
      </c>
      <c r="G99" s="57" t="s">
        <v>13</v>
      </c>
      <c r="H99" s="57">
        <f t="shared" ref="H99:H101" si="307">IF(D99="SELL",E99-F99,F99-E99)*C99</f>
        <v>-5725.19083969466</v>
      </c>
      <c r="I99" s="57">
        <f t="shared" ref="I99:I101" si="308">IF(D99="SELL",IF(G99="-","0",F99-G99),IF(D99="BUY",IF(G99="-","0",G99-F99)))*C99</f>
        <v>0</v>
      </c>
      <c r="J99" s="35">
        <f t="shared" ref="J99:J101" si="309">+I99+H99</f>
        <v>-5725.19083969466</v>
      </c>
    </row>
    <row r="100" ht="17.25" customHeight="1" spans="1:10">
      <c r="A100" s="53">
        <v>43298</v>
      </c>
      <c r="B100" s="54" t="s">
        <v>76</v>
      </c>
      <c r="C100" s="55">
        <f t="shared" si="306"/>
        <v>444.444444444444</v>
      </c>
      <c r="D100" s="56" t="s">
        <v>21</v>
      </c>
      <c r="E100" s="57">
        <v>675</v>
      </c>
      <c r="F100" s="57">
        <v>690</v>
      </c>
      <c r="G100" s="57" t="s">
        <v>13</v>
      </c>
      <c r="H100" s="57">
        <f t="shared" si="307"/>
        <v>-6666.66666666667</v>
      </c>
      <c r="I100" s="57">
        <f t="shared" si="308"/>
        <v>0</v>
      </c>
      <c r="J100" s="35">
        <f t="shared" si="309"/>
        <v>-6666.66666666667</v>
      </c>
    </row>
    <row r="101" ht="17.25" customHeight="1" spans="1:10">
      <c r="A101" s="53">
        <v>43297</v>
      </c>
      <c r="B101" s="54" t="s">
        <v>83</v>
      </c>
      <c r="C101" s="55">
        <f t="shared" si="306"/>
        <v>1200</v>
      </c>
      <c r="D101" s="56" t="s">
        <v>21</v>
      </c>
      <c r="E101" s="57">
        <v>250</v>
      </c>
      <c r="F101" s="57">
        <v>247</v>
      </c>
      <c r="G101" s="57" t="s">
        <v>13</v>
      </c>
      <c r="H101" s="57">
        <f t="shared" si="307"/>
        <v>3600</v>
      </c>
      <c r="I101" s="57">
        <f t="shared" si="308"/>
        <v>0</v>
      </c>
      <c r="J101" s="35">
        <f t="shared" si="309"/>
        <v>3600</v>
      </c>
    </row>
    <row r="102" ht="17.25" customHeight="1" spans="1:10">
      <c r="A102" s="53">
        <v>43294</v>
      </c>
      <c r="B102" s="54" t="s">
        <v>18</v>
      </c>
      <c r="C102" s="55">
        <f t="shared" ref="C102" si="310">300000/E102</f>
        <v>710.900473933649</v>
      </c>
      <c r="D102" s="56" t="s">
        <v>21</v>
      </c>
      <c r="E102" s="57">
        <v>422</v>
      </c>
      <c r="F102" s="57">
        <v>415</v>
      </c>
      <c r="G102" s="57">
        <v>408</v>
      </c>
      <c r="H102" s="57">
        <f t="shared" ref="H102" si="311">IF(D102="SELL",E102-F102,F102-E102)*C102</f>
        <v>4976.30331753554</v>
      </c>
      <c r="I102" s="57">
        <f t="shared" ref="I102" si="312">IF(D102="SELL",IF(G102="-","0",F102-G102),IF(D102="BUY",IF(G102="-","0",G102-F102)))*C102</f>
        <v>4976.30331753554</v>
      </c>
      <c r="J102" s="35">
        <f t="shared" ref="J102" si="313">+I102+H102</f>
        <v>9952.60663507109</v>
      </c>
    </row>
    <row r="103" ht="17.25" customHeight="1" spans="1:10">
      <c r="A103" s="59"/>
      <c r="B103" s="60"/>
      <c r="C103" s="60"/>
      <c r="D103" s="60"/>
      <c r="E103" s="60"/>
      <c r="F103" s="60"/>
      <c r="G103" s="60"/>
      <c r="H103" s="60"/>
      <c r="I103" s="60"/>
      <c r="J103" s="60"/>
    </row>
    <row r="104" ht="17.25" customHeight="1" spans="1:10">
      <c r="A104" s="53">
        <v>43280</v>
      </c>
      <c r="B104" s="54" t="s">
        <v>84</v>
      </c>
      <c r="C104" s="55">
        <f t="shared" ref="C104:C125" si="314">300000/E104</f>
        <v>1204.81927710843</v>
      </c>
      <c r="D104" s="61" t="s">
        <v>12</v>
      </c>
      <c r="E104" s="57">
        <v>249</v>
      </c>
      <c r="F104" s="57">
        <v>255</v>
      </c>
      <c r="G104" s="57">
        <v>260</v>
      </c>
      <c r="H104" s="57">
        <f t="shared" ref="H104:H125" si="315">IF(D104="SELL",E104-F104,F104-E104)*C104</f>
        <v>7228.9156626506</v>
      </c>
      <c r="I104" s="57">
        <f t="shared" ref="I104:I125" si="316">IF(D104="SELL",IF(G104="-","0",F104-G104),IF(D104="BUY",IF(G104="-","0",G104-F104)))*C104</f>
        <v>6024.09638554217</v>
      </c>
      <c r="J104" s="35">
        <f t="shared" ref="J104:J125" si="317">+I104+H104</f>
        <v>13253.0120481928</v>
      </c>
    </row>
    <row r="105" ht="17.25" customHeight="1" spans="1:10">
      <c r="A105" s="53">
        <v>43279</v>
      </c>
      <c r="B105" s="54" t="s">
        <v>85</v>
      </c>
      <c r="C105" s="55">
        <f t="shared" si="314"/>
        <v>923.076923076923</v>
      </c>
      <c r="D105" s="61" t="s">
        <v>12</v>
      </c>
      <c r="E105" s="57">
        <v>325</v>
      </c>
      <c r="F105" s="57">
        <v>325</v>
      </c>
      <c r="G105" s="57" t="s">
        <v>13</v>
      </c>
      <c r="H105" s="57">
        <f t="shared" si="315"/>
        <v>0</v>
      </c>
      <c r="I105" s="57">
        <f t="shared" si="316"/>
        <v>0</v>
      </c>
      <c r="J105" s="35">
        <f t="shared" si="317"/>
        <v>0</v>
      </c>
    </row>
    <row r="106" ht="17.25" customHeight="1" spans="1:10">
      <c r="A106" s="53">
        <v>43277</v>
      </c>
      <c r="B106" s="54" t="s">
        <v>86</v>
      </c>
      <c r="C106" s="55">
        <f t="shared" si="314"/>
        <v>447.761194029851</v>
      </c>
      <c r="D106" s="61" t="s">
        <v>12</v>
      </c>
      <c r="E106" s="57">
        <v>670</v>
      </c>
      <c r="F106" s="57">
        <v>675</v>
      </c>
      <c r="G106" s="57" t="s">
        <v>13</v>
      </c>
      <c r="H106" s="57">
        <f t="shared" si="315"/>
        <v>2238.80597014925</v>
      </c>
      <c r="I106" s="57">
        <f t="shared" si="316"/>
        <v>0</v>
      </c>
      <c r="J106" s="35">
        <f t="shared" si="317"/>
        <v>2238.80597014925</v>
      </c>
    </row>
    <row r="107" ht="17.25" customHeight="1" spans="1:10">
      <c r="A107" s="53">
        <v>43276</v>
      </c>
      <c r="B107" s="54" t="s">
        <v>51</v>
      </c>
      <c r="C107" s="55">
        <f t="shared" si="314"/>
        <v>854.700854700855</v>
      </c>
      <c r="D107" s="61" t="s">
        <v>12</v>
      </c>
      <c r="E107" s="57">
        <v>351</v>
      </c>
      <c r="F107" s="57">
        <v>356</v>
      </c>
      <c r="G107" s="57" t="s">
        <v>13</v>
      </c>
      <c r="H107" s="57">
        <f t="shared" si="315"/>
        <v>4273.50427350427</v>
      </c>
      <c r="I107" s="57">
        <f t="shared" si="316"/>
        <v>0</v>
      </c>
      <c r="J107" s="35">
        <f t="shared" si="317"/>
        <v>4273.50427350427</v>
      </c>
    </row>
    <row r="108" ht="17.25" customHeight="1" spans="1:10">
      <c r="A108" s="53">
        <v>43276</v>
      </c>
      <c r="B108" s="54" t="s">
        <v>87</v>
      </c>
      <c r="C108" s="55">
        <f t="shared" si="314"/>
        <v>248.756218905473</v>
      </c>
      <c r="D108" s="61" t="s">
        <v>12</v>
      </c>
      <c r="E108" s="57">
        <v>1206</v>
      </c>
      <c r="F108" s="57">
        <v>1220</v>
      </c>
      <c r="G108" s="57" t="s">
        <v>13</v>
      </c>
      <c r="H108" s="57">
        <f t="shared" si="315"/>
        <v>3482.58706467662</v>
      </c>
      <c r="I108" s="57">
        <f t="shared" si="316"/>
        <v>0</v>
      </c>
      <c r="J108" s="35">
        <f t="shared" si="317"/>
        <v>3482.58706467662</v>
      </c>
    </row>
    <row r="109" ht="17.25" customHeight="1" spans="1:10">
      <c r="A109" s="53">
        <v>43273</v>
      </c>
      <c r="B109" s="54" t="s">
        <v>88</v>
      </c>
      <c r="C109" s="55">
        <f t="shared" si="314"/>
        <v>724.63768115942</v>
      </c>
      <c r="D109" s="61" t="s">
        <v>12</v>
      </c>
      <c r="E109" s="57">
        <v>414</v>
      </c>
      <c r="F109" s="57">
        <v>409</v>
      </c>
      <c r="G109" s="57" t="s">
        <v>13</v>
      </c>
      <c r="H109" s="57">
        <f t="shared" si="315"/>
        <v>-3623.1884057971</v>
      </c>
      <c r="I109" s="57">
        <f t="shared" si="316"/>
        <v>0</v>
      </c>
      <c r="J109" s="35">
        <f t="shared" si="317"/>
        <v>-3623.1884057971</v>
      </c>
    </row>
    <row r="110" ht="17.25" customHeight="1" spans="1:10">
      <c r="A110" s="53">
        <v>43272</v>
      </c>
      <c r="B110" s="54" t="s">
        <v>89</v>
      </c>
      <c r="C110" s="55">
        <f t="shared" si="314"/>
        <v>1107.0110701107</v>
      </c>
      <c r="D110" s="61" t="s">
        <v>12</v>
      </c>
      <c r="E110" s="57">
        <v>271</v>
      </c>
      <c r="F110" s="57">
        <v>274.5</v>
      </c>
      <c r="G110" s="57" t="s">
        <v>13</v>
      </c>
      <c r="H110" s="57">
        <f t="shared" si="315"/>
        <v>3874.53874538745</v>
      </c>
      <c r="I110" s="57">
        <f t="shared" si="316"/>
        <v>0</v>
      </c>
      <c r="J110" s="35">
        <f t="shared" si="317"/>
        <v>3874.53874538745</v>
      </c>
    </row>
    <row r="111" ht="17.25" customHeight="1" spans="1:10">
      <c r="A111" s="53">
        <v>43271</v>
      </c>
      <c r="B111" s="54" t="s">
        <v>90</v>
      </c>
      <c r="C111" s="55">
        <f t="shared" si="314"/>
        <v>580.27079303675</v>
      </c>
      <c r="D111" s="61" t="s">
        <v>12</v>
      </c>
      <c r="E111" s="57">
        <v>517</v>
      </c>
      <c r="F111" s="57">
        <v>520</v>
      </c>
      <c r="G111" s="57" t="s">
        <v>13</v>
      </c>
      <c r="H111" s="57">
        <f t="shared" si="315"/>
        <v>1740.81237911025</v>
      </c>
      <c r="I111" s="57">
        <f t="shared" si="316"/>
        <v>0</v>
      </c>
      <c r="J111" s="35">
        <f t="shared" si="317"/>
        <v>1740.81237911025</v>
      </c>
    </row>
    <row r="112" ht="17.25" customHeight="1" spans="1:10">
      <c r="A112" s="53">
        <v>43270</v>
      </c>
      <c r="B112" s="54" t="s">
        <v>91</v>
      </c>
      <c r="C112" s="55">
        <f t="shared" si="314"/>
        <v>1369.86301369863</v>
      </c>
      <c r="D112" s="61" t="s">
        <v>12</v>
      </c>
      <c r="E112" s="57">
        <v>219</v>
      </c>
      <c r="F112" s="57">
        <v>215</v>
      </c>
      <c r="G112" s="57" t="s">
        <v>13</v>
      </c>
      <c r="H112" s="57">
        <f t="shared" si="315"/>
        <v>-5479.45205479452</v>
      </c>
      <c r="I112" s="57">
        <f t="shared" si="316"/>
        <v>0</v>
      </c>
      <c r="J112" s="35">
        <f t="shared" si="317"/>
        <v>-5479.45205479452</v>
      </c>
    </row>
    <row r="113" ht="17.25" customHeight="1" spans="1:10">
      <c r="A113" s="53">
        <v>43269</v>
      </c>
      <c r="B113" s="54" t="s">
        <v>92</v>
      </c>
      <c r="C113" s="55">
        <f t="shared" si="314"/>
        <v>495.049504950495</v>
      </c>
      <c r="D113" s="61" t="s">
        <v>12</v>
      </c>
      <c r="E113" s="57">
        <v>606</v>
      </c>
      <c r="F113" s="57">
        <v>592</v>
      </c>
      <c r="G113" s="57" t="s">
        <v>13</v>
      </c>
      <c r="H113" s="57">
        <f t="shared" si="315"/>
        <v>-6930.69306930693</v>
      </c>
      <c r="I113" s="57">
        <f t="shared" si="316"/>
        <v>0</v>
      </c>
      <c r="J113" s="35">
        <f t="shared" si="317"/>
        <v>-6930.69306930693</v>
      </c>
    </row>
    <row r="114" ht="17.25" customHeight="1" spans="1:10">
      <c r="A114" s="53">
        <v>43266</v>
      </c>
      <c r="B114" s="54" t="s">
        <v>49</v>
      </c>
      <c r="C114" s="55">
        <f t="shared" si="314"/>
        <v>232.558139534884</v>
      </c>
      <c r="D114" s="61" t="s">
        <v>12</v>
      </c>
      <c r="E114" s="57">
        <v>1290</v>
      </c>
      <c r="F114" s="57">
        <v>1298</v>
      </c>
      <c r="G114" s="57" t="s">
        <v>13</v>
      </c>
      <c r="H114" s="57">
        <f t="shared" si="315"/>
        <v>1860.46511627907</v>
      </c>
      <c r="I114" s="57">
        <f t="shared" si="316"/>
        <v>0</v>
      </c>
      <c r="J114" s="35">
        <f t="shared" si="317"/>
        <v>1860.46511627907</v>
      </c>
    </row>
    <row r="115" ht="17.25" customHeight="1" spans="1:10">
      <c r="A115" s="53">
        <v>43265</v>
      </c>
      <c r="B115" s="54" t="s">
        <v>93</v>
      </c>
      <c r="C115" s="55">
        <f t="shared" si="314"/>
        <v>1090.90909090909</v>
      </c>
      <c r="D115" s="61" t="s">
        <v>12</v>
      </c>
      <c r="E115" s="57">
        <v>275</v>
      </c>
      <c r="F115" s="57">
        <v>280</v>
      </c>
      <c r="G115" s="57" t="s">
        <v>13</v>
      </c>
      <c r="H115" s="57">
        <f t="shared" si="315"/>
        <v>5454.54545454545</v>
      </c>
      <c r="I115" s="57">
        <f t="shared" si="316"/>
        <v>0</v>
      </c>
      <c r="J115" s="35">
        <f t="shared" si="317"/>
        <v>5454.54545454545</v>
      </c>
    </row>
    <row r="116" ht="17.25" customHeight="1" spans="1:10">
      <c r="A116" s="53">
        <v>43264</v>
      </c>
      <c r="B116" s="54" t="s">
        <v>94</v>
      </c>
      <c r="C116" s="55">
        <f t="shared" si="314"/>
        <v>530.973451327434</v>
      </c>
      <c r="D116" s="61" t="s">
        <v>12</v>
      </c>
      <c r="E116" s="57">
        <v>565</v>
      </c>
      <c r="F116" s="57">
        <v>565</v>
      </c>
      <c r="G116" s="57" t="s">
        <v>13</v>
      </c>
      <c r="H116" s="57">
        <f t="shared" si="315"/>
        <v>0</v>
      </c>
      <c r="I116" s="57">
        <f t="shared" si="316"/>
        <v>0</v>
      </c>
      <c r="J116" s="35">
        <f t="shared" si="317"/>
        <v>0</v>
      </c>
    </row>
    <row r="117" ht="17.25" customHeight="1" spans="1:10">
      <c r="A117" s="53">
        <v>43263</v>
      </c>
      <c r="B117" s="54" t="s">
        <v>95</v>
      </c>
      <c r="C117" s="55">
        <f t="shared" si="314"/>
        <v>595.238095238095</v>
      </c>
      <c r="D117" s="61" t="s">
        <v>12</v>
      </c>
      <c r="E117" s="57">
        <v>504</v>
      </c>
      <c r="F117" s="57">
        <v>502</v>
      </c>
      <c r="G117" s="57" t="s">
        <v>13</v>
      </c>
      <c r="H117" s="57">
        <f t="shared" si="315"/>
        <v>-1190.47619047619</v>
      </c>
      <c r="I117" s="57">
        <f t="shared" si="316"/>
        <v>0</v>
      </c>
      <c r="J117" s="35">
        <f t="shared" si="317"/>
        <v>-1190.47619047619</v>
      </c>
    </row>
    <row r="118" ht="17.25" customHeight="1" spans="1:10">
      <c r="A118" s="53">
        <v>43262</v>
      </c>
      <c r="B118" s="54" t="s">
        <v>46</v>
      </c>
      <c r="C118" s="55">
        <f t="shared" si="314"/>
        <v>710.900473933649</v>
      </c>
      <c r="D118" s="61" t="s">
        <v>12</v>
      </c>
      <c r="E118" s="57">
        <v>422</v>
      </c>
      <c r="F118" s="57">
        <v>421</v>
      </c>
      <c r="G118" s="57" t="s">
        <v>13</v>
      </c>
      <c r="H118" s="57">
        <f t="shared" si="315"/>
        <v>-710.900473933649</v>
      </c>
      <c r="I118" s="57">
        <f t="shared" si="316"/>
        <v>0</v>
      </c>
      <c r="J118" s="35">
        <f t="shared" si="317"/>
        <v>-710.900473933649</v>
      </c>
    </row>
    <row r="119" ht="17.25" customHeight="1" spans="1:10">
      <c r="A119" s="53">
        <v>43259</v>
      </c>
      <c r="B119" s="54" t="s">
        <v>46</v>
      </c>
      <c r="C119" s="55">
        <f t="shared" si="314"/>
        <v>775.193798449612</v>
      </c>
      <c r="D119" s="61" t="s">
        <v>12</v>
      </c>
      <c r="E119" s="57">
        <v>387</v>
      </c>
      <c r="F119" s="57">
        <v>393</v>
      </c>
      <c r="G119" s="57">
        <v>405</v>
      </c>
      <c r="H119" s="57">
        <f t="shared" si="315"/>
        <v>4651.16279069767</v>
      </c>
      <c r="I119" s="57">
        <f t="shared" si="316"/>
        <v>9302.32558139535</v>
      </c>
      <c r="J119" s="35">
        <f t="shared" si="317"/>
        <v>13953.488372093</v>
      </c>
    </row>
    <row r="120" ht="17.25" customHeight="1" spans="1:10">
      <c r="A120" s="53">
        <v>43258</v>
      </c>
      <c r="B120" s="54" t="s">
        <v>96</v>
      </c>
      <c r="C120" s="55">
        <f t="shared" si="314"/>
        <v>646.551724137931</v>
      </c>
      <c r="D120" s="61" t="s">
        <v>12</v>
      </c>
      <c r="E120" s="57">
        <v>464</v>
      </c>
      <c r="F120" s="57">
        <v>469</v>
      </c>
      <c r="G120" s="57" t="s">
        <v>13</v>
      </c>
      <c r="H120" s="57">
        <f t="shared" si="315"/>
        <v>3232.75862068966</v>
      </c>
      <c r="I120" s="57">
        <f t="shared" si="316"/>
        <v>0</v>
      </c>
      <c r="J120" s="35">
        <f t="shared" si="317"/>
        <v>3232.75862068966</v>
      </c>
    </row>
    <row r="121" ht="17.25" customHeight="1" spans="1:10">
      <c r="A121" s="53">
        <v>43257</v>
      </c>
      <c r="B121" s="54" t="s">
        <v>97</v>
      </c>
      <c r="C121" s="55">
        <f t="shared" si="314"/>
        <v>845.070422535211</v>
      </c>
      <c r="D121" s="61" t="s">
        <v>12</v>
      </c>
      <c r="E121" s="57">
        <v>355</v>
      </c>
      <c r="F121" s="57">
        <v>360</v>
      </c>
      <c r="G121" s="57">
        <v>365</v>
      </c>
      <c r="H121" s="57">
        <f t="shared" si="315"/>
        <v>4225.35211267606</v>
      </c>
      <c r="I121" s="57">
        <f t="shared" si="316"/>
        <v>4225.35211267606</v>
      </c>
      <c r="J121" s="35">
        <f t="shared" si="317"/>
        <v>8450.70422535211</v>
      </c>
    </row>
    <row r="122" ht="17.25" customHeight="1" spans="1:10">
      <c r="A122" s="53">
        <v>43257</v>
      </c>
      <c r="B122" s="54" t="s">
        <v>98</v>
      </c>
      <c r="C122" s="55">
        <f t="shared" si="314"/>
        <v>961.538461538462</v>
      </c>
      <c r="D122" s="61" t="s">
        <v>12</v>
      </c>
      <c r="E122" s="57">
        <v>312</v>
      </c>
      <c r="F122" s="57">
        <v>318</v>
      </c>
      <c r="G122" s="57" t="s">
        <v>13</v>
      </c>
      <c r="H122" s="57">
        <f t="shared" si="315"/>
        <v>5769.23076923077</v>
      </c>
      <c r="I122" s="57">
        <f t="shared" si="316"/>
        <v>0</v>
      </c>
      <c r="J122" s="35">
        <f t="shared" si="317"/>
        <v>5769.23076923077</v>
      </c>
    </row>
    <row r="123" ht="17.25" customHeight="1" spans="1:10">
      <c r="A123" s="53">
        <v>43256</v>
      </c>
      <c r="B123" s="54" t="s">
        <v>99</v>
      </c>
      <c r="C123" s="55">
        <f t="shared" si="314"/>
        <v>1612.90322580645</v>
      </c>
      <c r="D123" s="61" t="s">
        <v>12</v>
      </c>
      <c r="E123" s="57">
        <v>186</v>
      </c>
      <c r="F123" s="57">
        <v>184</v>
      </c>
      <c r="G123" s="57" t="s">
        <v>13</v>
      </c>
      <c r="H123" s="57">
        <f t="shared" si="315"/>
        <v>-3225.8064516129</v>
      </c>
      <c r="I123" s="57">
        <f t="shared" si="316"/>
        <v>0</v>
      </c>
      <c r="J123" s="35">
        <f t="shared" si="317"/>
        <v>-3225.8064516129</v>
      </c>
    </row>
    <row r="124" ht="17.25" customHeight="1" spans="1:10">
      <c r="A124" s="53">
        <v>43256</v>
      </c>
      <c r="B124" s="54" t="s">
        <v>56</v>
      </c>
      <c r="C124" s="55">
        <f t="shared" si="314"/>
        <v>1369.86301369863</v>
      </c>
      <c r="D124" s="61" t="s">
        <v>21</v>
      </c>
      <c r="E124" s="57">
        <v>219</v>
      </c>
      <c r="F124" s="57">
        <v>216</v>
      </c>
      <c r="G124" s="57" t="s">
        <v>13</v>
      </c>
      <c r="H124" s="57">
        <f t="shared" si="315"/>
        <v>4109.58904109589</v>
      </c>
      <c r="I124" s="57">
        <f t="shared" si="316"/>
        <v>0</v>
      </c>
      <c r="J124" s="35">
        <f t="shared" si="317"/>
        <v>4109.58904109589</v>
      </c>
    </row>
    <row r="125" ht="17.25" customHeight="1" spans="1:10">
      <c r="A125" s="53">
        <v>43252</v>
      </c>
      <c r="B125" s="54" t="s">
        <v>100</v>
      </c>
      <c r="C125" s="55">
        <f t="shared" si="314"/>
        <v>348.027842227378</v>
      </c>
      <c r="D125" s="61" t="s">
        <v>12</v>
      </c>
      <c r="E125" s="57">
        <v>862</v>
      </c>
      <c r="F125" s="57">
        <v>873</v>
      </c>
      <c r="G125" s="57" t="s">
        <v>13</v>
      </c>
      <c r="H125" s="57">
        <f t="shared" si="315"/>
        <v>3828.30626450116</v>
      </c>
      <c r="I125" s="57">
        <f t="shared" si="316"/>
        <v>0</v>
      </c>
      <c r="J125" s="35">
        <f t="shared" si="317"/>
        <v>3828.30626450116</v>
      </c>
    </row>
    <row r="126" ht="17.25" customHeight="1" spans="1:10">
      <c r="A126" s="62"/>
      <c r="B126" s="63"/>
      <c r="C126" s="64"/>
      <c r="D126" s="65"/>
      <c r="E126" s="66"/>
      <c r="F126" s="66"/>
      <c r="G126" s="66"/>
      <c r="H126" s="66"/>
      <c r="I126" s="66"/>
      <c r="J126" s="67"/>
    </row>
  </sheetData>
  <mergeCells count="2">
    <mergeCell ref="A1:J1"/>
    <mergeCell ref="A2:J2"/>
  </mergeCells>
  <conditionalFormatting sqref="H104:I126 H61:I62 H47:I49">
    <cfRule type="cellIs" dxfId="0" priority="1" stopIfTrue="1" operator="lessThan">
      <formula>0</formula>
    </cfRule>
  </conditionalFormatting>
  <conditionalFormatting sqref="H102:I102">
    <cfRule type="cellIs" dxfId="1" priority="2" stopIfTrue="1" operator="lessThan">
      <formula>0</formula>
    </cfRule>
  </conditionalFormatting>
  <conditionalFormatting sqref="H101:I101">
    <cfRule type="cellIs" dxfId="2" priority="3" stopIfTrue="1" operator="lessThan">
      <formula>0</formula>
    </cfRule>
  </conditionalFormatting>
  <conditionalFormatting sqref="H100:I100">
    <cfRule type="cellIs" dxfId="3" priority="4" stopIfTrue="1" operator="lessThan">
      <formula>0</formula>
    </cfRule>
  </conditionalFormatting>
  <conditionalFormatting sqref="H99:I99">
    <cfRule type="cellIs" dxfId="4" priority="5" stopIfTrue="1" operator="lessThan">
      <formula>0</formula>
    </cfRule>
  </conditionalFormatting>
  <conditionalFormatting sqref="H97:I97">
    <cfRule type="cellIs" dxfId="5" priority="6" stopIfTrue="1" operator="lessThan">
      <formula>0</formula>
    </cfRule>
  </conditionalFormatting>
  <conditionalFormatting sqref="H96:I96">
    <cfRule type="cellIs" dxfId="6" priority="7" stopIfTrue="1" operator="lessThan">
      <formula>0</formula>
    </cfRule>
  </conditionalFormatting>
  <conditionalFormatting sqref="H95:I95">
    <cfRule type="cellIs" dxfId="7" priority="8" stopIfTrue="1" operator="lessThan">
      <formula>0</formula>
    </cfRule>
  </conditionalFormatting>
  <conditionalFormatting sqref="H94:I94">
    <cfRule type="cellIs" dxfId="8" priority="9" stopIfTrue="1" operator="lessThan">
      <formula>0</formula>
    </cfRule>
  </conditionalFormatting>
  <conditionalFormatting sqref="H98:I98">
    <cfRule type="cellIs" dxfId="9" priority="10" stopIfTrue="1" operator="lessThan">
      <formula>0</formula>
    </cfRule>
  </conditionalFormatting>
  <conditionalFormatting sqref="H90:I93">
    <cfRule type="cellIs" dxfId="10" priority="11" stopIfTrue="1" operator="lessThan">
      <formula>0</formula>
    </cfRule>
  </conditionalFormatting>
  <conditionalFormatting sqref="H89:I89">
    <cfRule type="cellIs" dxfId="11" priority="12" stopIfTrue="1" operator="lessThan">
      <formula>0</formula>
    </cfRule>
  </conditionalFormatting>
  <conditionalFormatting sqref="H88:I88">
    <cfRule type="cellIs" dxfId="12" priority="13" stopIfTrue="1" operator="lessThan">
      <formula>0</formula>
    </cfRule>
  </conditionalFormatting>
  <conditionalFormatting sqref="H87:I87">
    <cfRule type="cellIs" dxfId="13" priority="14" stopIfTrue="1" operator="lessThan">
      <formula>0</formula>
    </cfRule>
  </conditionalFormatting>
  <conditionalFormatting sqref="H86:I86">
    <cfRule type="cellIs" dxfId="14" priority="15" stopIfTrue="1" operator="lessThan">
      <formula>0</formula>
    </cfRule>
  </conditionalFormatting>
  <conditionalFormatting sqref="H85:I85">
    <cfRule type="cellIs" dxfId="15" priority="16" stopIfTrue="1" operator="lessThan">
      <formula>0</formula>
    </cfRule>
  </conditionalFormatting>
  <conditionalFormatting sqref="H84:I84">
    <cfRule type="cellIs" dxfId="16" priority="17" stopIfTrue="1" operator="lessThan">
      <formula>0</formula>
    </cfRule>
  </conditionalFormatting>
  <conditionalFormatting sqref="H83:I83">
    <cfRule type="cellIs" dxfId="17" priority="18" stopIfTrue="1" operator="lessThan">
      <formula>0</formula>
    </cfRule>
  </conditionalFormatting>
  <conditionalFormatting sqref="H82:I82">
    <cfRule type="cellIs" dxfId="18" priority="19" stopIfTrue="1" operator="lessThan">
      <formula>0</formula>
    </cfRule>
  </conditionalFormatting>
  <conditionalFormatting sqref="H81:I81">
    <cfRule type="cellIs" dxfId="19" priority="20" stopIfTrue="1" operator="lessThan">
      <formula>0</formula>
    </cfRule>
  </conditionalFormatting>
  <conditionalFormatting sqref="H80:I80">
    <cfRule type="cellIs" dxfId="20" priority="21" stopIfTrue="1" operator="lessThan">
      <formula>0</formula>
    </cfRule>
  </conditionalFormatting>
  <conditionalFormatting sqref="H79:I79">
    <cfRule type="cellIs" dxfId="21" priority="22" stopIfTrue="1" operator="lessThan">
      <formula>0</formula>
    </cfRule>
  </conditionalFormatting>
  <conditionalFormatting sqref="H78:I78">
    <cfRule type="cellIs" dxfId="22" priority="23" stopIfTrue="1" operator="lessThan">
      <formula>0</formula>
    </cfRule>
  </conditionalFormatting>
  <conditionalFormatting sqref="H77:I77">
    <cfRule type="cellIs" dxfId="23" priority="24" stopIfTrue="1" operator="lessThan">
      <formula>0</formula>
    </cfRule>
  </conditionalFormatting>
  <conditionalFormatting sqref="H76:I76">
    <cfRule type="cellIs" dxfId="24" priority="25" stopIfTrue="1" operator="lessThan">
      <formula>0</formula>
    </cfRule>
  </conditionalFormatting>
  <conditionalFormatting sqref="H73:I75">
    <cfRule type="cellIs" dxfId="25" priority="26" stopIfTrue="1" operator="lessThan">
      <formula>0</formula>
    </cfRule>
  </conditionalFormatting>
  <conditionalFormatting sqref="H72:I72">
    <cfRule type="cellIs" dxfId="26" priority="27" stopIfTrue="1" operator="lessThan">
      <formula>0</formula>
    </cfRule>
  </conditionalFormatting>
  <conditionalFormatting sqref="H71:I71">
    <cfRule type="cellIs" dxfId="27" priority="28" stopIfTrue="1" operator="lessThan">
      <formula>0</formula>
    </cfRule>
  </conditionalFormatting>
  <conditionalFormatting sqref="H70:I70">
    <cfRule type="cellIs" dxfId="28" priority="29" stopIfTrue="1" operator="lessThan">
      <formula>0</formula>
    </cfRule>
  </conditionalFormatting>
  <conditionalFormatting sqref="H69:I69">
    <cfRule type="cellIs" dxfId="29" priority="30" stopIfTrue="1" operator="lessThan">
      <formula>0</formula>
    </cfRule>
  </conditionalFormatting>
  <conditionalFormatting sqref="H68:I68">
    <cfRule type="cellIs" dxfId="30" priority="31" stopIfTrue="1" operator="lessThan">
      <formula>0</formula>
    </cfRule>
  </conditionalFormatting>
  <conditionalFormatting sqref="H67:I67">
    <cfRule type="cellIs" dxfId="31" priority="32" stopIfTrue="1" operator="lessThan">
      <formula>0</formula>
    </cfRule>
  </conditionalFormatting>
  <conditionalFormatting sqref="H66:I66">
    <cfRule type="cellIs" dxfId="32" priority="33" stopIfTrue="1" operator="lessThan">
      <formula>0</formula>
    </cfRule>
  </conditionalFormatting>
  <conditionalFormatting sqref="H65:I65">
    <cfRule type="cellIs" dxfId="33" priority="34" stopIfTrue="1" operator="lessThan">
      <formula>0</formula>
    </cfRule>
  </conditionalFormatting>
  <conditionalFormatting sqref="H64:I64">
    <cfRule type="cellIs" dxfId="34" priority="35" stopIfTrue="1" operator="lessThan">
      <formula>0</formula>
    </cfRule>
  </conditionalFormatting>
  <conditionalFormatting sqref="H63:I63">
    <cfRule type="cellIs" dxfId="35" priority="36" stopIfTrue="1" operator="lessThan">
      <formula>0</formula>
    </cfRule>
  </conditionalFormatting>
  <conditionalFormatting sqref="H60:I60">
    <cfRule type="cellIs" dxfId="36" priority="37" stopIfTrue="1" operator="lessThan">
      <formula>0</formula>
    </cfRule>
  </conditionalFormatting>
  <conditionalFormatting sqref="H59:I59">
    <cfRule type="cellIs" dxfId="37" priority="38" stopIfTrue="1" operator="lessThan">
      <formula>0</formula>
    </cfRule>
  </conditionalFormatting>
  <conditionalFormatting sqref="H58:I58">
    <cfRule type="cellIs" dxfId="38" priority="39" stopIfTrue="1" operator="lessThan">
      <formula>0</formula>
    </cfRule>
  </conditionalFormatting>
  <conditionalFormatting sqref="H57:I57">
    <cfRule type="cellIs" dxfId="39" priority="40" stopIfTrue="1" operator="lessThan">
      <formula>0</formula>
    </cfRule>
  </conditionalFormatting>
  <conditionalFormatting sqref="H56:I56">
    <cfRule type="cellIs" dxfId="40" priority="41" stopIfTrue="1" operator="lessThan">
      <formula>0</formula>
    </cfRule>
  </conditionalFormatting>
  <conditionalFormatting sqref="H55:I55">
    <cfRule type="cellIs" dxfId="41" priority="42" stopIfTrue="1" operator="lessThan">
      <formula>0</formula>
    </cfRule>
  </conditionalFormatting>
  <conditionalFormatting sqref="H54:I54">
    <cfRule type="cellIs" dxfId="42" priority="43" stopIfTrue="1" operator="lessThan">
      <formula>0</formula>
    </cfRule>
  </conditionalFormatting>
  <conditionalFormatting sqref="H53:I53">
    <cfRule type="cellIs" dxfId="43" priority="44" stopIfTrue="1" operator="lessThan">
      <formula>0</formula>
    </cfRule>
  </conditionalFormatting>
  <conditionalFormatting sqref="H52:I52">
    <cfRule type="cellIs" dxfId="44" priority="45" stopIfTrue="1" operator="lessThan">
      <formula>0</formula>
    </cfRule>
  </conditionalFormatting>
  <conditionalFormatting sqref="H51:I51">
    <cfRule type="cellIs" dxfId="45" priority="46" stopIfTrue="1" operator="lessThan">
      <formula>0</formula>
    </cfRule>
  </conditionalFormatting>
  <conditionalFormatting sqref="H50:I50">
    <cfRule type="cellIs" dxfId="46" priority="47" stopIfTrue="1" operator="lessThan">
      <formula>0</formula>
    </cfRule>
  </conditionalFormatting>
  <conditionalFormatting sqref="H46:I46">
    <cfRule type="cellIs" dxfId="47" priority="48" stopIfTrue="1" operator="lessThan">
      <formula>0</formula>
    </cfRule>
  </conditionalFormatting>
  <conditionalFormatting sqref="H45:I45">
    <cfRule type="cellIs" dxfId="48" priority="49" stopIfTrue="1" operator="lessThan">
      <formula>0</formula>
    </cfRule>
  </conditionalFormatting>
  <conditionalFormatting sqref="H44:I44">
    <cfRule type="cellIs" dxfId="49" priority="50" stopIfTrue="1" operator="lessThan">
      <formula>0</formula>
    </cfRule>
  </conditionalFormatting>
  <conditionalFormatting sqref="H43:I43">
    <cfRule type="cellIs" dxfId="50" priority="51" stopIfTrue="1" operator="lessThan">
      <formula>0</formula>
    </cfRule>
  </conditionalFormatting>
  <conditionalFormatting sqref="H42:I42">
    <cfRule type="cellIs" dxfId="51" priority="52" stopIfTrue="1" operator="lessThan">
      <formula>0</formula>
    </cfRule>
  </conditionalFormatting>
  <conditionalFormatting sqref="H41:I41">
    <cfRule type="cellIs" dxfId="52" priority="53" stopIfTrue="1" operator="lessThan">
      <formula>0</formula>
    </cfRule>
  </conditionalFormatting>
  <conditionalFormatting sqref="H40:I40">
    <cfRule type="cellIs" dxfId="53" priority="54" stopIfTrue="1" operator="lessThan">
      <formula>0</formula>
    </cfRule>
  </conditionalFormatting>
  <conditionalFormatting sqref="H39:I39">
    <cfRule type="cellIs" dxfId="54" priority="55" stopIfTrue="1" operator="lessThan">
      <formula>0</formula>
    </cfRule>
  </conditionalFormatting>
  <conditionalFormatting sqref="H38:I38">
    <cfRule type="cellIs" dxfId="55" priority="56" stopIfTrue="1" operator="lessThan">
      <formula>0</formula>
    </cfRule>
  </conditionalFormatting>
  <conditionalFormatting sqref="H36:I37">
    <cfRule type="cellIs" dxfId="56" priority="57" stopIfTrue="1" operator="lessThan">
      <formula>0</formula>
    </cfRule>
  </conditionalFormatting>
  <conditionalFormatting sqref="H35:I35">
    <cfRule type="cellIs" dxfId="57" priority="58" stopIfTrue="1" operator="lessThan">
      <formula>0</formula>
    </cfRule>
  </conditionalFormatting>
  <conditionalFormatting sqref="H34:I34">
    <cfRule type="cellIs" dxfId="58" priority="59" stopIfTrue="1" operator="lessThan">
      <formula>0</formula>
    </cfRule>
  </conditionalFormatting>
  <conditionalFormatting sqref="H33:I33">
    <cfRule type="cellIs" dxfId="59" priority="60" stopIfTrue="1" operator="lessThan">
      <formula>0</formula>
    </cfRule>
  </conditionalFormatting>
  <conditionalFormatting sqref="H32:I32">
    <cfRule type="cellIs" dxfId="60" priority="61" stopIfTrue="1" operator="lessThan">
      <formula>0</formula>
    </cfRule>
  </conditionalFormatting>
  <conditionalFormatting sqref="H31:I31">
    <cfRule type="cellIs" dxfId="61" priority="62" stopIfTrue="1" operator="lessThan">
      <formula>0</formula>
    </cfRule>
  </conditionalFormatting>
  <conditionalFormatting sqref="H30:I30">
    <cfRule type="cellIs" dxfId="62" priority="63" stopIfTrue="1" operator="lessThan">
      <formula>0</formula>
    </cfRule>
  </conditionalFormatting>
  <conditionalFormatting sqref="H29:I29">
    <cfRule type="cellIs" dxfId="63" priority="64" stopIfTrue="1" operator="lessThan">
      <formula>0</formula>
    </cfRule>
  </conditionalFormatting>
  <conditionalFormatting sqref="H28:I28">
    <cfRule type="cellIs" dxfId="64" priority="65" stopIfTrue="1" operator="lessThan">
      <formula>0</formula>
    </cfRule>
  </conditionalFormatting>
  <conditionalFormatting sqref="H27:I27">
    <cfRule type="cellIs" dxfId="65" priority="66" stopIfTrue="1" operator="lessThan">
      <formula>0</formula>
    </cfRule>
  </conditionalFormatting>
  <conditionalFormatting sqref="H26:I26">
    <cfRule type="cellIs" dxfId="66" priority="67" stopIfTrue="1" operator="lessThan">
      <formula>0</formula>
    </cfRule>
  </conditionalFormatting>
  <conditionalFormatting sqref="H25:I25">
    <cfRule type="cellIs" dxfId="67" priority="68" stopIfTrue="1" operator="lessThan">
      <formula>0</formula>
    </cfRule>
  </conditionalFormatting>
  <conditionalFormatting sqref="H24:I24">
    <cfRule type="cellIs" dxfId="68" priority="69" stopIfTrue="1" operator="lessThan">
      <formula>0</formula>
    </cfRule>
  </conditionalFormatting>
  <conditionalFormatting sqref="H23:I23">
    <cfRule type="cellIs" dxfId="69" priority="70" stopIfTrue="1" operator="lessThan">
      <formula>0</formula>
    </cfRule>
  </conditionalFormatting>
  <conditionalFormatting sqref="H22:I22">
    <cfRule type="cellIs" dxfId="70" priority="71" stopIfTrue="1" operator="lessThan">
      <formula>0</formula>
    </cfRule>
  </conditionalFormatting>
  <conditionalFormatting sqref="H21:I21">
    <cfRule type="cellIs" dxfId="71" priority="72" stopIfTrue="1" operator="lessThan">
      <formula>0</formula>
    </cfRule>
  </conditionalFormatting>
  <conditionalFormatting sqref="H20:I20">
    <cfRule type="cellIs" dxfId="72" priority="73" stopIfTrue="1" operator="lessThan">
      <formula>0</formula>
    </cfRule>
  </conditionalFormatting>
  <conditionalFormatting sqref="H19:I19">
    <cfRule type="cellIs" dxfId="73" priority="74" stopIfTrue="1" operator="lessThan">
      <formula>0</formula>
    </cfRule>
  </conditionalFormatting>
  <conditionalFormatting sqref="H18:I18">
    <cfRule type="cellIs" dxfId="74" priority="75" stopIfTrue="1" operator="lessThan">
      <formula>0</formula>
    </cfRule>
  </conditionalFormatting>
  <conditionalFormatting sqref="H17:I17">
    <cfRule type="cellIs" dxfId="75" priority="76" stopIfTrue="1" operator="lessThan">
      <formula>0</formula>
    </cfRule>
  </conditionalFormatting>
  <conditionalFormatting sqref="H16:I16">
    <cfRule type="cellIs" dxfId="76" priority="77" stopIfTrue="1" operator="lessThan">
      <formula>0</formula>
    </cfRule>
  </conditionalFormatting>
  <conditionalFormatting sqref="H15:I15">
    <cfRule type="cellIs" dxfId="77" priority="78" stopIfTrue="1" operator="lessThan">
      <formula>0</formula>
    </cfRule>
  </conditionalFormatting>
  <conditionalFormatting sqref="H14:I14">
    <cfRule type="cellIs" dxfId="78" priority="79" stopIfTrue="1" operator="lessThan">
      <formula>0</formula>
    </cfRule>
  </conditionalFormatting>
  <conditionalFormatting sqref="H13:I13">
    <cfRule type="cellIs" dxfId="79" priority="80" stopIfTrue="1" operator="lessThan">
      <formula>0</formula>
    </cfRule>
  </conditionalFormatting>
  <conditionalFormatting sqref="H12:I12">
    <cfRule type="cellIs" dxfId="80" priority="81" stopIfTrue="1" operator="lessThan">
      <formula>0</formula>
    </cfRule>
  </conditionalFormatting>
  <conditionalFormatting sqref="H11:I11">
    <cfRule type="cellIs" dxfId="81" priority="82" stopIfTrue="1" operator="lessThan">
      <formula>0</formula>
    </cfRule>
  </conditionalFormatting>
  <conditionalFormatting sqref="H10:I10">
    <cfRule type="cellIs" dxfId="82" priority="83" stopIfTrue="1" operator="lessThan">
      <formula>0</formula>
    </cfRule>
  </conditionalFormatting>
  <conditionalFormatting sqref="H9:I9">
    <cfRule type="cellIs" dxfId="83" priority="84" stopIfTrue="1" operator="lessThan">
      <formula>0</formula>
    </cfRule>
  </conditionalFormatting>
  <conditionalFormatting sqref="H8:I8">
    <cfRule type="cellIs" dxfId="84" priority="85" stopIfTrue="1" operator="lessThan">
      <formula>0</formula>
    </cfRule>
  </conditionalFormatting>
  <conditionalFormatting sqref="H7:I7">
    <cfRule type="cellIs" dxfId="85" priority="86" stopIfTrue="1" operator="lessThan">
      <formula>0</formula>
    </cfRule>
  </conditionalFormatting>
  <conditionalFormatting sqref="H6:I6">
    <cfRule type="cellIs" dxfId="86" priority="87" stopIfTrue="1" operator="lessThan">
      <formula>0</formula>
    </cfRule>
  </conditionalFormatting>
  <conditionalFormatting sqref="H5:I5">
    <cfRule type="cellIs" dxfId="87" priority="88" stopIfTrue="1" operator="lessThan">
      <formula>0</formula>
    </cfRule>
  </conditionalFormatting>
  <pageMargins left="0.699305555555556" right="0.699305555555556" top="0.75" bottom="0.75" header="0.3" footer="0.3"/>
  <pageSetup paperSize="1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149"/>
  <sheetViews>
    <sheetView workbookViewId="0">
      <selection activeCell="A3" sqref="A3"/>
    </sheetView>
  </sheetViews>
  <sheetFormatPr defaultColWidth="9" defaultRowHeight="15"/>
  <cols>
    <col min="1" max="1" width="15.2857142857143" customWidth="1"/>
    <col min="2" max="2" width="16.4285714285714" customWidth="1"/>
    <col min="3" max="3" width="19.2857142857143" customWidth="1"/>
    <col min="4" max="4" width="15.2857142857143" customWidth="1"/>
    <col min="5" max="5" width="13.7142857142857" customWidth="1"/>
    <col min="6" max="6" width="15.8571428571429" customWidth="1"/>
    <col min="7" max="7" width="16.4285714285714" customWidth="1"/>
    <col min="8" max="8" width="17.4285714285714" customWidth="1"/>
    <col min="9" max="9" width="19.7142857142857" customWidth="1"/>
    <col min="10" max="10" width="18.8571428571429" customWidth="1"/>
  </cols>
  <sheetData>
    <row r="1" ht="92.25" customHeight="1" spans="1:10">
      <c r="A1" s="1"/>
      <c r="B1" s="2"/>
      <c r="C1" s="2"/>
      <c r="D1" s="2"/>
      <c r="E1" s="2"/>
      <c r="F1" s="2"/>
      <c r="G1" s="2"/>
      <c r="H1" s="2"/>
      <c r="I1" s="2"/>
      <c r="J1" s="2"/>
    </row>
    <row r="2" ht="22.5" customHeight="1" spans="1:10">
      <c r="A2" s="25" t="s">
        <v>101</v>
      </c>
      <c r="B2" s="26"/>
      <c r="C2" s="26"/>
      <c r="D2" s="26"/>
      <c r="E2" s="26"/>
      <c r="F2" s="26"/>
      <c r="G2" s="26"/>
      <c r="H2" s="26"/>
      <c r="I2" s="26"/>
      <c r="J2" s="26"/>
    </row>
    <row r="3" spans="1:10">
      <c r="A3" s="5" t="s">
        <v>1</v>
      </c>
      <c r="B3" s="5" t="s">
        <v>2</v>
      </c>
      <c r="C3" s="5" t="s">
        <v>102</v>
      </c>
      <c r="D3" s="5" t="s">
        <v>4</v>
      </c>
      <c r="E3" s="5" t="s">
        <v>5</v>
      </c>
      <c r="F3" s="5" t="s">
        <v>6</v>
      </c>
      <c r="G3" s="5" t="s">
        <v>7</v>
      </c>
      <c r="H3" s="5" t="s">
        <v>8</v>
      </c>
      <c r="I3" s="5" t="s">
        <v>9</v>
      </c>
      <c r="J3" s="5" t="s">
        <v>10</v>
      </c>
    </row>
    <row r="4" spans="1:10">
      <c r="A4" s="27"/>
      <c r="B4" s="28"/>
      <c r="C4" s="28"/>
      <c r="D4" s="28"/>
      <c r="E4" s="29"/>
      <c r="F4" s="29"/>
      <c r="G4" s="29"/>
      <c r="H4" s="30"/>
      <c r="I4" s="30"/>
      <c r="J4" s="30"/>
    </row>
    <row r="5" spans="1:10">
      <c r="A5" s="31">
        <v>43481</v>
      </c>
      <c r="B5" s="32" t="s">
        <v>103</v>
      </c>
      <c r="C5" s="32">
        <v>1100</v>
      </c>
      <c r="D5" s="33" t="s">
        <v>104</v>
      </c>
      <c r="E5" s="34">
        <v>440</v>
      </c>
      <c r="F5" s="34">
        <v>443.2</v>
      </c>
      <c r="G5" s="34" t="s">
        <v>13</v>
      </c>
      <c r="H5" s="10">
        <f t="shared" ref="H5" si="0">(F5-E5)*C5</f>
        <v>3519.99999999999</v>
      </c>
      <c r="I5" s="10">
        <v>0</v>
      </c>
      <c r="J5" s="35">
        <f t="shared" ref="J5" si="1">+I5+H5</f>
        <v>3519.99999999999</v>
      </c>
    </row>
    <row r="6" spans="1:10">
      <c r="A6" s="31">
        <v>43480</v>
      </c>
      <c r="B6" s="32" t="s">
        <v>105</v>
      </c>
      <c r="C6" s="32">
        <v>700</v>
      </c>
      <c r="D6" s="33" t="s">
        <v>104</v>
      </c>
      <c r="E6" s="34">
        <v>1335</v>
      </c>
      <c r="F6" s="34">
        <v>1335</v>
      </c>
      <c r="G6" s="34" t="s">
        <v>13</v>
      </c>
      <c r="H6" s="10">
        <f t="shared" ref="H6" si="2">(E6-F6)*C6</f>
        <v>0</v>
      </c>
      <c r="I6" s="10">
        <v>0</v>
      </c>
      <c r="J6" s="35">
        <f t="shared" ref="J6" si="3">+I6+H6</f>
        <v>0</v>
      </c>
    </row>
    <row r="7" spans="1:10">
      <c r="A7" s="31">
        <v>43479</v>
      </c>
      <c r="B7" s="32" t="s">
        <v>106</v>
      </c>
      <c r="C7" s="32">
        <v>2000</v>
      </c>
      <c r="D7" s="33" t="s">
        <v>107</v>
      </c>
      <c r="E7" s="34">
        <v>254</v>
      </c>
      <c r="F7" s="34">
        <v>251</v>
      </c>
      <c r="G7" s="34" t="s">
        <v>13</v>
      </c>
      <c r="H7" s="10">
        <f t="shared" ref="H7" si="4">(E7-F7)*C7</f>
        <v>6000</v>
      </c>
      <c r="I7" s="10">
        <v>0</v>
      </c>
      <c r="J7" s="35">
        <f t="shared" ref="J7" si="5">+I7+H7</f>
        <v>6000</v>
      </c>
    </row>
    <row r="8" spans="1:10">
      <c r="A8" s="31">
        <v>43476</v>
      </c>
      <c r="B8" s="32" t="s">
        <v>108</v>
      </c>
      <c r="C8" s="32">
        <v>1200</v>
      </c>
      <c r="D8" s="33" t="s">
        <v>104</v>
      </c>
      <c r="E8" s="34">
        <v>686</v>
      </c>
      <c r="F8" s="34">
        <v>688</v>
      </c>
      <c r="G8" s="34" t="s">
        <v>13</v>
      </c>
      <c r="H8" s="10">
        <f t="shared" ref="H8" si="6">(F8-E8)*C8</f>
        <v>2400</v>
      </c>
      <c r="I8" s="10">
        <v>0</v>
      </c>
      <c r="J8" s="35">
        <f t="shared" ref="J8" si="7">+I8+H8</f>
        <v>2400</v>
      </c>
    </row>
    <row r="9" spans="1:10">
      <c r="A9" s="31">
        <v>43475</v>
      </c>
      <c r="B9" s="32" t="s">
        <v>53</v>
      </c>
      <c r="C9" s="32">
        <v>250</v>
      </c>
      <c r="D9" s="33" t="s">
        <v>104</v>
      </c>
      <c r="E9" s="34">
        <v>2735</v>
      </c>
      <c r="F9" s="34">
        <v>2730</v>
      </c>
      <c r="G9" s="34" t="s">
        <v>13</v>
      </c>
      <c r="H9" s="10">
        <f t="shared" ref="H9" si="8">(F9-E9)*C9</f>
        <v>-1250</v>
      </c>
      <c r="I9" s="10">
        <v>0</v>
      </c>
      <c r="J9" s="35">
        <f t="shared" ref="J9" si="9">+I9+H9</f>
        <v>-1250</v>
      </c>
    </row>
    <row r="10" spans="1:10">
      <c r="A10" s="31">
        <v>43474</v>
      </c>
      <c r="B10" s="32" t="s">
        <v>65</v>
      </c>
      <c r="C10" s="32">
        <v>1500</v>
      </c>
      <c r="D10" s="33" t="s">
        <v>104</v>
      </c>
      <c r="E10" s="34">
        <v>333</v>
      </c>
      <c r="F10" s="34">
        <v>337</v>
      </c>
      <c r="G10" s="34">
        <v>340</v>
      </c>
      <c r="H10" s="10">
        <f t="shared" ref="H10" si="10">(F10-E10)*C10</f>
        <v>6000</v>
      </c>
      <c r="I10" s="10">
        <f t="shared" ref="I10:I12" si="11">(G10-F10)*C10</f>
        <v>4500</v>
      </c>
      <c r="J10" s="35">
        <f t="shared" ref="J10" si="12">+I10+H10</f>
        <v>10500</v>
      </c>
    </row>
    <row r="11" spans="1:10">
      <c r="A11" s="31">
        <v>43473</v>
      </c>
      <c r="B11" s="32" t="s">
        <v>109</v>
      </c>
      <c r="C11" s="32">
        <v>2000</v>
      </c>
      <c r="D11" s="33" t="s">
        <v>104</v>
      </c>
      <c r="E11" s="34">
        <v>252</v>
      </c>
      <c r="F11" s="34">
        <v>255</v>
      </c>
      <c r="G11" s="34">
        <v>259</v>
      </c>
      <c r="H11" s="10">
        <f t="shared" ref="H11" si="13">(F11-E11)*C11</f>
        <v>6000</v>
      </c>
      <c r="I11" s="10">
        <f t="shared" si="11"/>
        <v>8000</v>
      </c>
      <c r="J11" s="35">
        <f t="shared" ref="J11" si="14">+I11+H11</f>
        <v>14000</v>
      </c>
    </row>
    <row r="12" spans="1:10">
      <c r="A12" s="31">
        <v>43469</v>
      </c>
      <c r="B12" s="32" t="s">
        <v>110</v>
      </c>
      <c r="C12" s="32">
        <v>7000</v>
      </c>
      <c r="D12" s="33" t="s">
        <v>104</v>
      </c>
      <c r="E12" s="34">
        <v>79.5</v>
      </c>
      <c r="F12" s="34">
        <v>80.5</v>
      </c>
      <c r="G12" s="34">
        <v>82</v>
      </c>
      <c r="H12" s="10">
        <f t="shared" ref="H12" si="15">(F12-E12)*C12</f>
        <v>7000</v>
      </c>
      <c r="I12" s="10">
        <f t="shared" si="11"/>
        <v>10500</v>
      </c>
      <c r="J12" s="35">
        <f t="shared" ref="J12" si="16">+I12+H12</f>
        <v>17500</v>
      </c>
    </row>
    <row r="13" spans="1:10">
      <c r="A13" s="31">
        <v>43468</v>
      </c>
      <c r="B13" s="32" t="s">
        <v>111</v>
      </c>
      <c r="C13" s="32">
        <v>3000</v>
      </c>
      <c r="D13" s="33" t="s">
        <v>104</v>
      </c>
      <c r="E13" s="34">
        <v>262</v>
      </c>
      <c r="F13" s="34">
        <v>264</v>
      </c>
      <c r="G13" s="34" t="s">
        <v>13</v>
      </c>
      <c r="H13" s="10">
        <f t="shared" ref="H13" si="17">(F13-E13)*C13</f>
        <v>6000</v>
      </c>
      <c r="I13" s="10">
        <v>0</v>
      </c>
      <c r="J13" s="35">
        <f t="shared" ref="J13" si="18">+I13+H13</f>
        <v>6000</v>
      </c>
    </row>
    <row r="14" spans="1:10">
      <c r="A14" s="31">
        <v>43467</v>
      </c>
      <c r="B14" s="32" t="s">
        <v>112</v>
      </c>
      <c r="C14" s="32">
        <v>750</v>
      </c>
      <c r="D14" s="33" t="s">
        <v>104</v>
      </c>
      <c r="E14" s="34">
        <v>1177</v>
      </c>
      <c r="F14" s="34">
        <v>1167</v>
      </c>
      <c r="G14" s="34" t="s">
        <v>13</v>
      </c>
      <c r="H14" s="10">
        <f t="shared" ref="H14" si="19">(F14-E14)*C14</f>
        <v>-7500</v>
      </c>
      <c r="I14" s="10">
        <v>0</v>
      </c>
      <c r="J14" s="35">
        <f t="shared" ref="J14" si="20">+I14+H14</f>
        <v>-7500</v>
      </c>
    </row>
    <row r="15" spans="1:10">
      <c r="A15" s="31">
        <v>43466</v>
      </c>
      <c r="B15" s="32" t="s">
        <v>113</v>
      </c>
      <c r="C15" s="32">
        <v>6000</v>
      </c>
      <c r="D15" s="33" t="s">
        <v>104</v>
      </c>
      <c r="E15" s="34">
        <v>106.2</v>
      </c>
      <c r="F15" s="34">
        <v>107</v>
      </c>
      <c r="G15" s="34">
        <v>107.5</v>
      </c>
      <c r="H15" s="10">
        <f t="shared" ref="H15" si="21">(F15-E15)*C15</f>
        <v>4799.99999999998</v>
      </c>
      <c r="I15" s="10">
        <f>(G15-F15)*C15</f>
        <v>3000</v>
      </c>
      <c r="J15" s="35">
        <f t="shared" ref="J15" si="22">+I15+H15</f>
        <v>7799.99999999998</v>
      </c>
    </row>
    <row r="16" spans="1:10">
      <c r="A16" s="31">
        <v>43465</v>
      </c>
      <c r="B16" s="32" t="s">
        <v>114</v>
      </c>
      <c r="C16" s="32">
        <v>1800</v>
      </c>
      <c r="D16" s="33" t="s">
        <v>104</v>
      </c>
      <c r="E16" s="34">
        <v>294.5</v>
      </c>
      <c r="F16" s="34">
        <v>296.9</v>
      </c>
      <c r="G16" s="34" t="s">
        <v>13</v>
      </c>
      <c r="H16" s="10">
        <f t="shared" ref="H16" si="23">(F16-E16)*C16</f>
        <v>4319.99999999996</v>
      </c>
      <c r="I16" s="10">
        <v>0</v>
      </c>
      <c r="J16" s="35">
        <f t="shared" ref="J16" si="24">+I16+H16</f>
        <v>4319.99999999996</v>
      </c>
    </row>
    <row r="17" spans="1:10">
      <c r="A17" s="31">
        <v>43462</v>
      </c>
      <c r="B17" s="32" t="s">
        <v>108</v>
      </c>
      <c r="C17" s="32">
        <v>1200</v>
      </c>
      <c r="D17" s="33" t="s">
        <v>104</v>
      </c>
      <c r="E17" s="34">
        <v>772</v>
      </c>
      <c r="F17" s="34">
        <v>766</v>
      </c>
      <c r="G17" s="34" t="s">
        <v>13</v>
      </c>
      <c r="H17" s="10">
        <f t="shared" ref="H17" si="25">(F17-E17)*C17</f>
        <v>-7200</v>
      </c>
      <c r="I17" s="10">
        <v>0</v>
      </c>
      <c r="J17" s="35">
        <f t="shared" ref="J17" si="26">+I17+H17</f>
        <v>-7200</v>
      </c>
    </row>
    <row r="18" spans="1:10">
      <c r="A18" s="31">
        <v>43461</v>
      </c>
      <c r="B18" s="32" t="s">
        <v>115</v>
      </c>
      <c r="C18" s="32">
        <v>6000</v>
      </c>
      <c r="D18" s="33" t="s">
        <v>104</v>
      </c>
      <c r="E18" s="34">
        <v>118</v>
      </c>
      <c r="F18" s="34">
        <v>119</v>
      </c>
      <c r="G18" s="34" t="s">
        <v>13</v>
      </c>
      <c r="H18" s="10">
        <f t="shared" ref="H18:H20" si="27">(F18-E18)*C18</f>
        <v>6000</v>
      </c>
      <c r="I18" s="10">
        <v>0</v>
      </c>
      <c r="J18" s="35">
        <f t="shared" ref="J18" si="28">+I18+H18</f>
        <v>6000</v>
      </c>
    </row>
    <row r="19" spans="1:10">
      <c r="A19" s="31">
        <v>43460</v>
      </c>
      <c r="B19" s="32" t="s">
        <v>116</v>
      </c>
      <c r="C19" s="32">
        <v>250</v>
      </c>
      <c r="D19" s="33" t="s">
        <v>107</v>
      </c>
      <c r="E19" s="34">
        <v>1178</v>
      </c>
      <c r="F19" s="34">
        <v>1194</v>
      </c>
      <c r="G19" s="34" t="s">
        <v>13</v>
      </c>
      <c r="H19" s="10">
        <f t="shared" ref="H19" si="29">(E19-F19)*C19</f>
        <v>-4000</v>
      </c>
      <c r="I19" s="10">
        <v>0</v>
      </c>
      <c r="J19" s="35">
        <f t="shared" ref="J19" si="30">+I19+H19</f>
        <v>-4000</v>
      </c>
    </row>
    <row r="20" spans="1:10">
      <c r="A20" s="31">
        <v>43458</v>
      </c>
      <c r="B20" s="32" t="s">
        <v>115</v>
      </c>
      <c r="C20" s="32">
        <v>6000</v>
      </c>
      <c r="D20" s="33" t="s">
        <v>104</v>
      </c>
      <c r="E20" s="34">
        <v>112.1</v>
      </c>
      <c r="F20" s="34">
        <v>113</v>
      </c>
      <c r="G20" s="34">
        <v>114.2</v>
      </c>
      <c r="H20" s="10">
        <f t="shared" si="27"/>
        <v>5400.00000000003</v>
      </c>
      <c r="I20" s="10">
        <f>(G20-F20)*C20</f>
        <v>7200.00000000002</v>
      </c>
      <c r="J20" s="35">
        <f t="shared" ref="J20" si="31">+I20+H20</f>
        <v>12600.0000000001</v>
      </c>
    </row>
    <row r="21" spans="1:10">
      <c r="A21" s="31">
        <v>43455</v>
      </c>
      <c r="B21" s="32" t="s">
        <v>117</v>
      </c>
      <c r="C21" s="32">
        <v>600</v>
      </c>
      <c r="D21" s="33" t="s">
        <v>107</v>
      </c>
      <c r="E21" s="34">
        <v>1400</v>
      </c>
      <c r="F21" s="34">
        <v>1390</v>
      </c>
      <c r="G21" s="34">
        <v>1384</v>
      </c>
      <c r="H21" s="10">
        <f t="shared" ref="H21" si="32">(E21-F21)*C21</f>
        <v>6000</v>
      </c>
      <c r="I21" s="35">
        <f>(F21-G21)*C21</f>
        <v>3600</v>
      </c>
      <c r="J21" s="35">
        <f t="shared" ref="J21" si="33">+I21+H21</f>
        <v>9600</v>
      </c>
    </row>
    <row r="22" spans="1:10">
      <c r="A22" s="31">
        <v>43454</v>
      </c>
      <c r="B22" s="32" t="s">
        <v>118</v>
      </c>
      <c r="C22" s="32">
        <v>1600</v>
      </c>
      <c r="D22" s="33" t="s">
        <v>104</v>
      </c>
      <c r="E22" s="34">
        <v>272</v>
      </c>
      <c r="F22" s="34">
        <v>276</v>
      </c>
      <c r="G22" s="34">
        <v>279</v>
      </c>
      <c r="H22" s="10">
        <f t="shared" ref="H22" si="34">(F22-E22)*C22</f>
        <v>6400</v>
      </c>
      <c r="I22" s="10">
        <f>(G22-F22)*C22</f>
        <v>4800</v>
      </c>
      <c r="J22" s="35">
        <f t="shared" ref="J22" si="35">+I22+H22</f>
        <v>11200</v>
      </c>
    </row>
    <row r="23" spans="1:10">
      <c r="A23" s="31">
        <v>43453</v>
      </c>
      <c r="B23" s="32" t="s">
        <v>119</v>
      </c>
      <c r="C23" s="32">
        <v>600</v>
      </c>
      <c r="D23" s="33" t="s">
        <v>104</v>
      </c>
      <c r="E23" s="34">
        <v>1405</v>
      </c>
      <c r="F23" s="34">
        <v>1411</v>
      </c>
      <c r="G23" s="34" t="s">
        <v>13</v>
      </c>
      <c r="H23" s="10">
        <f t="shared" ref="H23" si="36">(F23-E23)*C23</f>
        <v>3600</v>
      </c>
      <c r="I23" s="10">
        <v>0</v>
      </c>
      <c r="J23" s="35">
        <f t="shared" ref="J23" si="37">+I23+H23</f>
        <v>3600</v>
      </c>
    </row>
    <row r="24" spans="1:10">
      <c r="A24" s="31">
        <v>43452</v>
      </c>
      <c r="B24" s="32" t="s">
        <v>108</v>
      </c>
      <c r="C24" s="32">
        <v>1200</v>
      </c>
      <c r="D24" s="33" t="s">
        <v>107</v>
      </c>
      <c r="E24" s="34">
        <v>747</v>
      </c>
      <c r="F24" s="34">
        <v>741</v>
      </c>
      <c r="G24" s="34" t="s">
        <v>13</v>
      </c>
      <c r="H24" s="10">
        <f t="shared" ref="H24" si="38">(E24-F24)*C24</f>
        <v>7200</v>
      </c>
      <c r="I24" s="10">
        <v>0</v>
      </c>
      <c r="J24" s="35">
        <f t="shared" ref="J24" si="39">+I24+H24</f>
        <v>7200</v>
      </c>
    </row>
    <row r="25" spans="1:10">
      <c r="A25" s="31">
        <v>43451</v>
      </c>
      <c r="B25" s="32" t="s">
        <v>81</v>
      </c>
      <c r="C25" s="32">
        <v>900</v>
      </c>
      <c r="D25" s="33" t="s">
        <v>104</v>
      </c>
      <c r="E25" s="34">
        <v>532</v>
      </c>
      <c r="F25" s="34">
        <v>537.3</v>
      </c>
      <c r="G25" s="34" t="s">
        <v>13</v>
      </c>
      <c r="H25" s="10">
        <f t="shared" ref="H25" si="40">(F25-E25)*C25</f>
        <v>4769.99999999996</v>
      </c>
      <c r="I25" s="10">
        <v>0</v>
      </c>
      <c r="J25" s="35">
        <f t="shared" ref="J25" si="41">+I25+H25</f>
        <v>4769.99999999996</v>
      </c>
    </row>
    <row r="26" spans="1:10">
      <c r="A26" s="31">
        <v>43448</v>
      </c>
      <c r="B26" s="32" t="s">
        <v>120</v>
      </c>
      <c r="C26" s="32">
        <v>200</v>
      </c>
      <c r="D26" s="33" t="s">
        <v>104</v>
      </c>
      <c r="E26" s="34">
        <v>3320</v>
      </c>
      <c r="F26" s="34">
        <v>3356</v>
      </c>
      <c r="G26" s="34" t="s">
        <v>13</v>
      </c>
      <c r="H26" s="10">
        <f t="shared" ref="H26" si="42">(F26-E26)*C26</f>
        <v>7200</v>
      </c>
      <c r="I26" s="10">
        <v>0</v>
      </c>
      <c r="J26" s="35">
        <f t="shared" ref="J26" si="43">+I26+H26</f>
        <v>7200</v>
      </c>
    </row>
    <row r="27" spans="1:10">
      <c r="A27" s="31">
        <v>43447</v>
      </c>
      <c r="B27" s="32" t="s">
        <v>121</v>
      </c>
      <c r="C27" s="32">
        <v>200</v>
      </c>
      <c r="D27" s="33" t="s">
        <v>104</v>
      </c>
      <c r="E27" s="34">
        <v>3140</v>
      </c>
      <c r="F27" s="34">
        <v>3163.95</v>
      </c>
      <c r="G27" s="34" t="s">
        <v>13</v>
      </c>
      <c r="H27" s="10">
        <f t="shared" ref="H27" si="44">(F27-E27)*C27</f>
        <v>4789.99999999996</v>
      </c>
      <c r="I27" s="10">
        <v>0</v>
      </c>
      <c r="J27" s="35">
        <f t="shared" ref="J27" si="45">+I27+H27</f>
        <v>4789.99999999996</v>
      </c>
    </row>
    <row r="28" spans="1:10">
      <c r="A28" s="31">
        <v>43446</v>
      </c>
      <c r="B28" s="32" t="s">
        <v>122</v>
      </c>
      <c r="C28" s="32">
        <v>1000</v>
      </c>
      <c r="D28" s="33" t="s">
        <v>104</v>
      </c>
      <c r="E28" s="34">
        <v>521</v>
      </c>
      <c r="F28" s="34">
        <v>523</v>
      </c>
      <c r="G28" s="34" t="s">
        <v>13</v>
      </c>
      <c r="H28" s="10">
        <f t="shared" ref="H28" si="46">(F28-E28)*C28</f>
        <v>2000</v>
      </c>
      <c r="I28" s="10">
        <v>0</v>
      </c>
      <c r="J28" s="35">
        <f t="shared" ref="J28" si="47">+I28+H28</f>
        <v>2000</v>
      </c>
    </row>
    <row r="29" spans="1:10">
      <c r="A29" s="31">
        <v>43446</v>
      </c>
      <c r="B29" s="32" t="s">
        <v>108</v>
      </c>
      <c r="C29" s="32">
        <v>1200</v>
      </c>
      <c r="D29" s="33" t="s">
        <v>104</v>
      </c>
      <c r="E29" s="34">
        <v>770</v>
      </c>
      <c r="F29" s="34">
        <v>775</v>
      </c>
      <c r="G29" s="34">
        <v>780</v>
      </c>
      <c r="H29" s="10">
        <f t="shared" ref="H29" si="48">(F29-E29)*C29</f>
        <v>6000</v>
      </c>
      <c r="I29" s="10">
        <f>(G29-F29)*C29</f>
        <v>6000</v>
      </c>
      <c r="J29" s="35">
        <f t="shared" ref="J29" si="49">+I29+H29</f>
        <v>12000</v>
      </c>
    </row>
    <row r="30" spans="1:10">
      <c r="A30" s="31">
        <v>43445</v>
      </c>
      <c r="B30" s="32" t="s">
        <v>123</v>
      </c>
      <c r="C30" s="32">
        <v>1500</v>
      </c>
      <c r="D30" s="33" t="s">
        <v>104</v>
      </c>
      <c r="E30" s="34">
        <v>330</v>
      </c>
      <c r="F30" s="34">
        <v>334</v>
      </c>
      <c r="G30" s="34" t="s">
        <v>13</v>
      </c>
      <c r="H30" s="10">
        <f t="shared" ref="H30" si="50">(F30-E30)*C30</f>
        <v>6000</v>
      </c>
      <c r="I30" s="35">
        <v>0</v>
      </c>
      <c r="J30" s="35">
        <f t="shared" ref="J30" si="51">+I30+H30</f>
        <v>6000</v>
      </c>
    </row>
    <row r="31" spans="1:10">
      <c r="A31" s="31">
        <v>43444</v>
      </c>
      <c r="B31" s="32" t="s">
        <v>124</v>
      </c>
      <c r="C31" s="32">
        <v>500</v>
      </c>
      <c r="D31" s="33" t="s">
        <v>104</v>
      </c>
      <c r="E31" s="34">
        <v>1702</v>
      </c>
      <c r="F31" s="34">
        <v>1700</v>
      </c>
      <c r="G31" s="34" t="s">
        <v>13</v>
      </c>
      <c r="H31" s="10">
        <f t="shared" ref="H31:H33" si="52">(F31-E31)*C31</f>
        <v>-1000</v>
      </c>
      <c r="I31" s="35">
        <v>0</v>
      </c>
      <c r="J31" s="35">
        <f t="shared" ref="J31" si="53">+I31+H31</f>
        <v>-1000</v>
      </c>
    </row>
    <row r="32" spans="1:10">
      <c r="A32" s="31">
        <v>43441</v>
      </c>
      <c r="B32" s="32" t="s">
        <v>125</v>
      </c>
      <c r="C32" s="32">
        <v>2667</v>
      </c>
      <c r="D32" s="33" t="s">
        <v>107</v>
      </c>
      <c r="E32" s="34">
        <v>335</v>
      </c>
      <c r="F32" s="34">
        <v>333</v>
      </c>
      <c r="G32" s="34">
        <v>332</v>
      </c>
      <c r="H32" s="10">
        <f t="shared" ref="H32" si="54">(E32-F32)*C32</f>
        <v>5334</v>
      </c>
      <c r="I32" s="35">
        <f>(F32-G32)*C32</f>
        <v>2667</v>
      </c>
      <c r="J32" s="35">
        <f t="shared" ref="J32" si="55">+I32+H32</f>
        <v>8001</v>
      </c>
    </row>
    <row r="33" spans="1:10">
      <c r="A33" s="31">
        <v>43440</v>
      </c>
      <c r="B33" s="32" t="s">
        <v>126</v>
      </c>
      <c r="C33" s="32">
        <v>1000</v>
      </c>
      <c r="D33" s="33" t="s">
        <v>104</v>
      </c>
      <c r="E33" s="34">
        <v>594</v>
      </c>
      <c r="F33" s="34">
        <v>598</v>
      </c>
      <c r="G33" s="34" t="s">
        <v>13</v>
      </c>
      <c r="H33" s="10">
        <f t="shared" si="52"/>
        <v>4000</v>
      </c>
      <c r="I33" s="35">
        <v>0</v>
      </c>
      <c r="J33" s="35">
        <f t="shared" ref="J33" si="56">+I33+H33</f>
        <v>4000</v>
      </c>
    </row>
    <row r="34" spans="1:10">
      <c r="A34" s="31">
        <v>43439</v>
      </c>
      <c r="B34" s="32" t="s">
        <v>127</v>
      </c>
      <c r="C34" s="32">
        <v>1250</v>
      </c>
      <c r="D34" s="33" t="s">
        <v>107</v>
      </c>
      <c r="E34" s="34">
        <v>427</v>
      </c>
      <c r="F34" s="34">
        <v>423</v>
      </c>
      <c r="G34" s="34">
        <v>419</v>
      </c>
      <c r="H34" s="10">
        <f t="shared" ref="H34" si="57">(E34-F34)*C34</f>
        <v>5000</v>
      </c>
      <c r="I34" s="35">
        <f>(F34-G34)*C34</f>
        <v>5000</v>
      </c>
      <c r="J34" s="35">
        <f t="shared" ref="J34" si="58">+I34+H34</f>
        <v>10000</v>
      </c>
    </row>
    <row r="35" spans="1:10">
      <c r="A35" s="31">
        <v>43438</v>
      </c>
      <c r="B35" s="32" t="s">
        <v>128</v>
      </c>
      <c r="C35" s="32">
        <v>1000</v>
      </c>
      <c r="D35" s="33" t="s">
        <v>104</v>
      </c>
      <c r="E35" s="34">
        <v>703</v>
      </c>
      <c r="F35" s="34">
        <v>698</v>
      </c>
      <c r="G35" s="34" t="s">
        <v>13</v>
      </c>
      <c r="H35" s="10">
        <f t="shared" ref="H35" si="59">(F35-E35)*C35</f>
        <v>-5000</v>
      </c>
      <c r="I35" s="35">
        <v>0</v>
      </c>
      <c r="J35" s="35">
        <f t="shared" ref="J35" si="60">+I35+H35</f>
        <v>-5000</v>
      </c>
    </row>
    <row r="36" spans="1:10">
      <c r="A36" s="31">
        <v>43437</v>
      </c>
      <c r="B36" s="32" t="s">
        <v>129</v>
      </c>
      <c r="C36" s="32">
        <v>550</v>
      </c>
      <c r="D36" s="33" t="s">
        <v>104</v>
      </c>
      <c r="E36" s="34">
        <v>1058</v>
      </c>
      <c r="F36" s="34">
        <v>1066</v>
      </c>
      <c r="G36" s="34" t="s">
        <v>13</v>
      </c>
      <c r="H36" s="10">
        <f t="shared" ref="H36" si="61">(F36-E36)*C36</f>
        <v>4400</v>
      </c>
      <c r="I36" s="35">
        <v>0</v>
      </c>
      <c r="J36" s="35">
        <f t="shared" ref="J36" si="62">+I36+H36</f>
        <v>4400</v>
      </c>
    </row>
    <row r="37" spans="1:10">
      <c r="A37" s="31">
        <v>43434</v>
      </c>
      <c r="B37" s="32" t="s">
        <v>130</v>
      </c>
      <c r="C37" s="32">
        <v>700</v>
      </c>
      <c r="D37" s="33" t="s">
        <v>104</v>
      </c>
      <c r="E37" s="34">
        <v>729</v>
      </c>
      <c r="F37" s="34">
        <v>735</v>
      </c>
      <c r="G37" s="34" t="s">
        <v>13</v>
      </c>
      <c r="H37" s="10">
        <f t="shared" ref="H37" si="63">(F37-E37)*C37</f>
        <v>4200</v>
      </c>
      <c r="I37" s="35">
        <v>0</v>
      </c>
      <c r="J37" s="35">
        <f t="shared" ref="J37:J38" si="64">+I37+H37</f>
        <v>4200</v>
      </c>
    </row>
    <row r="38" spans="1:10">
      <c r="A38" s="31">
        <v>43433</v>
      </c>
      <c r="B38" s="32" t="s">
        <v>131</v>
      </c>
      <c r="C38" s="32">
        <v>1300</v>
      </c>
      <c r="D38" s="33" t="s">
        <v>107</v>
      </c>
      <c r="E38" s="34">
        <v>345.5</v>
      </c>
      <c r="F38" s="34">
        <v>343</v>
      </c>
      <c r="G38" s="34" t="s">
        <v>13</v>
      </c>
      <c r="H38" s="10">
        <f t="shared" ref="H38" si="65">(E38-F38)*C38</f>
        <v>3250</v>
      </c>
      <c r="I38" s="35">
        <v>0</v>
      </c>
      <c r="J38" s="35">
        <f t="shared" si="64"/>
        <v>3250</v>
      </c>
    </row>
    <row r="39" spans="1:10">
      <c r="A39" s="31">
        <v>43431</v>
      </c>
      <c r="B39" s="32" t="s">
        <v>132</v>
      </c>
      <c r="C39" s="32">
        <v>3500</v>
      </c>
      <c r="D39" s="33" t="s">
        <v>107</v>
      </c>
      <c r="E39" s="34">
        <v>214.5</v>
      </c>
      <c r="F39" s="34">
        <v>213.2</v>
      </c>
      <c r="G39" s="34" t="s">
        <v>13</v>
      </c>
      <c r="H39" s="10">
        <f t="shared" ref="H39:H40" si="66">(E39-F39)*C39</f>
        <v>4550.00000000004</v>
      </c>
      <c r="I39" s="35">
        <v>0</v>
      </c>
      <c r="J39" s="35">
        <f t="shared" ref="J39:J40" si="67">+I39+H39</f>
        <v>4550.00000000004</v>
      </c>
    </row>
    <row r="40" spans="1:10">
      <c r="A40" s="31">
        <v>43430</v>
      </c>
      <c r="B40" s="32" t="s">
        <v>131</v>
      </c>
      <c r="C40" s="32">
        <v>1300</v>
      </c>
      <c r="D40" s="33" t="s">
        <v>107</v>
      </c>
      <c r="E40" s="34">
        <v>348</v>
      </c>
      <c r="F40" s="34">
        <v>346</v>
      </c>
      <c r="G40" s="34" t="s">
        <v>13</v>
      </c>
      <c r="H40" s="10">
        <f t="shared" si="66"/>
        <v>2600</v>
      </c>
      <c r="I40" s="10">
        <v>0</v>
      </c>
      <c r="J40" s="35">
        <f t="shared" si="67"/>
        <v>2600</v>
      </c>
    </row>
    <row r="41" spans="1:10">
      <c r="A41" s="31">
        <v>43426</v>
      </c>
      <c r="B41" s="32" t="s">
        <v>126</v>
      </c>
      <c r="C41" s="32">
        <v>1000</v>
      </c>
      <c r="D41" s="33" t="s">
        <v>107</v>
      </c>
      <c r="E41" s="34">
        <v>609.5</v>
      </c>
      <c r="F41" s="34">
        <v>605</v>
      </c>
      <c r="G41" s="34">
        <v>598</v>
      </c>
      <c r="H41" s="10">
        <f t="shared" ref="H41" si="68">(E41-F41)*C41</f>
        <v>4500</v>
      </c>
      <c r="I41" s="35">
        <f>(F41-G41)*C41</f>
        <v>7000</v>
      </c>
      <c r="J41" s="35">
        <f t="shared" ref="J41:J42" si="69">+I41+H41</f>
        <v>11500</v>
      </c>
    </row>
    <row r="42" spans="1:10">
      <c r="A42" s="31">
        <v>43425</v>
      </c>
      <c r="B42" s="32" t="s">
        <v>133</v>
      </c>
      <c r="C42" s="32">
        <v>700</v>
      </c>
      <c r="D42" s="33" t="s">
        <v>104</v>
      </c>
      <c r="E42" s="34">
        <v>807</v>
      </c>
      <c r="F42" s="34">
        <v>811</v>
      </c>
      <c r="G42" s="34" t="s">
        <v>13</v>
      </c>
      <c r="H42" s="10">
        <f t="shared" ref="H42" si="70">(F42-E42)*C42</f>
        <v>2800</v>
      </c>
      <c r="I42" s="10">
        <v>0</v>
      </c>
      <c r="J42" s="35">
        <f t="shared" si="69"/>
        <v>2800</v>
      </c>
    </row>
    <row r="43" spans="1:10">
      <c r="A43" s="31">
        <v>43424</v>
      </c>
      <c r="B43" s="32" t="s">
        <v>134</v>
      </c>
      <c r="C43" s="32">
        <v>1000</v>
      </c>
      <c r="D43" s="33" t="s">
        <v>107</v>
      </c>
      <c r="E43" s="34">
        <v>636</v>
      </c>
      <c r="F43" s="34">
        <v>632</v>
      </c>
      <c r="G43" s="34">
        <v>628</v>
      </c>
      <c r="H43" s="10">
        <f t="shared" ref="H43" si="71">(E43-F43)*C43</f>
        <v>4000</v>
      </c>
      <c r="I43" s="35">
        <f>(F43-G43)*C43</f>
        <v>4000</v>
      </c>
      <c r="J43" s="35">
        <f t="shared" ref="J43" si="72">+I43+H43</f>
        <v>8000</v>
      </c>
    </row>
    <row r="44" spans="1:10">
      <c r="A44" s="31">
        <v>43424</v>
      </c>
      <c r="B44" s="32" t="s">
        <v>135</v>
      </c>
      <c r="C44" s="32">
        <v>2400</v>
      </c>
      <c r="D44" s="33" t="s">
        <v>104</v>
      </c>
      <c r="E44" s="34">
        <v>285.5</v>
      </c>
      <c r="F44" s="34">
        <v>283.5</v>
      </c>
      <c r="G44" s="34" t="s">
        <v>13</v>
      </c>
      <c r="H44" s="10">
        <f t="shared" ref="H44" si="73">(F44-E44)*C44</f>
        <v>-4800</v>
      </c>
      <c r="I44" s="10">
        <v>0</v>
      </c>
      <c r="J44" s="35">
        <f t="shared" ref="J44" si="74">+I44+H44</f>
        <v>-4800</v>
      </c>
    </row>
    <row r="45" spans="1:10">
      <c r="A45" s="31">
        <v>43423</v>
      </c>
      <c r="B45" s="32" t="s">
        <v>132</v>
      </c>
      <c r="C45" s="32">
        <v>3500</v>
      </c>
      <c r="D45" s="33" t="s">
        <v>104</v>
      </c>
      <c r="E45" s="34">
        <v>235</v>
      </c>
      <c r="F45" s="34">
        <v>236</v>
      </c>
      <c r="G45" s="34">
        <v>238</v>
      </c>
      <c r="H45" s="10">
        <f t="shared" ref="H45:H47" si="75">(F45-E45)*C45</f>
        <v>3500</v>
      </c>
      <c r="I45" s="10">
        <f>(G45-F45)*C45</f>
        <v>7000</v>
      </c>
      <c r="J45" s="35">
        <f t="shared" ref="J45:J53" si="76">+I45+H45</f>
        <v>10500</v>
      </c>
    </row>
    <row r="46" spans="1:10">
      <c r="A46" s="31">
        <v>43420</v>
      </c>
      <c r="B46" s="32" t="s">
        <v>133</v>
      </c>
      <c r="C46" s="32">
        <v>800</v>
      </c>
      <c r="D46" s="33" t="s">
        <v>104</v>
      </c>
      <c r="E46" s="34">
        <v>787</v>
      </c>
      <c r="F46" s="34">
        <v>781</v>
      </c>
      <c r="G46" s="34" t="s">
        <v>13</v>
      </c>
      <c r="H46" s="10">
        <f t="shared" si="75"/>
        <v>-4800</v>
      </c>
      <c r="I46" s="10">
        <v>0</v>
      </c>
      <c r="J46" s="35">
        <f t="shared" si="76"/>
        <v>-4800</v>
      </c>
    </row>
    <row r="47" spans="1:10">
      <c r="A47" s="31">
        <v>43419</v>
      </c>
      <c r="B47" s="32" t="s">
        <v>136</v>
      </c>
      <c r="C47" s="32">
        <v>500</v>
      </c>
      <c r="D47" s="33" t="s">
        <v>104</v>
      </c>
      <c r="E47" s="34">
        <v>1183</v>
      </c>
      <c r="F47" s="34">
        <v>1192</v>
      </c>
      <c r="G47" s="34">
        <v>1197</v>
      </c>
      <c r="H47" s="10">
        <f t="shared" si="75"/>
        <v>4500</v>
      </c>
      <c r="I47" s="10">
        <f>(G47-F47)*C47</f>
        <v>2500</v>
      </c>
      <c r="J47" s="35">
        <f t="shared" si="76"/>
        <v>7000</v>
      </c>
    </row>
    <row r="48" spans="1:10">
      <c r="A48" s="31">
        <v>43418</v>
      </c>
      <c r="B48" s="32" t="s">
        <v>137</v>
      </c>
      <c r="C48" s="32">
        <v>3500</v>
      </c>
      <c r="D48" s="33" t="s">
        <v>104</v>
      </c>
      <c r="E48" s="34">
        <v>92</v>
      </c>
      <c r="F48" s="34">
        <v>92</v>
      </c>
      <c r="G48" s="34" t="s">
        <v>13</v>
      </c>
      <c r="H48" s="10">
        <v>0</v>
      </c>
      <c r="I48" s="10">
        <v>0</v>
      </c>
      <c r="J48" s="35">
        <f t="shared" si="76"/>
        <v>0</v>
      </c>
    </row>
    <row r="49" spans="1:10">
      <c r="A49" s="31">
        <v>43417</v>
      </c>
      <c r="B49" s="32" t="s">
        <v>138</v>
      </c>
      <c r="C49" s="32">
        <v>1100</v>
      </c>
      <c r="D49" s="33" t="s">
        <v>107</v>
      </c>
      <c r="E49" s="34">
        <v>570</v>
      </c>
      <c r="F49" s="34">
        <v>566</v>
      </c>
      <c r="G49" s="34">
        <v>560</v>
      </c>
      <c r="H49" s="10">
        <f t="shared" ref="H49" si="77">(E49-F49)*C49</f>
        <v>4400</v>
      </c>
      <c r="I49" s="35">
        <f>(F49-G49)*C49</f>
        <v>6600</v>
      </c>
      <c r="J49" s="35">
        <f t="shared" si="76"/>
        <v>11000</v>
      </c>
    </row>
    <row r="50" spans="1:10">
      <c r="A50" s="31">
        <v>43416</v>
      </c>
      <c r="B50" s="32" t="s">
        <v>139</v>
      </c>
      <c r="C50" s="32">
        <v>1200</v>
      </c>
      <c r="D50" s="33" t="s">
        <v>104</v>
      </c>
      <c r="E50" s="34">
        <v>730</v>
      </c>
      <c r="F50" s="34">
        <v>734</v>
      </c>
      <c r="G50" s="34" t="s">
        <v>13</v>
      </c>
      <c r="H50" s="10">
        <f>(F50-E50)*C50</f>
        <v>4800</v>
      </c>
      <c r="I50" s="10">
        <v>0</v>
      </c>
      <c r="J50" s="35">
        <f t="shared" si="76"/>
        <v>4800</v>
      </c>
    </row>
    <row r="51" spans="1:10">
      <c r="A51" s="31">
        <v>43409</v>
      </c>
      <c r="B51" s="32" t="s">
        <v>140</v>
      </c>
      <c r="C51" s="32">
        <v>1500</v>
      </c>
      <c r="D51" s="33" t="s">
        <v>104</v>
      </c>
      <c r="E51" s="34">
        <v>451</v>
      </c>
      <c r="F51" s="34">
        <v>453.5</v>
      </c>
      <c r="G51" s="34" t="s">
        <v>13</v>
      </c>
      <c r="H51" s="10">
        <f>(F51-E51)*C51</f>
        <v>3750</v>
      </c>
      <c r="I51" s="35">
        <v>0</v>
      </c>
      <c r="J51" s="35">
        <f t="shared" si="76"/>
        <v>3750</v>
      </c>
    </row>
    <row r="52" spans="1:10">
      <c r="A52" s="31">
        <v>43406</v>
      </c>
      <c r="B52" s="32" t="s">
        <v>141</v>
      </c>
      <c r="C52" s="32">
        <v>2500</v>
      </c>
      <c r="D52" s="33" t="s">
        <v>104</v>
      </c>
      <c r="E52" s="34">
        <v>205.5</v>
      </c>
      <c r="F52" s="34">
        <v>207.5</v>
      </c>
      <c r="G52" s="34">
        <v>210</v>
      </c>
      <c r="H52" s="10">
        <f t="shared" ref="H52" si="78">(F52-E52)*C52</f>
        <v>5000</v>
      </c>
      <c r="I52" s="10">
        <f t="shared" ref="I52:I56" si="79">(G52-F52)*C52</f>
        <v>6250</v>
      </c>
      <c r="J52" s="35">
        <f t="shared" si="76"/>
        <v>11250</v>
      </c>
    </row>
    <row r="53" spans="1:10">
      <c r="A53" s="31">
        <v>43405</v>
      </c>
      <c r="B53" s="32" t="s">
        <v>142</v>
      </c>
      <c r="C53" s="32">
        <v>350</v>
      </c>
      <c r="D53" s="33" t="s">
        <v>104</v>
      </c>
      <c r="E53" s="34">
        <v>1185</v>
      </c>
      <c r="F53" s="34">
        <v>1194</v>
      </c>
      <c r="G53" s="34" t="s">
        <v>13</v>
      </c>
      <c r="H53" s="10">
        <f t="shared" ref="H53" si="80">(F53-E53)*C53</f>
        <v>3150</v>
      </c>
      <c r="I53" s="10">
        <v>0</v>
      </c>
      <c r="J53" s="35">
        <f t="shared" si="76"/>
        <v>3150</v>
      </c>
    </row>
    <row r="54" spans="1:10">
      <c r="A54" s="31">
        <v>43404</v>
      </c>
      <c r="B54" s="32" t="s">
        <v>143</v>
      </c>
      <c r="C54" s="32">
        <v>1700</v>
      </c>
      <c r="D54" s="33" t="s">
        <v>107</v>
      </c>
      <c r="E54" s="34">
        <v>280</v>
      </c>
      <c r="F54" s="34">
        <v>277.25</v>
      </c>
      <c r="G54" s="34" t="s">
        <v>13</v>
      </c>
      <c r="H54" s="10">
        <f t="shared" ref="H54" si="81">(E54-F54)*C54</f>
        <v>4675</v>
      </c>
      <c r="I54" s="10">
        <v>0</v>
      </c>
      <c r="J54" s="35">
        <f t="shared" ref="J54" si="82">+I54+H54</f>
        <v>4675</v>
      </c>
    </row>
    <row r="55" spans="1:10">
      <c r="A55" s="31">
        <v>43403</v>
      </c>
      <c r="B55" s="32" t="s">
        <v>106</v>
      </c>
      <c r="C55" s="32">
        <v>2000</v>
      </c>
      <c r="D55" s="33" t="s">
        <v>104</v>
      </c>
      <c r="E55" s="34">
        <v>260</v>
      </c>
      <c r="F55" s="34">
        <v>262</v>
      </c>
      <c r="G55" s="34">
        <v>263.8</v>
      </c>
      <c r="H55" s="10">
        <f t="shared" ref="H55" si="83">(F55-E55)*C55</f>
        <v>4000</v>
      </c>
      <c r="I55" s="10">
        <f t="shared" si="79"/>
        <v>3600.00000000002</v>
      </c>
      <c r="J55" s="35">
        <f t="shared" ref="J55" si="84">+I55+H55</f>
        <v>7600.00000000002</v>
      </c>
    </row>
    <row r="56" spans="1:10">
      <c r="A56" s="31">
        <v>43402</v>
      </c>
      <c r="B56" s="32" t="s">
        <v>144</v>
      </c>
      <c r="C56" s="32">
        <v>2000</v>
      </c>
      <c r="D56" s="33" t="s">
        <v>104</v>
      </c>
      <c r="E56" s="34">
        <v>223.5</v>
      </c>
      <c r="F56" s="34">
        <v>225</v>
      </c>
      <c r="G56" s="34">
        <v>228</v>
      </c>
      <c r="H56" s="10">
        <f t="shared" ref="H56" si="85">(F56-E56)*C56</f>
        <v>3000</v>
      </c>
      <c r="I56" s="10">
        <f t="shared" si="79"/>
        <v>6000</v>
      </c>
      <c r="J56" s="35">
        <f t="shared" ref="J56:J57" si="86">+I56+H56</f>
        <v>9000</v>
      </c>
    </row>
    <row r="57" spans="1:10">
      <c r="A57" s="31">
        <v>43399</v>
      </c>
      <c r="B57" s="32" t="s">
        <v>145</v>
      </c>
      <c r="C57" s="32">
        <v>1100</v>
      </c>
      <c r="D57" s="33" t="s">
        <v>107</v>
      </c>
      <c r="E57" s="34">
        <v>558</v>
      </c>
      <c r="F57" s="34">
        <v>554</v>
      </c>
      <c r="G57" s="34" t="s">
        <v>13</v>
      </c>
      <c r="H57" s="10">
        <f t="shared" ref="H57" si="87">(E57-F57)*C57</f>
        <v>4400</v>
      </c>
      <c r="I57" s="10">
        <v>0</v>
      </c>
      <c r="J57" s="35">
        <f t="shared" si="86"/>
        <v>4400</v>
      </c>
    </row>
    <row r="58" spans="1:10">
      <c r="A58" s="31">
        <v>43398</v>
      </c>
      <c r="B58" s="32" t="s">
        <v>129</v>
      </c>
      <c r="C58" s="32">
        <v>1100</v>
      </c>
      <c r="D58" s="33" t="s">
        <v>104</v>
      </c>
      <c r="E58" s="34">
        <v>907</v>
      </c>
      <c r="F58" s="34">
        <v>911</v>
      </c>
      <c r="G58" s="34">
        <v>916</v>
      </c>
      <c r="H58" s="10">
        <f t="shared" ref="H58" si="88">(F58-E58)*C58</f>
        <v>4400</v>
      </c>
      <c r="I58" s="10">
        <f>(G58-F58)*C58</f>
        <v>5500</v>
      </c>
      <c r="J58" s="35">
        <f t="shared" ref="J58" si="89">+I58+H58</f>
        <v>9900</v>
      </c>
    </row>
    <row r="59" spans="1:10">
      <c r="A59" s="31">
        <v>43396</v>
      </c>
      <c r="B59" s="32" t="s">
        <v>126</v>
      </c>
      <c r="C59" s="32">
        <v>1000</v>
      </c>
      <c r="D59" s="33" t="s">
        <v>107</v>
      </c>
      <c r="E59" s="34">
        <v>627</v>
      </c>
      <c r="F59" s="34">
        <v>623</v>
      </c>
      <c r="G59" s="34" t="s">
        <v>13</v>
      </c>
      <c r="H59" s="10">
        <f t="shared" ref="H59" si="90">(E59-F59)*C59</f>
        <v>4000</v>
      </c>
      <c r="I59" s="10">
        <v>0</v>
      </c>
      <c r="J59" s="35">
        <f t="shared" ref="J59" si="91">+I59+H59</f>
        <v>4000</v>
      </c>
    </row>
    <row r="60" spans="1:10">
      <c r="A60" s="31">
        <v>43395</v>
      </c>
      <c r="B60" s="32" t="s">
        <v>118</v>
      </c>
      <c r="C60" s="32">
        <v>1600</v>
      </c>
      <c r="D60" s="33" t="s">
        <v>107</v>
      </c>
      <c r="E60" s="34">
        <v>224.5</v>
      </c>
      <c r="F60" s="34">
        <v>227.5</v>
      </c>
      <c r="G60" s="34" t="s">
        <v>13</v>
      </c>
      <c r="H60" s="10">
        <f t="shared" ref="H60" si="92">(E60-F60)*C60</f>
        <v>-4800</v>
      </c>
      <c r="I60" s="10">
        <v>0</v>
      </c>
      <c r="J60" s="35">
        <f t="shared" ref="J60" si="93">+I60+H60</f>
        <v>-4800</v>
      </c>
    </row>
    <row r="61" spans="1:10">
      <c r="A61" s="31">
        <v>43392</v>
      </c>
      <c r="B61" s="32" t="s">
        <v>146</v>
      </c>
      <c r="C61" s="32">
        <v>1200</v>
      </c>
      <c r="D61" s="33" t="s">
        <v>104</v>
      </c>
      <c r="E61" s="34">
        <v>230.5</v>
      </c>
      <c r="F61" s="34">
        <v>233.5</v>
      </c>
      <c r="G61" s="34" t="s">
        <v>13</v>
      </c>
      <c r="H61" s="10">
        <f t="shared" ref="H61" si="94">(F61-E61)*C61</f>
        <v>3600</v>
      </c>
      <c r="I61" s="10">
        <v>0</v>
      </c>
      <c r="J61" s="35">
        <f t="shared" ref="J61" si="95">+I61+H61</f>
        <v>3600</v>
      </c>
    </row>
    <row r="62" spans="1:10">
      <c r="A62" s="31">
        <v>43390</v>
      </c>
      <c r="B62" s="32" t="s">
        <v>147</v>
      </c>
      <c r="C62" s="32">
        <v>2200</v>
      </c>
      <c r="D62" s="33" t="s">
        <v>104</v>
      </c>
      <c r="E62" s="34">
        <v>282.5</v>
      </c>
      <c r="F62" s="34">
        <v>284</v>
      </c>
      <c r="G62" s="34" t="s">
        <v>13</v>
      </c>
      <c r="H62" s="10">
        <f t="shared" ref="H62" si="96">(F62-E62)*C62</f>
        <v>3300</v>
      </c>
      <c r="I62" s="10">
        <v>0</v>
      </c>
      <c r="J62" s="35">
        <f t="shared" ref="J62" si="97">+I62+H62</f>
        <v>3300</v>
      </c>
    </row>
    <row r="63" spans="1:10">
      <c r="A63" s="31">
        <v>43389</v>
      </c>
      <c r="B63" s="32" t="s">
        <v>130</v>
      </c>
      <c r="C63" s="32">
        <v>700</v>
      </c>
      <c r="D63" s="33" t="s">
        <v>104</v>
      </c>
      <c r="E63" s="34">
        <v>763</v>
      </c>
      <c r="F63" s="34">
        <v>770</v>
      </c>
      <c r="G63" s="34">
        <v>780</v>
      </c>
      <c r="H63" s="10">
        <f t="shared" ref="H63:H64" si="98">(F63-E63)*C63</f>
        <v>4900</v>
      </c>
      <c r="I63" s="10">
        <f t="shared" ref="I63:I66" si="99">(G63-F63)*C63</f>
        <v>7000</v>
      </c>
      <c r="J63" s="35">
        <f t="shared" ref="J63:J64" si="100">+I63+H63</f>
        <v>11900</v>
      </c>
    </row>
    <row r="64" spans="1:10">
      <c r="A64" s="31">
        <v>43388</v>
      </c>
      <c r="B64" s="32" t="s">
        <v>148</v>
      </c>
      <c r="C64" s="32">
        <v>700</v>
      </c>
      <c r="D64" s="33" t="s">
        <v>104</v>
      </c>
      <c r="E64" s="34">
        <v>750</v>
      </c>
      <c r="F64" s="34">
        <v>757</v>
      </c>
      <c r="G64" s="34">
        <v>765</v>
      </c>
      <c r="H64" s="10">
        <f t="shared" si="98"/>
        <v>4900</v>
      </c>
      <c r="I64" s="10">
        <f t="shared" si="99"/>
        <v>5600</v>
      </c>
      <c r="J64" s="35">
        <f t="shared" si="100"/>
        <v>10500</v>
      </c>
    </row>
    <row r="65" spans="1:10">
      <c r="A65" s="31">
        <v>43385</v>
      </c>
      <c r="B65" s="32" t="s">
        <v>149</v>
      </c>
      <c r="C65" s="32">
        <v>1100</v>
      </c>
      <c r="D65" s="33" t="s">
        <v>104</v>
      </c>
      <c r="E65" s="34">
        <v>426</v>
      </c>
      <c r="F65" s="34">
        <v>431</v>
      </c>
      <c r="G65" s="34">
        <v>435</v>
      </c>
      <c r="H65" s="10">
        <f t="shared" ref="H65" si="101">(F65-E65)*C65</f>
        <v>5500</v>
      </c>
      <c r="I65" s="10">
        <f t="shared" si="99"/>
        <v>4400</v>
      </c>
      <c r="J65" s="35">
        <f t="shared" ref="J65:J68" si="102">+I65+H65</f>
        <v>9900</v>
      </c>
    </row>
    <row r="66" spans="1:10">
      <c r="A66" s="31">
        <v>43383</v>
      </c>
      <c r="B66" s="32" t="s">
        <v>150</v>
      </c>
      <c r="C66" s="32">
        <v>1000</v>
      </c>
      <c r="D66" s="33" t="s">
        <v>104</v>
      </c>
      <c r="E66" s="34">
        <v>514</v>
      </c>
      <c r="F66" s="34">
        <v>519.5</v>
      </c>
      <c r="G66" s="34">
        <v>526</v>
      </c>
      <c r="H66" s="10">
        <f t="shared" ref="H66" si="103">(F66-E66)*C66</f>
        <v>5500</v>
      </c>
      <c r="I66" s="10">
        <f t="shared" si="99"/>
        <v>6500</v>
      </c>
      <c r="J66" s="35">
        <f t="shared" si="102"/>
        <v>12000</v>
      </c>
    </row>
    <row r="67" spans="1:10">
      <c r="A67" s="31">
        <v>43382</v>
      </c>
      <c r="B67" s="32" t="s">
        <v>151</v>
      </c>
      <c r="C67" s="32">
        <v>1500</v>
      </c>
      <c r="D67" s="33" t="s">
        <v>107</v>
      </c>
      <c r="E67" s="34">
        <v>203.5</v>
      </c>
      <c r="F67" s="34">
        <v>200.5</v>
      </c>
      <c r="G67" s="34">
        <v>195</v>
      </c>
      <c r="H67" s="10">
        <f t="shared" ref="H67:H76" si="104">(E67-F67)*C67</f>
        <v>4500</v>
      </c>
      <c r="I67" s="35">
        <f t="shared" ref="I67:I70" si="105">(F67-G67)*C67</f>
        <v>8250</v>
      </c>
      <c r="J67" s="35">
        <f t="shared" si="102"/>
        <v>12750</v>
      </c>
    </row>
    <row r="68" spans="1:10">
      <c r="A68" s="31">
        <v>43381</v>
      </c>
      <c r="B68" s="32" t="s">
        <v>127</v>
      </c>
      <c r="C68" s="32">
        <v>1250</v>
      </c>
      <c r="D68" s="33" t="s">
        <v>107</v>
      </c>
      <c r="E68" s="34">
        <v>378</v>
      </c>
      <c r="F68" s="34">
        <v>375</v>
      </c>
      <c r="G68" s="34">
        <v>371</v>
      </c>
      <c r="H68" s="10">
        <f t="shared" si="104"/>
        <v>3750</v>
      </c>
      <c r="I68" s="35">
        <f t="shared" si="105"/>
        <v>5000</v>
      </c>
      <c r="J68" s="35">
        <f t="shared" si="102"/>
        <v>8750</v>
      </c>
    </row>
    <row r="69" spans="1:10">
      <c r="A69" s="31">
        <v>43378</v>
      </c>
      <c r="B69" s="32" t="s">
        <v>126</v>
      </c>
      <c r="C69" s="32">
        <v>1000</v>
      </c>
      <c r="D69" s="33" t="s">
        <v>107</v>
      </c>
      <c r="E69" s="34">
        <v>615</v>
      </c>
      <c r="F69" s="34">
        <v>620</v>
      </c>
      <c r="G69" s="34" t="s">
        <v>13</v>
      </c>
      <c r="H69" s="10">
        <f t="shared" si="104"/>
        <v>-5000</v>
      </c>
      <c r="I69" s="35">
        <v>0</v>
      </c>
      <c r="J69" s="35">
        <f t="shared" ref="J69:J72" si="106">+I69+H69</f>
        <v>-5000</v>
      </c>
    </row>
    <row r="70" spans="1:10">
      <c r="A70" s="31">
        <v>43377</v>
      </c>
      <c r="B70" s="32" t="s">
        <v>116</v>
      </c>
      <c r="C70" s="32">
        <v>500</v>
      </c>
      <c r="D70" s="33" t="s">
        <v>107</v>
      </c>
      <c r="E70" s="34">
        <v>2092</v>
      </c>
      <c r="F70" s="34">
        <v>2083</v>
      </c>
      <c r="G70" s="34">
        <v>2070</v>
      </c>
      <c r="H70" s="10">
        <f t="shared" si="104"/>
        <v>4500</v>
      </c>
      <c r="I70" s="35">
        <f t="shared" si="105"/>
        <v>6500</v>
      </c>
      <c r="J70" s="35">
        <f t="shared" si="106"/>
        <v>11000</v>
      </c>
    </row>
    <row r="71" spans="1:10">
      <c r="A71" s="31">
        <v>43376</v>
      </c>
      <c r="B71" s="32" t="s">
        <v>152</v>
      </c>
      <c r="C71" s="32">
        <v>1000</v>
      </c>
      <c r="D71" s="33" t="s">
        <v>107</v>
      </c>
      <c r="E71" s="34">
        <v>830</v>
      </c>
      <c r="F71" s="34">
        <v>826</v>
      </c>
      <c r="G71" s="34" t="s">
        <v>13</v>
      </c>
      <c r="H71" s="10">
        <f t="shared" si="104"/>
        <v>4000</v>
      </c>
      <c r="I71" s="35">
        <v>0</v>
      </c>
      <c r="J71" s="35">
        <f t="shared" ref="J71" si="107">+I71+H71</f>
        <v>4000</v>
      </c>
    </row>
    <row r="72" spans="1:10">
      <c r="A72" s="31">
        <v>43374</v>
      </c>
      <c r="B72" s="32" t="s">
        <v>40</v>
      </c>
      <c r="C72" s="32">
        <v>1250</v>
      </c>
      <c r="D72" s="33" t="s">
        <v>107</v>
      </c>
      <c r="E72" s="34">
        <v>500</v>
      </c>
      <c r="F72" s="34">
        <v>497</v>
      </c>
      <c r="G72" s="34" t="s">
        <v>13</v>
      </c>
      <c r="H72" s="10">
        <f t="shared" si="104"/>
        <v>3750</v>
      </c>
      <c r="I72" s="35">
        <v>0</v>
      </c>
      <c r="J72" s="35">
        <f t="shared" si="106"/>
        <v>3750</v>
      </c>
    </row>
    <row r="73" spans="1:10">
      <c r="A73" s="31">
        <v>43371</v>
      </c>
      <c r="B73" s="32" t="s">
        <v>153</v>
      </c>
      <c r="C73" s="32">
        <v>750</v>
      </c>
      <c r="D73" s="33" t="s">
        <v>107</v>
      </c>
      <c r="E73" s="34">
        <v>1304</v>
      </c>
      <c r="F73" s="34">
        <v>1296</v>
      </c>
      <c r="G73" s="34">
        <v>1290</v>
      </c>
      <c r="H73" s="10">
        <f t="shared" si="104"/>
        <v>6000</v>
      </c>
      <c r="I73" s="35">
        <f t="shared" ref="I73:I76" si="108">(F73-G73)*C73</f>
        <v>4500</v>
      </c>
      <c r="J73" s="35">
        <f t="shared" ref="J73:J76" si="109">+I73+H73</f>
        <v>10500</v>
      </c>
    </row>
    <row r="74" spans="1:10">
      <c r="A74" s="31">
        <v>43369</v>
      </c>
      <c r="B74" s="32" t="s">
        <v>154</v>
      </c>
      <c r="C74" s="32">
        <v>1600</v>
      </c>
      <c r="D74" s="33" t="s">
        <v>107</v>
      </c>
      <c r="E74" s="34">
        <v>254</v>
      </c>
      <c r="F74" s="34">
        <v>252</v>
      </c>
      <c r="G74" s="34" t="s">
        <v>13</v>
      </c>
      <c r="H74" s="10">
        <f t="shared" si="104"/>
        <v>3200</v>
      </c>
      <c r="I74" s="35">
        <v>0</v>
      </c>
      <c r="J74" s="35">
        <f t="shared" si="109"/>
        <v>3200</v>
      </c>
    </row>
    <row r="75" spans="1:10">
      <c r="A75" s="31">
        <v>43367</v>
      </c>
      <c r="B75" s="32" t="s">
        <v>154</v>
      </c>
      <c r="C75" s="32">
        <v>1600</v>
      </c>
      <c r="D75" s="33" t="s">
        <v>107</v>
      </c>
      <c r="E75" s="34">
        <v>260</v>
      </c>
      <c r="F75" s="34">
        <v>257</v>
      </c>
      <c r="G75" s="34">
        <v>252</v>
      </c>
      <c r="H75" s="10">
        <f t="shared" si="104"/>
        <v>4800</v>
      </c>
      <c r="I75" s="35">
        <f t="shared" si="108"/>
        <v>8000</v>
      </c>
      <c r="J75" s="35">
        <f t="shared" ref="J75" si="110">+I75+H75</f>
        <v>12800</v>
      </c>
    </row>
    <row r="76" spans="1:10">
      <c r="A76" s="31">
        <v>43364</v>
      </c>
      <c r="B76" s="32" t="s">
        <v>121</v>
      </c>
      <c r="C76" s="32">
        <v>200</v>
      </c>
      <c r="D76" s="33" t="s">
        <v>107</v>
      </c>
      <c r="E76" s="34">
        <v>5840</v>
      </c>
      <c r="F76" s="34">
        <v>5810</v>
      </c>
      <c r="G76" s="34">
        <v>5780</v>
      </c>
      <c r="H76" s="10">
        <f t="shared" si="104"/>
        <v>6000</v>
      </c>
      <c r="I76" s="35">
        <f t="shared" si="108"/>
        <v>6000</v>
      </c>
      <c r="J76" s="35">
        <f t="shared" si="109"/>
        <v>12000</v>
      </c>
    </row>
    <row r="77" spans="1:10">
      <c r="A77" s="31">
        <v>43360</v>
      </c>
      <c r="B77" s="32" t="s">
        <v>155</v>
      </c>
      <c r="C77" s="32">
        <v>2600</v>
      </c>
      <c r="D77" s="33" t="s">
        <v>104</v>
      </c>
      <c r="E77" s="34">
        <v>350.5</v>
      </c>
      <c r="F77" s="34">
        <v>353</v>
      </c>
      <c r="G77" s="34" t="s">
        <v>13</v>
      </c>
      <c r="H77" s="10">
        <f t="shared" ref="H77" si="111">(F77-E77)*C77</f>
        <v>6500</v>
      </c>
      <c r="I77" s="10">
        <v>0</v>
      </c>
      <c r="J77" s="35">
        <f t="shared" ref="J77" si="112">+I77+H77</f>
        <v>6500</v>
      </c>
    </row>
    <row r="78" spans="1:10">
      <c r="A78" s="31">
        <v>43360</v>
      </c>
      <c r="B78" s="32" t="s">
        <v>156</v>
      </c>
      <c r="C78" s="32">
        <v>800</v>
      </c>
      <c r="D78" s="33" t="s">
        <v>104</v>
      </c>
      <c r="E78" s="34">
        <v>1068</v>
      </c>
      <c r="F78" s="34">
        <v>1074</v>
      </c>
      <c r="G78" s="34">
        <v>1096</v>
      </c>
      <c r="H78" s="10">
        <f t="shared" ref="H78:H80" si="113">(F78-E78)*C78</f>
        <v>4800</v>
      </c>
      <c r="I78" s="10">
        <f t="shared" ref="I78:I83" si="114">(G78-F78)*C78</f>
        <v>17600</v>
      </c>
      <c r="J78" s="35">
        <f t="shared" ref="J78:J81" si="115">+I78+H78</f>
        <v>22400</v>
      </c>
    </row>
    <row r="79" spans="1:10">
      <c r="A79" s="31">
        <v>43357</v>
      </c>
      <c r="B79" s="32" t="s">
        <v>108</v>
      </c>
      <c r="C79" s="32">
        <v>1200</v>
      </c>
      <c r="D79" s="33" t="s">
        <v>104</v>
      </c>
      <c r="E79" s="34">
        <v>732</v>
      </c>
      <c r="F79" s="34">
        <v>736</v>
      </c>
      <c r="G79" s="34">
        <v>740</v>
      </c>
      <c r="H79" s="10">
        <f t="shared" ref="H79" si="116">(F79-E79)*C79</f>
        <v>4800</v>
      </c>
      <c r="I79" s="10">
        <f t="shared" si="114"/>
        <v>4800</v>
      </c>
      <c r="J79" s="35">
        <f t="shared" si="115"/>
        <v>9600</v>
      </c>
    </row>
    <row r="80" spans="1:10">
      <c r="A80" s="31">
        <v>43355</v>
      </c>
      <c r="B80" s="32" t="s">
        <v>157</v>
      </c>
      <c r="C80" s="32">
        <v>1200</v>
      </c>
      <c r="D80" s="33" t="s">
        <v>104</v>
      </c>
      <c r="E80" s="34">
        <v>1172</v>
      </c>
      <c r="F80" s="34">
        <v>1175</v>
      </c>
      <c r="G80" s="34" t="s">
        <v>13</v>
      </c>
      <c r="H80" s="10">
        <f t="shared" si="113"/>
        <v>3600</v>
      </c>
      <c r="I80" s="35">
        <v>0</v>
      </c>
      <c r="J80" s="35">
        <f t="shared" ref="J80" si="117">+I80+H80</f>
        <v>3600</v>
      </c>
    </row>
    <row r="81" spans="1:10">
      <c r="A81" s="31">
        <v>43354</v>
      </c>
      <c r="B81" s="32" t="s">
        <v>139</v>
      </c>
      <c r="C81" s="32">
        <v>1200</v>
      </c>
      <c r="D81" s="33" t="s">
        <v>107</v>
      </c>
      <c r="E81" s="34">
        <v>758</v>
      </c>
      <c r="F81" s="34">
        <v>754</v>
      </c>
      <c r="G81" s="34">
        <v>748</v>
      </c>
      <c r="H81" s="10">
        <f t="shared" ref="H81:H85" si="118">(E81-F81)*C81</f>
        <v>4800</v>
      </c>
      <c r="I81" s="35">
        <f t="shared" ref="I81:I84" si="119">(F81-G81)*C81</f>
        <v>7200</v>
      </c>
      <c r="J81" s="35">
        <f t="shared" si="115"/>
        <v>12000</v>
      </c>
    </row>
    <row r="82" spans="1:10">
      <c r="A82" s="31">
        <v>43353</v>
      </c>
      <c r="B82" s="32" t="s">
        <v>128</v>
      </c>
      <c r="C82" s="32">
        <v>1000</v>
      </c>
      <c r="D82" s="33" t="s">
        <v>107</v>
      </c>
      <c r="E82" s="34">
        <v>655</v>
      </c>
      <c r="F82" s="34">
        <v>650</v>
      </c>
      <c r="G82" s="34">
        <v>644</v>
      </c>
      <c r="H82" s="10">
        <f t="shared" si="118"/>
        <v>5000</v>
      </c>
      <c r="I82" s="35">
        <f t="shared" si="119"/>
        <v>6000</v>
      </c>
      <c r="J82" s="35">
        <f t="shared" ref="J82" si="120">+I82+H82</f>
        <v>11000</v>
      </c>
    </row>
    <row r="83" spans="1:10">
      <c r="A83" s="31">
        <v>43349</v>
      </c>
      <c r="B83" s="32" t="s">
        <v>158</v>
      </c>
      <c r="C83" s="32">
        <v>2500</v>
      </c>
      <c r="D83" s="33" t="s">
        <v>104</v>
      </c>
      <c r="E83" s="34">
        <v>359</v>
      </c>
      <c r="F83" s="34">
        <v>361</v>
      </c>
      <c r="G83" s="34">
        <v>365</v>
      </c>
      <c r="H83" s="10">
        <f t="shared" ref="H83" si="121">(F83-E83)*C83</f>
        <v>5000</v>
      </c>
      <c r="I83" s="10">
        <f t="shared" si="114"/>
        <v>10000</v>
      </c>
      <c r="J83" s="35">
        <f t="shared" ref="J83" si="122">+I83+H83</f>
        <v>15000</v>
      </c>
    </row>
    <row r="84" spans="1:10">
      <c r="A84" s="31">
        <v>43348</v>
      </c>
      <c r="B84" s="32" t="s">
        <v>121</v>
      </c>
      <c r="C84" s="32">
        <v>200</v>
      </c>
      <c r="D84" s="33" t="s">
        <v>107</v>
      </c>
      <c r="E84" s="34">
        <v>3665</v>
      </c>
      <c r="F84" s="34">
        <v>3640</v>
      </c>
      <c r="G84" s="34">
        <v>3600</v>
      </c>
      <c r="H84" s="10">
        <f t="shared" si="118"/>
        <v>5000</v>
      </c>
      <c r="I84" s="35">
        <f t="shared" si="119"/>
        <v>8000</v>
      </c>
      <c r="J84" s="35">
        <f t="shared" ref="J84" si="123">+I84+H84</f>
        <v>13000</v>
      </c>
    </row>
    <row r="85" spans="1:10">
      <c r="A85" s="31">
        <v>43347</v>
      </c>
      <c r="B85" s="32" t="s">
        <v>155</v>
      </c>
      <c r="C85" s="32">
        <v>2600</v>
      </c>
      <c r="D85" s="33" t="s">
        <v>107</v>
      </c>
      <c r="E85" s="34">
        <v>357</v>
      </c>
      <c r="F85" s="34">
        <v>355</v>
      </c>
      <c r="G85" s="34" t="s">
        <v>13</v>
      </c>
      <c r="H85" s="10">
        <f t="shared" si="118"/>
        <v>5200</v>
      </c>
      <c r="I85" s="10">
        <v>0</v>
      </c>
      <c r="J85" s="35">
        <f t="shared" ref="J85" si="124">+I85+H85</f>
        <v>5200</v>
      </c>
    </row>
    <row r="86" spans="1:10">
      <c r="A86" s="31">
        <v>43346</v>
      </c>
      <c r="B86" s="32" t="s">
        <v>159</v>
      </c>
      <c r="C86" s="32">
        <v>1000</v>
      </c>
      <c r="D86" s="33" t="s">
        <v>104</v>
      </c>
      <c r="E86" s="34">
        <v>723</v>
      </c>
      <c r="F86" s="34">
        <v>728</v>
      </c>
      <c r="G86" s="34">
        <v>730</v>
      </c>
      <c r="H86" s="10">
        <f t="shared" ref="H86" si="125">(F86-E86)*C86</f>
        <v>5000</v>
      </c>
      <c r="I86" s="10">
        <f>(G86-F86)*C86</f>
        <v>2000</v>
      </c>
      <c r="J86" s="35">
        <f t="shared" ref="J86" si="126">+I86+H86</f>
        <v>7000</v>
      </c>
    </row>
    <row r="87" spans="1:10">
      <c r="A87" s="31">
        <v>43343</v>
      </c>
      <c r="B87" s="32" t="s">
        <v>135</v>
      </c>
      <c r="C87" s="32">
        <v>2400</v>
      </c>
      <c r="D87" s="33" t="s">
        <v>104</v>
      </c>
      <c r="E87" s="34">
        <v>322.5</v>
      </c>
      <c r="F87" s="34">
        <v>321</v>
      </c>
      <c r="G87" s="34" t="s">
        <v>13</v>
      </c>
      <c r="H87" s="10">
        <f t="shared" ref="H87" si="127">(F87-E87)*C87</f>
        <v>-3600</v>
      </c>
      <c r="I87" s="10">
        <v>0</v>
      </c>
      <c r="J87" s="35">
        <f t="shared" ref="J87" si="128">+I87+H87</f>
        <v>-3600</v>
      </c>
    </row>
    <row r="88" spans="1:10">
      <c r="A88" s="31">
        <v>43342</v>
      </c>
      <c r="B88" s="32" t="s">
        <v>160</v>
      </c>
      <c r="C88" s="32">
        <v>2250</v>
      </c>
      <c r="D88" s="33" t="s">
        <v>104</v>
      </c>
      <c r="E88" s="34">
        <v>219.5</v>
      </c>
      <c r="F88" s="34">
        <v>221.5</v>
      </c>
      <c r="G88" s="34">
        <v>225</v>
      </c>
      <c r="H88" s="10">
        <f t="shared" ref="H88" si="129">(F88-E88)*C88</f>
        <v>4500</v>
      </c>
      <c r="I88" s="10">
        <f t="shared" ref="I88:I93" si="130">(G88-F88)*C88</f>
        <v>7875</v>
      </c>
      <c r="J88" s="35">
        <f t="shared" ref="J88" si="131">+I88+H88</f>
        <v>12375</v>
      </c>
    </row>
    <row r="89" spans="1:10">
      <c r="A89" s="31">
        <v>43340</v>
      </c>
      <c r="B89" s="32" t="s">
        <v>128</v>
      </c>
      <c r="C89" s="32">
        <v>1000</v>
      </c>
      <c r="D89" s="33" t="s">
        <v>104</v>
      </c>
      <c r="E89" s="34">
        <v>716</v>
      </c>
      <c r="F89" s="34">
        <v>721</v>
      </c>
      <c r="G89" s="34" t="s">
        <v>13</v>
      </c>
      <c r="H89" s="10">
        <f t="shared" ref="H89" si="132">(F89-E89)*C89</f>
        <v>5000</v>
      </c>
      <c r="I89" s="10">
        <v>0</v>
      </c>
      <c r="J89" s="35">
        <f t="shared" ref="J89" si="133">+I89+H89</f>
        <v>5000</v>
      </c>
    </row>
    <row r="90" spans="1:10">
      <c r="A90" s="31">
        <v>43339</v>
      </c>
      <c r="B90" s="32" t="s">
        <v>128</v>
      </c>
      <c r="C90" s="32">
        <v>1000</v>
      </c>
      <c r="D90" s="33" t="s">
        <v>104</v>
      </c>
      <c r="E90" s="34">
        <v>716</v>
      </c>
      <c r="F90" s="34">
        <v>721</v>
      </c>
      <c r="G90" s="34" t="s">
        <v>13</v>
      </c>
      <c r="H90" s="10">
        <f t="shared" ref="H90" si="134">(F90-E90)*C90</f>
        <v>5000</v>
      </c>
      <c r="I90" s="10">
        <v>0</v>
      </c>
      <c r="J90" s="35">
        <f t="shared" ref="J90" si="135">+I90+H90</f>
        <v>5000</v>
      </c>
    </row>
    <row r="91" spans="1:10">
      <c r="A91" s="31">
        <v>43336</v>
      </c>
      <c r="B91" s="32" t="s">
        <v>108</v>
      </c>
      <c r="C91" s="32">
        <v>1200</v>
      </c>
      <c r="D91" s="33" t="s">
        <v>104</v>
      </c>
      <c r="E91" s="34">
        <v>669.5</v>
      </c>
      <c r="F91" s="34">
        <v>673.5</v>
      </c>
      <c r="G91" s="34" t="s">
        <v>13</v>
      </c>
      <c r="H91" s="10">
        <f t="shared" ref="H91:H94" si="136">(F91-E91)*C91</f>
        <v>4800</v>
      </c>
      <c r="I91" s="10">
        <v>0</v>
      </c>
      <c r="J91" s="35">
        <f t="shared" ref="J91:J94" si="137">+I91+H91</f>
        <v>4800</v>
      </c>
    </row>
    <row r="92" spans="1:10">
      <c r="A92" s="31">
        <v>43335</v>
      </c>
      <c r="B92" s="32" t="s">
        <v>128</v>
      </c>
      <c r="C92" s="32">
        <v>1000</v>
      </c>
      <c r="D92" s="33" t="s">
        <v>104</v>
      </c>
      <c r="E92" s="34">
        <v>701</v>
      </c>
      <c r="F92" s="34">
        <v>706</v>
      </c>
      <c r="G92" s="34">
        <v>711</v>
      </c>
      <c r="H92" s="10">
        <f t="shared" si="136"/>
        <v>5000</v>
      </c>
      <c r="I92" s="10">
        <f t="shared" si="130"/>
        <v>5000</v>
      </c>
      <c r="J92" s="35">
        <f t="shared" si="137"/>
        <v>10000</v>
      </c>
    </row>
    <row r="93" spans="1:10">
      <c r="A93" s="31">
        <v>43333</v>
      </c>
      <c r="B93" s="32" t="s">
        <v>112</v>
      </c>
      <c r="C93" s="32">
        <v>750</v>
      </c>
      <c r="D93" s="33" t="s">
        <v>104</v>
      </c>
      <c r="E93" s="34">
        <v>1344</v>
      </c>
      <c r="F93" s="34">
        <v>1351</v>
      </c>
      <c r="G93" s="34">
        <v>1365</v>
      </c>
      <c r="H93" s="10">
        <f t="shared" si="136"/>
        <v>5250</v>
      </c>
      <c r="I93" s="10">
        <f t="shared" si="130"/>
        <v>10500</v>
      </c>
      <c r="J93" s="35">
        <f t="shared" si="137"/>
        <v>15750</v>
      </c>
    </row>
    <row r="94" spans="1:10">
      <c r="A94" s="31">
        <v>43332</v>
      </c>
      <c r="B94" s="32" t="s">
        <v>161</v>
      </c>
      <c r="C94" s="32">
        <v>2500</v>
      </c>
      <c r="D94" s="33" t="s">
        <v>104</v>
      </c>
      <c r="E94" s="34">
        <v>215</v>
      </c>
      <c r="F94" s="34">
        <v>213</v>
      </c>
      <c r="G94" s="34" t="s">
        <v>13</v>
      </c>
      <c r="H94" s="10">
        <f t="shared" si="136"/>
        <v>-5000</v>
      </c>
      <c r="I94" s="10">
        <v>0</v>
      </c>
      <c r="J94" s="35">
        <f t="shared" si="137"/>
        <v>-5000</v>
      </c>
    </row>
    <row r="95" spans="1:10">
      <c r="A95" s="31">
        <v>43329</v>
      </c>
      <c r="B95" s="32" t="s">
        <v>155</v>
      </c>
      <c r="C95" s="32">
        <v>2600</v>
      </c>
      <c r="D95" s="33" t="s">
        <v>104</v>
      </c>
      <c r="E95" s="34">
        <v>368</v>
      </c>
      <c r="F95" s="34">
        <v>370</v>
      </c>
      <c r="G95" s="34">
        <v>372</v>
      </c>
      <c r="H95" s="10">
        <f t="shared" ref="H95" si="138">(F95-E95)*C95</f>
        <v>5200</v>
      </c>
      <c r="I95" s="10">
        <f t="shared" ref="I95:I100" si="139">(G95-F95)*C95</f>
        <v>5200</v>
      </c>
      <c r="J95" s="35">
        <f t="shared" ref="J95" si="140">+I95+H95</f>
        <v>10400</v>
      </c>
    </row>
    <row r="96" spans="1:10">
      <c r="A96" s="31">
        <v>43328</v>
      </c>
      <c r="B96" s="32" t="s">
        <v>125</v>
      </c>
      <c r="C96" s="32">
        <v>2667</v>
      </c>
      <c r="D96" s="33" t="s">
        <v>104</v>
      </c>
      <c r="E96" s="34">
        <v>396</v>
      </c>
      <c r="F96" s="34">
        <v>398</v>
      </c>
      <c r="G96" s="34" t="s">
        <v>13</v>
      </c>
      <c r="H96" s="10">
        <f t="shared" ref="H96" si="141">(F96-E96)*C96</f>
        <v>5334</v>
      </c>
      <c r="I96" s="10">
        <v>0</v>
      </c>
      <c r="J96" s="35">
        <f t="shared" ref="J96" si="142">+I96+H96</f>
        <v>5334</v>
      </c>
    </row>
    <row r="97" spans="1:10">
      <c r="A97" s="31">
        <v>43326</v>
      </c>
      <c r="B97" s="32" t="s">
        <v>40</v>
      </c>
      <c r="C97" s="32">
        <v>1250</v>
      </c>
      <c r="D97" s="33" t="s">
        <v>104</v>
      </c>
      <c r="E97" s="34">
        <v>621</v>
      </c>
      <c r="F97" s="34">
        <v>625</v>
      </c>
      <c r="G97" s="34">
        <v>630</v>
      </c>
      <c r="H97" s="10">
        <f t="shared" ref="H97" si="143">(F97-E97)*C97</f>
        <v>5000</v>
      </c>
      <c r="I97" s="10">
        <f t="shared" si="139"/>
        <v>6250</v>
      </c>
      <c r="J97" s="35">
        <f t="shared" ref="J97" si="144">+I97+H97</f>
        <v>11250</v>
      </c>
    </row>
    <row r="98" spans="1:10">
      <c r="A98" s="31">
        <v>43325</v>
      </c>
      <c r="B98" s="32" t="s">
        <v>61</v>
      </c>
      <c r="C98" s="32">
        <v>700</v>
      </c>
      <c r="D98" s="33" t="s">
        <v>104</v>
      </c>
      <c r="E98" s="34">
        <v>1263</v>
      </c>
      <c r="F98" s="34">
        <v>1270</v>
      </c>
      <c r="G98" s="34">
        <v>1290</v>
      </c>
      <c r="H98" s="10">
        <f t="shared" ref="H98" si="145">(F98-E98)*C98</f>
        <v>4900</v>
      </c>
      <c r="I98" s="10">
        <f t="shared" si="139"/>
        <v>14000</v>
      </c>
      <c r="J98" s="35">
        <f t="shared" ref="J98" si="146">+I98+H98</f>
        <v>18900</v>
      </c>
    </row>
    <row r="99" ht="15.75" customHeight="1" spans="1:10">
      <c r="A99" s="31">
        <v>43319</v>
      </c>
      <c r="B99" s="32" t="s">
        <v>149</v>
      </c>
      <c r="C99" s="32">
        <v>1100</v>
      </c>
      <c r="D99" s="33" t="s">
        <v>104</v>
      </c>
      <c r="E99" s="34">
        <v>554</v>
      </c>
      <c r="F99" s="34">
        <v>558</v>
      </c>
      <c r="G99" s="34">
        <v>562</v>
      </c>
      <c r="H99" s="10">
        <f t="shared" ref="H99:H104" si="147">(F99-E99)*C99</f>
        <v>4400</v>
      </c>
      <c r="I99" s="35">
        <f t="shared" si="139"/>
        <v>4400</v>
      </c>
      <c r="J99" s="35">
        <f t="shared" ref="J99:J104" si="148">+I99+H99</f>
        <v>8800</v>
      </c>
    </row>
    <row r="100" spans="1:10">
      <c r="A100" s="31">
        <v>43318</v>
      </c>
      <c r="B100" s="32" t="s">
        <v>155</v>
      </c>
      <c r="C100" s="32">
        <v>2600</v>
      </c>
      <c r="D100" s="33" t="s">
        <v>104</v>
      </c>
      <c r="E100" s="34">
        <v>360</v>
      </c>
      <c r="F100" s="34">
        <v>362</v>
      </c>
      <c r="G100" s="34">
        <v>364</v>
      </c>
      <c r="H100" s="10">
        <f t="shared" si="147"/>
        <v>5200</v>
      </c>
      <c r="I100" s="35">
        <f t="shared" si="139"/>
        <v>5200</v>
      </c>
      <c r="J100" s="35">
        <f t="shared" si="148"/>
        <v>10400</v>
      </c>
    </row>
    <row r="101" spans="1:10">
      <c r="A101" s="31">
        <v>43315</v>
      </c>
      <c r="B101" s="32" t="s">
        <v>162</v>
      </c>
      <c r="C101" s="32">
        <v>700</v>
      </c>
      <c r="D101" s="33" t="s">
        <v>104</v>
      </c>
      <c r="E101" s="34">
        <v>694</v>
      </c>
      <c r="F101" s="34">
        <v>702</v>
      </c>
      <c r="G101" s="34">
        <v>712</v>
      </c>
      <c r="H101" s="10">
        <f t="shared" ref="H101" si="149">(F101-E101)*C101</f>
        <v>5600</v>
      </c>
      <c r="I101" s="10">
        <v>6000</v>
      </c>
      <c r="J101" s="35">
        <f t="shared" ref="J101" si="150">+I101+H101</f>
        <v>11600</v>
      </c>
    </row>
    <row r="102" spans="1:10">
      <c r="A102" s="31">
        <v>43314</v>
      </c>
      <c r="B102" s="32" t="s">
        <v>41</v>
      </c>
      <c r="C102" s="32">
        <v>302</v>
      </c>
      <c r="D102" s="33" t="s">
        <v>104</v>
      </c>
      <c r="E102" s="34">
        <v>2910</v>
      </c>
      <c r="F102" s="34">
        <v>2925</v>
      </c>
      <c r="G102" s="34">
        <v>2960</v>
      </c>
      <c r="H102" s="10">
        <f t="shared" si="147"/>
        <v>4530</v>
      </c>
      <c r="I102" s="10">
        <v>6000</v>
      </c>
      <c r="J102" s="35">
        <f t="shared" si="148"/>
        <v>10530</v>
      </c>
    </row>
    <row r="103" spans="1:10">
      <c r="A103" s="31">
        <v>43313</v>
      </c>
      <c r="B103" s="32" t="s">
        <v>163</v>
      </c>
      <c r="C103" s="32">
        <v>900</v>
      </c>
      <c r="D103" s="33" t="s">
        <v>104</v>
      </c>
      <c r="E103" s="34">
        <v>591</v>
      </c>
      <c r="F103" s="34">
        <v>585</v>
      </c>
      <c r="G103" s="34" t="s">
        <v>13</v>
      </c>
      <c r="H103" s="10">
        <f t="shared" si="147"/>
        <v>-5400</v>
      </c>
      <c r="I103" s="10">
        <v>0</v>
      </c>
      <c r="J103" s="35">
        <f t="shared" si="148"/>
        <v>-5400</v>
      </c>
    </row>
    <row r="104" spans="1:10">
      <c r="A104" s="31">
        <v>43311</v>
      </c>
      <c r="B104" s="32" t="s">
        <v>164</v>
      </c>
      <c r="C104" s="32">
        <v>2750</v>
      </c>
      <c r="D104" s="33" t="s">
        <v>104</v>
      </c>
      <c r="E104" s="34">
        <v>299</v>
      </c>
      <c r="F104" s="34">
        <v>301.5</v>
      </c>
      <c r="G104" s="34" t="s">
        <v>13</v>
      </c>
      <c r="H104" s="10">
        <f t="shared" si="147"/>
        <v>6875</v>
      </c>
      <c r="I104" s="10">
        <v>0</v>
      </c>
      <c r="J104" s="35">
        <f t="shared" si="148"/>
        <v>6875</v>
      </c>
    </row>
    <row r="105" spans="1:10">
      <c r="A105" s="31">
        <v>43307</v>
      </c>
      <c r="B105" s="32" t="s">
        <v>165</v>
      </c>
      <c r="C105" s="32">
        <v>3000</v>
      </c>
      <c r="D105" s="33" t="s">
        <v>104</v>
      </c>
      <c r="E105" s="34">
        <v>230</v>
      </c>
      <c r="F105" s="34">
        <v>231.5</v>
      </c>
      <c r="G105" s="34">
        <v>234</v>
      </c>
      <c r="H105" s="10">
        <f t="shared" ref="H105:H107" si="151">(F105-E105)*C105</f>
        <v>4500</v>
      </c>
      <c r="I105" s="35">
        <f>(G105-F105)*C105</f>
        <v>7500</v>
      </c>
      <c r="J105" s="35">
        <f t="shared" ref="J105:J109" si="152">+I105+H105</f>
        <v>12000</v>
      </c>
    </row>
    <row r="106" spans="1:10">
      <c r="A106" s="31">
        <v>43306</v>
      </c>
      <c r="B106" s="32" t="s">
        <v>166</v>
      </c>
      <c r="C106" s="32">
        <v>800</v>
      </c>
      <c r="D106" s="33" t="s">
        <v>104</v>
      </c>
      <c r="E106" s="34">
        <v>1073</v>
      </c>
      <c r="F106" s="34">
        <v>1077.9</v>
      </c>
      <c r="G106" s="34" t="s">
        <v>13</v>
      </c>
      <c r="H106" s="10">
        <f t="shared" si="151"/>
        <v>3920.00000000007</v>
      </c>
      <c r="I106" s="35">
        <v>0</v>
      </c>
      <c r="J106" s="35">
        <f t="shared" si="152"/>
        <v>3920.00000000007</v>
      </c>
    </row>
    <row r="107" spans="1:10">
      <c r="A107" s="31">
        <v>43305</v>
      </c>
      <c r="B107" s="32" t="s">
        <v>127</v>
      </c>
      <c r="C107" s="32">
        <v>1250</v>
      </c>
      <c r="D107" s="33" t="s">
        <v>104</v>
      </c>
      <c r="E107" s="34">
        <v>484</v>
      </c>
      <c r="F107" s="34">
        <v>486.4</v>
      </c>
      <c r="G107" s="34" t="s">
        <v>13</v>
      </c>
      <c r="H107" s="10">
        <f t="shared" si="151"/>
        <v>2999.99999999997</v>
      </c>
      <c r="I107" s="35">
        <v>0</v>
      </c>
      <c r="J107" s="35">
        <f t="shared" si="152"/>
        <v>2999.99999999997</v>
      </c>
    </row>
    <row r="108" spans="1:10">
      <c r="A108" s="31">
        <v>43299</v>
      </c>
      <c r="B108" s="32" t="s">
        <v>167</v>
      </c>
      <c r="C108" s="32">
        <v>500</v>
      </c>
      <c r="D108" s="33" t="s">
        <v>107</v>
      </c>
      <c r="E108" s="34">
        <v>1602</v>
      </c>
      <c r="F108" s="34">
        <v>1592</v>
      </c>
      <c r="G108" s="34">
        <v>1585</v>
      </c>
      <c r="H108" s="10">
        <f>(E108-F108)*C108</f>
        <v>5000</v>
      </c>
      <c r="I108" s="35">
        <f>(F108-G108)*C108</f>
        <v>3500</v>
      </c>
      <c r="J108" s="35">
        <f t="shared" si="152"/>
        <v>8500</v>
      </c>
    </row>
    <row r="109" spans="1:10">
      <c r="A109" s="31">
        <v>43297</v>
      </c>
      <c r="B109" s="32" t="s">
        <v>122</v>
      </c>
      <c r="C109" s="32">
        <v>1000</v>
      </c>
      <c r="D109" s="33" t="s">
        <v>107</v>
      </c>
      <c r="E109" s="34">
        <v>541</v>
      </c>
      <c r="F109" s="34">
        <v>536</v>
      </c>
      <c r="G109" s="34">
        <v>530</v>
      </c>
      <c r="H109" s="10">
        <f>(E109-F109)*C109</f>
        <v>5000</v>
      </c>
      <c r="I109" s="35">
        <f>(F109-G109)*C109</f>
        <v>6000</v>
      </c>
      <c r="J109" s="35">
        <f t="shared" si="152"/>
        <v>11000</v>
      </c>
    </row>
    <row r="110" spans="1:10">
      <c r="A110" s="12">
        <v>43293</v>
      </c>
      <c r="B110" s="36" t="s">
        <v>168</v>
      </c>
      <c r="C110" s="36">
        <v>500</v>
      </c>
      <c r="D110" s="36" t="s">
        <v>104</v>
      </c>
      <c r="E110" s="37">
        <v>2414</v>
      </c>
      <c r="F110" s="37">
        <v>2424</v>
      </c>
      <c r="G110" s="38">
        <v>2438</v>
      </c>
      <c r="H110" s="10">
        <f t="shared" ref="H110:H115" si="153">(F110-E110)*C110</f>
        <v>5000</v>
      </c>
      <c r="I110" s="35">
        <f>(G99-F99)*C99</f>
        <v>4400</v>
      </c>
      <c r="J110" s="35">
        <f>+I116+H110</f>
        <v>12000</v>
      </c>
    </row>
    <row r="111" spans="1:10">
      <c r="A111" s="12">
        <v>43292</v>
      </c>
      <c r="B111" s="36" t="s">
        <v>169</v>
      </c>
      <c r="C111" s="36">
        <v>2750</v>
      </c>
      <c r="D111" s="36" t="s">
        <v>107</v>
      </c>
      <c r="E111" s="37">
        <v>267.5</v>
      </c>
      <c r="F111" s="37">
        <v>267.5</v>
      </c>
      <c r="G111" s="38">
        <v>0</v>
      </c>
      <c r="H111" s="10">
        <f t="shared" si="153"/>
        <v>0</v>
      </c>
      <c r="I111" s="10">
        <v>0</v>
      </c>
      <c r="J111" s="35">
        <f t="shared" ref="J111:J115" si="154">+I111+H111</f>
        <v>0</v>
      </c>
    </row>
    <row r="112" spans="1:10">
      <c r="A112" s="12">
        <v>43290</v>
      </c>
      <c r="B112" s="36" t="s">
        <v>170</v>
      </c>
      <c r="C112" s="36">
        <v>1400</v>
      </c>
      <c r="D112" s="36" t="s">
        <v>104</v>
      </c>
      <c r="E112" s="37">
        <v>598</v>
      </c>
      <c r="F112" s="37">
        <v>603</v>
      </c>
      <c r="G112" s="38">
        <v>0</v>
      </c>
      <c r="H112" s="10">
        <f t="shared" si="153"/>
        <v>7000</v>
      </c>
      <c r="I112" s="10">
        <v>0</v>
      </c>
      <c r="J112" s="35">
        <f t="shared" si="154"/>
        <v>7000</v>
      </c>
    </row>
    <row r="113" spans="1:10">
      <c r="A113" s="12">
        <v>43287</v>
      </c>
      <c r="B113" s="36" t="s">
        <v>24</v>
      </c>
      <c r="C113" s="36">
        <v>1250</v>
      </c>
      <c r="D113" s="36" t="s">
        <v>104</v>
      </c>
      <c r="E113" s="37">
        <v>658</v>
      </c>
      <c r="F113" s="37">
        <v>663.5</v>
      </c>
      <c r="G113" s="38">
        <v>0</v>
      </c>
      <c r="H113" s="10">
        <f t="shared" si="153"/>
        <v>6875</v>
      </c>
      <c r="I113" s="10">
        <v>0</v>
      </c>
      <c r="J113" s="35">
        <f t="shared" si="154"/>
        <v>6875</v>
      </c>
    </row>
    <row r="114" spans="1:10">
      <c r="A114" s="12">
        <v>43286</v>
      </c>
      <c r="B114" s="36" t="s">
        <v>117</v>
      </c>
      <c r="C114" s="36">
        <v>600</v>
      </c>
      <c r="D114" s="36" t="s">
        <v>104</v>
      </c>
      <c r="E114" s="37">
        <v>1320</v>
      </c>
      <c r="F114" s="37">
        <v>1330</v>
      </c>
      <c r="G114" s="38">
        <v>0</v>
      </c>
      <c r="H114" s="10">
        <f t="shared" si="153"/>
        <v>6000</v>
      </c>
      <c r="I114" s="10">
        <v>0</v>
      </c>
      <c r="J114" s="35">
        <f t="shared" si="154"/>
        <v>6000</v>
      </c>
    </row>
    <row r="115" spans="1:10">
      <c r="A115" s="12">
        <v>43285</v>
      </c>
      <c r="B115" s="36" t="s">
        <v>171</v>
      </c>
      <c r="C115" s="36">
        <v>12000</v>
      </c>
      <c r="D115" s="36" t="s">
        <v>104</v>
      </c>
      <c r="E115" s="37">
        <v>57.25</v>
      </c>
      <c r="F115" s="37">
        <v>58.25</v>
      </c>
      <c r="G115" s="38">
        <v>0</v>
      </c>
      <c r="H115" s="10">
        <f t="shared" si="153"/>
        <v>12000</v>
      </c>
      <c r="I115" s="10">
        <v>0</v>
      </c>
      <c r="J115" s="35">
        <f t="shared" si="154"/>
        <v>12000</v>
      </c>
    </row>
    <row r="116" spans="1:10">
      <c r="A116" s="12">
        <v>43285</v>
      </c>
      <c r="B116" s="39" t="s">
        <v>53</v>
      </c>
      <c r="C116" s="40">
        <v>250</v>
      </c>
      <c r="D116" s="39" t="s">
        <v>104</v>
      </c>
      <c r="E116" s="41">
        <v>2885</v>
      </c>
      <c r="F116" s="41">
        <v>2910</v>
      </c>
      <c r="G116" s="41">
        <v>2930</v>
      </c>
      <c r="H116" s="10">
        <v>6250</v>
      </c>
      <c r="I116" s="35">
        <f>(G110-F110)*C110</f>
        <v>7000</v>
      </c>
      <c r="J116" s="35" t="e">
        <f>+#REF!+H116</f>
        <v>#REF!</v>
      </c>
    </row>
    <row r="117" spans="1:10">
      <c r="A117" s="12">
        <v>43284</v>
      </c>
      <c r="B117" s="39" t="s">
        <v>164</v>
      </c>
      <c r="C117" s="40">
        <v>2750</v>
      </c>
      <c r="D117" s="39" t="s">
        <v>104</v>
      </c>
      <c r="E117" s="41">
        <v>260.5</v>
      </c>
      <c r="F117" s="41">
        <v>262.5</v>
      </c>
      <c r="G117" s="41">
        <v>0</v>
      </c>
      <c r="H117" s="10">
        <v>5500</v>
      </c>
      <c r="I117" s="10">
        <v>0</v>
      </c>
      <c r="J117" s="35">
        <v>5500</v>
      </c>
    </row>
    <row r="118" spans="1:10">
      <c r="A118" s="12">
        <v>43284</v>
      </c>
      <c r="B118" s="40" t="s">
        <v>172</v>
      </c>
      <c r="C118" s="40">
        <v>10000</v>
      </c>
      <c r="D118" s="40" t="s">
        <v>107</v>
      </c>
      <c r="E118" s="41">
        <v>53.75</v>
      </c>
      <c r="F118" s="41">
        <v>52.5</v>
      </c>
      <c r="G118" s="41">
        <v>0</v>
      </c>
      <c r="H118" s="10">
        <f>(E118-F118)*C118</f>
        <v>12500</v>
      </c>
      <c r="I118" s="10">
        <v>0</v>
      </c>
      <c r="J118" s="35">
        <f t="shared" ref="J118:J119" si="155">+I118+H118</f>
        <v>12500</v>
      </c>
    </row>
    <row r="119" spans="1:10">
      <c r="A119" s="12">
        <v>43283</v>
      </c>
      <c r="B119" s="36" t="s">
        <v>172</v>
      </c>
      <c r="C119" s="36">
        <v>10000</v>
      </c>
      <c r="D119" s="36" t="s">
        <v>104</v>
      </c>
      <c r="E119" s="37">
        <v>56.25</v>
      </c>
      <c r="F119" s="37">
        <v>57.5</v>
      </c>
      <c r="G119" s="38">
        <v>0</v>
      </c>
      <c r="H119" s="10">
        <f t="shared" ref="H119" si="156">(F119-E119)*C119</f>
        <v>12500</v>
      </c>
      <c r="I119" s="10">
        <v>0</v>
      </c>
      <c r="J119" s="35">
        <f t="shared" si="155"/>
        <v>12500</v>
      </c>
    </row>
    <row r="120" spans="1:10">
      <c r="A120" s="42"/>
      <c r="B120" s="43"/>
      <c r="C120" s="43"/>
      <c r="D120" s="43"/>
      <c r="E120" s="44"/>
      <c r="F120" s="44"/>
      <c r="G120" s="44"/>
      <c r="H120" s="45"/>
      <c r="I120" s="45"/>
      <c r="J120" s="45"/>
    </row>
    <row r="121" spans="1:10">
      <c r="A121" s="12">
        <v>43280</v>
      </c>
      <c r="B121" s="36" t="s">
        <v>157</v>
      </c>
      <c r="C121" s="36">
        <v>1200</v>
      </c>
      <c r="D121" s="36" t="s">
        <v>104</v>
      </c>
      <c r="E121" s="37">
        <v>972</v>
      </c>
      <c r="F121" s="37">
        <v>987</v>
      </c>
      <c r="G121" s="38">
        <v>0</v>
      </c>
      <c r="H121" s="10">
        <f t="shared" ref="H121:H123" si="157">(F121-E121)*C121</f>
        <v>18000</v>
      </c>
      <c r="I121" s="10">
        <v>0</v>
      </c>
      <c r="J121" s="35">
        <f t="shared" ref="J121:J143" si="158">+I121+H121</f>
        <v>18000</v>
      </c>
    </row>
    <row r="122" spans="1:10">
      <c r="A122" s="12">
        <v>43279</v>
      </c>
      <c r="B122" s="36" t="s">
        <v>173</v>
      </c>
      <c r="C122" s="36">
        <v>28000</v>
      </c>
      <c r="D122" s="36" t="s">
        <v>104</v>
      </c>
      <c r="E122" s="37">
        <v>13.75</v>
      </c>
      <c r="F122" s="37">
        <v>14.4</v>
      </c>
      <c r="G122" s="38">
        <v>0</v>
      </c>
      <c r="H122" s="10">
        <f t="shared" si="157"/>
        <v>18200</v>
      </c>
      <c r="I122" s="10">
        <v>0</v>
      </c>
      <c r="J122" s="35">
        <f t="shared" si="158"/>
        <v>18200</v>
      </c>
    </row>
    <row r="123" spans="1:10">
      <c r="A123" s="12">
        <v>43279</v>
      </c>
      <c r="B123" s="36" t="s">
        <v>166</v>
      </c>
      <c r="C123" s="36">
        <v>800</v>
      </c>
      <c r="D123" s="36" t="s">
        <v>104</v>
      </c>
      <c r="E123" s="37">
        <v>1124</v>
      </c>
      <c r="F123" s="37">
        <v>1132</v>
      </c>
      <c r="G123" s="38">
        <v>0</v>
      </c>
      <c r="H123" s="10">
        <f t="shared" si="157"/>
        <v>6400</v>
      </c>
      <c r="I123" s="10">
        <v>0</v>
      </c>
      <c r="J123" s="35">
        <f t="shared" si="158"/>
        <v>6400</v>
      </c>
    </row>
    <row r="124" spans="1:10">
      <c r="A124" s="31">
        <v>43277</v>
      </c>
      <c r="B124" s="40" t="s">
        <v>174</v>
      </c>
      <c r="C124" s="40">
        <v>12000</v>
      </c>
      <c r="D124" s="40" t="s">
        <v>107</v>
      </c>
      <c r="E124" s="41">
        <v>82.25</v>
      </c>
      <c r="F124" s="41">
        <v>80.5</v>
      </c>
      <c r="G124" s="41">
        <v>0</v>
      </c>
      <c r="H124" s="10">
        <f t="shared" ref="H124:H127" si="159">(E124-F124)*C124</f>
        <v>21000</v>
      </c>
      <c r="I124" s="10">
        <v>0</v>
      </c>
      <c r="J124" s="35">
        <f t="shared" si="158"/>
        <v>21000</v>
      </c>
    </row>
    <row r="125" spans="1:10">
      <c r="A125" s="31">
        <v>43276</v>
      </c>
      <c r="B125" s="33" t="s">
        <v>175</v>
      </c>
      <c r="C125" s="33">
        <v>500</v>
      </c>
      <c r="D125" s="33" t="s">
        <v>104</v>
      </c>
      <c r="E125" s="34">
        <v>1615</v>
      </c>
      <c r="F125" s="34">
        <v>1637</v>
      </c>
      <c r="G125" s="38">
        <v>0</v>
      </c>
      <c r="H125" s="10">
        <f t="shared" ref="H125" si="160">(F125-E125)*C125</f>
        <v>11000</v>
      </c>
      <c r="I125" s="10">
        <v>0</v>
      </c>
      <c r="J125" s="35">
        <f t="shared" si="158"/>
        <v>11000</v>
      </c>
    </row>
    <row r="126" spans="1:10">
      <c r="A126" s="31">
        <v>43273</v>
      </c>
      <c r="B126" s="40" t="s">
        <v>157</v>
      </c>
      <c r="C126" s="40">
        <v>1200</v>
      </c>
      <c r="D126" s="40" t="s">
        <v>107</v>
      </c>
      <c r="E126" s="41">
        <v>985</v>
      </c>
      <c r="F126" s="41">
        <v>980</v>
      </c>
      <c r="G126" s="41">
        <v>0</v>
      </c>
      <c r="H126" s="10">
        <f t="shared" si="159"/>
        <v>6000</v>
      </c>
      <c r="I126" s="10">
        <v>0</v>
      </c>
      <c r="J126" s="35">
        <f t="shared" si="158"/>
        <v>6000</v>
      </c>
    </row>
    <row r="127" spans="1:10">
      <c r="A127" s="31">
        <v>43272</v>
      </c>
      <c r="B127" s="40" t="s">
        <v>175</v>
      </c>
      <c r="C127" s="40">
        <v>500</v>
      </c>
      <c r="D127" s="40" t="s">
        <v>107</v>
      </c>
      <c r="E127" s="41">
        <v>1640</v>
      </c>
      <c r="F127" s="41">
        <v>1615</v>
      </c>
      <c r="G127" s="41">
        <v>0</v>
      </c>
      <c r="H127" s="10">
        <f t="shared" si="159"/>
        <v>12500</v>
      </c>
      <c r="I127" s="10">
        <v>0</v>
      </c>
      <c r="J127" s="35">
        <f t="shared" si="158"/>
        <v>12500</v>
      </c>
    </row>
    <row r="128" spans="1:10">
      <c r="A128" s="31">
        <v>43271</v>
      </c>
      <c r="B128" s="33" t="s">
        <v>176</v>
      </c>
      <c r="C128" s="33">
        <v>7000</v>
      </c>
      <c r="D128" s="33" t="s">
        <v>104</v>
      </c>
      <c r="E128" s="34">
        <v>137</v>
      </c>
      <c r="F128" s="34">
        <v>138</v>
      </c>
      <c r="G128" s="38">
        <v>0</v>
      </c>
      <c r="H128" s="10">
        <f t="shared" ref="H128:H130" si="161">(F128-E128)*C128</f>
        <v>7000</v>
      </c>
      <c r="I128" s="10">
        <v>0</v>
      </c>
      <c r="J128" s="35">
        <f t="shared" si="158"/>
        <v>7000</v>
      </c>
    </row>
    <row r="129" spans="1:10">
      <c r="A129" s="31">
        <v>43269</v>
      </c>
      <c r="B129" s="33" t="s">
        <v>157</v>
      </c>
      <c r="C129" s="33">
        <v>1200</v>
      </c>
      <c r="D129" s="33" t="s">
        <v>104</v>
      </c>
      <c r="E129" s="34">
        <v>1000</v>
      </c>
      <c r="F129" s="34">
        <v>1012</v>
      </c>
      <c r="G129" s="34">
        <v>0</v>
      </c>
      <c r="H129" s="35">
        <f t="shared" si="161"/>
        <v>14400</v>
      </c>
      <c r="I129" s="35">
        <v>0</v>
      </c>
      <c r="J129" s="35">
        <f t="shared" si="158"/>
        <v>14400</v>
      </c>
    </row>
    <row r="130" spans="1:10">
      <c r="A130" s="31">
        <v>43269</v>
      </c>
      <c r="B130" s="33" t="s">
        <v>176</v>
      </c>
      <c r="C130" s="33">
        <v>7000</v>
      </c>
      <c r="D130" s="33" t="s">
        <v>104</v>
      </c>
      <c r="E130" s="34">
        <v>140</v>
      </c>
      <c r="F130" s="34">
        <v>140.5</v>
      </c>
      <c r="G130" s="34">
        <v>0</v>
      </c>
      <c r="H130" s="35">
        <f t="shared" si="161"/>
        <v>3500</v>
      </c>
      <c r="I130" s="35">
        <v>0</v>
      </c>
      <c r="J130" s="35">
        <f t="shared" si="158"/>
        <v>3500</v>
      </c>
    </row>
    <row r="131" spans="1:10">
      <c r="A131" s="31">
        <v>43266</v>
      </c>
      <c r="B131" s="33" t="s">
        <v>177</v>
      </c>
      <c r="C131" s="33">
        <v>12000</v>
      </c>
      <c r="D131" s="33" t="s">
        <v>107</v>
      </c>
      <c r="E131" s="34">
        <v>87</v>
      </c>
      <c r="F131" s="34">
        <v>85</v>
      </c>
      <c r="G131" s="34">
        <v>84.25</v>
      </c>
      <c r="H131" s="35">
        <f>(E131-F131)*C131</f>
        <v>24000</v>
      </c>
      <c r="I131" s="35">
        <f>(F131-G131)*C131</f>
        <v>9000</v>
      </c>
      <c r="J131" s="35">
        <f t="shared" si="158"/>
        <v>33000</v>
      </c>
    </row>
    <row r="132" spans="1:10">
      <c r="A132" s="31">
        <v>43266</v>
      </c>
      <c r="B132" s="33" t="s">
        <v>178</v>
      </c>
      <c r="C132" s="33">
        <v>1000</v>
      </c>
      <c r="D132" s="33" t="s">
        <v>107</v>
      </c>
      <c r="E132" s="34">
        <v>1087</v>
      </c>
      <c r="F132" s="34">
        <v>1075</v>
      </c>
      <c r="G132" s="34">
        <v>0</v>
      </c>
      <c r="H132" s="35">
        <f t="shared" ref="H132" si="162">(E132-F132)*C132</f>
        <v>12000</v>
      </c>
      <c r="I132" s="35">
        <v>0</v>
      </c>
      <c r="J132" s="35">
        <f t="shared" si="158"/>
        <v>12000</v>
      </c>
    </row>
    <row r="133" spans="1:10">
      <c r="A133" s="31">
        <v>43265</v>
      </c>
      <c r="B133" s="33" t="s">
        <v>173</v>
      </c>
      <c r="C133" s="33">
        <v>28000</v>
      </c>
      <c r="D133" s="33" t="s">
        <v>104</v>
      </c>
      <c r="E133" s="34">
        <v>16</v>
      </c>
      <c r="F133" s="34">
        <v>15.4</v>
      </c>
      <c r="G133" s="34">
        <v>0</v>
      </c>
      <c r="H133" s="35">
        <f t="shared" ref="H133:H134" si="163">(F133-E133)*C133</f>
        <v>-16800</v>
      </c>
      <c r="I133" s="35">
        <v>0</v>
      </c>
      <c r="J133" s="48">
        <f t="shared" si="158"/>
        <v>-16800</v>
      </c>
    </row>
    <row r="134" spans="1:10">
      <c r="A134" s="31">
        <v>43265</v>
      </c>
      <c r="B134" s="33" t="s">
        <v>176</v>
      </c>
      <c r="C134" s="33">
        <v>7000</v>
      </c>
      <c r="D134" s="33" t="s">
        <v>104</v>
      </c>
      <c r="E134" s="34">
        <v>143.75</v>
      </c>
      <c r="F134" s="34">
        <v>145.75</v>
      </c>
      <c r="G134" s="34">
        <v>146.25</v>
      </c>
      <c r="H134" s="35">
        <f t="shared" si="163"/>
        <v>14000</v>
      </c>
      <c r="I134" s="35">
        <f>(G134-F134)*C134</f>
        <v>3500</v>
      </c>
      <c r="J134" s="35">
        <f t="shared" si="158"/>
        <v>17500</v>
      </c>
    </row>
    <row r="135" spans="1:10">
      <c r="A135" s="6">
        <v>43264</v>
      </c>
      <c r="B135" s="40" t="s">
        <v>157</v>
      </c>
      <c r="C135" s="40">
        <v>1200</v>
      </c>
      <c r="D135" s="40" t="s">
        <v>107</v>
      </c>
      <c r="E135" s="41">
        <v>1045</v>
      </c>
      <c r="F135" s="41">
        <v>1032</v>
      </c>
      <c r="G135" s="41">
        <v>0</v>
      </c>
      <c r="H135" s="10">
        <f t="shared" ref="H135" si="164">(E135-F135)*C135</f>
        <v>15600</v>
      </c>
      <c r="I135" s="10">
        <v>0</v>
      </c>
      <c r="J135" s="35">
        <f t="shared" si="158"/>
        <v>15600</v>
      </c>
    </row>
    <row r="136" spans="1:10">
      <c r="A136" s="31">
        <v>43263</v>
      </c>
      <c r="B136" s="33" t="s">
        <v>179</v>
      </c>
      <c r="C136" s="33">
        <v>1000</v>
      </c>
      <c r="D136" s="33" t="s">
        <v>104</v>
      </c>
      <c r="E136" s="34">
        <v>1061</v>
      </c>
      <c r="F136" s="34">
        <v>1076</v>
      </c>
      <c r="G136" s="34">
        <v>1096</v>
      </c>
      <c r="H136" s="35">
        <f t="shared" ref="H136:H140" si="165">(F136-E136)*C136</f>
        <v>15000</v>
      </c>
      <c r="I136" s="35">
        <v>0</v>
      </c>
      <c r="J136" s="35">
        <f t="shared" si="158"/>
        <v>15000</v>
      </c>
    </row>
    <row r="137" spans="1:10">
      <c r="A137" s="31">
        <v>43262</v>
      </c>
      <c r="B137" s="33" t="s">
        <v>180</v>
      </c>
      <c r="C137" s="33">
        <v>4500</v>
      </c>
      <c r="D137" s="33" t="s">
        <v>104</v>
      </c>
      <c r="E137" s="34">
        <v>273</v>
      </c>
      <c r="F137" s="34">
        <v>275.75</v>
      </c>
      <c r="G137" s="34">
        <v>0</v>
      </c>
      <c r="H137" s="35">
        <f t="shared" si="165"/>
        <v>12375</v>
      </c>
      <c r="I137" s="35">
        <v>0</v>
      </c>
      <c r="J137" s="35">
        <f t="shared" si="158"/>
        <v>12375</v>
      </c>
    </row>
    <row r="138" spans="1:10">
      <c r="A138" s="31">
        <v>43259</v>
      </c>
      <c r="B138" s="33" t="s">
        <v>157</v>
      </c>
      <c r="C138" s="33">
        <v>1200</v>
      </c>
      <c r="D138" s="33" t="s">
        <v>104</v>
      </c>
      <c r="E138" s="34">
        <v>1021</v>
      </c>
      <c r="F138" s="34">
        <v>1036</v>
      </c>
      <c r="G138" s="34">
        <v>1041</v>
      </c>
      <c r="H138" s="35">
        <f t="shared" si="165"/>
        <v>18000</v>
      </c>
      <c r="I138" s="35">
        <f>(G138-F138)*C138</f>
        <v>6000</v>
      </c>
      <c r="J138" s="35">
        <f t="shared" si="158"/>
        <v>24000</v>
      </c>
    </row>
    <row r="139" spans="1:10">
      <c r="A139" s="31">
        <v>43259</v>
      </c>
      <c r="B139" s="33" t="s">
        <v>181</v>
      </c>
      <c r="C139" s="33">
        <v>4000</v>
      </c>
      <c r="D139" s="33" t="s">
        <v>104</v>
      </c>
      <c r="E139" s="34">
        <v>132.75</v>
      </c>
      <c r="F139" s="34">
        <v>135.75</v>
      </c>
      <c r="G139" s="34">
        <v>0</v>
      </c>
      <c r="H139" s="35">
        <f t="shared" si="165"/>
        <v>12000</v>
      </c>
      <c r="I139" s="35">
        <v>0</v>
      </c>
      <c r="J139" s="35">
        <f t="shared" si="158"/>
        <v>12000</v>
      </c>
    </row>
    <row r="140" spans="1:10">
      <c r="A140" s="31">
        <v>43259</v>
      </c>
      <c r="B140" s="33" t="s">
        <v>182</v>
      </c>
      <c r="C140" s="33">
        <v>1400</v>
      </c>
      <c r="D140" s="33" t="s">
        <v>104</v>
      </c>
      <c r="E140" s="34">
        <v>565</v>
      </c>
      <c r="F140" s="34">
        <v>575</v>
      </c>
      <c r="G140" s="34">
        <v>587</v>
      </c>
      <c r="H140" s="35">
        <f t="shared" si="165"/>
        <v>14000</v>
      </c>
      <c r="I140" s="35">
        <f>(G140-F140)*C140</f>
        <v>16800</v>
      </c>
      <c r="J140" s="35">
        <f t="shared" si="158"/>
        <v>30800</v>
      </c>
    </row>
    <row r="141" spans="1:10">
      <c r="A141" s="31">
        <v>43258</v>
      </c>
      <c r="B141" s="33" t="s">
        <v>176</v>
      </c>
      <c r="C141" s="33">
        <v>7000</v>
      </c>
      <c r="D141" s="33" t="s">
        <v>104</v>
      </c>
      <c r="E141" s="34">
        <v>149</v>
      </c>
      <c r="F141" s="34">
        <v>147</v>
      </c>
      <c r="G141" s="34">
        <v>0</v>
      </c>
      <c r="H141" s="35">
        <f t="shared" ref="H141:H144" si="166">(F141-E141)*C141</f>
        <v>-14000</v>
      </c>
      <c r="I141" s="35">
        <v>0</v>
      </c>
      <c r="J141" s="48">
        <f t="shared" si="158"/>
        <v>-14000</v>
      </c>
    </row>
    <row r="142" spans="1:10">
      <c r="A142" s="31">
        <v>43258</v>
      </c>
      <c r="B142" s="46" t="s">
        <v>183</v>
      </c>
      <c r="C142" s="46">
        <v>28000</v>
      </c>
      <c r="D142" s="46" t="s">
        <v>104</v>
      </c>
      <c r="E142" s="47">
        <v>16</v>
      </c>
      <c r="F142" s="34">
        <v>15.5</v>
      </c>
      <c r="G142" s="47">
        <v>0</v>
      </c>
      <c r="H142" s="35">
        <f t="shared" si="166"/>
        <v>-14000</v>
      </c>
      <c r="I142" s="35">
        <v>0</v>
      </c>
      <c r="J142" s="48">
        <f t="shared" si="158"/>
        <v>-14000</v>
      </c>
    </row>
    <row r="143" spans="1:10">
      <c r="A143" s="31">
        <v>43257</v>
      </c>
      <c r="B143" s="33" t="s">
        <v>145</v>
      </c>
      <c r="C143" s="33">
        <v>1100</v>
      </c>
      <c r="D143" s="33" t="s">
        <v>104</v>
      </c>
      <c r="E143" s="34">
        <v>899</v>
      </c>
      <c r="F143" s="34">
        <v>905</v>
      </c>
      <c r="G143" s="34">
        <v>0</v>
      </c>
      <c r="H143" s="35">
        <f t="shared" si="166"/>
        <v>6600</v>
      </c>
      <c r="I143" s="35">
        <v>0</v>
      </c>
      <c r="J143" s="35">
        <f t="shared" si="158"/>
        <v>6600</v>
      </c>
    </row>
    <row r="144" spans="1:10">
      <c r="A144" s="31">
        <v>43256</v>
      </c>
      <c r="B144" s="33" t="s">
        <v>184</v>
      </c>
      <c r="C144" s="33">
        <v>8000</v>
      </c>
      <c r="D144" s="33" t="s">
        <v>104</v>
      </c>
      <c r="E144" s="34">
        <v>109</v>
      </c>
      <c r="F144" s="34">
        <v>110.9</v>
      </c>
      <c r="G144" s="34">
        <v>0</v>
      </c>
      <c r="H144" s="35">
        <f t="shared" si="166"/>
        <v>15200</v>
      </c>
      <c r="I144" s="35">
        <v>0</v>
      </c>
      <c r="J144" s="35">
        <f t="shared" ref="J144:J148" si="167">+I144+H144</f>
        <v>15200</v>
      </c>
    </row>
    <row r="145" spans="1:10">
      <c r="A145" s="31">
        <v>43255</v>
      </c>
      <c r="B145" s="33" t="s">
        <v>175</v>
      </c>
      <c r="C145" s="33">
        <v>500</v>
      </c>
      <c r="D145" s="33" t="s">
        <v>107</v>
      </c>
      <c r="E145" s="34">
        <v>1590</v>
      </c>
      <c r="F145" s="34">
        <v>1570</v>
      </c>
      <c r="G145" s="34">
        <v>0</v>
      </c>
      <c r="H145" s="35">
        <f>(E145-F145)*C145</f>
        <v>10000</v>
      </c>
      <c r="I145" s="35">
        <v>0</v>
      </c>
      <c r="J145" s="35">
        <f t="shared" si="167"/>
        <v>10000</v>
      </c>
    </row>
    <row r="146" spans="1:10">
      <c r="A146" s="31">
        <v>43255</v>
      </c>
      <c r="B146" s="33" t="s">
        <v>185</v>
      </c>
      <c r="C146" s="33">
        <v>1000</v>
      </c>
      <c r="D146" s="33" t="s">
        <v>104</v>
      </c>
      <c r="E146" s="34">
        <v>923</v>
      </c>
      <c r="F146" s="34">
        <v>928</v>
      </c>
      <c r="G146" s="34">
        <v>0</v>
      </c>
      <c r="H146" s="35">
        <f>(F146-E146)*C146</f>
        <v>5000</v>
      </c>
      <c r="I146" s="35">
        <v>0</v>
      </c>
      <c r="J146" s="35">
        <f t="shared" si="167"/>
        <v>5000</v>
      </c>
    </row>
    <row r="147" spans="1:10">
      <c r="A147" s="31">
        <v>43252</v>
      </c>
      <c r="B147" s="33" t="s">
        <v>184</v>
      </c>
      <c r="C147" s="33">
        <v>8000</v>
      </c>
      <c r="D147" s="33" t="s">
        <v>107</v>
      </c>
      <c r="E147" s="34">
        <v>122.5</v>
      </c>
      <c r="F147" s="34">
        <v>120.5</v>
      </c>
      <c r="G147" s="34">
        <v>0</v>
      </c>
      <c r="H147" s="35">
        <f>(E147-F147)*C147</f>
        <v>16000</v>
      </c>
      <c r="I147" s="35">
        <v>0</v>
      </c>
      <c r="J147" s="35">
        <f t="shared" si="167"/>
        <v>16000</v>
      </c>
    </row>
    <row r="148" spans="1:10">
      <c r="A148" s="31">
        <v>43252</v>
      </c>
      <c r="B148" s="33" t="s">
        <v>186</v>
      </c>
      <c r="C148" s="33">
        <v>500</v>
      </c>
      <c r="D148" s="33" t="s">
        <v>104</v>
      </c>
      <c r="E148" s="34">
        <v>760</v>
      </c>
      <c r="F148" s="34">
        <v>735</v>
      </c>
      <c r="G148" s="34">
        <v>0</v>
      </c>
      <c r="H148" s="35">
        <f>(F148-E148)*C148</f>
        <v>-12500</v>
      </c>
      <c r="I148" s="35">
        <v>0</v>
      </c>
      <c r="J148" s="48">
        <f t="shared" si="167"/>
        <v>-12500</v>
      </c>
    </row>
    <row r="149" spans="1:10">
      <c r="A149" s="42"/>
      <c r="B149" s="43"/>
      <c r="C149" s="43"/>
      <c r="D149" s="43"/>
      <c r="E149" s="44"/>
      <c r="F149" s="44"/>
      <c r="G149" s="44"/>
      <c r="H149" s="45"/>
      <c r="I149" s="45"/>
      <c r="J149" s="45"/>
    </row>
  </sheetData>
  <mergeCells count="2">
    <mergeCell ref="A1:J1"/>
    <mergeCell ref="A2:J2"/>
  </mergeCells>
  <pageMargins left="0.699305555555556" right="0.699305555555556" top="0.75" bottom="0.75" header="0.3" footer="0.3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123"/>
  <sheetViews>
    <sheetView workbookViewId="0">
      <selection activeCell="A3" sqref="A3"/>
    </sheetView>
  </sheetViews>
  <sheetFormatPr defaultColWidth="9" defaultRowHeight="15"/>
  <cols>
    <col min="1" max="1" width="17.7142857142857" customWidth="1"/>
    <col min="2" max="2" width="15.4285714285714" customWidth="1"/>
    <col min="3" max="3" width="17.2857142857143" customWidth="1"/>
    <col min="4" max="4" width="16.7142857142857" customWidth="1"/>
    <col min="5" max="5" width="15.1428571428571" customWidth="1"/>
    <col min="6" max="6" width="16.7142857142857" customWidth="1"/>
    <col min="7" max="7" width="17.5714285714286" customWidth="1"/>
    <col min="8" max="8" width="13.5714285714286" customWidth="1"/>
    <col min="9" max="9" width="16.1428571428571" customWidth="1"/>
    <col min="10" max="10" width="19.4285714285714" customWidth="1"/>
    <col min="11" max="11" width="13.2857142857143" customWidth="1"/>
  </cols>
  <sheetData>
    <row r="1" ht="99.75" customHeight="1" spans="1:11">
      <c r="A1" s="1"/>
      <c r="B1" s="2"/>
      <c r="C1" s="2"/>
      <c r="D1" s="2"/>
      <c r="E1" s="2"/>
      <c r="F1" s="2"/>
      <c r="G1" s="2"/>
      <c r="H1" s="2"/>
      <c r="I1" s="2"/>
      <c r="J1" s="2"/>
      <c r="K1" s="2"/>
    </row>
    <row r="2" ht="23.25" customHeight="1" spans="1:11">
      <c r="A2" s="3" t="s">
        <v>187</v>
      </c>
      <c r="B2" s="4"/>
      <c r="C2" s="4"/>
      <c r="D2" s="4"/>
      <c r="E2" s="4"/>
      <c r="F2" s="4"/>
      <c r="G2" s="4"/>
      <c r="H2" s="4"/>
      <c r="I2" s="4"/>
      <c r="J2" s="4"/>
      <c r="K2" s="4"/>
    </row>
    <row r="3" spans="1:11">
      <c r="A3" s="5" t="s">
        <v>1</v>
      </c>
      <c r="B3" s="5" t="s">
        <v>2</v>
      </c>
      <c r="C3" s="5" t="s">
        <v>188</v>
      </c>
      <c r="D3" s="5" t="s">
        <v>189</v>
      </c>
      <c r="E3" s="5" t="s">
        <v>102</v>
      </c>
      <c r="F3" s="5" t="s">
        <v>190</v>
      </c>
      <c r="G3" s="5" t="s">
        <v>6</v>
      </c>
      <c r="H3" s="5" t="s">
        <v>7</v>
      </c>
      <c r="I3" s="5" t="s">
        <v>8</v>
      </c>
      <c r="J3" s="5" t="s">
        <v>9</v>
      </c>
      <c r="K3" s="5" t="s">
        <v>10</v>
      </c>
    </row>
    <row r="4" spans="1:11">
      <c r="A4" s="6"/>
      <c r="B4" s="7"/>
      <c r="C4" s="8"/>
      <c r="D4" s="9"/>
      <c r="E4" s="10"/>
      <c r="F4" s="10"/>
      <c r="G4" s="10"/>
      <c r="H4" s="10"/>
      <c r="I4" s="13"/>
      <c r="J4" s="14"/>
      <c r="K4" s="15"/>
    </row>
    <row r="5" spans="1:11">
      <c r="A5" s="11">
        <v>43481</v>
      </c>
      <c r="B5" s="7" t="s">
        <v>191</v>
      </c>
      <c r="C5" s="9">
        <v>210</v>
      </c>
      <c r="D5" s="9" t="s">
        <v>192</v>
      </c>
      <c r="E5" s="10">
        <v>2250</v>
      </c>
      <c r="F5" s="10">
        <v>11.2</v>
      </c>
      <c r="G5" s="10">
        <v>9.8</v>
      </c>
      <c r="H5" s="10" t="s">
        <v>13</v>
      </c>
      <c r="I5" s="16">
        <f t="shared" ref="I5" si="0">(G5-F5)*E5</f>
        <v>-3150</v>
      </c>
      <c r="J5" s="14">
        <v>0</v>
      </c>
      <c r="K5" s="17">
        <f t="shared" ref="K5" si="1">(I5+J5)</f>
        <v>-3150</v>
      </c>
    </row>
    <row r="6" spans="1:11">
      <c r="A6" s="11">
        <v>43480</v>
      </c>
      <c r="B6" s="7" t="s">
        <v>193</v>
      </c>
      <c r="C6" s="9">
        <v>720</v>
      </c>
      <c r="D6" s="9" t="s">
        <v>192</v>
      </c>
      <c r="E6" s="10">
        <v>1200</v>
      </c>
      <c r="F6" s="10">
        <v>12.5</v>
      </c>
      <c r="G6" s="10">
        <v>14.5</v>
      </c>
      <c r="H6" s="10">
        <v>18</v>
      </c>
      <c r="I6" s="16">
        <f t="shared" ref="I6" si="2">(G6-F6)*E6</f>
        <v>2400</v>
      </c>
      <c r="J6" s="14">
        <f>(H6-G6)*E6</f>
        <v>4200</v>
      </c>
      <c r="K6" s="17">
        <f t="shared" ref="K6" si="3">(I6+J6)</f>
        <v>6600</v>
      </c>
    </row>
    <row r="7" spans="1:11">
      <c r="A7" s="11">
        <v>43477</v>
      </c>
      <c r="B7" s="7" t="s">
        <v>194</v>
      </c>
      <c r="C7" s="9">
        <v>120</v>
      </c>
      <c r="D7" s="9" t="s">
        <v>192</v>
      </c>
      <c r="E7" s="10">
        <v>4000</v>
      </c>
      <c r="F7" s="10">
        <v>5</v>
      </c>
      <c r="G7" s="10">
        <v>5.8</v>
      </c>
      <c r="H7" s="10" t="s">
        <v>13</v>
      </c>
      <c r="I7" s="16">
        <f t="shared" ref="I7" si="4">(G7-F7)*E7</f>
        <v>3200</v>
      </c>
      <c r="J7" s="14">
        <v>0</v>
      </c>
      <c r="K7" s="17">
        <f t="shared" ref="K7" si="5">(I7+J7)</f>
        <v>3200</v>
      </c>
    </row>
    <row r="8" spans="1:11">
      <c r="A8" s="11">
        <v>43476</v>
      </c>
      <c r="B8" s="7" t="s">
        <v>65</v>
      </c>
      <c r="C8" s="9">
        <v>350</v>
      </c>
      <c r="D8" s="9" t="s">
        <v>192</v>
      </c>
      <c r="E8" s="10">
        <v>1500</v>
      </c>
      <c r="F8" s="10">
        <v>12.5</v>
      </c>
      <c r="G8" s="10">
        <v>13.5</v>
      </c>
      <c r="H8" s="10" t="s">
        <v>13</v>
      </c>
      <c r="I8" s="16">
        <f t="shared" ref="I8" si="6">(G8-F8)*E8</f>
        <v>1500</v>
      </c>
      <c r="J8" s="14">
        <v>0</v>
      </c>
      <c r="K8" s="17">
        <f t="shared" ref="K8" si="7">(I8+J8)</f>
        <v>1500</v>
      </c>
    </row>
    <row r="9" spans="1:11">
      <c r="A9" s="11">
        <v>43475</v>
      </c>
      <c r="B9" s="7" t="s">
        <v>151</v>
      </c>
      <c r="C9" s="9">
        <v>180</v>
      </c>
      <c r="D9" s="9" t="s">
        <v>192</v>
      </c>
      <c r="E9" s="10">
        <v>2000</v>
      </c>
      <c r="F9" s="10">
        <v>10</v>
      </c>
      <c r="G9" s="10">
        <v>10.5</v>
      </c>
      <c r="H9" s="10" t="s">
        <v>13</v>
      </c>
      <c r="I9" s="16">
        <f t="shared" ref="I9" si="8">(G9-F9)*E9</f>
        <v>1000</v>
      </c>
      <c r="J9" s="14">
        <v>0</v>
      </c>
      <c r="K9" s="17">
        <f t="shared" ref="K9" si="9">(I9+J9)</f>
        <v>1000</v>
      </c>
    </row>
    <row r="10" spans="1:11">
      <c r="A10" s="11">
        <v>43474</v>
      </c>
      <c r="B10" s="7" t="s">
        <v>195</v>
      </c>
      <c r="C10" s="9">
        <v>2500</v>
      </c>
      <c r="D10" s="9" t="s">
        <v>196</v>
      </c>
      <c r="E10" s="10">
        <v>250</v>
      </c>
      <c r="F10" s="10">
        <v>66</v>
      </c>
      <c r="G10" s="10">
        <v>75</v>
      </c>
      <c r="H10" s="10" t="s">
        <v>13</v>
      </c>
      <c r="I10" s="16">
        <f t="shared" ref="I10" si="10">(G10-F10)*E10</f>
        <v>2250</v>
      </c>
      <c r="J10" s="14">
        <v>0</v>
      </c>
      <c r="K10" s="17">
        <f t="shared" ref="K10" si="11">(I10+J10)</f>
        <v>2250</v>
      </c>
    </row>
    <row r="11" spans="1:11">
      <c r="A11" s="11">
        <v>43473</v>
      </c>
      <c r="B11" s="7" t="s">
        <v>159</v>
      </c>
      <c r="C11" s="9">
        <v>740</v>
      </c>
      <c r="D11" s="9" t="s">
        <v>192</v>
      </c>
      <c r="E11" s="10">
        <v>1000</v>
      </c>
      <c r="F11" s="10">
        <v>26.5</v>
      </c>
      <c r="G11" s="10">
        <v>29.5</v>
      </c>
      <c r="H11" s="10" t="s">
        <v>13</v>
      </c>
      <c r="I11" s="16">
        <f t="shared" ref="I11:I12" si="12">(G11-F11)*E11</f>
        <v>3000</v>
      </c>
      <c r="J11" s="14">
        <v>0</v>
      </c>
      <c r="K11" s="17">
        <f t="shared" ref="K11" si="13">(I11+J11)</f>
        <v>3000</v>
      </c>
    </row>
    <row r="12" spans="1:11">
      <c r="A12" s="11">
        <v>43468</v>
      </c>
      <c r="B12" s="7" t="s">
        <v>141</v>
      </c>
      <c r="C12" s="9">
        <v>220</v>
      </c>
      <c r="D12" s="9" t="s">
        <v>196</v>
      </c>
      <c r="E12" s="10">
        <v>2500</v>
      </c>
      <c r="F12" s="10">
        <v>8.4</v>
      </c>
      <c r="G12" s="10">
        <v>9.5</v>
      </c>
      <c r="H12" s="10" t="s">
        <v>13</v>
      </c>
      <c r="I12" s="16">
        <f t="shared" si="12"/>
        <v>2750</v>
      </c>
      <c r="J12" s="14">
        <v>0</v>
      </c>
      <c r="K12" s="17">
        <f t="shared" ref="K12" si="14">(I12+J12)</f>
        <v>2750</v>
      </c>
    </row>
    <row r="13" spans="1:11">
      <c r="A13" s="11">
        <v>43467</v>
      </c>
      <c r="B13" s="7" t="s">
        <v>197</v>
      </c>
      <c r="C13" s="9">
        <v>100</v>
      </c>
      <c r="D13" s="9" t="s">
        <v>192</v>
      </c>
      <c r="E13" s="10">
        <v>7000</v>
      </c>
      <c r="F13" s="10">
        <v>2.75</v>
      </c>
      <c r="G13" s="10">
        <v>2.75</v>
      </c>
      <c r="H13" s="10" t="s">
        <v>13</v>
      </c>
      <c r="I13" s="16">
        <f t="shared" ref="I13" si="15">(G13-F13)*E13</f>
        <v>0</v>
      </c>
      <c r="J13" s="14">
        <v>0</v>
      </c>
      <c r="K13" s="17">
        <f t="shared" ref="K13" si="16">(I13+J13)</f>
        <v>0</v>
      </c>
    </row>
    <row r="14" spans="1:11">
      <c r="A14" s="11">
        <v>43466</v>
      </c>
      <c r="B14" s="7" t="s">
        <v>109</v>
      </c>
      <c r="C14" s="9">
        <v>260</v>
      </c>
      <c r="D14" s="9" t="s">
        <v>192</v>
      </c>
      <c r="E14" s="10">
        <v>2000</v>
      </c>
      <c r="F14" s="10">
        <v>8.2</v>
      </c>
      <c r="G14" s="10">
        <v>9.5</v>
      </c>
      <c r="H14" s="10" t="s">
        <v>13</v>
      </c>
      <c r="I14" s="16">
        <f t="shared" ref="I14" si="17">(G14-F14)*E14</f>
        <v>2600</v>
      </c>
      <c r="J14" s="14">
        <v>0</v>
      </c>
      <c r="K14" s="17">
        <f t="shared" ref="K14" si="18">(I14+J14)</f>
        <v>2600</v>
      </c>
    </row>
    <row r="15" spans="1:11">
      <c r="A15" s="11">
        <v>43465</v>
      </c>
      <c r="B15" s="7" t="s">
        <v>198</v>
      </c>
      <c r="C15" s="9">
        <v>960</v>
      </c>
      <c r="D15" s="9" t="s">
        <v>192</v>
      </c>
      <c r="E15" s="10">
        <v>750</v>
      </c>
      <c r="F15" s="10">
        <v>26</v>
      </c>
      <c r="G15" s="10">
        <v>22</v>
      </c>
      <c r="H15" s="10" t="s">
        <v>13</v>
      </c>
      <c r="I15" s="16">
        <f t="shared" ref="I15" si="19">(G15-F15)*E15</f>
        <v>-3000</v>
      </c>
      <c r="J15" s="14">
        <v>0</v>
      </c>
      <c r="K15" s="17">
        <f t="shared" ref="K15" si="20">(I15+J15)</f>
        <v>-3000</v>
      </c>
    </row>
    <row r="16" spans="1:11">
      <c r="A16" s="11">
        <v>43462</v>
      </c>
      <c r="B16" s="7" t="s">
        <v>169</v>
      </c>
      <c r="C16" s="9">
        <v>370</v>
      </c>
      <c r="D16" s="9" t="s">
        <v>192</v>
      </c>
      <c r="E16" s="10">
        <v>2750</v>
      </c>
      <c r="F16" s="10">
        <v>8</v>
      </c>
      <c r="G16" s="10">
        <v>8.65</v>
      </c>
      <c r="H16" s="10" t="s">
        <v>13</v>
      </c>
      <c r="I16" s="16">
        <f t="shared" ref="I16" si="21">(G16-F16)*E16</f>
        <v>1787.5</v>
      </c>
      <c r="J16" s="14">
        <v>0</v>
      </c>
      <c r="K16" s="17">
        <f t="shared" ref="K16" si="22">(I16+J16)</f>
        <v>1787.5</v>
      </c>
    </row>
    <row r="17" spans="1:11">
      <c r="A17" s="11">
        <v>43461</v>
      </c>
      <c r="B17" s="7" t="s">
        <v>158</v>
      </c>
      <c r="C17" s="9">
        <v>430</v>
      </c>
      <c r="D17" s="9" t="s">
        <v>192</v>
      </c>
      <c r="E17" s="10">
        <v>1250</v>
      </c>
      <c r="F17" s="10">
        <v>17</v>
      </c>
      <c r="G17" s="10">
        <v>18</v>
      </c>
      <c r="H17" s="10" t="s">
        <v>13</v>
      </c>
      <c r="I17" s="16">
        <f t="shared" ref="I17" si="23">(G17-F17)*E17</f>
        <v>1250</v>
      </c>
      <c r="J17" s="14">
        <v>0</v>
      </c>
      <c r="K17" s="17">
        <f t="shared" ref="K17" si="24">(I17+J17)</f>
        <v>1250</v>
      </c>
    </row>
    <row r="18" spans="1:11">
      <c r="A18" s="11">
        <v>43461</v>
      </c>
      <c r="B18" s="7" t="s">
        <v>199</v>
      </c>
      <c r="C18" s="9">
        <v>370</v>
      </c>
      <c r="D18" s="9" t="s">
        <v>196</v>
      </c>
      <c r="E18" s="10">
        <v>1800</v>
      </c>
      <c r="F18" s="10">
        <v>11</v>
      </c>
      <c r="G18" s="10">
        <v>9</v>
      </c>
      <c r="H18" s="10" t="s">
        <v>13</v>
      </c>
      <c r="I18" s="16">
        <f t="shared" ref="I18" si="25">(G18-F18)*E18</f>
        <v>-3600</v>
      </c>
      <c r="J18" s="14">
        <v>0</v>
      </c>
      <c r="K18" s="17">
        <f t="shared" ref="K18" si="26">(I18+J18)</f>
        <v>-3600</v>
      </c>
    </row>
    <row r="19" spans="1:11">
      <c r="A19" s="11">
        <v>43460</v>
      </c>
      <c r="B19" s="7" t="s">
        <v>141</v>
      </c>
      <c r="C19" s="9">
        <v>210</v>
      </c>
      <c r="D19" s="9" t="s">
        <v>192</v>
      </c>
      <c r="E19" s="10">
        <v>2500</v>
      </c>
      <c r="F19" s="10">
        <v>5.25</v>
      </c>
      <c r="G19" s="10">
        <v>6.5</v>
      </c>
      <c r="H19" s="10">
        <v>8</v>
      </c>
      <c r="I19" s="16">
        <f t="shared" ref="I19" si="27">(G19-F19)*E19</f>
        <v>3125</v>
      </c>
      <c r="J19" s="14">
        <f t="shared" ref="J19:J23" si="28">(H19-G19)*E19</f>
        <v>3750</v>
      </c>
      <c r="K19" s="17">
        <f t="shared" ref="K19" si="29">(I19+J19)</f>
        <v>6875</v>
      </c>
    </row>
    <row r="20" spans="1:11">
      <c r="A20" s="11">
        <v>43458</v>
      </c>
      <c r="B20" s="7" t="s">
        <v>136</v>
      </c>
      <c r="C20" s="9">
        <v>1280</v>
      </c>
      <c r="D20" s="9" t="s">
        <v>196</v>
      </c>
      <c r="E20" s="10">
        <v>500</v>
      </c>
      <c r="F20" s="10">
        <v>25</v>
      </c>
      <c r="G20" s="10">
        <v>31</v>
      </c>
      <c r="H20" s="10">
        <v>40</v>
      </c>
      <c r="I20" s="16">
        <f t="shared" ref="I20" si="30">(G20-F20)*E20</f>
        <v>3000</v>
      </c>
      <c r="J20" s="14">
        <f t="shared" si="28"/>
        <v>4500</v>
      </c>
      <c r="K20" s="17">
        <f t="shared" ref="K20" si="31">(I20+J20)</f>
        <v>7500</v>
      </c>
    </row>
    <row r="21" spans="1:11">
      <c r="A21" s="11">
        <v>43455</v>
      </c>
      <c r="B21" s="7" t="s">
        <v>139</v>
      </c>
      <c r="C21" s="9">
        <v>700</v>
      </c>
      <c r="D21" s="9" t="s">
        <v>196</v>
      </c>
      <c r="E21" s="10">
        <v>1200</v>
      </c>
      <c r="F21" s="10">
        <v>11.2</v>
      </c>
      <c r="G21" s="10">
        <v>13.5</v>
      </c>
      <c r="H21" s="10" t="s">
        <v>13</v>
      </c>
      <c r="I21" s="16">
        <f t="shared" ref="I21" si="32">(G21-F21)*E21</f>
        <v>2760</v>
      </c>
      <c r="J21" s="14">
        <v>0</v>
      </c>
      <c r="K21" s="17">
        <f t="shared" ref="K21" si="33">(I21+J21)</f>
        <v>2760</v>
      </c>
    </row>
    <row r="22" spans="1:11">
      <c r="A22" s="11">
        <v>43454</v>
      </c>
      <c r="B22" s="7" t="s">
        <v>108</v>
      </c>
      <c r="C22" s="9">
        <v>760</v>
      </c>
      <c r="D22" s="9" t="s">
        <v>192</v>
      </c>
      <c r="E22" s="10">
        <v>1200</v>
      </c>
      <c r="F22" s="10">
        <v>18.5</v>
      </c>
      <c r="G22" s="10">
        <v>20.5</v>
      </c>
      <c r="H22" s="10">
        <v>24</v>
      </c>
      <c r="I22" s="16">
        <f t="shared" ref="I22" si="34">(G22-F22)*E22</f>
        <v>2400</v>
      </c>
      <c r="J22" s="14">
        <f t="shared" si="28"/>
        <v>4200</v>
      </c>
      <c r="K22" s="17">
        <f t="shared" ref="K22" si="35">(I22+J22)</f>
        <v>6600</v>
      </c>
    </row>
    <row r="23" spans="1:11">
      <c r="A23" s="11">
        <v>43453</v>
      </c>
      <c r="B23" s="7" t="s">
        <v>200</v>
      </c>
      <c r="C23" s="9">
        <v>620</v>
      </c>
      <c r="D23" s="9" t="s">
        <v>192</v>
      </c>
      <c r="E23" s="10">
        <v>1200</v>
      </c>
      <c r="F23" s="10">
        <v>19</v>
      </c>
      <c r="G23" s="10">
        <v>21.5</v>
      </c>
      <c r="H23" s="10">
        <v>25</v>
      </c>
      <c r="I23" s="16">
        <f t="shared" ref="I23" si="36">(G23-F23)*E23</f>
        <v>3000</v>
      </c>
      <c r="J23" s="14">
        <f t="shared" si="28"/>
        <v>4200</v>
      </c>
      <c r="K23" s="17">
        <f t="shared" ref="K23" si="37">(I23+J23)</f>
        <v>7200</v>
      </c>
    </row>
    <row r="24" spans="1:11">
      <c r="A24" s="11">
        <v>43452</v>
      </c>
      <c r="B24" s="7" t="s">
        <v>138</v>
      </c>
      <c r="C24" s="9">
        <v>430</v>
      </c>
      <c r="D24" s="9" t="s">
        <v>192</v>
      </c>
      <c r="E24" s="10">
        <v>1100</v>
      </c>
      <c r="F24" s="10">
        <v>12.2</v>
      </c>
      <c r="G24" s="10">
        <v>13.8</v>
      </c>
      <c r="H24" s="10" t="s">
        <v>13</v>
      </c>
      <c r="I24" s="16">
        <f t="shared" ref="I24" si="38">(G24-F24)*E24</f>
        <v>1760</v>
      </c>
      <c r="J24" s="14">
        <v>0</v>
      </c>
      <c r="K24" s="17">
        <f t="shared" ref="K24" si="39">(I24+J24)</f>
        <v>1760</v>
      </c>
    </row>
    <row r="25" spans="1:11">
      <c r="A25" s="11">
        <v>43448</v>
      </c>
      <c r="B25" s="7" t="s">
        <v>201</v>
      </c>
      <c r="C25" s="9">
        <v>960</v>
      </c>
      <c r="D25" s="9" t="s">
        <v>192</v>
      </c>
      <c r="E25" s="10">
        <v>550</v>
      </c>
      <c r="F25" s="10">
        <v>24</v>
      </c>
      <c r="G25" s="10">
        <v>20</v>
      </c>
      <c r="H25" s="10" t="s">
        <v>13</v>
      </c>
      <c r="I25" s="16">
        <f t="shared" ref="I25" si="40">(G25-F25)*E25</f>
        <v>-2200</v>
      </c>
      <c r="J25" s="14">
        <v>0</v>
      </c>
      <c r="K25" s="17">
        <f t="shared" ref="K25" si="41">(I25+J25)</f>
        <v>-2200</v>
      </c>
    </row>
    <row r="26" spans="1:11">
      <c r="A26" s="11">
        <v>43447</v>
      </c>
      <c r="B26" s="7" t="s">
        <v>202</v>
      </c>
      <c r="C26" s="9">
        <v>220</v>
      </c>
      <c r="D26" s="9" t="s">
        <v>192</v>
      </c>
      <c r="E26" s="10">
        <v>1500</v>
      </c>
      <c r="F26" s="10">
        <v>11.5</v>
      </c>
      <c r="G26" s="10">
        <v>9.5</v>
      </c>
      <c r="H26" s="10" t="s">
        <v>13</v>
      </c>
      <c r="I26" s="16">
        <f t="shared" ref="I26" si="42">(G26-F26)*E26</f>
        <v>-3000</v>
      </c>
      <c r="J26" s="14">
        <v>0</v>
      </c>
      <c r="K26" s="17">
        <f t="shared" ref="K26" si="43">(I26+J26)</f>
        <v>-3000</v>
      </c>
    </row>
    <row r="27" spans="1:11">
      <c r="A27" s="11">
        <v>43446</v>
      </c>
      <c r="B27" s="7" t="s">
        <v>158</v>
      </c>
      <c r="C27" s="9">
        <v>420</v>
      </c>
      <c r="D27" s="9" t="s">
        <v>192</v>
      </c>
      <c r="E27" s="10">
        <v>1250</v>
      </c>
      <c r="F27" s="10">
        <v>13</v>
      </c>
      <c r="G27" s="10">
        <v>16</v>
      </c>
      <c r="H27" s="10" t="s">
        <v>13</v>
      </c>
      <c r="I27" s="16">
        <f t="shared" ref="I27" si="44">(G27-F27)*E27</f>
        <v>3750</v>
      </c>
      <c r="J27" s="14">
        <v>0</v>
      </c>
      <c r="K27" s="17">
        <f t="shared" ref="K27" si="45">(I27+J27)</f>
        <v>3750</v>
      </c>
    </row>
    <row r="28" spans="1:11">
      <c r="A28" s="11">
        <v>43445</v>
      </c>
      <c r="B28" s="7" t="s">
        <v>139</v>
      </c>
      <c r="C28" s="9">
        <v>700</v>
      </c>
      <c r="D28" s="9" t="s">
        <v>192</v>
      </c>
      <c r="E28" s="10">
        <v>1200</v>
      </c>
      <c r="F28" s="10">
        <v>22.5</v>
      </c>
      <c r="G28" s="10">
        <v>25</v>
      </c>
      <c r="H28" s="10" t="s">
        <v>13</v>
      </c>
      <c r="I28" s="16">
        <f t="shared" ref="I28" si="46">(G28-F28)*E28</f>
        <v>3000</v>
      </c>
      <c r="J28" s="14">
        <v>0</v>
      </c>
      <c r="K28" s="17">
        <f t="shared" ref="K28" si="47">(I28+J28)</f>
        <v>3000</v>
      </c>
    </row>
    <row r="29" spans="1:11">
      <c r="A29" s="11">
        <v>43444</v>
      </c>
      <c r="B29" s="7" t="s">
        <v>203</v>
      </c>
      <c r="C29" s="9">
        <v>260</v>
      </c>
      <c r="D29" s="9" t="s">
        <v>196</v>
      </c>
      <c r="E29" s="10">
        <v>1200</v>
      </c>
      <c r="F29" s="10">
        <v>27</v>
      </c>
      <c r="G29" s="10">
        <v>29.5</v>
      </c>
      <c r="H29" s="10" t="s">
        <v>13</v>
      </c>
      <c r="I29" s="16">
        <f t="shared" ref="I29" si="48">(G29-F29)*E29</f>
        <v>3000</v>
      </c>
      <c r="J29" s="14">
        <v>0</v>
      </c>
      <c r="K29" s="17">
        <f t="shared" ref="K29" si="49">(I29+J29)</f>
        <v>3000</v>
      </c>
    </row>
    <row r="30" spans="1:11">
      <c r="A30" s="11">
        <v>43441</v>
      </c>
      <c r="B30" s="7" t="s">
        <v>204</v>
      </c>
      <c r="C30" s="9">
        <v>270</v>
      </c>
      <c r="D30" s="9" t="s">
        <v>196</v>
      </c>
      <c r="E30" s="10">
        <v>3000</v>
      </c>
      <c r="F30" s="10">
        <v>6.7</v>
      </c>
      <c r="G30" s="10">
        <v>7.3</v>
      </c>
      <c r="H30" s="10">
        <v>8</v>
      </c>
      <c r="I30" s="16">
        <f t="shared" ref="I30" si="50">(G30-F30)*E30</f>
        <v>1800</v>
      </c>
      <c r="J30" s="14">
        <f t="shared" ref="J30:J32" si="51">(H30-G30)*E30</f>
        <v>2100</v>
      </c>
      <c r="K30" s="17">
        <f t="shared" ref="K30" si="52">(I30+J30)</f>
        <v>3900</v>
      </c>
    </row>
    <row r="31" spans="1:11">
      <c r="A31" s="11">
        <v>43440</v>
      </c>
      <c r="B31" s="7" t="s">
        <v>200</v>
      </c>
      <c r="C31" s="9">
        <v>620</v>
      </c>
      <c r="D31" s="9" t="s">
        <v>196</v>
      </c>
      <c r="E31" s="10">
        <v>1200</v>
      </c>
      <c r="F31" s="10">
        <v>17.2</v>
      </c>
      <c r="G31" s="10">
        <v>19.5</v>
      </c>
      <c r="H31" s="10">
        <v>21</v>
      </c>
      <c r="I31" s="16">
        <f t="shared" ref="I31" si="53">(G31-F31)*E31</f>
        <v>2760</v>
      </c>
      <c r="J31" s="14">
        <f t="shared" si="51"/>
        <v>1800</v>
      </c>
      <c r="K31" s="17">
        <f t="shared" ref="K31" si="54">(I31+J31)</f>
        <v>4560</v>
      </c>
    </row>
    <row r="32" spans="1:11">
      <c r="A32" s="11">
        <v>43439</v>
      </c>
      <c r="B32" s="7" t="s">
        <v>154</v>
      </c>
      <c r="C32" s="9">
        <v>160</v>
      </c>
      <c r="D32" s="9" t="s">
        <v>196</v>
      </c>
      <c r="E32" s="10">
        <v>2400</v>
      </c>
      <c r="F32" s="10">
        <v>7.4</v>
      </c>
      <c r="G32" s="10">
        <v>8.4</v>
      </c>
      <c r="H32" s="10">
        <v>10</v>
      </c>
      <c r="I32" s="16">
        <f t="shared" ref="I32" si="55">(G32-F32)*E32</f>
        <v>2400</v>
      </c>
      <c r="J32" s="14">
        <f t="shared" si="51"/>
        <v>3840</v>
      </c>
      <c r="K32" s="17">
        <f t="shared" ref="K32" si="56">(I32+J32)</f>
        <v>6240</v>
      </c>
    </row>
    <row r="33" spans="1:11">
      <c r="A33" s="11">
        <v>43438</v>
      </c>
      <c r="B33" s="7" t="s">
        <v>205</v>
      </c>
      <c r="C33" s="9">
        <v>150</v>
      </c>
      <c r="D33" s="9" t="s">
        <v>192</v>
      </c>
      <c r="E33" s="10">
        <v>4500</v>
      </c>
      <c r="F33" s="10">
        <v>4.6</v>
      </c>
      <c r="G33" s="10">
        <v>5.2</v>
      </c>
      <c r="H33" s="10" t="s">
        <v>13</v>
      </c>
      <c r="I33" s="16">
        <f t="shared" ref="I33" si="57">(G33-F33)*E33</f>
        <v>2700</v>
      </c>
      <c r="J33" s="14">
        <v>0</v>
      </c>
      <c r="K33" s="17">
        <f t="shared" ref="K33" si="58">(I33+J33)</f>
        <v>2700</v>
      </c>
    </row>
    <row r="34" spans="1:11">
      <c r="A34" s="12">
        <v>43437</v>
      </c>
      <c r="B34" s="7" t="s">
        <v>132</v>
      </c>
      <c r="C34" s="9">
        <v>240</v>
      </c>
      <c r="D34" s="9" t="s">
        <v>192</v>
      </c>
      <c r="E34" s="10">
        <v>3500</v>
      </c>
      <c r="F34" s="10">
        <v>7.2</v>
      </c>
      <c r="G34" s="10">
        <v>6.5</v>
      </c>
      <c r="H34" s="10" t="s">
        <v>13</v>
      </c>
      <c r="I34" s="16">
        <f t="shared" ref="I34" si="59">(G34-F34)*E34</f>
        <v>-2450</v>
      </c>
      <c r="J34" s="14">
        <v>0</v>
      </c>
      <c r="K34" s="17">
        <f t="shared" ref="K34" si="60">(I34+J34)</f>
        <v>-2450</v>
      </c>
    </row>
    <row r="35" spans="1:11">
      <c r="A35" s="12">
        <v>43434</v>
      </c>
      <c r="B35" s="7" t="s">
        <v>206</v>
      </c>
      <c r="C35" s="9">
        <v>1200</v>
      </c>
      <c r="D35" s="9" t="s">
        <v>192</v>
      </c>
      <c r="E35" s="10">
        <v>500</v>
      </c>
      <c r="F35" s="10">
        <v>28.5</v>
      </c>
      <c r="G35" s="10">
        <v>23</v>
      </c>
      <c r="H35" s="10" t="s">
        <v>13</v>
      </c>
      <c r="I35" s="16">
        <f t="shared" ref="I35" si="61">(G35-F35)*E35</f>
        <v>-2750</v>
      </c>
      <c r="J35" s="14">
        <v>0</v>
      </c>
      <c r="K35" s="17">
        <f t="shared" ref="K35" si="62">(I35+J35)</f>
        <v>-2750</v>
      </c>
    </row>
    <row r="36" spans="1:11">
      <c r="A36" s="12">
        <v>43433</v>
      </c>
      <c r="B36" s="7" t="s">
        <v>205</v>
      </c>
      <c r="C36" s="9">
        <v>140</v>
      </c>
      <c r="D36" s="9" t="s">
        <v>192</v>
      </c>
      <c r="E36" s="10">
        <v>4500</v>
      </c>
      <c r="F36" s="10">
        <v>3.5</v>
      </c>
      <c r="G36" s="10">
        <v>4.1</v>
      </c>
      <c r="H36" s="10" t="s">
        <v>13</v>
      </c>
      <c r="I36" s="16">
        <f t="shared" ref="I36" si="63">(G36-F36)*E36</f>
        <v>2700</v>
      </c>
      <c r="J36" s="14">
        <v>0</v>
      </c>
      <c r="K36" s="17">
        <f t="shared" ref="K36" si="64">(I36+J36)</f>
        <v>2700</v>
      </c>
    </row>
    <row r="37" spans="1:11">
      <c r="A37" s="12">
        <v>43430</v>
      </c>
      <c r="B37" s="7" t="s">
        <v>117</v>
      </c>
      <c r="C37" s="9">
        <v>1320</v>
      </c>
      <c r="D37" s="9" t="s">
        <v>192</v>
      </c>
      <c r="E37" s="10">
        <v>600</v>
      </c>
      <c r="F37" s="10">
        <v>29</v>
      </c>
      <c r="G37" s="10">
        <v>33</v>
      </c>
      <c r="H37" s="10">
        <v>37</v>
      </c>
      <c r="I37" s="16">
        <f t="shared" ref="I37" si="65">(G37-F37)*E37</f>
        <v>2400</v>
      </c>
      <c r="J37" s="14">
        <f>(H37-G37)*E37</f>
        <v>2400</v>
      </c>
      <c r="K37" s="17">
        <f t="shared" ref="K37" si="66">(I37+J37)</f>
        <v>4800</v>
      </c>
    </row>
    <row r="38" spans="1:11">
      <c r="A38" s="12">
        <v>43426</v>
      </c>
      <c r="B38" s="7" t="s">
        <v>106</v>
      </c>
      <c r="C38" s="9">
        <v>250</v>
      </c>
      <c r="D38" s="9" t="s">
        <v>192</v>
      </c>
      <c r="E38" s="10">
        <v>2000</v>
      </c>
      <c r="F38" s="10">
        <v>8</v>
      </c>
      <c r="G38" s="10">
        <v>9.3</v>
      </c>
      <c r="H38" s="10">
        <v>10</v>
      </c>
      <c r="I38" s="16">
        <f t="shared" ref="I38:I39" si="67">(G38-F38)*E38</f>
        <v>2600</v>
      </c>
      <c r="J38" s="14">
        <v>0</v>
      </c>
      <c r="K38" s="17">
        <f t="shared" ref="K38:K39" si="68">(I38+J38)</f>
        <v>2600</v>
      </c>
    </row>
    <row r="39" spans="1:11">
      <c r="A39" s="12">
        <v>43425</v>
      </c>
      <c r="B39" s="7" t="s">
        <v>106</v>
      </c>
      <c r="C39" s="9">
        <v>245</v>
      </c>
      <c r="D39" s="9" t="s">
        <v>192</v>
      </c>
      <c r="E39" s="10">
        <v>2000</v>
      </c>
      <c r="F39" s="10">
        <v>7.1</v>
      </c>
      <c r="G39" s="10">
        <v>8.5</v>
      </c>
      <c r="H39" s="10" t="s">
        <v>13</v>
      </c>
      <c r="I39" s="16">
        <f t="shared" si="67"/>
        <v>2800</v>
      </c>
      <c r="J39" s="14">
        <v>0</v>
      </c>
      <c r="K39" s="17">
        <f t="shared" si="68"/>
        <v>2800</v>
      </c>
    </row>
    <row r="40" spans="1:11">
      <c r="A40" s="12">
        <v>43424</v>
      </c>
      <c r="B40" s="7" t="s">
        <v>207</v>
      </c>
      <c r="C40" s="9">
        <v>350</v>
      </c>
      <c r="D40" s="9" t="s">
        <v>192</v>
      </c>
      <c r="E40" s="10">
        <v>2500</v>
      </c>
      <c r="F40" s="10">
        <v>6.4</v>
      </c>
      <c r="G40" s="10">
        <v>5.4</v>
      </c>
      <c r="H40" s="10" t="s">
        <v>13</v>
      </c>
      <c r="I40" s="16">
        <f t="shared" ref="I40" si="69">(G40-F40)*E40</f>
        <v>-2500</v>
      </c>
      <c r="J40" s="14">
        <v>0</v>
      </c>
      <c r="K40" s="17">
        <f t="shared" ref="K40" si="70">(I40+J40)</f>
        <v>-2500</v>
      </c>
    </row>
    <row r="41" spans="1:11">
      <c r="A41" s="12">
        <v>43423</v>
      </c>
      <c r="B41" s="7" t="s">
        <v>161</v>
      </c>
      <c r="C41" s="9">
        <v>170</v>
      </c>
      <c r="D41" s="9" t="s">
        <v>192</v>
      </c>
      <c r="E41" s="10">
        <v>2500</v>
      </c>
      <c r="F41" s="10">
        <v>7.8</v>
      </c>
      <c r="G41" s="10">
        <v>8.2</v>
      </c>
      <c r="H41" s="10" t="s">
        <v>13</v>
      </c>
      <c r="I41" s="16">
        <f t="shared" ref="I41:I47" si="71">(G41-F41)*E41</f>
        <v>999.999999999999</v>
      </c>
      <c r="J41" s="14">
        <v>0</v>
      </c>
      <c r="K41" s="17">
        <f t="shared" ref="K41:K47" si="72">(I41+J41)</f>
        <v>999.999999999999</v>
      </c>
    </row>
    <row r="42" spans="1:11">
      <c r="A42" s="12">
        <v>43419</v>
      </c>
      <c r="B42" s="7" t="s">
        <v>126</v>
      </c>
      <c r="C42" s="9">
        <v>600</v>
      </c>
      <c r="D42" s="9" t="s">
        <v>196</v>
      </c>
      <c r="E42" s="10">
        <v>1000</v>
      </c>
      <c r="F42" s="10">
        <v>20.5</v>
      </c>
      <c r="G42" s="10">
        <v>22.5</v>
      </c>
      <c r="H42" s="10">
        <v>24.3</v>
      </c>
      <c r="I42" s="16">
        <f t="shared" si="71"/>
        <v>2000</v>
      </c>
      <c r="J42" s="14">
        <f>(H42-G42)*E42</f>
        <v>1800</v>
      </c>
      <c r="K42" s="17">
        <f t="shared" si="72"/>
        <v>3800</v>
      </c>
    </row>
    <row r="43" spans="1:11">
      <c r="A43" s="12">
        <v>43418</v>
      </c>
      <c r="B43" s="7" t="s">
        <v>179</v>
      </c>
      <c r="C43" s="9">
        <v>1080</v>
      </c>
      <c r="D43" s="9" t="s">
        <v>192</v>
      </c>
      <c r="E43" s="10">
        <v>500</v>
      </c>
      <c r="F43" s="10">
        <v>32</v>
      </c>
      <c r="G43" s="10">
        <v>36</v>
      </c>
      <c r="H43" s="10" t="s">
        <v>13</v>
      </c>
      <c r="I43" s="16">
        <f t="shared" si="71"/>
        <v>2000</v>
      </c>
      <c r="J43" s="14">
        <v>0</v>
      </c>
      <c r="K43" s="17">
        <f t="shared" si="72"/>
        <v>2000</v>
      </c>
    </row>
    <row r="44" spans="1:11">
      <c r="A44" s="12">
        <v>43416</v>
      </c>
      <c r="B44" s="7" t="s">
        <v>144</v>
      </c>
      <c r="C44" s="9">
        <v>240</v>
      </c>
      <c r="D44" s="9" t="s">
        <v>196</v>
      </c>
      <c r="E44" s="10">
        <v>2000</v>
      </c>
      <c r="F44" s="10">
        <v>11.1</v>
      </c>
      <c r="G44" s="10">
        <v>12.25</v>
      </c>
      <c r="H44" s="10" t="s">
        <v>13</v>
      </c>
      <c r="I44" s="16">
        <f t="shared" si="71"/>
        <v>2300</v>
      </c>
      <c r="J44" s="14">
        <v>0</v>
      </c>
      <c r="K44" s="17">
        <f t="shared" si="72"/>
        <v>2300</v>
      </c>
    </row>
    <row r="45" spans="1:11">
      <c r="A45" s="12">
        <v>43409</v>
      </c>
      <c r="B45" s="7" t="s">
        <v>126</v>
      </c>
      <c r="C45" s="9">
        <v>600</v>
      </c>
      <c r="D45" s="9" t="s">
        <v>196</v>
      </c>
      <c r="E45" s="10">
        <v>1000</v>
      </c>
      <c r="F45" s="10">
        <v>24.4</v>
      </c>
      <c r="G45" s="10">
        <v>26.5</v>
      </c>
      <c r="H45" s="10" t="s">
        <v>13</v>
      </c>
      <c r="I45" s="16">
        <f t="shared" si="71"/>
        <v>2100</v>
      </c>
      <c r="J45" s="14">
        <v>0</v>
      </c>
      <c r="K45" s="17">
        <f t="shared" si="72"/>
        <v>2100</v>
      </c>
    </row>
    <row r="46" spans="1:11">
      <c r="A46" s="12">
        <v>43406</v>
      </c>
      <c r="B46" s="7" t="s">
        <v>122</v>
      </c>
      <c r="C46" s="9">
        <v>590</v>
      </c>
      <c r="D46" s="9" t="s">
        <v>192</v>
      </c>
      <c r="E46" s="10">
        <v>1000</v>
      </c>
      <c r="F46" s="10">
        <v>18.2</v>
      </c>
      <c r="G46" s="10">
        <v>20</v>
      </c>
      <c r="H46" s="10">
        <v>22</v>
      </c>
      <c r="I46" s="16">
        <f t="shared" si="71"/>
        <v>1800</v>
      </c>
      <c r="J46" s="14">
        <f t="shared" ref="J46:J47" si="73">(H46-G46)*E46</f>
        <v>2000</v>
      </c>
      <c r="K46" s="17">
        <f t="shared" si="72"/>
        <v>3800</v>
      </c>
    </row>
    <row r="47" spans="1:11">
      <c r="A47" s="12">
        <v>43405</v>
      </c>
      <c r="B47" s="7" t="s">
        <v>208</v>
      </c>
      <c r="C47" s="9">
        <v>200</v>
      </c>
      <c r="D47" s="9" t="s">
        <v>196</v>
      </c>
      <c r="E47" s="10">
        <v>1750</v>
      </c>
      <c r="F47" s="10">
        <v>14.8</v>
      </c>
      <c r="G47" s="10">
        <v>16.5</v>
      </c>
      <c r="H47" s="10">
        <v>19.5</v>
      </c>
      <c r="I47" s="16">
        <f t="shared" si="71"/>
        <v>2975</v>
      </c>
      <c r="J47" s="14">
        <f t="shared" si="73"/>
        <v>5250</v>
      </c>
      <c r="K47" s="17">
        <f t="shared" si="72"/>
        <v>8225</v>
      </c>
    </row>
    <row r="48" spans="1:11">
      <c r="A48" s="12">
        <v>43404</v>
      </c>
      <c r="B48" s="7" t="s">
        <v>157</v>
      </c>
      <c r="C48" s="9">
        <v>840</v>
      </c>
      <c r="D48" s="9" t="s">
        <v>192</v>
      </c>
      <c r="E48" s="10">
        <v>600</v>
      </c>
      <c r="F48" s="10">
        <v>34</v>
      </c>
      <c r="G48" s="10">
        <v>37</v>
      </c>
      <c r="H48" s="10">
        <v>45</v>
      </c>
      <c r="I48" s="16">
        <f t="shared" ref="I48" si="74">(G48-F48)*E48</f>
        <v>1800</v>
      </c>
      <c r="J48" s="14">
        <f t="shared" ref="J48" si="75">(H48-G48)*E48</f>
        <v>4800</v>
      </c>
      <c r="K48" s="17">
        <f t="shared" ref="K48" si="76">(I48+J48)</f>
        <v>6600</v>
      </c>
    </row>
    <row r="49" spans="1:11">
      <c r="A49" s="12">
        <v>43403</v>
      </c>
      <c r="B49" s="7" t="s">
        <v>209</v>
      </c>
      <c r="C49" s="9">
        <v>960</v>
      </c>
      <c r="D49" s="9" t="s">
        <v>192</v>
      </c>
      <c r="E49" s="10">
        <v>550</v>
      </c>
      <c r="F49" s="10">
        <v>39</v>
      </c>
      <c r="G49" s="10">
        <v>34</v>
      </c>
      <c r="H49" s="10" t="s">
        <v>13</v>
      </c>
      <c r="I49" s="16">
        <f t="shared" ref="I49" si="77">(G49-F49)*E49</f>
        <v>-2750</v>
      </c>
      <c r="J49" s="14">
        <v>0</v>
      </c>
      <c r="K49" s="17">
        <f t="shared" ref="K49" si="78">(I49+J49)</f>
        <v>-2750</v>
      </c>
    </row>
    <row r="50" spans="1:11">
      <c r="A50" s="12">
        <v>43402</v>
      </c>
      <c r="B50" s="7" t="s">
        <v>210</v>
      </c>
      <c r="C50" s="9">
        <v>590</v>
      </c>
      <c r="D50" s="9" t="s">
        <v>192</v>
      </c>
      <c r="E50" s="10">
        <v>1100</v>
      </c>
      <c r="F50" s="10">
        <v>17</v>
      </c>
      <c r="G50" s="10">
        <v>18.5</v>
      </c>
      <c r="H50" s="10" t="s">
        <v>13</v>
      </c>
      <c r="I50" s="16">
        <f t="shared" ref="I50" si="79">(G50-F50)*E50</f>
        <v>1650</v>
      </c>
      <c r="J50" s="14">
        <v>0</v>
      </c>
      <c r="K50" s="17">
        <f t="shared" ref="K50" si="80">(I50+J50)</f>
        <v>1650</v>
      </c>
    </row>
    <row r="51" spans="1:11">
      <c r="A51" s="12">
        <v>43399</v>
      </c>
      <c r="B51" s="7" t="s">
        <v>198</v>
      </c>
      <c r="C51" s="9">
        <v>820</v>
      </c>
      <c r="D51" s="9" t="s">
        <v>192</v>
      </c>
      <c r="E51" s="10">
        <v>750</v>
      </c>
      <c r="F51" s="10">
        <v>36</v>
      </c>
      <c r="G51" s="10">
        <v>40</v>
      </c>
      <c r="H51" s="10" t="s">
        <v>13</v>
      </c>
      <c r="I51" s="16">
        <f t="shared" ref="I51" si="81">(G51-F51)*E51</f>
        <v>3000</v>
      </c>
      <c r="J51" s="14">
        <v>0</v>
      </c>
      <c r="K51" s="17">
        <f t="shared" ref="K51" si="82">(I51+J51)</f>
        <v>3000</v>
      </c>
    </row>
    <row r="52" spans="1:11">
      <c r="A52" s="12">
        <v>43398</v>
      </c>
      <c r="B52" s="7" t="s">
        <v>138</v>
      </c>
      <c r="C52" s="9">
        <v>570</v>
      </c>
      <c r="D52" s="9" t="s">
        <v>196</v>
      </c>
      <c r="E52" s="10">
        <v>1100</v>
      </c>
      <c r="F52" s="10">
        <v>12</v>
      </c>
      <c r="G52" s="10">
        <v>14</v>
      </c>
      <c r="H52" s="10" t="s">
        <v>13</v>
      </c>
      <c r="I52" s="16">
        <f t="shared" ref="I52" si="83">(G52-F52)*E52</f>
        <v>2200</v>
      </c>
      <c r="J52" s="14">
        <v>0</v>
      </c>
      <c r="K52" s="17">
        <f t="shared" ref="K52" si="84">(I52+J52)</f>
        <v>2200</v>
      </c>
    </row>
    <row r="53" spans="1:11">
      <c r="A53" s="12">
        <v>43397</v>
      </c>
      <c r="B53" s="7" t="s">
        <v>138</v>
      </c>
      <c r="C53" s="9">
        <v>570</v>
      </c>
      <c r="D53" s="9" t="s">
        <v>196</v>
      </c>
      <c r="E53" s="10">
        <v>1100</v>
      </c>
      <c r="F53" s="10">
        <v>10.5</v>
      </c>
      <c r="G53" s="10">
        <v>12.35</v>
      </c>
      <c r="H53" s="10" t="s">
        <v>13</v>
      </c>
      <c r="I53" s="16">
        <f t="shared" ref="I53" si="85">(G53-F53)*E53</f>
        <v>2035</v>
      </c>
      <c r="J53" s="14">
        <v>0</v>
      </c>
      <c r="K53" s="17">
        <f t="shared" ref="K53" si="86">(I53+J53)</f>
        <v>2035</v>
      </c>
    </row>
    <row r="54" spans="1:11">
      <c r="A54" s="12">
        <v>43396</v>
      </c>
      <c r="B54" s="7" t="s">
        <v>193</v>
      </c>
      <c r="C54" s="9">
        <v>660</v>
      </c>
      <c r="D54" s="9" t="s">
        <v>196</v>
      </c>
      <c r="E54" s="10">
        <v>1200</v>
      </c>
      <c r="F54" s="10">
        <v>9</v>
      </c>
      <c r="G54" s="10">
        <v>11</v>
      </c>
      <c r="H54" s="10">
        <v>14</v>
      </c>
      <c r="I54" s="16">
        <f t="shared" ref="I54" si="87">(G54-F54)*E54</f>
        <v>2400</v>
      </c>
      <c r="J54" s="14">
        <f t="shared" ref="J54" si="88">(H54-G54)*E54</f>
        <v>3600</v>
      </c>
      <c r="K54" s="17">
        <f t="shared" ref="K54" si="89">(I54+J54)</f>
        <v>6000</v>
      </c>
    </row>
    <row r="55" spans="1:11">
      <c r="A55" s="12">
        <v>43395</v>
      </c>
      <c r="B55" s="7" t="s">
        <v>211</v>
      </c>
      <c r="C55" s="9">
        <v>1560</v>
      </c>
      <c r="D55" s="9" t="s">
        <v>196</v>
      </c>
      <c r="E55" s="10">
        <v>300</v>
      </c>
      <c r="F55" s="10">
        <v>34</v>
      </c>
      <c r="G55" s="10">
        <v>42</v>
      </c>
      <c r="H55" s="10">
        <v>60</v>
      </c>
      <c r="I55" s="16">
        <f t="shared" ref="I55" si="90">(G55-F55)*E55</f>
        <v>2400</v>
      </c>
      <c r="J55" s="14">
        <f t="shared" ref="J55:J59" si="91">(H55-G55)*E55</f>
        <v>5400</v>
      </c>
      <c r="K55" s="17">
        <f t="shared" ref="K55" si="92">(I55+J55)</f>
        <v>7800</v>
      </c>
    </row>
    <row r="56" spans="1:11">
      <c r="A56" s="12">
        <v>43392</v>
      </c>
      <c r="B56" s="7" t="s">
        <v>126</v>
      </c>
      <c r="C56" s="9">
        <v>620</v>
      </c>
      <c r="D56" s="9" t="s">
        <v>196</v>
      </c>
      <c r="E56" s="10">
        <v>1000</v>
      </c>
      <c r="F56" s="10">
        <v>12.7</v>
      </c>
      <c r="G56" s="10">
        <v>14.5</v>
      </c>
      <c r="H56" s="10" t="s">
        <v>13</v>
      </c>
      <c r="I56" s="16">
        <f t="shared" ref="I56" si="93">(G56-F56)*E56</f>
        <v>1800</v>
      </c>
      <c r="J56" s="14">
        <v>0</v>
      </c>
      <c r="K56" s="17">
        <f t="shared" ref="K56" si="94">(I56+J56)</f>
        <v>1800</v>
      </c>
    </row>
    <row r="57" spans="1:11">
      <c r="A57" s="12">
        <v>43390</v>
      </c>
      <c r="B57" s="7" t="s">
        <v>64</v>
      </c>
      <c r="C57" s="9">
        <v>780</v>
      </c>
      <c r="D57" s="9" t="s">
        <v>196</v>
      </c>
      <c r="E57" s="10">
        <v>500</v>
      </c>
      <c r="F57" s="10">
        <v>34</v>
      </c>
      <c r="G57" s="10">
        <v>40</v>
      </c>
      <c r="H57" s="10">
        <v>48</v>
      </c>
      <c r="I57" s="16">
        <f t="shared" ref="I57" si="95">(G57-F57)*E57</f>
        <v>3000</v>
      </c>
      <c r="J57" s="14">
        <f t="shared" si="91"/>
        <v>4000</v>
      </c>
      <c r="K57" s="17">
        <f t="shared" ref="K57" si="96">(I57+J57)</f>
        <v>7000</v>
      </c>
    </row>
    <row r="58" spans="1:11">
      <c r="A58" s="12">
        <v>43389</v>
      </c>
      <c r="B58" s="7" t="s">
        <v>212</v>
      </c>
      <c r="C58" s="9">
        <v>220</v>
      </c>
      <c r="D58" s="9" t="s">
        <v>192</v>
      </c>
      <c r="E58" s="10">
        <v>3000</v>
      </c>
      <c r="F58" s="10">
        <v>6</v>
      </c>
      <c r="G58" s="10">
        <v>7</v>
      </c>
      <c r="H58" s="10" t="s">
        <v>13</v>
      </c>
      <c r="I58" s="16">
        <f t="shared" ref="I58:I59" si="97">(G58-F58)*E58</f>
        <v>3000</v>
      </c>
      <c r="J58" s="14">
        <v>0</v>
      </c>
      <c r="K58" s="17">
        <f t="shared" ref="K58:K59" si="98">(I58+J58)</f>
        <v>3000</v>
      </c>
    </row>
    <row r="59" spans="1:11">
      <c r="A59" s="12">
        <v>43388</v>
      </c>
      <c r="B59" s="7" t="s">
        <v>213</v>
      </c>
      <c r="C59" s="9">
        <v>880</v>
      </c>
      <c r="D59" s="9" t="s">
        <v>192</v>
      </c>
      <c r="E59" s="10">
        <v>700</v>
      </c>
      <c r="F59" s="10">
        <v>25.5</v>
      </c>
      <c r="G59" s="10">
        <v>29.5</v>
      </c>
      <c r="H59" s="10">
        <v>32</v>
      </c>
      <c r="I59" s="16">
        <f t="shared" si="97"/>
        <v>2800</v>
      </c>
      <c r="J59" s="14">
        <f t="shared" si="91"/>
        <v>1750</v>
      </c>
      <c r="K59" s="17">
        <f t="shared" si="98"/>
        <v>4550</v>
      </c>
    </row>
    <row r="60" spans="1:11">
      <c r="A60" s="12">
        <v>43385</v>
      </c>
      <c r="B60" s="7" t="s">
        <v>205</v>
      </c>
      <c r="C60" s="9">
        <v>135</v>
      </c>
      <c r="D60" s="9" t="s">
        <v>192</v>
      </c>
      <c r="E60" s="10">
        <v>4500</v>
      </c>
      <c r="F60" s="10">
        <v>5.3</v>
      </c>
      <c r="G60" s="10">
        <v>5.8</v>
      </c>
      <c r="H60" s="10" t="s">
        <v>13</v>
      </c>
      <c r="I60" s="16">
        <f t="shared" ref="I60:I67" si="99">(G60-F60)*E60</f>
        <v>2250</v>
      </c>
      <c r="J60" s="14">
        <v>0</v>
      </c>
      <c r="K60" s="17">
        <f t="shared" ref="K60:K67" si="100">(I60+J60)</f>
        <v>2250</v>
      </c>
    </row>
    <row r="61" spans="1:11">
      <c r="A61" s="12">
        <v>43384</v>
      </c>
      <c r="B61" s="7" t="s">
        <v>206</v>
      </c>
      <c r="C61" s="9">
        <v>1120</v>
      </c>
      <c r="D61" s="9" t="s">
        <v>192</v>
      </c>
      <c r="E61" s="10">
        <v>1000</v>
      </c>
      <c r="F61" s="10">
        <v>23.5</v>
      </c>
      <c r="G61" s="10">
        <v>26.5</v>
      </c>
      <c r="H61" s="10">
        <v>29</v>
      </c>
      <c r="I61" s="16">
        <f t="shared" si="99"/>
        <v>3000</v>
      </c>
      <c r="J61" s="14">
        <f t="shared" ref="J61:J63" si="101">(H61-G61)*E61</f>
        <v>2500</v>
      </c>
      <c r="K61" s="17">
        <f t="shared" si="100"/>
        <v>5500</v>
      </c>
    </row>
    <row r="62" spans="1:11">
      <c r="A62" s="12">
        <v>284</v>
      </c>
      <c r="B62" s="7" t="s">
        <v>131</v>
      </c>
      <c r="C62" s="9">
        <v>1300</v>
      </c>
      <c r="D62" s="9" t="s">
        <v>214</v>
      </c>
      <c r="E62" s="10">
        <v>1300</v>
      </c>
      <c r="F62" s="10">
        <v>17</v>
      </c>
      <c r="G62" s="10">
        <v>19</v>
      </c>
      <c r="H62" s="10">
        <v>22</v>
      </c>
      <c r="I62" s="16">
        <f t="shared" si="99"/>
        <v>2600</v>
      </c>
      <c r="J62" s="14">
        <f t="shared" si="101"/>
        <v>3900</v>
      </c>
      <c r="K62" s="17">
        <f t="shared" si="100"/>
        <v>6500</v>
      </c>
    </row>
    <row r="63" spans="1:11">
      <c r="A63" s="12">
        <v>43382</v>
      </c>
      <c r="B63" s="7" t="s">
        <v>191</v>
      </c>
      <c r="C63" s="9">
        <v>210</v>
      </c>
      <c r="D63" s="9" t="s">
        <v>196</v>
      </c>
      <c r="E63" s="10">
        <v>2250</v>
      </c>
      <c r="F63" s="10">
        <v>8.6</v>
      </c>
      <c r="G63" s="10">
        <v>10</v>
      </c>
      <c r="H63" s="10">
        <v>11.5</v>
      </c>
      <c r="I63" s="16">
        <f t="shared" si="99"/>
        <v>3150</v>
      </c>
      <c r="J63" s="14">
        <f t="shared" si="101"/>
        <v>3375</v>
      </c>
      <c r="K63" s="17">
        <f t="shared" si="100"/>
        <v>6525</v>
      </c>
    </row>
    <row r="64" spans="1:11">
      <c r="A64" s="12">
        <v>43381</v>
      </c>
      <c r="B64" s="7" t="s">
        <v>137</v>
      </c>
      <c r="C64" s="9">
        <v>90</v>
      </c>
      <c r="D64" s="9" t="s">
        <v>214</v>
      </c>
      <c r="E64" s="10">
        <v>3500</v>
      </c>
      <c r="F64" s="10">
        <v>4.1</v>
      </c>
      <c r="G64" s="10">
        <v>4.6</v>
      </c>
      <c r="H64" s="10" t="s">
        <v>13</v>
      </c>
      <c r="I64" s="16">
        <f t="shared" si="99"/>
        <v>1750</v>
      </c>
      <c r="J64" s="14">
        <v>0</v>
      </c>
      <c r="K64" s="17">
        <f t="shared" si="100"/>
        <v>1750</v>
      </c>
    </row>
    <row r="65" spans="1:11">
      <c r="A65" s="12">
        <v>43378</v>
      </c>
      <c r="B65" s="7" t="s">
        <v>191</v>
      </c>
      <c r="C65" s="9">
        <v>210</v>
      </c>
      <c r="D65" s="9" t="s">
        <v>196</v>
      </c>
      <c r="E65" s="10">
        <v>2250</v>
      </c>
      <c r="F65" s="10">
        <v>9</v>
      </c>
      <c r="G65" s="10">
        <v>10.2</v>
      </c>
      <c r="H65" s="10">
        <v>11.2</v>
      </c>
      <c r="I65" s="16">
        <f t="shared" si="99"/>
        <v>2700</v>
      </c>
      <c r="J65" s="14">
        <f t="shared" ref="J65:J67" si="102">(H65-G65)*E65</f>
        <v>2250</v>
      </c>
      <c r="K65" s="17">
        <f t="shared" si="100"/>
        <v>4950</v>
      </c>
    </row>
    <row r="66" spans="1:11">
      <c r="A66" s="12">
        <v>43377</v>
      </c>
      <c r="B66" s="7" t="s">
        <v>206</v>
      </c>
      <c r="C66" s="9">
        <v>1120</v>
      </c>
      <c r="D66" s="9" t="s">
        <v>196</v>
      </c>
      <c r="E66" s="10">
        <v>1000</v>
      </c>
      <c r="F66" s="10">
        <v>28.5</v>
      </c>
      <c r="G66" s="10">
        <v>31</v>
      </c>
      <c r="H66" s="10">
        <v>35</v>
      </c>
      <c r="I66" s="16">
        <f t="shared" si="99"/>
        <v>2500</v>
      </c>
      <c r="J66" s="14">
        <f t="shared" si="102"/>
        <v>4000</v>
      </c>
      <c r="K66" s="17">
        <f t="shared" si="100"/>
        <v>6500</v>
      </c>
    </row>
    <row r="67" spans="1:11">
      <c r="A67" s="12">
        <v>43374</v>
      </c>
      <c r="B67" s="7" t="s">
        <v>122</v>
      </c>
      <c r="C67" s="9">
        <v>570</v>
      </c>
      <c r="D67" s="9" t="s">
        <v>196</v>
      </c>
      <c r="E67" s="10">
        <v>1000</v>
      </c>
      <c r="F67" s="10">
        <v>26</v>
      </c>
      <c r="G67" s="10">
        <v>28.5</v>
      </c>
      <c r="H67" s="10">
        <v>30</v>
      </c>
      <c r="I67" s="16">
        <f t="shared" si="99"/>
        <v>2500</v>
      </c>
      <c r="J67" s="14">
        <f t="shared" si="102"/>
        <v>1500</v>
      </c>
      <c r="K67" s="17">
        <f t="shared" si="100"/>
        <v>4000</v>
      </c>
    </row>
    <row r="68" spans="1:11">
      <c r="A68" s="12">
        <v>43371</v>
      </c>
      <c r="B68" s="7" t="s">
        <v>154</v>
      </c>
      <c r="C68" s="9">
        <v>250</v>
      </c>
      <c r="D68" s="9" t="s">
        <v>196</v>
      </c>
      <c r="E68" s="10">
        <v>1600</v>
      </c>
      <c r="F68" s="10">
        <v>12</v>
      </c>
      <c r="G68" s="10">
        <v>13.5</v>
      </c>
      <c r="H68" s="10" t="s">
        <v>13</v>
      </c>
      <c r="I68" s="16">
        <f t="shared" ref="I68:I74" si="103">(G68-F68)*E68</f>
        <v>2400</v>
      </c>
      <c r="J68" s="14">
        <v>0</v>
      </c>
      <c r="K68" s="17">
        <f t="shared" ref="K68:K74" si="104">(I68+J68)</f>
        <v>2400</v>
      </c>
    </row>
    <row r="69" spans="1:11">
      <c r="A69" s="12">
        <v>43370</v>
      </c>
      <c r="B69" s="7" t="s">
        <v>64</v>
      </c>
      <c r="C69" s="9">
        <v>940</v>
      </c>
      <c r="D69" s="9" t="s">
        <v>196</v>
      </c>
      <c r="E69" s="10">
        <v>500</v>
      </c>
      <c r="F69" s="10">
        <v>20</v>
      </c>
      <c r="G69" s="10">
        <v>24</v>
      </c>
      <c r="H69" s="10" t="s">
        <v>13</v>
      </c>
      <c r="I69" s="16">
        <f t="shared" ref="I69" si="105">(G69-F69)*E69</f>
        <v>2000</v>
      </c>
      <c r="J69" s="14">
        <v>0</v>
      </c>
      <c r="K69" s="17">
        <f t="shared" ref="K69" si="106">(I69+J69)</f>
        <v>2000</v>
      </c>
    </row>
    <row r="70" spans="1:11">
      <c r="A70" s="12">
        <v>43369</v>
      </c>
      <c r="B70" s="7" t="s">
        <v>126</v>
      </c>
      <c r="C70" s="9">
        <v>640</v>
      </c>
      <c r="D70" s="9" t="s">
        <v>214</v>
      </c>
      <c r="E70" s="10">
        <v>1000</v>
      </c>
      <c r="F70" s="10">
        <v>14.5</v>
      </c>
      <c r="G70" s="10">
        <v>16.7</v>
      </c>
      <c r="H70" s="10" t="s">
        <v>13</v>
      </c>
      <c r="I70" s="16">
        <f t="shared" si="103"/>
        <v>2200</v>
      </c>
      <c r="J70" s="14">
        <v>0</v>
      </c>
      <c r="K70" s="17">
        <f t="shared" si="104"/>
        <v>2200</v>
      </c>
    </row>
    <row r="71" spans="1:11">
      <c r="A71" s="12">
        <v>43369</v>
      </c>
      <c r="B71" s="7" t="s">
        <v>194</v>
      </c>
      <c r="C71" s="9">
        <v>110</v>
      </c>
      <c r="D71" s="9" t="s">
        <v>196</v>
      </c>
      <c r="E71" s="10">
        <v>4000</v>
      </c>
      <c r="F71" s="10">
        <v>3.7</v>
      </c>
      <c r="G71" s="10">
        <v>3.7</v>
      </c>
      <c r="H71" s="10" t="s">
        <v>13</v>
      </c>
      <c r="I71" s="16">
        <f t="shared" si="103"/>
        <v>0</v>
      </c>
      <c r="J71" s="14">
        <v>0</v>
      </c>
      <c r="K71" s="17">
        <f t="shared" si="104"/>
        <v>0</v>
      </c>
    </row>
    <row r="72" spans="1:11">
      <c r="A72" s="12">
        <v>43368</v>
      </c>
      <c r="B72" s="7" t="s">
        <v>160</v>
      </c>
      <c r="C72" s="9">
        <v>230</v>
      </c>
      <c r="D72" s="9" t="s">
        <v>214</v>
      </c>
      <c r="E72" s="10">
        <v>2250</v>
      </c>
      <c r="F72" s="10">
        <v>4.5</v>
      </c>
      <c r="G72" s="10">
        <v>3.2</v>
      </c>
      <c r="H72" s="10" t="s">
        <v>13</v>
      </c>
      <c r="I72" s="16">
        <f t="shared" si="103"/>
        <v>-2925</v>
      </c>
      <c r="J72" s="14">
        <v>0</v>
      </c>
      <c r="K72" s="17">
        <f t="shared" si="104"/>
        <v>-2925</v>
      </c>
    </row>
    <row r="73" spans="1:11">
      <c r="A73" s="12">
        <v>43367</v>
      </c>
      <c r="B73" s="7" t="s">
        <v>206</v>
      </c>
      <c r="C73" s="9">
        <v>1240</v>
      </c>
      <c r="D73" s="9" t="s">
        <v>214</v>
      </c>
      <c r="E73" s="10">
        <v>1000</v>
      </c>
      <c r="F73" s="10">
        <v>12.5</v>
      </c>
      <c r="G73" s="10">
        <v>14.5</v>
      </c>
      <c r="H73" s="10">
        <v>17</v>
      </c>
      <c r="I73" s="16">
        <f t="shared" si="103"/>
        <v>2000</v>
      </c>
      <c r="J73" s="14">
        <f t="shared" ref="J73:J74" si="107">(H73-G73)*E73</f>
        <v>2500</v>
      </c>
      <c r="K73" s="17">
        <f t="shared" si="104"/>
        <v>4500</v>
      </c>
    </row>
    <row r="74" spans="1:11">
      <c r="A74" s="12">
        <v>43362</v>
      </c>
      <c r="B74" s="7" t="s">
        <v>203</v>
      </c>
      <c r="C74" s="9">
        <v>240</v>
      </c>
      <c r="D74" s="9" t="s">
        <v>196</v>
      </c>
      <c r="E74" s="10">
        <v>1200</v>
      </c>
      <c r="F74" s="10">
        <v>10</v>
      </c>
      <c r="G74" s="10">
        <v>12</v>
      </c>
      <c r="H74" s="10">
        <v>13.5</v>
      </c>
      <c r="I74" s="16">
        <f t="shared" si="103"/>
        <v>2400</v>
      </c>
      <c r="J74" s="14">
        <f t="shared" si="107"/>
        <v>1800</v>
      </c>
      <c r="K74" s="17">
        <f t="shared" si="104"/>
        <v>4200</v>
      </c>
    </row>
    <row r="75" spans="1:11">
      <c r="A75" s="12">
        <v>43361</v>
      </c>
      <c r="B75" s="7" t="s">
        <v>215</v>
      </c>
      <c r="C75" s="9">
        <v>1640</v>
      </c>
      <c r="D75" s="9" t="s">
        <v>214</v>
      </c>
      <c r="E75" s="10">
        <v>600</v>
      </c>
      <c r="F75" s="10">
        <v>32</v>
      </c>
      <c r="G75" s="10">
        <v>37</v>
      </c>
      <c r="H75" s="10">
        <v>42</v>
      </c>
      <c r="I75" s="16">
        <f t="shared" ref="I75" si="108">(G75-F75)*E75</f>
        <v>3000</v>
      </c>
      <c r="J75" s="14">
        <f t="shared" ref="J75" si="109">(H75-G75)*E75</f>
        <v>3000</v>
      </c>
      <c r="K75" s="17">
        <f t="shared" ref="K75" si="110">(I75+J75)</f>
        <v>6000</v>
      </c>
    </row>
    <row r="76" spans="1:11">
      <c r="A76" s="12">
        <v>43360</v>
      </c>
      <c r="B76" s="7" t="s">
        <v>115</v>
      </c>
      <c r="C76" s="9">
        <v>115</v>
      </c>
      <c r="D76" s="9" t="s">
        <v>214</v>
      </c>
      <c r="E76" s="10">
        <v>6000</v>
      </c>
      <c r="F76" s="10">
        <v>3.6</v>
      </c>
      <c r="G76" s="10">
        <v>4.1</v>
      </c>
      <c r="H76" s="10">
        <v>4.7</v>
      </c>
      <c r="I76" s="16">
        <f t="shared" ref="I76:I79" si="111">(G76-F76)*E76</f>
        <v>3000</v>
      </c>
      <c r="J76" s="14">
        <f t="shared" ref="J76:J77" si="112">(H76-G76)*E76</f>
        <v>3600</v>
      </c>
      <c r="K76" s="17">
        <f t="shared" ref="K76:K79" si="113">(I76+J76)</f>
        <v>6600</v>
      </c>
    </row>
    <row r="77" spans="1:11">
      <c r="A77" s="12">
        <v>43357</v>
      </c>
      <c r="B77" s="7" t="s">
        <v>117</v>
      </c>
      <c r="C77" s="9">
        <v>1320</v>
      </c>
      <c r="D77" s="9" t="s">
        <v>214</v>
      </c>
      <c r="E77" s="10">
        <v>600</v>
      </c>
      <c r="F77" s="10">
        <v>24.5</v>
      </c>
      <c r="G77" s="10">
        <v>29.5</v>
      </c>
      <c r="H77" s="10">
        <v>32</v>
      </c>
      <c r="I77" s="16">
        <f t="shared" si="111"/>
        <v>3000</v>
      </c>
      <c r="J77" s="14">
        <f t="shared" si="112"/>
        <v>1500</v>
      </c>
      <c r="K77" s="17">
        <f t="shared" si="113"/>
        <v>4500</v>
      </c>
    </row>
    <row r="78" spans="1:11">
      <c r="A78" s="12">
        <v>43355</v>
      </c>
      <c r="B78" s="7" t="s">
        <v>216</v>
      </c>
      <c r="C78" s="9">
        <v>720</v>
      </c>
      <c r="D78" s="9" t="s">
        <v>196</v>
      </c>
      <c r="E78" s="10">
        <v>750</v>
      </c>
      <c r="F78" s="10">
        <v>21.25</v>
      </c>
      <c r="G78" s="10">
        <v>17.25</v>
      </c>
      <c r="H78" s="10" t="s">
        <v>13</v>
      </c>
      <c r="I78" s="16">
        <f t="shared" ref="I78" si="114">(G78-F78)*E78</f>
        <v>-3000</v>
      </c>
      <c r="J78" s="14">
        <v>0</v>
      </c>
      <c r="K78" s="17">
        <f t="shared" ref="K78" si="115">(I78+J78)</f>
        <v>-3000</v>
      </c>
    </row>
    <row r="79" spans="1:11">
      <c r="A79" s="12">
        <v>43354</v>
      </c>
      <c r="B79" s="7" t="s">
        <v>135</v>
      </c>
      <c r="C79" s="9">
        <v>300</v>
      </c>
      <c r="D79" s="9" t="s">
        <v>214</v>
      </c>
      <c r="E79" s="10">
        <v>2400</v>
      </c>
      <c r="F79" s="10">
        <v>6.35</v>
      </c>
      <c r="G79" s="10">
        <v>7.3</v>
      </c>
      <c r="H79" s="10" t="s">
        <v>13</v>
      </c>
      <c r="I79" s="16">
        <f t="shared" si="111"/>
        <v>2280</v>
      </c>
      <c r="J79" s="14">
        <v>0</v>
      </c>
      <c r="K79" s="17">
        <f t="shared" si="113"/>
        <v>2280</v>
      </c>
    </row>
    <row r="80" spans="1:11">
      <c r="A80" s="12">
        <v>43350</v>
      </c>
      <c r="B80" s="7" t="s">
        <v>163</v>
      </c>
      <c r="C80" s="9">
        <v>680</v>
      </c>
      <c r="D80" s="9" t="s">
        <v>214</v>
      </c>
      <c r="E80" s="10">
        <v>900</v>
      </c>
      <c r="F80" s="10">
        <v>19</v>
      </c>
      <c r="G80" s="10">
        <v>22</v>
      </c>
      <c r="H80" s="10">
        <v>25</v>
      </c>
      <c r="I80" s="16">
        <f t="shared" ref="I80" si="116">(G80-F80)*E80</f>
        <v>2700</v>
      </c>
      <c r="J80" s="14">
        <f t="shared" ref="J80:J82" si="117">(H80-G80)*E80</f>
        <v>2700</v>
      </c>
      <c r="K80" s="17">
        <f t="shared" ref="K80" si="118">(I80+J80)</f>
        <v>5400</v>
      </c>
    </row>
    <row r="81" spans="1:11">
      <c r="A81" s="12">
        <v>43349</v>
      </c>
      <c r="B81" s="7" t="s">
        <v>156</v>
      </c>
      <c r="C81" s="9">
        <v>1360</v>
      </c>
      <c r="D81" s="9" t="s">
        <v>214</v>
      </c>
      <c r="E81" s="10">
        <v>800</v>
      </c>
      <c r="F81" s="10">
        <v>34</v>
      </c>
      <c r="G81" s="10">
        <v>36.5</v>
      </c>
      <c r="H81" s="10" t="s">
        <v>13</v>
      </c>
      <c r="I81" s="16">
        <f t="shared" ref="I81" si="119">(G81-F81)*E81</f>
        <v>2000</v>
      </c>
      <c r="J81" s="14">
        <v>0</v>
      </c>
      <c r="K81" s="17">
        <f t="shared" ref="K81" si="120">(I81+J81)</f>
        <v>2000</v>
      </c>
    </row>
    <row r="82" spans="1:11">
      <c r="A82" s="12">
        <v>43348</v>
      </c>
      <c r="B82" s="7" t="s">
        <v>141</v>
      </c>
      <c r="C82" s="9">
        <v>225</v>
      </c>
      <c r="D82" s="9" t="s">
        <v>217</v>
      </c>
      <c r="E82" s="10">
        <v>2500</v>
      </c>
      <c r="F82" s="10">
        <v>7.6</v>
      </c>
      <c r="G82" s="10">
        <v>8.5</v>
      </c>
      <c r="H82" s="10">
        <v>9.2</v>
      </c>
      <c r="I82" s="16">
        <f t="shared" ref="I82:I83" si="121">(G82-F82)*E82</f>
        <v>2250</v>
      </c>
      <c r="J82" s="14">
        <f t="shared" si="117"/>
        <v>1750</v>
      </c>
      <c r="K82" s="17">
        <f t="shared" ref="K82:K83" si="122">(I82+J82)</f>
        <v>4000</v>
      </c>
    </row>
    <row r="83" spans="1:11">
      <c r="A83" s="12">
        <v>43347</v>
      </c>
      <c r="B83" s="7" t="s">
        <v>168</v>
      </c>
      <c r="C83" s="9">
        <v>2600</v>
      </c>
      <c r="D83" s="9" t="s">
        <v>217</v>
      </c>
      <c r="E83" s="10">
        <v>500</v>
      </c>
      <c r="F83" s="10">
        <v>38.5</v>
      </c>
      <c r="G83" s="10">
        <v>43</v>
      </c>
      <c r="H83" s="10" t="s">
        <v>13</v>
      </c>
      <c r="I83" s="16">
        <f t="shared" si="121"/>
        <v>2250</v>
      </c>
      <c r="J83" s="14">
        <v>0</v>
      </c>
      <c r="K83" s="17">
        <f t="shared" si="122"/>
        <v>2250</v>
      </c>
    </row>
    <row r="84" spans="1:11">
      <c r="A84" s="12">
        <v>43343</v>
      </c>
      <c r="B84" s="7" t="s">
        <v>199</v>
      </c>
      <c r="C84" s="9">
        <v>360</v>
      </c>
      <c r="D84" s="9" t="s">
        <v>214</v>
      </c>
      <c r="E84" s="10">
        <v>1800</v>
      </c>
      <c r="F84" s="10">
        <v>12.4</v>
      </c>
      <c r="G84" s="10">
        <v>11</v>
      </c>
      <c r="H84" s="10" t="s">
        <v>13</v>
      </c>
      <c r="I84" s="16">
        <f t="shared" ref="I84" si="123">(G84-F84)*E84</f>
        <v>-2520</v>
      </c>
      <c r="J84" s="14">
        <v>0</v>
      </c>
      <c r="K84" s="17">
        <f t="shared" ref="K84" si="124">(I84+J84)</f>
        <v>-2520</v>
      </c>
    </row>
    <row r="85" spans="1:11">
      <c r="A85" s="12">
        <v>43342</v>
      </c>
      <c r="B85" s="7" t="s">
        <v>218</v>
      </c>
      <c r="C85" s="9">
        <v>400</v>
      </c>
      <c r="D85" s="9" t="s">
        <v>214</v>
      </c>
      <c r="E85" s="10">
        <v>3000</v>
      </c>
      <c r="F85" s="10">
        <v>4.25</v>
      </c>
      <c r="G85" s="10">
        <v>5.25</v>
      </c>
      <c r="H85" s="10">
        <v>6.5</v>
      </c>
      <c r="I85" s="16">
        <f t="shared" ref="I85" si="125">(G85-F85)*E85</f>
        <v>3000</v>
      </c>
      <c r="J85" s="14">
        <f t="shared" ref="J85" si="126">(H85-G85)*E85</f>
        <v>3750</v>
      </c>
      <c r="K85" s="17">
        <f t="shared" ref="K85" si="127">(I85+J85)</f>
        <v>6750</v>
      </c>
    </row>
    <row r="86" spans="1:11">
      <c r="A86" s="12">
        <v>43341</v>
      </c>
      <c r="B86" s="7" t="s">
        <v>205</v>
      </c>
      <c r="C86" s="9">
        <v>180</v>
      </c>
      <c r="D86" s="9" t="s">
        <v>214</v>
      </c>
      <c r="E86" s="10">
        <v>4500</v>
      </c>
      <c r="F86" s="10">
        <v>4.25</v>
      </c>
      <c r="G86" s="10">
        <v>5</v>
      </c>
      <c r="H86" s="10">
        <v>5.5</v>
      </c>
      <c r="I86" s="16">
        <f t="shared" ref="I86:I87" si="128">(G86-F86)*E86</f>
        <v>3375</v>
      </c>
      <c r="J86" s="14">
        <f t="shared" ref="J86:J87" si="129">(H86-G86)*E86</f>
        <v>2250</v>
      </c>
      <c r="K86" s="17">
        <f t="shared" ref="K86:K87" si="130">(I86+J86)</f>
        <v>5625</v>
      </c>
    </row>
    <row r="87" spans="1:11">
      <c r="A87" s="12">
        <v>43340</v>
      </c>
      <c r="B87" s="7" t="s">
        <v>205</v>
      </c>
      <c r="C87" s="9">
        <v>180</v>
      </c>
      <c r="D87" s="9" t="s">
        <v>214</v>
      </c>
      <c r="E87" s="10">
        <v>4500</v>
      </c>
      <c r="F87" s="10">
        <v>4.5</v>
      </c>
      <c r="G87" s="10">
        <v>5.3</v>
      </c>
      <c r="H87" s="10">
        <v>5.5</v>
      </c>
      <c r="I87" s="16">
        <f t="shared" si="128"/>
        <v>3600</v>
      </c>
      <c r="J87" s="14">
        <f t="shared" si="129"/>
        <v>900.000000000001</v>
      </c>
      <c r="K87" s="17">
        <f t="shared" si="130"/>
        <v>4500</v>
      </c>
    </row>
    <row r="88" spans="1:11">
      <c r="A88" s="12">
        <v>43339</v>
      </c>
      <c r="B88" s="7" t="s">
        <v>144</v>
      </c>
      <c r="C88" s="9">
        <v>280</v>
      </c>
      <c r="D88" s="9" t="s">
        <v>214</v>
      </c>
      <c r="E88" s="10">
        <v>2000</v>
      </c>
      <c r="F88" s="10">
        <v>7</v>
      </c>
      <c r="G88" s="10">
        <v>8.2</v>
      </c>
      <c r="H88" s="10">
        <v>10</v>
      </c>
      <c r="I88" s="16">
        <f t="shared" ref="I88" si="131">(G88-F88)*E88</f>
        <v>2400</v>
      </c>
      <c r="J88" s="14">
        <f t="shared" ref="J88" si="132">(H88-G88)*E88</f>
        <v>3600</v>
      </c>
      <c r="K88" s="17">
        <f t="shared" ref="K88" si="133">(I88+J88)</f>
        <v>6000</v>
      </c>
    </row>
    <row r="89" spans="1:11">
      <c r="A89" s="12">
        <v>43336</v>
      </c>
      <c r="B89" s="7" t="s">
        <v>149</v>
      </c>
      <c r="C89" s="9">
        <v>570</v>
      </c>
      <c r="D89" s="9" t="s">
        <v>214</v>
      </c>
      <c r="E89" s="10">
        <v>1100</v>
      </c>
      <c r="F89" s="10">
        <v>16</v>
      </c>
      <c r="G89" s="10">
        <v>17.7</v>
      </c>
      <c r="H89" s="10">
        <v>20</v>
      </c>
      <c r="I89" s="16">
        <f t="shared" ref="I89" si="134">(G89-F89)*E89</f>
        <v>1870</v>
      </c>
      <c r="J89" s="14">
        <f t="shared" ref="J89" si="135">(H89-G89)*E89</f>
        <v>2530</v>
      </c>
      <c r="K89" s="17">
        <f t="shared" ref="K89" si="136">(I89+J89)</f>
        <v>4400</v>
      </c>
    </row>
    <row r="90" spans="1:11">
      <c r="A90" s="12">
        <v>43333</v>
      </c>
      <c r="B90" s="7" t="s">
        <v>137</v>
      </c>
      <c r="C90" s="9">
        <v>120</v>
      </c>
      <c r="D90" s="9" t="s">
        <v>214</v>
      </c>
      <c r="E90" s="10">
        <v>3500</v>
      </c>
      <c r="F90" s="10">
        <v>5</v>
      </c>
      <c r="G90" s="10">
        <v>5.6</v>
      </c>
      <c r="H90" s="10">
        <v>5.9</v>
      </c>
      <c r="I90" s="16">
        <f t="shared" ref="I90" si="137">(G90-F90)*E90</f>
        <v>2100</v>
      </c>
      <c r="J90" s="14">
        <f t="shared" ref="J90" si="138">(H90-G90)*E90</f>
        <v>1050</v>
      </c>
      <c r="K90" s="17">
        <f t="shared" ref="K90" si="139">(I90+J90)</f>
        <v>3150</v>
      </c>
    </row>
    <row r="91" spans="1:11">
      <c r="A91" s="12">
        <v>43329</v>
      </c>
      <c r="B91" s="7" t="s">
        <v>218</v>
      </c>
      <c r="C91" s="9">
        <v>340</v>
      </c>
      <c r="D91" s="9" t="s">
        <v>214</v>
      </c>
      <c r="E91" s="10">
        <v>3000</v>
      </c>
      <c r="F91" s="10">
        <v>5</v>
      </c>
      <c r="G91" s="10">
        <v>5.9</v>
      </c>
      <c r="H91" s="10" t="s">
        <v>13</v>
      </c>
      <c r="I91" s="16">
        <f t="shared" ref="I91:I92" si="140">(G91-F91)*E91</f>
        <v>2700</v>
      </c>
      <c r="J91" s="14">
        <v>0</v>
      </c>
      <c r="K91" s="17">
        <f t="shared" ref="K91:K92" si="141">(I91+J91)</f>
        <v>2700</v>
      </c>
    </row>
    <row r="92" spans="1:11">
      <c r="A92" s="12">
        <v>43328</v>
      </c>
      <c r="B92" s="7" t="s">
        <v>113</v>
      </c>
      <c r="C92" s="9">
        <v>90</v>
      </c>
      <c r="D92" s="9" t="s">
        <v>214</v>
      </c>
      <c r="E92" s="10">
        <v>6000</v>
      </c>
      <c r="F92" s="10">
        <v>4</v>
      </c>
      <c r="G92" s="10">
        <v>4.5</v>
      </c>
      <c r="H92" s="10" t="s">
        <v>13</v>
      </c>
      <c r="I92" s="16">
        <f t="shared" si="140"/>
        <v>3000</v>
      </c>
      <c r="J92" s="14">
        <v>0</v>
      </c>
      <c r="K92" s="17">
        <f t="shared" si="141"/>
        <v>3000</v>
      </c>
    </row>
    <row r="93" spans="1:11">
      <c r="A93" s="12">
        <v>43326</v>
      </c>
      <c r="B93" s="7" t="s">
        <v>113</v>
      </c>
      <c r="C93" s="9">
        <v>90</v>
      </c>
      <c r="D93" s="9" t="s">
        <v>217</v>
      </c>
      <c r="E93" s="10">
        <v>6000</v>
      </c>
      <c r="F93" s="10">
        <v>3.5</v>
      </c>
      <c r="G93" s="10">
        <v>3.9</v>
      </c>
      <c r="H93" s="10">
        <v>4.2</v>
      </c>
      <c r="I93" s="16">
        <f t="shared" ref="I93" si="142">(G93-F93)*E93</f>
        <v>2400</v>
      </c>
      <c r="J93" s="14">
        <f t="shared" ref="J93" si="143">(H93-G93)*E93</f>
        <v>1800</v>
      </c>
      <c r="K93" s="17">
        <f t="shared" ref="K93" si="144">(I93+J93)</f>
        <v>4200</v>
      </c>
    </row>
    <row r="94" spans="1:11">
      <c r="A94" s="12">
        <v>43325</v>
      </c>
      <c r="B94" s="7" t="s">
        <v>194</v>
      </c>
      <c r="C94" s="9">
        <v>145</v>
      </c>
      <c r="D94" s="9" t="s">
        <v>217</v>
      </c>
      <c r="E94" s="10">
        <v>4000</v>
      </c>
      <c r="F94" s="10">
        <v>4</v>
      </c>
      <c r="G94" s="10">
        <v>4.7</v>
      </c>
      <c r="H94" s="10">
        <v>5</v>
      </c>
      <c r="I94" s="16">
        <f t="shared" ref="I94" si="145">(G94-F94)*E94</f>
        <v>2800</v>
      </c>
      <c r="J94" s="14">
        <f t="shared" ref="J94" si="146">(H94-G94)*E94</f>
        <v>1200</v>
      </c>
      <c r="K94" s="17">
        <f t="shared" ref="K94" si="147">(I94+J94)</f>
        <v>4000</v>
      </c>
    </row>
    <row r="95" spans="1:11">
      <c r="A95" s="12">
        <v>43321</v>
      </c>
      <c r="B95" s="7" t="s">
        <v>202</v>
      </c>
      <c r="C95" s="9">
        <v>450</v>
      </c>
      <c r="D95" s="9" t="s">
        <v>214</v>
      </c>
      <c r="E95" s="10">
        <v>1500</v>
      </c>
      <c r="F95" s="10">
        <v>16.5</v>
      </c>
      <c r="G95" s="10">
        <v>17.8</v>
      </c>
      <c r="H95" s="10">
        <v>20</v>
      </c>
      <c r="I95" s="16">
        <f t="shared" ref="I95" si="148">(G95-F95)*E95</f>
        <v>1950</v>
      </c>
      <c r="J95" s="14">
        <f t="shared" ref="J95" si="149">(H95-G95)*E95</f>
        <v>3300</v>
      </c>
      <c r="K95" s="17">
        <f t="shared" ref="K95" si="150">(I95+J95)</f>
        <v>5250</v>
      </c>
    </row>
    <row r="96" spans="1:11">
      <c r="A96" s="12">
        <v>43318</v>
      </c>
      <c r="B96" s="7" t="s">
        <v>147</v>
      </c>
      <c r="C96" s="9">
        <v>280</v>
      </c>
      <c r="D96" s="9" t="s">
        <v>214</v>
      </c>
      <c r="E96" s="10">
        <v>2200</v>
      </c>
      <c r="F96" s="10">
        <v>11</v>
      </c>
      <c r="G96" s="10">
        <v>12</v>
      </c>
      <c r="H96" s="10" t="s">
        <v>13</v>
      </c>
      <c r="I96" s="16">
        <f t="shared" ref="I96:I97" si="151">(G96-F96)*E96</f>
        <v>2200</v>
      </c>
      <c r="J96" s="17">
        <v>0</v>
      </c>
      <c r="K96" s="17">
        <f t="shared" ref="K96:K97" si="152">(I96+J96)</f>
        <v>2200</v>
      </c>
    </row>
    <row r="97" spans="1:11">
      <c r="A97" s="12">
        <v>43315</v>
      </c>
      <c r="B97" s="7" t="s">
        <v>219</v>
      </c>
      <c r="C97" s="9">
        <v>430</v>
      </c>
      <c r="D97" s="9" t="s">
        <v>214</v>
      </c>
      <c r="E97" s="10">
        <v>2000</v>
      </c>
      <c r="F97" s="10">
        <v>13.25</v>
      </c>
      <c r="G97" s="10">
        <v>14.25</v>
      </c>
      <c r="H97" s="10" t="s">
        <v>13</v>
      </c>
      <c r="I97" s="16">
        <f t="shared" si="151"/>
        <v>2000</v>
      </c>
      <c r="J97" s="17">
        <v>0</v>
      </c>
      <c r="K97" s="17">
        <f t="shared" si="152"/>
        <v>2000</v>
      </c>
    </row>
    <row r="98" spans="1:11">
      <c r="A98" s="12">
        <v>43314</v>
      </c>
      <c r="B98" s="7" t="s">
        <v>113</v>
      </c>
      <c r="C98" s="9">
        <v>100</v>
      </c>
      <c r="D98" s="9" t="s">
        <v>214</v>
      </c>
      <c r="E98" s="10">
        <v>6000</v>
      </c>
      <c r="F98" s="10">
        <v>2.75</v>
      </c>
      <c r="G98" s="10">
        <v>3.2</v>
      </c>
      <c r="H98" s="10" t="s">
        <v>13</v>
      </c>
      <c r="I98" s="16">
        <f t="shared" ref="I98:I99" si="153">(G98-F98)*E98</f>
        <v>2700</v>
      </c>
      <c r="J98" s="17">
        <v>0</v>
      </c>
      <c r="K98" s="17">
        <f t="shared" ref="K98:K99" si="154">(I98+J98)</f>
        <v>2700</v>
      </c>
    </row>
    <row r="99" spans="1:11">
      <c r="A99" s="12">
        <v>43313</v>
      </c>
      <c r="B99" s="7" t="s">
        <v>220</v>
      </c>
      <c r="C99" s="9">
        <v>880</v>
      </c>
      <c r="D99" s="9" t="s">
        <v>214</v>
      </c>
      <c r="E99" s="10">
        <v>700</v>
      </c>
      <c r="F99" s="10">
        <v>21</v>
      </c>
      <c r="G99" s="10">
        <v>22</v>
      </c>
      <c r="H99" s="10" t="s">
        <v>13</v>
      </c>
      <c r="I99" s="16">
        <f t="shared" si="153"/>
        <v>700</v>
      </c>
      <c r="J99" s="17">
        <v>0</v>
      </c>
      <c r="K99" s="17">
        <f t="shared" si="154"/>
        <v>700</v>
      </c>
    </row>
    <row r="100" spans="1:11">
      <c r="A100" s="12">
        <v>43308</v>
      </c>
      <c r="B100" s="7" t="s">
        <v>151</v>
      </c>
      <c r="C100" s="9">
        <v>270</v>
      </c>
      <c r="D100" s="9" t="s">
        <v>214</v>
      </c>
      <c r="E100" s="10">
        <v>1500</v>
      </c>
      <c r="F100" s="10">
        <v>12</v>
      </c>
      <c r="G100" s="10">
        <v>13.5</v>
      </c>
      <c r="H100" s="10" t="s">
        <v>13</v>
      </c>
      <c r="I100" s="16">
        <f t="shared" ref="I100:I103" si="155">(G100-F100)*E100</f>
        <v>2250</v>
      </c>
      <c r="J100" s="17">
        <v>0</v>
      </c>
      <c r="K100" s="17">
        <f t="shared" ref="K100:K103" si="156">(I100+J100)</f>
        <v>2250</v>
      </c>
    </row>
    <row r="101" spans="1:11">
      <c r="A101" s="12">
        <v>43306</v>
      </c>
      <c r="B101" s="7" t="s">
        <v>207</v>
      </c>
      <c r="C101" s="9">
        <v>400</v>
      </c>
      <c r="D101" s="9" t="s">
        <v>214</v>
      </c>
      <c r="E101" s="10">
        <v>2500</v>
      </c>
      <c r="F101" s="10">
        <v>4</v>
      </c>
      <c r="G101" s="10">
        <v>4.8</v>
      </c>
      <c r="H101" s="10" t="s">
        <v>13</v>
      </c>
      <c r="I101" s="16">
        <f t="shared" si="155"/>
        <v>2000</v>
      </c>
      <c r="J101" s="17">
        <v>0</v>
      </c>
      <c r="K101" s="17">
        <f t="shared" si="156"/>
        <v>2000</v>
      </c>
    </row>
    <row r="102" spans="1:11">
      <c r="A102" s="12">
        <v>43305</v>
      </c>
      <c r="B102" s="7" t="s">
        <v>202</v>
      </c>
      <c r="C102" s="9">
        <v>370</v>
      </c>
      <c r="D102" s="9" t="s">
        <v>214</v>
      </c>
      <c r="E102" s="10">
        <v>1500</v>
      </c>
      <c r="F102" s="10">
        <v>10</v>
      </c>
      <c r="G102" s="10">
        <v>11.5</v>
      </c>
      <c r="H102" s="10">
        <v>13</v>
      </c>
      <c r="I102" s="16">
        <f t="shared" si="155"/>
        <v>2250</v>
      </c>
      <c r="J102" s="14">
        <f t="shared" ref="J102:J103" si="157">(H102-G102)*E102</f>
        <v>2250</v>
      </c>
      <c r="K102" s="17">
        <f t="shared" si="156"/>
        <v>4500</v>
      </c>
    </row>
    <row r="103" spans="1:11">
      <c r="A103" s="12">
        <v>43301</v>
      </c>
      <c r="B103" s="7" t="s">
        <v>159</v>
      </c>
      <c r="C103" s="9">
        <v>580</v>
      </c>
      <c r="D103" s="9" t="s">
        <v>214</v>
      </c>
      <c r="E103" s="10">
        <v>1000</v>
      </c>
      <c r="F103" s="10">
        <v>13</v>
      </c>
      <c r="G103" s="10">
        <v>15</v>
      </c>
      <c r="H103" s="10">
        <v>16.9</v>
      </c>
      <c r="I103" s="16">
        <f t="shared" si="155"/>
        <v>2000</v>
      </c>
      <c r="J103" s="17">
        <f t="shared" si="157"/>
        <v>1900</v>
      </c>
      <c r="K103" s="17">
        <f t="shared" si="156"/>
        <v>3900</v>
      </c>
    </row>
    <row r="104" spans="1:11">
      <c r="A104" s="12">
        <v>43299</v>
      </c>
      <c r="B104" s="7" t="s">
        <v>126</v>
      </c>
      <c r="C104" s="9">
        <v>760</v>
      </c>
      <c r="D104" s="9" t="s">
        <v>217</v>
      </c>
      <c r="E104" s="10">
        <v>1000</v>
      </c>
      <c r="F104" s="10">
        <v>24</v>
      </c>
      <c r="G104" s="10">
        <v>26.5</v>
      </c>
      <c r="H104" s="10" t="s">
        <v>13</v>
      </c>
      <c r="I104" s="16">
        <f t="shared" ref="I104:I106" si="158">(G104-F104)*E104</f>
        <v>2500</v>
      </c>
      <c r="J104" s="14">
        <v>0</v>
      </c>
      <c r="K104" s="14">
        <f t="shared" ref="K104:K106" si="159">(I104+J104)</f>
        <v>2500</v>
      </c>
    </row>
    <row r="105" spans="1:11">
      <c r="A105" s="12">
        <v>43298</v>
      </c>
      <c r="B105" s="7" t="s">
        <v>221</v>
      </c>
      <c r="C105" s="9">
        <v>270</v>
      </c>
      <c r="D105" s="9" t="s">
        <v>214</v>
      </c>
      <c r="E105" s="10">
        <v>1575</v>
      </c>
      <c r="F105" s="10">
        <v>14.75</v>
      </c>
      <c r="G105" s="10">
        <v>16.75</v>
      </c>
      <c r="H105" s="10" t="s">
        <v>13</v>
      </c>
      <c r="I105" s="16">
        <f t="shared" si="158"/>
        <v>3150</v>
      </c>
      <c r="J105" s="14">
        <v>0</v>
      </c>
      <c r="K105" s="14">
        <f t="shared" si="159"/>
        <v>3150</v>
      </c>
    </row>
    <row r="106" spans="1:11">
      <c r="A106" s="12">
        <v>43297</v>
      </c>
      <c r="B106" s="7" t="s">
        <v>137</v>
      </c>
      <c r="C106" s="9">
        <v>105</v>
      </c>
      <c r="D106" s="9" t="s">
        <v>217</v>
      </c>
      <c r="E106" s="10">
        <v>3500</v>
      </c>
      <c r="F106" s="10">
        <v>4.75</v>
      </c>
      <c r="G106" s="10">
        <v>5.5</v>
      </c>
      <c r="H106" s="10">
        <v>6.5</v>
      </c>
      <c r="I106" s="16">
        <f t="shared" si="158"/>
        <v>2625</v>
      </c>
      <c r="J106" s="14">
        <f t="shared" ref="J106" si="160">(H106-G106)*E106</f>
        <v>3500</v>
      </c>
      <c r="K106" s="14">
        <f t="shared" si="159"/>
        <v>6125</v>
      </c>
    </row>
    <row r="107" spans="1:11">
      <c r="A107" s="12">
        <v>43294</v>
      </c>
      <c r="B107" s="7" t="s">
        <v>108</v>
      </c>
      <c r="C107" s="9">
        <v>540</v>
      </c>
      <c r="D107" s="9" t="s">
        <v>217</v>
      </c>
      <c r="E107" s="10">
        <v>1200</v>
      </c>
      <c r="F107" s="10">
        <v>14.5</v>
      </c>
      <c r="G107" s="10">
        <v>16.5</v>
      </c>
      <c r="H107" s="10" t="s">
        <v>13</v>
      </c>
      <c r="I107" s="16">
        <f t="shared" ref="I107:I122" si="161">(G107-F107)*E107</f>
        <v>2400</v>
      </c>
      <c r="J107" s="14">
        <v>0</v>
      </c>
      <c r="K107" s="14">
        <f t="shared" ref="K107:K122" si="162">(I107+J107)</f>
        <v>2400</v>
      </c>
    </row>
    <row r="108" spans="1:11">
      <c r="A108" s="12">
        <v>43293</v>
      </c>
      <c r="B108" s="7" t="s">
        <v>208</v>
      </c>
      <c r="C108" s="9">
        <v>380</v>
      </c>
      <c r="D108" s="9" t="s">
        <v>214</v>
      </c>
      <c r="E108" s="10">
        <v>1750</v>
      </c>
      <c r="F108" s="10">
        <v>11.5</v>
      </c>
      <c r="G108" s="10">
        <v>13</v>
      </c>
      <c r="H108" s="10">
        <v>15</v>
      </c>
      <c r="I108" s="16">
        <f t="shared" si="161"/>
        <v>2625</v>
      </c>
      <c r="J108" s="14">
        <f t="shared" ref="J108" si="163">(H108-G108)*E108</f>
        <v>3500</v>
      </c>
      <c r="K108" s="14">
        <f t="shared" si="162"/>
        <v>6125</v>
      </c>
    </row>
    <row r="109" spans="1:11">
      <c r="A109" s="12">
        <v>43292</v>
      </c>
      <c r="B109" s="7" t="s">
        <v>115</v>
      </c>
      <c r="C109" s="9">
        <v>102.5</v>
      </c>
      <c r="D109" s="9" t="s">
        <v>217</v>
      </c>
      <c r="E109" s="10">
        <v>6000</v>
      </c>
      <c r="F109" s="10">
        <v>3.9</v>
      </c>
      <c r="G109" s="10">
        <v>4.15</v>
      </c>
      <c r="H109" s="10" t="s">
        <v>13</v>
      </c>
      <c r="I109" s="16">
        <f t="shared" si="161"/>
        <v>1500</v>
      </c>
      <c r="J109" s="14">
        <v>0</v>
      </c>
      <c r="K109" s="14">
        <f t="shared" si="162"/>
        <v>1500</v>
      </c>
    </row>
    <row r="110" spans="1:11">
      <c r="A110" s="12">
        <v>43292</v>
      </c>
      <c r="B110" s="7" t="s">
        <v>115</v>
      </c>
      <c r="C110" s="9">
        <v>102.5</v>
      </c>
      <c r="D110" s="9" t="s">
        <v>217</v>
      </c>
      <c r="E110" s="10">
        <v>6000</v>
      </c>
      <c r="F110" s="10">
        <v>3.9</v>
      </c>
      <c r="G110" s="10">
        <v>4.15</v>
      </c>
      <c r="H110" s="10" t="s">
        <v>13</v>
      </c>
      <c r="I110" s="16">
        <f t="shared" si="161"/>
        <v>1500</v>
      </c>
      <c r="J110" s="14">
        <v>0</v>
      </c>
      <c r="K110" s="14">
        <f t="shared" si="162"/>
        <v>1500</v>
      </c>
    </row>
    <row r="111" spans="1:11">
      <c r="A111" s="12">
        <v>43291</v>
      </c>
      <c r="B111" s="7" t="s">
        <v>206</v>
      </c>
      <c r="C111" s="9">
        <v>1020</v>
      </c>
      <c r="D111" s="9" t="s">
        <v>214</v>
      </c>
      <c r="E111" s="10">
        <v>1000</v>
      </c>
      <c r="F111" s="10">
        <v>22</v>
      </c>
      <c r="G111" s="10">
        <v>25</v>
      </c>
      <c r="H111" s="10">
        <v>26</v>
      </c>
      <c r="I111" s="16">
        <f t="shared" si="161"/>
        <v>3000</v>
      </c>
      <c r="J111" s="14">
        <v>0</v>
      </c>
      <c r="K111" s="14">
        <f t="shared" si="162"/>
        <v>3000</v>
      </c>
    </row>
    <row r="112" spans="1:11">
      <c r="A112" s="12">
        <v>43290</v>
      </c>
      <c r="B112" s="7" t="s">
        <v>202</v>
      </c>
      <c r="C112" s="9">
        <v>380</v>
      </c>
      <c r="D112" s="9" t="s">
        <v>214</v>
      </c>
      <c r="E112" s="10">
        <v>1500</v>
      </c>
      <c r="F112" s="10">
        <v>18</v>
      </c>
      <c r="G112" s="10">
        <v>18.5</v>
      </c>
      <c r="H112" s="10">
        <v>0</v>
      </c>
      <c r="I112" s="16">
        <f t="shared" si="161"/>
        <v>750</v>
      </c>
      <c r="J112" s="14">
        <v>0</v>
      </c>
      <c r="K112" s="14">
        <f t="shared" si="162"/>
        <v>750</v>
      </c>
    </row>
    <row r="113" spans="1:11">
      <c r="A113" s="12">
        <v>43287</v>
      </c>
      <c r="B113" s="7" t="s">
        <v>160</v>
      </c>
      <c r="C113" s="9">
        <v>220</v>
      </c>
      <c r="D113" s="9" t="s">
        <v>214</v>
      </c>
      <c r="E113" s="10">
        <v>2250</v>
      </c>
      <c r="F113" s="10">
        <v>8.7</v>
      </c>
      <c r="G113" s="10">
        <v>9.85</v>
      </c>
      <c r="H113" s="10">
        <v>0</v>
      </c>
      <c r="I113" s="16">
        <f t="shared" si="161"/>
        <v>2587.5</v>
      </c>
      <c r="J113" s="14">
        <v>0</v>
      </c>
      <c r="K113" s="14">
        <f t="shared" si="162"/>
        <v>2587.5</v>
      </c>
    </row>
    <row r="114" spans="1:11">
      <c r="A114" s="12">
        <v>43286</v>
      </c>
      <c r="B114" s="7" t="s">
        <v>149</v>
      </c>
      <c r="C114" s="9">
        <v>470</v>
      </c>
      <c r="D114" s="9" t="s">
        <v>214</v>
      </c>
      <c r="E114" s="10">
        <v>1100</v>
      </c>
      <c r="F114" s="10">
        <v>17</v>
      </c>
      <c r="G114" s="10">
        <v>19</v>
      </c>
      <c r="H114" s="10">
        <v>0</v>
      </c>
      <c r="I114" s="16">
        <f t="shared" si="161"/>
        <v>2200</v>
      </c>
      <c r="J114" s="14">
        <v>0</v>
      </c>
      <c r="K114" s="14">
        <f t="shared" si="162"/>
        <v>2200</v>
      </c>
    </row>
    <row r="115" spans="1:11">
      <c r="A115" s="12">
        <v>43285</v>
      </c>
      <c r="B115" s="7" t="s">
        <v>222</v>
      </c>
      <c r="C115" s="9">
        <v>1900</v>
      </c>
      <c r="D115" s="9" t="s">
        <v>214</v>
      </c>
      <c r="E115" s="10">
        <v>500</v>
      </c>
      <c r="F115" s="10">
        <v>32</v>
      </c>
      <c r="G115" s="10">
        <v>36.5</v>
      </c>
      <c r="H115" s="10">
        <v>0</v>
      </c>
      <c r="I115" s="16">
        <f t="shared" si="161"/>
        <v>2250</v>
      </c>
      <c r="J115" s="14">
        <v>0</v>
      </c>
      <c r="K115" s="14">
        <f t="shared" si="162"/>
        <v>2250</v>
      </c>
    </row>
    <row r="116" spans="1:11">
      <c r="A116" s="12">
        <v>43284</v>
      </c>
      <c r="B116" s="7" t="s">
        <v>223</v>
      </c>
      <c r="C116" s="9">
        <v>630</v>
      </c>
      <c r="D116" s="9" t="s">
        <v>214</v>
      </c>
      <c r="E116" s="10">
        <v>1000</v>
      </c>
      <c r="F116" s="10">
        <v>23</v>
      </c>
      <c r="G116" s="10">
        <v>25.8</v>
      </c>
      <c r="H116" s="10">
        <v>28</v>
      </c>
      <c r="I116" s="16">
        <f t="shared" si="161"/>
        <v>2800</v>
      </c>
      <c r="J116" s="14">
        <f t="shared" ref="J116" si="164">(H116-G116)*E116</f>
        <v>2200</v>
      </c>
      <c r="K116" s="14">
        <f t="shared" si="162"/>
        <v>5000</v>
      </c>
    </row>
    <row r="117" spans="1:11">
      <c r="A117" s="12">
        <v>43283</v>
      </c>
      <c r="B117" s="7" t="s">
        <v>125</v>
      </c>
      <c r="C117" s="9">
        <v>340</v>
      </c>
      <c r="D117" s="9" t="s">
        <v>214</v>
      </c>
      <c r="E117" s="10">
        <v>2266</v>
      </c>
      <c r="F117" s="10">
        <v>11.5</v>
      </c>
      <c r="G117" s="10">
        <v>12.75</v>
      </c>
      <c r="H117" s="10">
        <v>0</v>
      </c>
      <c r="I117" s="16">
        <f t="shared" si="161"/>
        <v>2832.5</v>
      </c>
      <c r="J117" s="14">
        <v>0</v>
      </c>
      <c r="K117" s="14">
        <f t="shared" si="162"/>
        <v>2832.5</v>
      </c>
    </row>
    <row r="118" spans="1:11">
      <c r="A118" s="18"/>
      <c r="B118" s="19"/>
      <c r="C118" s="20"/>
      <c r="D118" s="20"/>
      <c r="E118" s="21"/>
      <c r="F118" s="21"/>
      <c r="G118" s="21"/>
      <c r="H118" s="21"/>
      <c r="I118" s="23"/>
      <c r="J118" s="24"/>
      <c r="K118" s="24"/>
    </row>
    <row r="119" spans="1:11">
      <c r="A119" s="11">
        <v>43279</v>
      </c>
      <c r="B119" s="7" t="s">
        <v>125</v>
      </c>
      <c r="C119" s="9">
        <v>330</v>
      </c>
      <c r="D119" s="9" t="s">
        <v>214</v>
      </c>
      <c r="E119" s="10">
        <v>2266</v>
      </c>
      <c r="F119" s="10">
        <v>12.4</v>
      </c>
      <c r="G119" s="10">
        <v>13.8</v>
      </c>
      <c r="H119" s="10">
        <v>16</v>
      </c>
      <c r="I119" s="16">
        <f t="shared" si="161"/>
        <v>3172.4</v>
      </c>
      <c r="J119" s="14">
        <f>(H119-G119)*E119</f>
        <v>4985.2</v>
      </c>
      <c r="K119" s="14">
        <f t="shared" si="162"/>
        <v>8157.6</v>
      </c>
    </row>
    <row r="120" spans="1:11">
      <c r="A120" s="12">
        <v>43279</v>
      </c>
      <c r="B120" s="7" t="s">
        <v>126</v>
      </c>
      <c r="C120" s="9">
        <v>780</v>
      </c>
      <c r="D120" s="9" t="s">
        <v>217</v>
      </c>
      <c r="E120" s="10">
        <v>1000</v>
      </c>
      <c r="F120" s="10">
        <v>26</v>
      </c>
      <c r="G120" s="10">
        <v>29</v>
      </c>
      <c r="H120" s="10">
        <v>0</v>
      </c>
      <c r="I120" s="16">
        <f t="shared" si="161"/>
        <v>3000</v>
      </c>
      <c r="J120" s="14">
        <v>0</v>
      </c>
      <c r="K120" s="14">
        <f t="shared" si="162"/>
        <v>3000</v>
      </c>
    </row>
    <row r="121" spans="1:11">
      <c r="A121" s="12">
        <v>43273</v>
      </c>
      <c r="B121" s="7" t="s">
        <v>137</v>
      </c>
      <c r="C121" s="9">
        <v>110</v>
      </c>
      <c r="D121" s="9" t="s">
        <v>214</v>
      </c>
      <c r="E121" s="10">
        <v>3500</v>
      </c>
      <c r="F121" s="10">
        <v>2.7</v>
      </c>
      <c r="G121" s="10">
        <v>3.5</v>
      </c>
      <c r="H121" s="10">
        <v>4.2</v>
      </c>
      <c r="I121" s="16">
        <f t="shared" si="161"/>
        <v>2800</v>
      </c>
      <c r="J121" s="14">
        <f>(H121-G121)*E121</f>
        <v>2450</v>
      </c>
      <c r="K121" s="14">
        <f t="shared" si="162"/>
        <v>5250</v>
      </c>
    </row>
    <row r="122" spans="1:11">
      <c r="A122" s="12">
        <v>43266</v>
      </c>
      <c r="B122" s="7" t="s">
        <v>223</v>
      </c>
      <c r="C122" s="9">
        <v>600</v>
      </c>
      <c r="D122" s="9" t="s">
        <v>214</v>
      </c>
      <c r="E122" s="10">
        <v>1000</v>
      </c>
      <c r="F122" s="10">
        <v>17</v>
      </c>
      <c r="G122" s="10">
        <v>20.5</v>
      </c>
      <c r="H122" s="10">
        <v>0</v>
      </c>
      <c r="I122" s="16">
        <f t="shared" si="161"/>
        <v>3500</v>
      </c>
      <c r="J122" s="14">
        <v>0</v>
      </c>
      <c r="K122" s="14">
        <f t="shared" si="162"/>
        <v>3500</v>
      </c>
    </row>
    <row r="123" spans="1:11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</row>
  </sheetData>
  <mergeCells count="2">
    <mergeCell ref="A1:K1"/>
    <mergeCell ref="A2:K2"/>
  </mergeCells>
  <pageMargins left="0.699305555555556" right="0.699305555555556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JOBBERS CASH</vt:lpstr>
      <vt:lpstr>JOBBERS FUTURE</vt:lpstr>
      <vt:lpstr>JOBBERS OPTION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admin</cp:lastModifiedBy>
  <dcterms:created xsi:type="dcterms:W3CDTF">2018-01-13T08:20:00Z</dcterms:created>
  <dcterms:modified xsi:type="dcterms:W3CDTF">2019-01-16T11:34:31Z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1033-10.1.0.5490</vt:lpwstr>
  </property>
</Properties>
</file>