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guo/RubymineProjects/altar/experiment_results/fix/alarm/JOIN/"/>
    </mc:Choice>
  </mc:AlternateContent>
  <xr:revisionPtr revIDLastSave="0" documentId="13_ncr:1_{AD4C4084-069E-204C-B6B7-C44C1A6CC723}" xr6:coauthVersionLast="28" xr6:coauthVersionMax="28" xr10:uidLastSave="{00000000-0000-0000-0000-000000000000}"/>
  <bookViews>
    <workbookView xWindow="0" yWindow="460" windowWidth="16280" windowHeight="16500" activeTab="4" xr2:uid="{AB779C1F-6B21-1540-8E69-44D9EDB85DC9}"/>
  </bookViews>
  <sheets>
    <sheet name="adventureworks" sheetId="1" r:id="rId1"/>
    <sheet name="employees" sheetId="2" r:id="rId2"/>
    <sheet name="polling_etl" sheetId="3" r:id="rId3"/>
    <sheet name="db" sheetId="4" r:id="rId4"/>
    <sheet name="balance" sheetId="5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90" i="5" l="1"/>
  <c r="H91" i="5" a="1"/>
  <c r="H91" i="5" s="1"/>
  <c r="H90" i="5"/>
  <c r="H87" i="5"/>
  <c r="H88" i="5" a="1"/>
  <c r="H88" i="5" s="1"/>
  <c r="F87" i="5"/>
  <c r="F84" i="5"/>
  <c r="F85" i="5" a="1"/>
  <c r="F85" i="5" s="1"/>
  <c r="H85" i="5" a="1"/>
  <c r="H85" i="5" s="1"/>
  <c r="H84" i="5"/>
  <c r="H82" i="5" a="1"/>
  <c r="H82" i="5" s="1"/>
  <c r="F82" i="5" a="1"/>
  <c r="F82" i="5" s="1"/>
  <c r="H81" i="5"/>
  <c r="H79" i="5" a="1"/>
  <c r="H79" i="5" s="1"/>
  <c r="F79" i="5" a="1"/>
  <c r="F79" i="5" s="1"/>
  <c r="H78" i="5"/>
  <c r="F78" i="5"/>
  <c r="F81" i="5"/>
  <c r="I75" i="5"/>
  <c r="I76" i="5"/>
  <c r="F84" i="3"/>
  <c r="F89" i="4"/>
  <c r="H90" i="4" a="1"/>
  <c r="H90" i="4" s="1"/>
  <c r="H89" i="4"/>
  <c r="H87" i="4" a="1"/>
  <c r="H87" i="4" s="1"/>
  <c r="H86" i="4"/>
  <c r="F86" i="4"/>
  <c r="H84" i="4" a="1"/>
  <c r="H84" i="4" s="1"/>
  <c r="F84" i="4" a="1"/>
  <c r="F84" i="4" s="1"/>
  <c r="H83" i="4"/>
  <c r="F83" i="4"/>
  <c r="H81" i="4" a="1"/>
  <c r="H81" i="4" s="1"/>
  <c r="F81" i="4" a="1"/>
  <c r="F81" i="4" s="1"/>
  <c r="H80" i="4"/>
  <c r="F80" i="4"/>
  <c r="F78" i="4" a="1"/>
  <c r="F78" i="4" s="1"/>
  <c r="H78" i="4" a="1"/>
  <c r="H78" i="4" s="1"/>
  <c r="F77" i="4"/>
  <c r="H77" i="4"/>
  <c r="H90" i="3"/>
  <c r="H91" i="3" a="1"/>
  <c r="H91" i="3" s="1"/>
  <c r="F90" i="3"/>
  <c r="H87" i="3"/>
  <c r="H88" i="3" a="1"/>
  <c r="H88" i="3" s="1"/>
  <c r="F87" i="3"/>
  <c r="H85" i="3" a="1"/>
  <c r="H85" i="3" s="1"/>
  <c r="F85" i="3" a="1"/>
  <c r="F85" i="3" s="1"/>
  <c r="H84" i="3"/>
  <c r="H82" i="3" a="1"/>
  <c r="H82" i="3" s="1"/>
  <c r="F82" i="3" a="1"/>
  <c r="F82" i="3" s="1"/>
  <c r="F81" i="3"/>
  <c r="H81" i="3"/>
  <c r="H79" i="3" a="1"/>
  <c r="H79" i="3" s="1"/>
  <c r="F79" i="3" a="1"/>
  <c r="F79" i="3" s="1"/>
  <c r="H78" i="3"/>
  <c r="F78" i="3"/>
  <c r="I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2" i="3"/>
  <c r="H69" i="2"/>
  <c r="H70" i="2" a="1"/>
  <c r="H70" i="2" s="1"/>
  <c r="H67" i="2" a="1"/>
  <c r="H67" i="2" s="1"/>
  <c r="H66" i="2"/>
  <c r="H64" i="2" a="1"/>
  <c r="H64" i="2" s="1"/>
  <c r="H63" i="2"/>
  <c r="F63" i="2"/>
  <c r="H61" i="2" a="1"/>
  <c r="H61" i="2" s="1"/>
  <c r="H60" i="2"/>
  <c r="F69" i="2" a="1"/>
  <c r="F69" i="2"/>
  <c r="F66" i="2"/>
  <c r="F64" i="2" a="1"/>
  <c r="F64" i="2" s="1"/>
  <c r="F61" i="2" a="1"/>
  <c r="F61" i="2" s="1"/>
  <c r="F60" i="2"/>
  <c r="F58" i="2" a="1"/>
  <c r="F58" i="2" s="1"/>
  <c r="H58" i="2" a="1"/>
  <c r="H58" i="2"/>
  <c r="H57" i="2"/>
  <c r="F57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2" i="2"/>
  <c r="H77" i="1" a="1"/>
  <c r="H77" i="1" s="1"/>
  <c r="H76" i="1"/>
  <c r="H74" i="1" a="1"/>
  <c r="H74" i="1" s="1"/>
  <c r="H73" i="1"/>
  <c r="F73" i="1"/>
  <c r="F76" i="1"/>
  <c r="F70" i="1"/>
  <c r="H70" i="1"/>
  <c r="H67" i="1"/>
  <c r="F67" i="1"/>
  <c r="H64" i="1"/>
  <c r="F64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2" i="1"/>
  <c r="I75" i="4" l="1"/>
  <c r="I74" i="4"/>
  <c r="I73" i="4"/>
  <c r="I72" i="4"/>
  <c r="I71" i="4"/>
  <c r="I70" i="4"/>
  <c r="I69" i="4"/>
  <c r="I68" i="4"/>
  <c r="I67" i="4"/>
  <c r="I66" i="4"/>
  <c r="I65" i="4"/>
  <c r="I64" i="4"/>
  <c r="I63" i="4"/>
  <c r="I62" i="4"/>
  <c r="I61" i="4"/>
  <c r="I60" i="4"/>
  <c r="I59" i="4"/>
  <c r="I58" i="4"/>
  <c r="I57" i="4"/>
  <c r="I56" i="4"/>
  <c r="I55" i="4"/>
  <c r="I54" i="4"/>
  <c r="I53" i="4"/>
  <c r="I52" i="4"/>
  <c r="I51" i="4"/>
  <c r="I50" i="4"/>
  <c r="I49" i="4"/>
  <c r="I48" i="4"/>
  <c r="I47" i="4"/>
  <c r="I46" i="4"/>
  <c r="I45" i="4"/>
  <c r="I44" i="4"/>
  <c r="I43" i="4"/>
  <c r="I42" i="4"/>
  <c r="I41" i="4"/>
  <c r="I40" i="4"/>
  <c r="I39" i="4"/>
  <c r="I38" i="4"/>
  <c r="I37" i="4"/>
  <c r="I36" i="4"/>
  <c r="I35" i="4"/>
  <c r="I34" i="4"/>
  <c r="I33" i="4"/>
  <c r="I32" i="4"/>
  <c r="I31" i="4"/>
  <c r="I30" i="4"/>
  <c r="I29" i="4"/>
  <c r="I28" i="4"/>
  <c r="I27" i="4"/>
  <c r="I26" i="4"/>
  <c r="I25" i="4"/>
  <c r="I24" i="4"/>
  <c r="I23" i="4"/>
  <c r="I22" i="4"/>
  <c r="I21" i="4"/>
  <c r="I20" i="4"/>
  <c r="I19" i="4"/>
  <c r="I18" i="4"/>
  <c r="I17" i="4"/>
  <c r="I16" i="4"/>
  <c r="I15" i="4"/>
  <c r="I14" i="4"/>
  <c r="I13" i="4"/>
  <c r="I12" i="4"/>
  <c r="I11" i="4"/>
  <c r="I10" i="4"/>
  <c r="I9" i="4"/>
  <c r="I8" i="4"/>
  <c r="I7" i="4"/>
  <c r="I6" i="4"/>
  <c r="I5" i="4"/>
  <c r="I4" i="4"/>
  <c r="I3" i="4"/>
  <c r="I2" i="4"/>
  <c r="I2" i="5"/>
  <c r="I3" i="5"/>
  <c r="I4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I50" i="5"/>
  <c r="I51" i="5"/>
  <c r="I52" i="5"/>
  <c r="I53" i="5"/>
  <c r="I54" i="5"/>
  <c r="I55" i="5"/>
  <c r="I56" i="5"/>
  <c r="I57" i="5"/>
  <c r="I58" i="5"/>
  <c r="I59" i="5"/>
  <c r="I60" i="5"/>
  <c r="I61" i="5"/>
  <c r="I62" i="5"/>
  <c r="I63" i="5"/>
  <c r="I64" i="5"/>
  <c r="I65" i="5"/>
  <c r="I66" i="5"/>
  <c r="I67" i="5"/>
  <c r="I68" i="5"/>
  <c r="I69" i="5"/>
  <c r="I70" i="5"/>
  <c r="I71" i="5"/>
  <c r="I72" i="5"/>
  <c r="I73" i="5"/>
  <c r="I74" i="5"/>
  <c r="H68" i="1" l="1" a="1"/>
  <c r="H68" i="1" s="1"/>
  <c r="F65" i="1" a="1"/>
  <c r="F65" i="1" s="1"/>
  <c r="F68" i="1" a="1"/>
  <c r="F68" i="1" s="1"/>
  <c r="H71" i="1" a="1"/>
  <c r="H71" i="1" s="1"/>
  <c r="H65" i="1" a="1"/>
  <c r="H65" i="1" s="1"/>
  <c r="F71" i="1" a="1"/>
  <c r="F71" i="1" s="1"/>
</calcChain>
</file>

<file path=xl/sharedStrings.xml><?xml version="1.0" encoding="utf-8"?>
<sst xmlns="http://schemas.openxmlformats.org/spreadsheetml/2006/main" count="1451" uniqueCount="374">
  <si>
    <t>script_name</t>
  </si>
  <si>
    <t>test_id</t>
  </si>
  <si>
    <t>test_type</t>
  </si>
  <si>
    <t>tquery</t>
  </si>
  <si>
    <t>fixed_query</t>
  </si>
  <si>
    <t>duration</t>
  </si>
  <si>
    <t>final_score</t>
  </si>
  <si>
    <t>similarity</t>
  </si>
  <si>
    <t>simple avg</t>
  </si>
  <si>
    <t>simple std</t>
  </si>
  <si>
    <t>moderate avg</t>
  </si>
  <si>
    <t>moderate std</t>
  </si>
  <si>
    <t>complex avg</t>
  </si>
  <si>
    <t>complex std</t>
  </si>
  <si>
    <t>single avg</t>
  </si>
  <si>
    <t>single std</t>
  </si>
  <si>
    <t>multi avg</t>
  </si>
  <si>
    <t>query type</t>
  </si>
  <si>
    <t>adventureworks_js1</t>
  </si>
  <si>
    <t xml:space="preserve">jc   </t>
  </si>
  <si>
    <t>"select p.productid,pv.businessentityid, v.businessentityid as vendor_businessentityid from product p left join productvendor pv on p.productid = pv.productid left join vendor v on pv.businessentityid = v.BusinessEntityID"</t>
  </si>
  <si>
    <t>"select p.productid,pv.businessentityid, v.businessentityid as vendor_businessentityid from product p LEFT JOIN productvendor pv on p.productid = pv.productid LEFT JOIN vendor v on pv.businessentityid = v.businessentityid"</t>
  </si>
  <si>
    <t>"select p.productid,pv.businessentityid, v.businessentityid as vendor_businessentityid from product p LEFT JOIN productvendor pv on p.productid = pv.productid JOIN vendor v on pv.businessentityid = v.businessentityid"</t>
  </si>
  <si>
    <t>adventureworks_jc5</t>
  </si>
  <si>
    <t xml:space="preserve">jt   </t>
  </si>
  <si>
    <t>"select p.productid,pv.businessentityid, piv.productid as piv_productid, piv.locationid, pm.productmodelid, u.unitmeasurecode from product p join productvendor pv on p.productid = pv.productid join vendor v on pv.businessentityid = v.BusinessEntityID join productmodel pm on pm.productmodelid = p.productmodelid left join unitmeasure u on u.unitmeasurecode = p.sizeunitmeasurecode join productinventory piv on p.productid = piv.productid"</t>
  </si>
  <si>
    <t>"SELECT p.productid AS productid, pv.businessentityid AS businessentityid, piv.productid AS piv_productid, piv.locationid AS locationid, pm.productmodelid AS productmodelid, u.unitmeasurecode AS unitmeasurecode FROM product p JOIN productvendor pv ON p.productid = pv.productid JOIN vendor v ON pv.businessentityid = v.businessentityid JOIN productmodel pm ON pm.productmodelid = p.productmodelid LEFT JOIN unitmeasure u ON u.unitmeasurecode = p.sizeunitmeasurecode JOIN productinventory piv ON p.productid = piv.productid"</t>
  </si>
  <si>
    <t>"SELECT p.productid AS productid, pv.businessentityid AS businessentityid, piv.productid AS piv_productid, piv.locationid AS locationid, pm.productmodelid AS productmodelid, u.unitmeasurecode AS unitmeasurecode FROM product p JOIN productvendor pv ON p.productid = pv.productid JOIN vendor v ON pv.businessentityid = v.businessentityid JOIN productmodel pm ON pm.productmodelid = p.productid JOIN unitmeasure u ON u.unitmeasurecode = p.sizeunitmeasurecode JOIN productinventory piv ON p.productid = piv.productid"</t>
  </si>
  <si>
    <t>"SELECT p.productid AS productid, pv.businessentityid AS businessentityid, piv.productid AS piv_productid, piv.locationid AS locationid, pm.productmodelid AS productmodelid, u.unitmeasurecode AS unitmeasurecode FROM product p JOIN productvendor pv ON p.productid = pv.productid JOIN vendor v ON pv.businessentityid = v.businessentityid JOIN productmodel pm ON pm.productmodelid = p.productid LEFT JOIN unitmeasure u ON u.unitmeasurecode = p.sizeunitmeasurecode JOIN productinventory piv ON p.productid = piv.productid"</t>
  </si>
  <si>
    <t>adventureworks_jc4</t>
  </si>
  <si>
    <t>"select p.productid,pv.businessentityid, piv.productid as piv_productid, piv.locationid, pm.productmodelid, u.unitmeasurecode from product p left join productvendor pv on p.productid = pv.productid left join vendor v on pv.businessentityid = v.BusinessEntityID join productmodel pm on pm.productmodelid = p.productmodelid left join unitmeasure u on u.unitmeasurecode = p.sizeunitmeasurecode join productinventory piv on p.productid = piv.productid"</t>
  </si>
  <si>
    <t>"SELECT p.productid AS productid, pv.businessentityid AS businessentityid, piv.productid AS piv_productid, piv.locationid AS locationid, pm.productmodelid AS productmodelid, u.unitmeasurecode AS unitmeasurecode FROM product p LEFT JOIN productvendor pv ON p.productid = pv.productid LEFT JOIN vendor v ON pv.businessentityid = v.businessentityid JOIN productmodel pm ON pm.productmodelid = p.productmodelid LEFT JOIN unitmeasure u ON u.unitmeasurecode = p.sizeunitmeasurecode JOIN productinventory piv ON p.productid = piv.productid"</t>
  </si>
  <si>
    <t>"SELECT p.productid AS productid, pv.businessentityid AS businessentityid, piv.productid AS piv_productid, piv.locationid AS locationid, pm.productmodelid AS productmodelid, u.unitmeasurecode AS unitmeasurecode FROM product p LEFT JOIN productvendor pv ON p.productid = pv.productid LEFT JOIN vendor v ON pv.businessentityid = v.businessentityid JOIN productmodel pm ON pm.productmodelid = p.productid JOIN unitmeasure u ON u.unitmeasurecode = p.sizeunitmeasurecode JOIN productinventory piv ON p.productid = piv.productid"</t>
  </si>
  <si>
    <t>"SELECT p.productid AS productid, pv.businessentityid AS businessentityid, piv.productid AS piv_productid, piv.locationid AS locationid, pm.productmodelid AS productmodelid, u.unitmeasurecode AS unitmeasurecode FROM product p LEFT JOIN productvendor pv ON p.productid = pv.productid LEFT JOIN vendor v ON pv.businessentityid = v.businessentityid JOIN productmodel pm ON pm.productmodelid = p.productid LEFT JOIN unitmeasure u ON u.unitmeasurecode = p.sizeunitmeasurecode JOIN productinventory piv ON p.productid = piv.productid"</t>
  </si>
  <si>
    <t>adventureworks_jc3</t>
  </si>
  <si>
    <t>"select p.productid,pv.businessentityid,pd.productid as pd_productid, pd.documentnode from product p join productvendor pv on p.productid = pv.productid join vendor v on pv.businessentityid = v.BusinessEntityID join productmodel pm on pm.productmodelid = p.productmodelid join unitmeasure u on u.unitmeasurecode = p.sizeunitmeasurecode join productdocument pd on p.productid = pd.productid"</t>
  </si>
  <si>
    <t>"SELECT p.productid AS productid, pv.businessentityid AS businessentityid, pd.productid AS pd_productid, pd.documentnode AS documentnode FROM product p JOIN productvendor pv ON p.productid = pv.productid LEFT JOIN vendor v ON pv.businessentityid = v.businessentityid JOIN productmodel pm ON pm.productmodelid = p.productmodelid JOIN unitmeasure u ON u.unitmeasurecode = p.sizeunitmeasurecode JOIN productdocument pd ON p.productid = pd.productid"</t>
  </si>
  <si>
    <t>"select p.productid,pv.businessentityid,pd.productid as pd_productid, pd.documentnode from product p JOIN productvendor pv on p.productid = pv.productid JOIN vendor v on pv.businessentityid = v.businessentityid JOIN productmodel pm on pm.productmodelid = p.productmodelid JOIN unitmeasure u on p.sellstartdate = u.modifieddate AND p.sizeunitmeasurecode = u.unitmeasurecode JOIN productdocument pd on p.productid = pd.productid"</t>
  </si>
  <si>
    <t>"select p.productid,pv.businessentityid,pd.productid as pd_productid, pd.documentnode from product p LEFT JOIN productvendor pv on p.productid = pv.productid LEFT JOIN vendor v on pv.businessentityid = v.businessentityid JOIN productmodel pm on pm.productmodelid = p.productmodelid JOIN unitmeasure u on p.sellstartdate = u.modifieddate AND p.sizeunitmeasurecode = u.unitmeasurecode JOIN productdocument pd on p.productid = pd.productid"</t>
  </si>
  <si>
    <t>adventureworks_jm1</t>
  </si>
  <si>
    <t>"select p.productid,pv.businessentityid, u.unitmeasurecode from product p left join productvendor pv on p.productid = pv.productid left join vendor v on pv.businessentityid = v.BusinessEntityID join productmodel pm on pm.productmodelid = p.productmodelid join unitmeasure u on u.unitmeasurecode = p.sizeunitmeasurecode"</t>
  </si>
  <si>
    <t>"SELECT p.productid AS productid, pv.businessentityid AS businessentityid, u.unitmeasurecode AS unitmeasurecode FROM product p LEFT JOIN productvendor pv ON p.productid = pv.productid LEFT JOIN vendor v ON pv.businessentityid = v.businessentityid JOIN productmodel pm ON pm.productmodelid = p.productmodelid JOIN unitmeasure u ON u.unitmeasurecode = p.sizeunitmeasurecode"</t>
  </si>
  <si>
    <t>"select p.productid,pv.businessentityid, u.unitmeasurecode from product p LEFT JOIN productvendor pv on p.productid = pv.productid LEFT JOIN vendor v on pv.businessentityid = v.businessentityid JOIN productmodel pm on pm.productmodelid = p.productmodelid JOIN unitmeasure u on p.sizeunitmeasurecode = u.unitmeasurecode"</t>
  </si>
  <si>
    <t>"select p.productid,pv.businessentityid, u.unitmeasurecode from product p JOIN productvendor pv on p.productid = pv.productid LEFT JOIN vendor v on pv.businessentityid = v.businessentityid JOIN productmodel pm on pm.productmodelid = p.productmodelid JOIN unitmeasure u on p.sizeunitmeasurecode = u.unitmeasurecode"</t>
  </si>
  <si>
    <t>"SELECT p.productid AS productid, pv.businessentityid AS businessentityid, u.unitmeasurecode AS unitmeasurecode FROM product p LEFT JOIN productvendor pv ON p.productid = pv.productid LEFT JOIN vendor v ON pv.businessentityid = v.businessentityid JOIN productmodel pm ON pm.productmodelid = p.productmodelid JOIN unitmeasure u ON p.sizeunitmeasurecode = u.unitmeasurecode"</t>
  </si>
  <si>
    <t>adventureworks_jc2</t>
  </si>
  <si>
    <t>"select p.productid,pv.businessentityid from product p join productvendor pv on p.productid = pv.productid  join vendor v on pv.businessentityid = v.BusinessEntityID join productmodel pm on pm.productmodelid = p.productmodelid join unitmeasure u on u.unitmeasurecode = p.sizeunitmeasurecode"</t>
  </si>
  <si>
    <t>"SELECT p.productid AS productid, pv.businessentityid AS businessentityid FROM product p JOIN productvendor pv ON p.productid = pv.productid LEFT JOIN vendor v ON pv.businessentityid = v.businessentityid JOIN productmodel pm ON pm.productmodelid = p.productmodelid JOIN unitmeasure u ON u.unitmeasurecode = p.sizeunitmeasurecode"</t>
  </si>
  <si>
    <t>"select p.productid,pv.businessentityid from product p JOIN productvendor pv on p.productid = pv.productid JOIN vendor v on pv.businessentityid = v.businessentityid JOIN productmodel pm on pm.productmodelid = p.productmodelid JOIN unitmeasure u on p.sellstartdate = u.modifieddate AND p.sizeunitmeasurecode = u.unitmeasurecode"</t>
  </si>
  <si>
    <t>"select p.productid,pv.businessentityid from product p LEFT JOIN productvendor pv on p.productid = pv.productid LEFT JOIN vendor v on pv.businessentityid = v.businessentityid JOIN productmodel pm on pm.productmodelid = p.productmodelid JOIN unitmeasure u on p.sellstartdate = u.modifieddate AND p.sizeunitmeasurecode = u.unitmeasurecode"</t>
  </si>
  <si>
    <t>"SELECT p.productid AS productid, pv.businessentityid AS businessentityid FROM product p JOIN productvendor pv ON p.productid = pv.productid LEFT JOIN vendor v ON pv.businessentityid = v.businessentityid JOIN productmodel pm ON pm.productmodelid = p.productmodelid JOIN unitmeasure u ON p.sellstartdate = u.modifieddate AND p.sizeunitmeasurecode = u.unitmeasurecode"</t>
  </si>
  <si>
    <t>adventureworks_jc1</t>
  </si>
  <si>
    <t>adventureworks_jm2</t>
  </si>
  <si>
    <t>"SELECT p.productid AS productid, pv.businessentityid AS businessentityid, u.unitmeasurecode AS unitmeasurecode FROM product p FULL JOIN productvendor pv ON p.productid = pv.productid LEFT JOIN vendor v ON pv.businessentityid = v.businessentityid JOIN productmodel pm ON pm.productmodelid = p.productmodelid JOIN unitmeasure u ON u.unitmeasurecode = p.sizeunitmeasurecode"</t>
  </si>
  <si>
    <t>"select p.productid,pv.businessentityid, u.unitmeasurecode from product p LEFT JOIN productvendor pv on p.productid = pv.productid LEFT JOIN vendor v on pv.businessentityid = v.businessentityid JOIN productmodel pm on pm.productmodelid = p.productmodelid LEFT JOIN unitmeasure u on p.sizeunitmeasurecode = u.unitmeasurecode"</t>
  </si>
  <si>
    <t>adventureworks_js5</t>
  </si>
  <si>
    <t>"select sh.salesorderid, sod.salesorderdetailid, so.specialofferid from salesorderheader sh join salesorderdetail sod on sh.salesorderid = sod.salesorderid right join specialoffer so on sod.specialofferid = so.specialofferid"</t>
  </si>
  <si>
    <t>"select sh.salesorderid, sod.salesorderdetailid, so.specialofferid from salesorderheader sh JOIN salesorderdetail sod on sh.orderdate = sod.modifieddate AND sh.salesorderid = sod.salesorderid RIGHT JOIN specialoffer so on sod.specialofferid = so.specialofferid"</t>
  </si>
  <si>
    <t>"SELECT sh.salesorderid AS salesorderid, sod.salesorderdetailid AS salesorderdetailid, so.specialofferid AS specialofferid FROM salesorderheader sh JOIN salesorderdetail sod ON sh.salesorderid = sod.salesorderid RIGHT JOIN specialoffer so ON sod.specialofferid = so.specialofferid"</t>
  </si>
  <si>
    <t>"select sh.salesorderid, sod.salesorderdetailid, so.specialofferid from salesorderheader sh JOIN salesorderdetail sod on sh.salesorderid = sod.salesorderid AND sh.orderdate = sod.modifieddate RIGHT JOIN specialoffer so on sod.specialofferid = so.specialofferid"</t>
  </si>
  <si>
    <t>"select sh.salesorderid, sod.salesorderdetailid, so.specialofferid from salesorderheader sh JOIN salesorderdetail sod on sh.orderdate = sod.modifieddate AND sh.salesorderid = sod.salesorderid JOIN specialoffer so on sod.specialofferid = so.specialofferid"</t>
  </si>
  <si>
    <t>"SELECT sh.salesorderid AS salesorderid, sod.salesorderdetailid AS salesorderdetailid, so.specialofferid AS specialofferid FROM salesorderheader sh JOIN salesorderdetail sod ON sh.orderdate = sod.modifieddate AND sh.salesorderid = sod.salesorderid RIGHT JOIN specialoffer so ON sod.specialofferid = so.specialofferid"</t>
  </si>
  <si>
    <t>adventureworks_js4</t>
  </si>
  <si>
    <t>"select sh.salesorderid, sod.salesorderdetailid, so.specialofferid from salesorderheader sh join salesorderdetail sod on sh.salesorderid = sod.salesorderid join specialoffer so on sod.specialofferid = so.specialofferid"</t>
  </si>
  <si>
    <t>"SELECT sh.salesorderid AS salesorderid, sod.salesorderdetailid AS salesorderdetailid, so.specialofferid AS specialofferid FROM salesorderheader sh JOIN salesorderdetail sod ON sh.salesorderid = sod.salesorderid JOIN specialoffer so ON sod.specialofferid = so.specialofferid"</t>
  </si>
  <si>
    <t>"select sh.salesorderid, sod.salesorderdetailid, so.specialofferid from salesorderheader sh JOIN salesorderdetail sod on sh.salesorderid = sod.salesorderid AND sh.orderdate = sod.modifieddate JOIN specialoffer so on sod.specialofferid = so.specialofferid"</t>
  </si>
  <si>
    <t>"SELECT sh.salesorderid AS salesorderid, sod.salesorderdetailid AS salesorderdetailid, so.specialofferid AS specialofferid FROM salesorderheader sh JOIN salesorderdetail sod ON sh.orderdate = sod.modifieddate AND sh.salesorderid = sod.salesorderid JOIN specialoffer so ON sod.specialofferid = so.specialofferid"</t>
  </si>
  <si>
    <t>adventureworks_jm3</t>
  </si>
  <si>
    <t>"select p.productid,pv.businessentityid, pm.productmodelid from product p left join productvendor pv on p.productid = pv.productid left join vendor v on pv.businessentityid = v.BusinessEntityID join productmodel pm on pm.productmodelid = p.productmodelid"</t>
  </si>
  <si>
    <t>"select p.productid,pv.businessentityid, pm.productmodelid from product p LEFT JOIN productvendor pv on p.productid = pv.productid LEFT JOIN vendor v on pv.businessentityid = v.businessentityid JOIN productmodel pm on p.productmodelid = pm.productmodelid"</t>
  </si>
  <si>
    <t>"select p.productid,pv.businessentityid, pm.productmodelid from product p LEFT JOIN productvendor pv on p.productid = pv.productid LEFT JOIN vendor v on pv.businessentityid = v.businessentityid JOIN productmodel pm on pm.productmodelid = p.productmodelid"</t>
  </si>
  <si>
    <t>adventureworks_jm4</t>
  </si>
  <si>
    <t>"select p.productid,pv.businessentityid, pm.productmodelid from product p join productvendor pv on p.productid = pv.productid left join vendor v on pv.businessentityid = v.BusinessEntityID join productmodel pm on pm.productmodelid = p.productmodelid"</t>
  </si>
  <si>
    <t>"SELECT p.productid AS productid, pv.businessentityid AS businessentityid, pm.productmodelid AS productmodelid FROM product p JOIN productvendor pv ON p.productid = pv.productid LEFT JOIN vendor v ON pv.businessentityid = v.businessentityid JOIN productmodel pm ON pm.productmodelid = p.productmodelid"</t>
  </si>
  <si>
    <t>"select p.productid,pv.businessentityid, pm.productmodelid from product p JOIN productvendor pv on p.productid = pv.productid LEFT JOIN vendor v on pv.businessentityid = v.businessentityid JOIN productmodel pm on p.productmodelid = pm.productmodelid"</t>
  </si>
  <si>
    <t>"select p.productid,pv.businessentityid, pm.productmodelid from product p JOIN productvendor pv on p.productid = pv.productid LEFT JOIN vendor v on pv.businessentityid = v.businessentityid JOIN productmodel pm on pm.productmodelid = p.productmodelid"</t>
  </si>
  <si>
    <t>"select p.productid,pv.businessentityid, pm.productmodelid from product p LEFT JOIN productvendor pv on p.productid = pv.productid LEFT JOIN vendor v on pv.businessentityid = v.businessentityid LEFT JOIN productmodel pm on p.productmodelid = pm.productmodelid"</t>
  </si>
  <si>
    <t>"SELECT p.productid AS productid, pv.businessentityid AS businessentityid, pm.productmodelid AS productmodelid FROM product p JOIN productvendor pv ON p.productid = pv.productid LEFT JOIN vendor v ON pv.businessentityid = v.businessentityid JOIN productmodel pm ON p.productmodelid = pm.productmodelid"</t>
  </si>
  <si>
    <t>adventureworks_js3</t>
  </si>
  <si>
    <t>"select sh.salesorderid, sod.salesorderdetailid, sp.businessentityid from salesorderheader sh join salesorderdetail sod on sh.salesorderid = sod.salesorderid join salesperson sp on sh.salespersonid = sp.businessentityid"</t>
  </si>
  <si>
    <t>"SELECT sh.salesorderid AS salesorderid, sod.salesorderdetailid AS salesorderdetailid, sp.businessentityid AS businessentityid FROM salesorderheader sh JOIN salesorderdetail sod ON sh.salesorderid = sod.salesorderid JOIN salesperson sp ON sh.salespersonid = sp.businessentityid"</t>
  </si>
  <si>
    <t>"select sh.salesorderid, sod.salesorderdetailid, sp.businessentityid from salesorderheader sh JOIN salesorderdetail sod on sh.orderdate = sod.modifieddate AND sh.salesorderid = sod.salesorderid JOIN salesperson sp on sh.salespersonid = sp.businessentityid"</t>
  </si>
  <si>
    <t>"select sh.salesorderid, sod.salesorderdetailid, sp.businessentityid from salesorderheader sh JOIN salesorderdetail sod on sh.salesorderid = sod.salesorderid AND sh.orderdate = sod.modifieddate JOIN salesperson sp on sh.salespersonid = sp.businessentityid"</t>
  </si>
  <si>
    <t>"select sh.salesorderid, sod.salesorderdetailid, sp.businessentityid from salesorderheader sh JOIN salesorderdetail sod on sh.orderdate = sod.modifieddate AND sh.salesorderid = sod.salesorderid LEFT JOIN salesperson sp on sh.salespersonid = sp.businessentityid"</t>
  </si>
  <si>
    <t>"SELECT sh.salesorderid AS salesorderid, sod.salesorderdetailid AS salesorderdetailid, sp.businessentityid AS businessentityid FROM salesorderheader sh JOIN salesorderdetail sod ON sh.orderdate = sod.modifieddate AND sh.salesorderid = sod.salesorderid JOIN salesperson sp ON sh.salespersonid = sp.businessentityid"</t>
  </si>
  <si>
    <t>adventureworks_js2</t>
  </si>
  <si>
    <t>"select sh.salesorderid, sod.salesorderdetailid, sp.businessentityid from salesorderheader sh join salesorderdetail sod on sh.salesorderid = sod.salesorderid left join salesperson sp on sh.salespersonid = sp.businessentityid"</t>
  </si>
  <si>
    <t>"SELECT sh.salesorderid AS salesorderid, sod.salesorderdetailid AS salesorderdetailid, sp.businessentityid AS businessentityid FROM salesorderheader sh JOIN salesorderdetail sod ON sh.salesorderid = sod.salesorderid LEFT JOIN salesperson sp ON sh.salespersonid = sp.businessentityid"</t>
  </si>
  <si>
    <t>"select sh.salesorderid, sod.salesorderdetailid, sp.businessentityid from salesorderheader sh JOIN salesorderdetail sod on sh.salesorderid = sod.salesorderid AND sh.orderdate = sod.modifieddate LEFT JOIN salesperson sp on sh.salespersonid = sp.businessentityid"</t>
  </si>
  <si>
    <t>"SELECT sh.salesorderid AS salesorderid, sod.salesorderdetailid AS salesorderdetailid, sp.businessentityid AS businessentityid FROM salesorderheader sh JOIN salesorderdetail sod ON sh.orderdate = sod.modifieddate AND sh.salesorderid = sod.salesorderid LEFT JOIN salesperson sp ON sh.salespersonid = sp.businessentityid"</t>
  </si>
  <si>
    <t>adventureworks_jm5</t>
  </si>
  <si>
    <t>"select p.productid,pv.businessentityid, pm.productmodelid, u.unitmeasurecode from product p left join productvendor pv on p.productid = pv.productid join vendor v on pv.businessentityid = v.BusinessEntityID join productmodel pm on pm.productmodelid = p.productmodelid join unitmeasure u on u.unitmeasurecode = p.sizeunitmeasurecode"</t>
  </si>
  <si>
    <t>"SELECT p.productid AS productid, pv.businessentityid AS businessentityid, pm.productmodelid AS productmodelid, u.unitmeasurecode AS unitmeasurecode FROM product p LEFT JOIN productvendor pv ON p.productid = pv.productid JOIN vendor v ON pv.businessentityid = v.businessentityid JOIN productmodel pm ON pm.productmodelid = p.productmodelid JOIN unitmeasure u ON u.unitmeasurecode = p.sizeunitmeasurecode"</t>
  </si>
  <si>
    <t>"select p.productid,pv.businessentityid, pm.productmodelid, u.unitmeasurecode from product p LEFT JOIN productvendor pv on p.productid = pv.productid JOIN vendor v on pv.businessentityid = v.businessentityid JOIN productmodel pm on pm.productmodelid = p.productmodelid JOIN unitmeasure u on p.sellstartdate = u.modifieddate AND p.sizeunitmeasurecode = u.unitmeasurecode"</t>
  </si>
  <si>
    <t>"select p.productid,pv.businessentityid, pm.productmodelid, u.unitmeasurecode from product p LEFT JOIN productvendor pv on p.productid = pv.productid JOIN vendor v on pv.businessentityid = v.businessentityid JOIN productmodel pm on pm.productmodelid = p.productmodelid JOIN unitmeasure u on u.unitmeasurecode = p.sizeunitmeasurecode AND p.sellstartdate = u.modifieddate"</t>
  </si>
  <si>
    <t>"select p.productid,pv.businessentityid, pm.productmodelid, u.unitmeasurecode from product p LEFT JOIN productvendor pv on p.productid = pv.productid JOIN vendor v on pv.businessentityid = v.businessentityid JOIN productmodel pm on pm.productmodelid = p.productmodelid LEFT JOIN unitmeasure u on p.sellstartdate = u.modifieddate AND p.sizeunitmeasurecode = u.unitmeasurecode"</t>
  </si>
  <si>
    <t>"SELECT p.productid AS productid, pv.businessentityid AS businessentityid, pm.productmodelid AS productmodelid, u.unitmeasurecode AS unitmeasurecode FROM product p LEFT JOIN productvendor pv ON p.productid = pv.productid JOIN vendor v ON pv.businessentityid = v.businessentityid JOIN productmodel pm ON pm.productmodelid = p.productmodelid JOIN unitmeasure u ON p.sellstartdate = u.modifieddate AND p.sizeunitmeasurecode = u.unitmeasurecode"</t>
  </si>
  <si>
    <t>employees_jc3</t>
  </si>
  <si>
    <t>"select e.emp_no as emp_no ,de.emp_no as dept_emp_emp_no,s.emp_no as s_emp_no, s.from_date as s_from_date, d.dept_no, t.emp_no as t_emp_no, t.title, t.from_date as t_from_date from employees e join salaries s on e.emp_no = s.emp_no left join titles t on e.emp_no = t.emp_no and t.from_date = s.from_date join dept_emp de on de.emp_no = e.emp_no join departments d on de.dept_no = d.dept_no where e.emp_no = 231013"</t>
  </si>
  <si>
    <t>"SELECT e.emp_no AS emp_no, de.emp_no AS dept_emp_emp_no, s.emp_no AS s_emp_no, s.from_date AS s_from_date, d.dept_no AS dept_no, t.emp_no AS t_emp_no, t.title AS title, t.from_date AS t_from_date FROM employees e JOIN salaries s ON e.emp_no = s.emp_no LEFT JOIN titles t ON e.emp_no = t.emp_no AND t.from_date = s.from_date JOIN dept_emp de ON de.emp_no = e.emp_no JOIN departments d ON de.dept_no = d.dept_no WHERE e.emp_no = 231013"</t>
  </si>
  <si>
    <t>"select e.emp_no as emp_no ,de.emp_no as dept_emp_emp_no,s.emp_no as s_emp_no, s.from_date as s_from_date, d.dept_no, t.emp_no as t_emp_no, t.title, t.from_date as t_from_date from employees e JOIN salaries s on e.emp_no = s.emp_no LEFT JOIN titles t on s.emp_no = t.emp_no AND t.from_date = s.from_date JOIN dept_emp de on de.emp_no = e.emp_no JOIN departments d on de.dept_no = d.dept_no where e.emp_no = 231013"</t>
  </si>
  <si>
    <t>"select e.emp_no as emp_no ,de.emp_no as dept_emp_emp_no,s.emp_no as s_emp_no, s.from_date as s_from_date, d.dept_no, t.emp_no as t_emp_no, t.title, t.from_date as t_from_date from employees e JOIN salaries s on e.emp_no = s.emp_no JOIN titles t on t.from_date = s.from_date AND e.emp_no = t.emp_no JOIN dept_emp de on de.emp_no = e.emp_no JOIN departments d on de.dept_no = d.dept_no where e.emp_no = 231013"</t>
  </si>
  <si>
    <t>"SELECT e.emp_no AS emp_no, de.emp_no AS dept_emp_emp_no, s.emp_no AS s_emp_no, s.from_date AS s_from_date, d.dept_no AS dept_no, t.emp_no AS t_emp_no, t.title AS title, t.from_date AS t_from_date FROM employees e JOIN salaries s ON e.emp_no = s.emp_no LEFT JOIN titles t ON t.from_date = s.from_date AND e.emp_no = t.emp_no JOIN dept_emp de ON de.emp_no = e.emp_no JOIN departments d ON de.dept_no = d.dept_no WHERE e.emp_no = 231013"</t>
  </si>
  <si>
    <t>employees_jc2</t>
  </si>
  <si>
    <t>"select e.emp_no as emp_no ,de.emp_no as dept_emp_emp_no,s.emp_no as s_emp_no, s.from_date as s_from_date, d.dept_no, t.emp_no as t_emp_no, t.title, t.from_date as t_from_date from employees e join salaries s on e.emp_no = s.emp_no join titles t on e.emp_no = t.emp_no and t.from_date = s.from_date join dept_emp de on de.emp_no = e.emp_no join departments d on de.dept_no = d.dept_no where e.emp_no = 231013"</t>
  </si>
  <si>
    <t>"SELECT e.emp_no AS emp_no, de.emp_no AS dept_emp_emp_no, s.emp_no AS s_emp_no, s.from_date AS s_from_date, d.dept_no AS dept_no, t.emp_no AS t_emp_no, t.title AS title, t.from_date AS t_from_date FROM employees e JOIN salaries s ON e.emp_no = s.emp_no RIGHT JOIN titles t ON e.emp_no = t.emp_no AND t.from_date = s.from_date JOIN dept_emp de ON de.emp_no = e.emp_no JOIN departments d ON de.dept_no = d.dept_no WHERE e.emp_no = 231013"</t>
  </si>
  <si>
    <t>"select e.emp_no as emp_no ,de.emp_no as dept_emp_emp_no,s.emp_no as s_emp_no, s.from_date as s_from_date, d.dept_no, t.emp_no as t_emp_no, t.title, t.from_date as t_from_date from employees e JOIN salaries s on e.emp_no = s.emp_no JOIN titles t on t.from_date = s.from_date AND e.emp_no = t.emp_no JOIN dept_emp de on de.emp_no = e.emp_no AND s.from_date = de.from_date AND t.to_date = de.to_date JOIN departments d on de.dept_no = d.dept_no where e.emp_no = 231013"</t>
  </si>
  <si>
    <t>"select e.emp_no as emp_no ,de.emp_no as dept_emp_emp_no,s.emp_no as s_emp_no, s.from_date as s_from_date, d.dept_no, t.emp_no as t_emp_no, t.title, t.from_date as t_from_date from employees e JOIN salaries s on e.emp_no = s.emp_no FULL JOIN titles t on t.from_date = s.from_date AND e.emp_no = t.emp_no JOIN dept_emp de on de.emp_no = e.emp_no AND s.from_date = de.from_date AND t.to_date = de.to_date JOIN departments d on de.dept_no = d.dept_no where e.emp_no = 231013"</t>
  </si>
  <si>
    <t>employees_jm1</t>
  </si>
  <si>
    <t>"select e.emp_no,s.from_date, de.emp_no as dept_emp_emp_no, de.dept_no from employees e join salaries s on e.emp_no = s.emp_no join titles t on e.emp_no = t.emp_no and t.from_date = s.from_date and t.to_date = s.to_date join dept_emp de on de.emp_no = e.emp_no where e.emp_no &lt; 231013"</t>
  </si>
  <si>
    <t>"select e.emp_no,s.from_date, de.emp_no as dept_emp_emp_no, de.dept_no from employees e JOIN salaries s on e.emp_no = s.emp_no JOIN titles t on e.emp_no = t.emp_no AND t.to_date = s.to_date AND s.from_date = t.from_date JOIN dept_emp de on de.emp_no = e.emp_no where e.emp_no &lt; 231013"</t>
  </si>
  <si>
    <t>"select e.emp_no,s.from_date, de.emp_no as dept_emp_emp_no, de.dept_no from employees e JOIN salaries s on e.emp_no = s.emp_no JOIN titles t on e.emp_no = t.emp_no AND t.from_date = s.from_date AND s.to_date = t.to_date JOIN dept_emp de on de.emp_no = e.emp_no where e.emp_no &lt; 231013"</t>
  </si>
  <si>
    <t>"select e.emp_no,s.from_date, de.emp_no as dept_emp_emp_no, de.dept_no from employees e JOIN salaries s on e.emp_no = s.emp_no JOIN titles t on e.emp_no = t.emp_no AND t.from_date = s.from_date AND t.to_date = s.to_date JOIN dept_emp de on de.emp_no = e.emp_no where e.emp_no &lt; 231013"</t>
  </si>
  <si>
    <t>"SELECT e.emp_no AS emp_no, s.from_date AS from_date, de.emp_no AS dept_emp_emp_no, de.dept_no AS dept_no FROM employees e JOIN salaries s ON e.emp_no = s.emp_no JOIN titles t ON e.emp_no = t.emp_no AND t.from_date = s.from_date AND t.to_date = s.to_date JOIN dept_emp de ON de.emp_no = e.emp_no WHERE e.emp_no &lt; 231013"</t>
  </si>
  <si>
    <t>employees_jc5</t>
  </si>
  <si>
    <t>"select e.emp_no as emp_no ,de.emp_no as dept_emp_emp_no,s.emp_no as s_emp_no, s.from_date as s_from_date, d.dept_no, t.emp_no as t_emp_no, t.title, t.from_date as t_from_date from employees e JOIN salaries s on e.emp_no = s.emp_no LEFT JOIN titles t on t.from_date = s.from_date AND e.emp_no = t.emp_no JOIN dept_emp de on de.emp_no = e.emp_no JOIN departments d on de.dept_no = d.dept_no where e.emp_no = 231013"</t>
  </si>
  <si>
    <t>employees_js1</t>
  </si>
  <si>
    <t>"select e.emp_no,s.from_date, t.title, t.emp_no as title_emp_no, t.from_date as title_from_date from employees e join salaries s on e.emp_no = s.emp_no join titles t on e.emp_no = t.emp_no and t.from_date = s.from_date  where e.emp_no &gt; 231013"</t>
  </si>
  <si>
    <t>"select e.emp_no,s.from_date, t.title, t.emp_no as title_emp_no, t.from_date as title_from_date from employees e JOIN salaries s on e.emp_no = s.emp_no JOIN titles t on e.emp_no = t.emp_no AND t.from_date = s.from_date where e.emp_no &gt; 231013"</t>
  </si>
  <si>
    <t>"select e.emp_no,s.from_date, t.title, t.emp_no as title_emp_no, t.from_date as title_from_date from employees e JOIN salaries s on e.emp_no = s.emp_no JOIN titles t on e.emp_no = t.emp_no AND s.from_date = t.from_date where e.emp_no &gt; 231013"</t>
  </si>
  <si>
    <t>"SELECT e.emp_no AS emp_no, s.from_date AS from_date, t.title AS title, t.emp_no AS title_emp_no, t.from_date AS title_from_date FROM employees e JOIN salaries s ON e.emp_no = s.emp_no JOIN titles t ON e.emp_no = t.emp_no AND t.from_date = s.from_date WHERE e.emp_no &gt; 231013"</t>
  </si>
  <si>
    <t>employees_js3</t>
  </si>
  <si>
    <t>"select e.emp_no,s.from_date, t.title, t.emp_no as title_emp_no, t.from_date as title_from_date from employees e join salaries s on e.emp_no = s.emp_no join titles t on e.emp_no = t.emp_no and t.from_date = s.from_date where e.emp_no &gt; 231013"</t>
  </si>
  <si>
    <t>"SELECT e.emp_no AS emp_no, s.from_date AS from_date, t.title AS title, t.emp_no AS title_emp_no, t.from_date AS title_from_date FROM employees e JOIN salaries s ON e.emp_no = s.emp_no RIGHT JOIN titles t ON e.emp_no = t.emp_no AND t.from_date = s.from_date WHERE e.emp_no &gt; 231013"</t>
  </si>
  <si>
    <t>employees_jc4</t>
  </si>
  <si>
    <t>employees_jm4</t>
  </si>
  <si>
    <t>"select e.emp_no,s.from_date, de.emp_no as dept_emp_emp_no, de.dept_no from employees e join salaries s on e.emp_no = s.emp_no join titles t on e.emp_no = t.emp_no and t.from_date = s.from_date and t.to_date = s.to_date join dept_emp de on de.emp_no = e.emp_no where s.from_date &gt; '1995-11-29'"</t>
  </si>
  <si>
    <t>"select e.emp_no,s.from_date, de.emp_no as dept_emp_emp_no, de.dept_no from employees e JOIN salaries s on e.emp_no = s.emp_no JOIN titles t on e.emp_no = t.emp_no AND t.to_date = s.to_date AND s.from_date = t.from_date JOIN dept_emp de on de.emp_no = e.emp_no where s.from_date &gt; '1995-11-29'"</t>
  </si>
  <si>
    <t>"select e.emp_no,s.from_date, de.emp_no as dept_emp_emp_no, de.dept_no from employees e JOIN salaries s on e.emp_no = s.emp_no JOIN titles t on e.emp_no = t.emp_no AND t.from_date = s.from_date AND s.to_date = t.to_date JOIN dept_emp de on de.emp_no = e.emp_no where s.from_date &gt; '1995-11-29'"</t>
  </si>
  <si>
    <t>"select e.emp_no,s.from_date, de.emp_no as dept_emp_emp_no, de.dept_no from employees e JOIN salaries s on e.emp_no = s.emp_no JOIN titles t on e.emp_no = t.emp_no AND t.from_date = s.from_date AND t.to_date = s.to_date JOIN dept_emp de on de.emp_no = e.emp_no where s.from_date &gt; '1995-11-29'"</t>
  </si>
  <si>
    <t>"SELECT e.emp_no AS emp_no, s.from_date AS from_date, de.emp_no AS dept_emp_emp_no, de.dept_no AS dept_no FROM employees e JOIN salaries s ON e.emp_no = s.emp_no JOIN titles t ON e.emp_no = t.emp_no AND t.from_date = s.from_date AND t.to_date = s.to_date JOIN dept_emp de ON de.emp_no = e.emp_no WHERE s.from_date &gt; '1995-11-29'"</t>
  </si>
  <si>
    <t>employees_js2</t>
  </si>
  <si>
    <t>"select e.emp_no as e_emp_no, t.emp_no as t_emp_no, s.from_date, t.title from employees e join salaries s on e.emp_no = s.emp_no join titles t on e.emp_no = t.emp_no and t.from_date = s.from_date  where e.emp_no &gt; 231013"</t>
  </si>
  <si>
    <t>"select e.emp_no as e_emp_no, t.emp_no as t_emp_no,s.from_date, t.title from employees e JOIN salaries s on e.emp_no = s.emp_no JOIN titles t on e.emp_no = t.emp_no AND t.from_date = s.from_date where e.emp_no &gt; 231013"</t>
  </si>
  <si>
    <t>"select e.emp_no as e_emp_no, t.emp_no as t_emp_no,s.from_date, t.title from employees e JOIN salaries s on e.emp_no = s.emp_no JOIN titles t on e.emp_no = t.emp_no AND s.from_date = t.from_date where e.emp_no &gt; 231013"</t>
  </si>
  <si>
    <t>"select e.emp_no as e_emp_no, t.emp_no as t_emp_no,s.from_date, t.title from employees e JOIN salaries s on e.emp_no = s.emp_no JOIN titles t on t.from_date = s.from_date AND e.emp_no = t.emp_no where e.emp_no &gt; 231013"</t>
  </si>
  <si>
    <t>"SELECT e.emp_no AS e_emp_no, t.emp_no AS t_emp_no, s.from_date AS from_date, t.title AS title FROM employees e JOIN salaries s ON e.emp_no = s.emp_no JOIN titles t ON e.emp_no = t.emp_no AND t.from_date = s.from_date WHERE e.emp_no &gt; 231013"</t>
  </si>
  <si>
    <t>employees_jm5</t>
  </si>
  <si>
    <t>"select e.emp_no,s.from_date, de.emp_no as dept_emp_emp_no, de.dept_no from employees e join salaries s on e.emp_no = s.emp_no join titles t on e.emp_no = t.emp_no and t.from_date = s.from_date and t.to_date = s.to_date join dept_emp de on de.emp_no = e.emp_no where s.to_date &gt; '1995-11-29'"</t>
  </si>
  <si>
    <t>"select e.emp_no,s.from_date, de.emp_no as dept_emp_emp_no, de.dept_no from employees e JOIN salaries s on e.emp_no = s.emp_no JOIN titles t on e.emp_no = t.emp_no AND t.to_date = s.to_date AND s.from_date = t.from_date JOIN dept_emp de on de.emp_no = e.emp_no where s.to_date &gt; '1995-11-29'"</t>
  </si>
  <si>
    <t>"select e.emp_no,s.from_date, de.emp_no as dept_emp_emp_no, de.dept_no from employees e JOIN salaries s on e.emp_no = s.emp_no JOIN titles t on e.emp_no = t.emp_no AND t.from_date = s.from_date AND s.to_date = t.to_date JOIN dept_emp de on de.emp_no = e.emp_no where s.to_date &gt; '1995-11-29'"</t>
  </si>
  <si>
    <t>"select e.emp_no,s.from_date, de.emp_no as dept_emp_emp_no, de.dept_no from employees e JOIN salaries s on e.emp_no = s.emp_no JOIN titles t on e.emp_no = t.emp_no AND t.from_date = s.from_date AND t.to_date = s.to_date JOIN dept_emp de on de.emp_no = e.emp_no where s.to_date &gt; '1995-11-29'"</t>
  </si>
  <si>
    <t>"SELECT e.emp_no AS emp_no, s.from_date AS from_date, de.emp_no AS dept_emp_emp_no, de.dept_no AS dept_no FROM employees e JOIN salaries s ON e.emp_no = s.emp_no JOIN titles t ON e.emp_no = t.emp_no AND t.from_date = s.from_date AND t.to_date = s.to_date JOIN dept_emp de ON de.emp_no = e.emp_no WHERE s.to_date &gt; '1995-11-29'"</t>
  </si>
  <si>
    <t>employees_jm2</t>
  </si>
  <si>
    <t>employees_js5</t>
  </si>
  <si>
    <t>"select e.emp_no,s.from_date, t.title, t.emp_no as title_emp_no, t.from_date as title_from_date from employees e join salaries s on e.emp_no = s.emp_no join titles t on e.emp_no = t.emp_no and t.from_date = s.from_date  where s.salary&gt; 53101"</t>
  </si>
  <si>
    <t>"select e.emp_no,s.from_date, t.title, t.emp_no as title_emp_no, t.from_date as title_from_date from employees e JOIN salaries s on e.emp_no = s.emp_no JOIN titles t on e.emp_no = t.emp_no AND t.from_date = s.from_date where s.salary&gt; 53101"</t>
  </si>
  <si>
    <t>"SELECT e.emp_no AS emp_no, s.from_date AS from_date, t.title AS title, t.emp_no AS title_emp_no, t.from_date AS title_from_date FROM employees e JOIN salaries s ON e.emp_no = s.emp_no JOIN titles t ON e.emp_no = t.emp_no AND t.from_date = s.from_date WHERE s.salary &gt; 53101"</t>
  </si>
  <si>
    <t>employees_jc1</t>
  </si>
  <si>
    <t>"SELECT e.emp_no AS emp_no, de.emp_no AS dept_emp_emp_no, s.emp_no AS s_emp_no, s.from_date AS s_from_date, d.dept_no AS dept_no, t.emp_no AS t_emp_no, t.title AS title, t.from_date AS t_from_date FROM employees e JOIN salaries s ON e.emp_no = s.emp_no JOIN titles t ON e.emp_no = t.emp_no AND t.from_date = s.from_date JOIN dept_emp de ON de.emp_no = e.emp_no JOIN departments d ON de.dept_no = d.dept_no WHERE e.emp_no = 231013"</t>
  </si>
  <si>
    <t>"select e.emp_no as emp_no ,de.emp_no as dept_emp_emp_no,s.emp_no as s_emp_no, s.from_date as s_from_date, d.dept_no, t.emp_no as t_emp_no, t.title, t.from_date as t_from_date from employees e JOIN salaries s on e.emp_no = s.emp_no JOIN titles t on e.emp_no = t.emp_no AND t.from_date = s.from_date JOIN dept_emp de on de.emp_no = e.emp_no AND s.from_date = de.from_date AND t.to_date = de.to_date JOIN departments d on de.dept_no = d.dept_no where e.emp_no = 231013"</t>
  </si>
  <si>
    <t>"select e.emp_no as emp_no ,de.emp_no as dept_emp_emp_no,s.emp_no as s_emp_no, s.from_date as s_from_date, d.dept_no, t.emp_no as t_emp_no, t.title, t.from_date as t_from_date from employees e JOIN salaries s on e.emp_no = s.emp_no LEFT JOIN titles t on e.emp_no = t.emp_no AND t.from_date = s.from_date JOIN dept_emp de on de.emp_no = e.emp_no AND s.from_date = de.from_date AND t.to_date = de.to_date JOIN departments d on de.dept_no = d.dept_no where e.emp_no = 231013"</t>
  </si>
  <si>
    <t>employees_js4</t>
  </si>
  <si>
    <t>"select e.emp_no as e_emp_no, t.emp_no as t_emp_no,s.from_date, t.title from employees e join salaries s on e.emp_no = s.emp_no join titles t on e.emp_no = t.emp_no and t.from_date = s.from_date where s.salary&gt; 53101"</t>
  </si>
  <si>
    <t>"select e.emp_no as e_emp_no, t.emp_no as t_emp_no,s.from_date, t.title from employees e JOIN salaries s on e.emp_no = s.emp_no JOIN titles t on e.emp_no = t.emp_no AND t.from_date = s.from_date where s.salary&gt; 53101"</t>
  </si>
  <si>
    <t>"SELECT e.emp_no AS e_emp_no, t.emp_no AS t_emp_no, s.from_date AS from_date, t.title AS title FROM employees e JOIN salaries s ON e.emp_no = s.emp_no JOIN titles t ON e.emp_no = t.emp_no AND t.from_date = s.from_date WHERE s.salary &gt; 53101"</t>
  </si>
  <si>
    <t>employees_jm3</t>
  </si>
  <si>
    <t>"select e.emp_no,s.from_date, de.emp_no as dept_emp_emp_no, de.dept_no from employees e join salaries s on e.emp_no = s.emp_no join titles t on e.emp_no = t.emp_no and t.from_date = s.from_date and t.to_date = s.to_date join dept_emp de on de.emp_no = e.emp_no where e.emp_no &gt; 231013"</t>
  </si>
  <si>
    <t>"select e.emp_no,s.from_date, de.emp_no as dept_emp_emp_no, de.dept_no from employees e JOIN salaries s on e.emp_no = s.emp_no JOIN titles t on e.emp_no = t.emp_no AND t.to_date = s.to_date AND s.from_date = t.from_date JOIN dept_emp de on de.emp_no = e.emp_no where e.emp_no &gt; 231013"</t>
  </si>
  <si>
    <t>"select e.emp_no,s.from_date, de.emp_no as dept_emp_emp_no, de.dept_no from employees e JOIN salaries s on e.emp_no = s.emp_no JOIN titles t on e.emp_no = t.emp_no AND t.from_date = s.from_date AND s.to_date = t.to_date JOIN dept_emp de on de.emp_no = e.emp_no where e.emp_no &gt; 231013"</t>
  </si>
  <si>
    <t>"select e.emp_no,s.from_date, de.emp_no as dept_emp_emp_no, de.dept_no from employees e JOIN salaries s on e.emp_no = s.emp_no JOIN titles t on e.emp_no = t.emp_no AND t.from_date = s.from_date AND t.to_date = s.to_date JOIN dept_emp de on de.emp_no = e.emp_no where e.emp_no &gt; 231013"</t>
  </si>
  <si>
    <t>"SELECT e.emp_no AS emp_no, s.from_date AS from_date, de.emp_no AS dept_emp_emp_no, de.dept_no AS dept_no FROM employees e JOIN salaries s ON e.emp_no = s.emp_no JOIN titles t ON e.emp_no = t.emp_no AND t.from_date = s.from_date AND t.to_date = s.to_date JOIN dept_emp de ON de.emp_no = e.emp_no WHERE e.emp_no &gt; 231013"</t>
  </si>
  <si>
    <t>polling_etl_jc3</t>
  </si>
  <si>
    <t>"select a.choiceid, a.respondentid, a.surveyid, a.questionid, a.context, c.id as cid, s.id as sid, aws.lastmodified from questions q join choices c on q.id = c.questionid join surveys s on q.surveyid = s.id join answers a on q.id = a.questionid join respondents r on a.respondentid = r.id join answersets aws on a.surveyid = aws.surveyid"</t>
  </si>
  <si>
    <t>"select a.choiceid, a.respondentid, a.surveyid, a.questionid, a.context, c.id as cid, s.id as sid, aws.lastmodified from questions q JOIN choices c on q.id = c.questionid JOIN surveys s on q.surveyid = s.id JOIN answers a on q.id = a.questionid JOIN respondents r on a.respondentid = r.id JOIN answersets aws on a.surveyid = aws.surveyid AND a.respondentid = aws.respondentid"</t>
  </si>
  <si>
    <t>"SELECT a.choiceid AS choiceid, a.respondentid AS respondentid, a.surveyid AS surveyid, a.questionid AS questionid, a.context AS context, c.id AS cid, s.id AS sid, aws.lastmodified AS lastmodified FROM questions q JOIN choices c ON q.id = c.questionid JOIN surveys s ON q.surveyid = s.id JOIN answers a ON q.id = a.questionid LEFT JOIN respondents r ON a.respondentid = r.id LEFT JOIN answersets aws ON a.surveyid = aws.surveyid"</t>
  </si>
  <si>
    <t>"select a.choiceid, a.respondentid, a.surveyid, a.questionid, a.context, c.id as cid, s.id as sid, aws.lastmodified from questions q JOIN choices c on q.id = c.questionid JOIN surveys s on q.surveyid = s.id LEFT JOIN answers a on q.id = a.questionid LEFT JOIN respondents r on a.respondentid = r.id LEFT JOIN answersets aws on a.surveyid = aws.surveyid AND a.respondentid = aws.respondentid"</t>
  </si>
  <si>
    <t>"SELECT a.choiceid AS choiceid, a.respondentid AS respondentid, a.surveyid AS surveyid, a.questionid AS questionid, a.context AS context, c.id AS cid, s.id AS sid, aws.lastmodified AS lastmodified FROM questions q JOIN choices c ON q.id = c.questionid JOIN surveys s ON q.surveyid = s.id JOIN answers a ON q.id = a.questionid LEFT JOIN respondents r ON a.respondentid = r.id LEFT JOIN answersets aws ON a.surveyid = aws.surveyid AND a.respondentid = aws.respondentid"</t>
  </si>
  <si>
    <t>polling_etl_jm1</t>
  </si>
  <si>
    <t>"select a.choiceid, a.respondentid, a.surveyid, a.questionid, a.context, c.id as cid, s.id as sid  from questions q join choices c on q.id = c.questionid join surveys s on q.surveyid = s.id join answers a on q.id = a.questionid"</t>
  </si>
  <si>
    <t>"select a.choiceid, a.respondentid, a.surveyid, a.questionid, a.context, c.id as cid, s.id as sid  from questions q JOIN choices c on q.id = c.questionid JOIN surveys s on q.surveyid = s.id JOIN answers a on q.id = a.questionid"</t>
  </si>
  <si>
    <t>"SELECT a.choiceid AS choiceid, a.respondentid AS respondentid, a.surveyid AS surveyid, a.questionid AS questionid, a.context AS context, c.id AS cid, s.id AS sid FROM questions q JOIN choices c ON q.id = c.questionid JOIN surveys s ON q.surveyid = s.id JOIN answers a ON q.id = a.questionid"</t>
  </si>
  <si>
    <t>"select a.choiceid, a.respondentid, a.surveyid, a.questionid, a.context, c.id as cid, s.id as sid  from questions q JOIN choices c on q.id = c.questionid JOIN surveys s on q.surveyid = s.id LEFT JOIN answers a on q.id = a.questionid"</t>
  </si>
  <si>
    <t>polling_etl_jc2</t>
  </si>
  <si>
    <t>"select a.choiceid, a.respondentid, a.surveyid, a.questionid, a.context, c.id as cid, s.id as sid,r.id as respondents_id from questions q join choices c on q.id = c.questionid join surveys s on q.surveyid = s.id join answers a on q.id = a.questionid and a.surveyid = s.id join respondents r on a.respondentid = r.id"</t>
  </si>
  <si>
    <t>"select a.choiceid, a.respondentid, a.surveyid, a.questionid, a.context, c.id as cid, s.id as sid,r.id as respondents_id from questions q JOIN choices c on q.id = c.questionid JOIN surveys s on q.surveyid = s.id JOIN answers a on q.id = a.questionid AND a.surveyid = s.id JOIN respondents r on s.appid = r.app_id AND a.respondentid = r.id"</t>
  </si>
  <si>
    <t>"select a.choiceid, a.respondentid, a.surveyid, a.questionid, a.context, c.id as cid, s.id as sid,r.id as respondents_id from questions q JOIN choices c on q.id = c.questionid JOIN surveys s on q.surveyid = s.id JOIN answers a on q.id = a.questionid AND q.surveyid = a.surveyid JOIN respondents r on a.respondentid = r.id AND s.appid = r.app_id"</t>
  </si>
  <si>
    <t>"SELECT a.choiceid AS choiceid, a.respondentid AS respondentid, a.surveyid AS surveyid, a.questionid AS questionid, a.context AS context, c.id AS cid, s.id AS sid, r.id AS respondents_id FROM questions q JOIN choices c ON q.id = c.questionid JOIN surveys s ON q.surveyid = s.id JOIN answers a ON q.id = a.questionid AND a.surveyid = s.id LEFT JOIN respondents r ON a.respondentid = r.id"</t>
  </si>
  <si>
    <t>"select a.choiceid, a.respondentid, a.surveyid, a.questionid, a.context, c.id as cid, s.id as sid,r.id as respondents_id from questions q JOIN choices c on q.id = c.questionid JOIN surveys s on q.surveyid = s.id LEFT JOIN answers a on q.id = a.questionid AND a.surveyid = s.id LEFT JOIN respondents r on s.appid = r.app_id AND a.respondentid = r.id"</t>
  </si>
  <si>
    <t>"SELECT a.choiceid AS choiceid, a.respondentid AS respondentid, a.surveyid AS surveyid, a.questionid AS questionid, a.context AS context, c.id AS cid, s.id AS sid, r.id AS respondents_id FROM questions q JOIN choices c ON q.id = c.questionid JOIN surveys s ON q.surveyid = s.id JOIN answers a ON q.id = a.questionid AND a.surveyid = s.id LEFT JOIN respondents r ON s.appid = r.app_id AND a.respondentid = r.id"</t>
  </si>
  <si>
    <t>polling_etl_js1</t>
  </si>
  <si>
    <t>"select a.choiceid, a.respondentid, a.surveyid, a.questionid, a.context, c.id as cid, q.surveyid as sid from questions q join choices c on q.id = c.questionid left join answers a on q.id = a.questionid "</t>
  </si>
  <si>
    <t>"select a.choiceid, a.respondentid, a.surveyid, a.questionid, a.context, c.id as cid, q.surveyid as sid from questions q JOIN choices c on q.id = c.questionid LEFT JOIN answers a on q.id = a.questionid "</t>
  </si>
  <si>
    <t>"select a.choiceid, a.respondentid, a.surveyid, a.questionid, a.context, c.id as cid, q.surveyid as sid from questions q JOIN choices c on q.id = c.questionid LEFT JOIN answers a on q.id = a.questionid"</t>
  </si>
  <si>
    <t>"SELECT a.choiceid AS choiceid, a.respondentid AS respondentid, a.surveyid AS surveyid, a.questionid AS questionid, a.context AS context, c.id AS cid, q.surveyid AS sid FROM questions q JOIN choices c ON q.id = c.questionid LEFT JOIN answers a ON q.id = a.questionid"</t>
  </si>
  <si>
    <t>"select a.choiceid, a.respondentid, a.surveyid, a.questionid, a.context, c.id as cid, q.surveyid as sid from questions q JOIN choices c on q.id = c.questionid JOIN answers a on q.id = a.questionid"</t>
  </si>
  <si>
    <t>polling_etl_jc5</t>
  </si>
  <si>
    <t>"select a.etl_time, c.id as cid, q.id as qid, s.id as sid, r.id as rid, aws.lastmodified from questions q join choices c on q.id = c.questionid join surveys s on q.surveyid = s.id join answers a on s.id = a.surveyid join respondents r on a.respondentid = r.id join answersets aws on a.surveyid = aws.surveyid and r.id = a.respondentid"</t>
  </si>
  <si>
    <t>"select a.etl_time, c.id as cid, q.id as qid, s.id as sid, r.id as rid, aws.lastmodified from questions q JOIN choices c on q.id = c.questionid JOIN surveys s on q.surveyid = s.id JOIN answers a on s.id = a.surveyid JOIN respondents r on a.respondentid = r.id AND s.appid = r.app_id JOIN answersets aws on q.surveyid = aws.surveyid AND a.respondentid = aws.respondentid"</t>
  </si>
  <si>
    <t>"select a.etl_time, c.id as cid, q.id as qid, s.id as sid, r.id as rid, aws.lastmodified from questions q JOIN choices c on q.id = c.questionid JOIN surveys s on q.surveyid = s.id JOIN answers a on s.id = a.surveyid JOIN respondents r on a.respondentid = r.id AND s.appid = r.app_id JOIN answersets aws on a.surveyid = aws.surveyid AND a.respondentid = aws.respondentid"</t>
  </si>
  <si>
    <t>"SELECT a.etl_time AS etl_time, c.id AS cid, q.id AS qid, s.id AS sid, r.id AS rid, aws.lastmodified AS lastmodified FROM questions q JOIN choices c ON q.id = c.questionid JOIN surveys s ON q.surveyid = s.id JOIN answers a ON s.id = a.surveyid LEFT JOIN respondents r ON a.respondentid = r.id FULL JOIN answersets aws ON a.surveyid = aws.surveyid AND r.id = a.respondentid"</t>
  </si>
  <si>
    <t>"select a.etl_time, c.id as cid, q.id as qid, s.id as sid, r.id as rid, aws.lastmodified from questions q JOIN choices c on q.id = c.questionid JOIN surveys s on q.surveyid = s.id JOIN answers a on s.id = a.surveyid FULL JOIN respondents r on a.respondentid = r.id AND s.appid = r.app_id FULL JOIN answersets aws on a.surveyid = aws.surveyid AND a.respondentid = aws.respondentid"</t>
  </si>
  <si>
    <t>"SELECT a.etl_time AS etl_time, c.id AS cid, q.id AS qid, s.id AS sid, r.id AS rid, aws.lastmodified AS lastmodified FROM questions q JOIN choices c ON q.id = c.questionid JOIN surveys s ON q.surveyid = s.id JOIN answers a ON s.id = a.surveyid LEFT JOIN respondents r ON a.respondentid = r.id AND s.appid = r.app_id FULL JOIN answersets aws ON a.surveyid = aws.surveyid AND a.respondentid = aws.respondentid"</t>
  </si>
  <si>
    <t>polling_etl_jc4</t>
  </si>
  <si>
    <t>"select a.etl_time, c.id as cid, q.id as qid, s.id as sid, r.id as rid, aws.lastmodified from questions q join choices c on q.id = c.questionid join surveys s on q.surveyid = s.id join answers a on q.id = a.questionid join respondents r on a.respondentid = r.id join answersets aws on a.surveyid = aws.surveyid and r.id = a.respondentid"</t>
  </si>
  <si>
    <t>"select a.etl_time, c.id as cid, q.id as qid, s.id as sid, r.id as rid, aws.lastmodified from questions q JOIN choices c on q.id = c.questionid JOIN surveys s on q.surveyid = s.id JOIN answers a on q.id = a.questionid JOIN respondents r on a.respondentid = r.id JOIN answersets aws on a.surveyid = aws.surveyid AND a.respondentid = aws.respondentid"</t>
  </si>
  <si>
    <t>"SELECT a.etl_time AS etl_time, c.id AS cid, q.id AS qid, s.id AS sid, r.id AS rid, aws.lastmodified AS lastmodified FROM questions q JOIN choices c ON q.id = c.questionid JOIN surveys s ON q.surveyid = s.id JOIN answers a ON q.id = a.questionid JOIN respondents r ON a.respondentid = r.id LEFT JOIN answersets aws ON a.surveyid = aws.surveyid AND r.id = a.respondentid"</t>
  </si>
  <si>
    <t>"select a.etl_time, c.id as cid, q.id as qid, s.id as sid, r.id as rid, aws.lastmodified from questions q JOIN choices c on q.id = c.questionid JOIN surveys s on q.surveyid = s.id JOIN answers a on q.id = a.questionid RIGHT JOIN respondents r on a.respondentid = r.id LEFT JOIN answersets aws on a.surveyid = aws.surveyid AND a.respondentid = aws.respondentid"</t>
  </si>
  <si>
    <t>"SELECT a.etl_time AS etl_time, c.id AS cid, q.id AS qid, s.id AS sid, r.id AS rid, aws.lastmodified AS lastmodified FROM questions q JOIN choices c ON q.id = c.questionid JOIN surveys s ON q.surveyid = s.id JOIN answers a ON q.id = a.questionid JOIN respondents r ON a.respondentid = r.id LEFT JOIN answersets aws ON a.surveyid = aws.surveyid AND a.respondentid = aws.respondentid"</t>
  </si>
  <si>
    <t>polling_etl_jm4</t>
  </si>
  <si>
    <t>"select a.etl_time, q.id as qid, c.id as cid, s.id as sid, aws.lastmodified from questions q join choices c on q.id = c.questionid join surveys s on q.surveyid = s.id join answers a on q.id = a.questionid and s.id = a.surveyid join answersets aws on aws.surveyid = s.id and aws.context = a.context"</t>
  </si>
  <si>
    <t>"select a.etl_time, q.id as qid, c.id as cid, s.id as sid, aws.lastmodified from questions q JOIN choices c on q.id = c.questionid JOIN surveys s on q.surveyid = s.id JOIN answers a on q.id = a.questionid AND s.id = a.surveyid JOIN answersets aws on aws.surveyid = s.id AND a.respondentid = aws.respondentid AND a.context = aws.context"</t>
  </si>
  <si>
    <t>"select a.etl_time, q.id as qid, c.id as cid, s.id as sid, aws.lastmodified from questions q JOIN choices c on q.id = c.questionid JOIN surveys s on q.surveyid = s.id JOIN answers a on q.id = a.questionid AND s.id = a.surveyid JOIN answersets aws on aws.surveyid = s.id AND a.context = aws.context"</t>
  </si>
  <si>
    <t>"SELECT a.etl_time AS etl_time, q.id AS qid, c.id AS cid, s.id AS sid, aws.lastmodified AS lastmodified FROM questions q JOIN choices c ON q.id = c.questionid JOIN surveys s ON q.surveyid = s.id JOIN answers a ON q.id = a.questionid AND s.id = a.surveyid LEFT JOIN answersets aws ON aws.surveyid = s.id AND aws.context = a.context"</t>
  </si>
  <si>
    <t>"select a.etl_time, q.id as qid, c.id as cid, s.id as sid, aws.lastmodified from questions q JOIN choices c on q.id = c.questionid JOIN surveys s on q.surveyid = s.id LEFT JOIN answers a on q.id = a.questionid AND s.id = a.surveyid LEFT JOIN answersets aws on aws.surveyid = s.id AND a.context = aws.context "</t>
  </si>
  <si>
    <t>"SELECT a.etl_time AS etl_time, q.id AS qid, c.id AS cid, s.id AS sid, aws.lastmodified AS lastmodified FROM questions q JOIN choices c ON q.id = c.questionid JOIN surveys s ON q.surveyid = s.id JOIN answers a ON q.id = a.questionid AND s.id = a.surveyid LEFT JOIN answersets aws ON aws.surveyid = s.id AND a.context = aws.context"</t>
  </si>
  <si>
    <t>polling_etl_js3</t>
  </si>
  <si>
    <t>polling_etl_js2</t>
  </si>
  <si>
    <t>polling_etl_jm5</t>
  </si>
  <si>
    <t>"select a.choiceid, a.respondentid, a.surveyid, a.questionid, a.context, c.id as cid, s.id as sid from questions q join choices c on q.id = c.questionid join surveys s on q.surveyid = s.id join answers a on q.id = a.questionid and s.id = a.surveyid and a.choiceid = c.id"</t>
  </si>
  <si>
    <t>"select a.choiceid, a.respondentid, a.surveyid, a.questionid, a.context, c.id as cid, s.id as sid from questions q JOIN choices c on q.id = c.questionid JOIN surveys s on q.surveyid = s.id JOIN answers a on q.id = a.questionid AND s.id = a.surveyid AND c.id = a.choiceid"</t>
  </si>
  <si>
    <t>"SELECT a.choiceid AS choiceid, a.respondentid AS respondentid, a.surveyid AS surveyid, a.questionid AS questionid, a.context AS context, c.id AS cid, s.id AS sid FROM questions q JOIN choices c ON q.id = c.questionid JOIN surveys s ON q.surveyid = s.id JOIN answers a ON q.id = a.questionid AND s.id = a.surveyid AND a.choiceid = c.id"</t>
  </si>
  <si>
    <t>"select a.choiceid, a.respondentid, a.surveyid, a.questionid, a.context, c.id as cid, s.id as sid from questions q JOIN choices c on q.id = c.questionid JOIN surveys s on q.surveyid = s.id LEFT JOIN answers a on q.id = a.questionid AND s.id = a.surveyid AND c.id = a.choiceid"</t>
  </si>
  <si>
    <t>"SELECT a.choiceid AS choiceid, a.respondentid AS respondentid, a.surveyid AS surveyid, a.questionid AS questionid, a.context AS context, c.id AS cid, s.id AS sid FROM questions q JOIN choices c ON q.id = c.questionid JOIN surveys s ON q.surveyid = s.id JOIN answers a ON q.id = a.questionid AND s.id = a.surveyid AND c.id = a.choiceid"</t>
  </si>
  <si>
    <t>polling_etl_jc1</t>
  </si>
  <si>
    <t>"select a.choiceid, a.respondentid, a.surveyid, a.questionid, a.context, c.id as cid, s.id as sid, r.id as rid from questions q join choices c on q.id = c.questionid join surveys s on q.surveyid = s.id join answers a on q.id = a.questionid join respondents r on a.respondentid = r.id"</t>
  </si>
  <si>
    <t>"select a.choiceid, a.respondentid, a.surveyid, a.questionid, a.context, c.id as cid, s.id as sid, r.id as rid from questions q JOIN choices c on q.id = c.questionid JOIN surveys s on q.surveyid = s.id JOIN answers a on q.id = a.questionid JOIN respondents r on a.respondentid = r.id"</t>
  </si>
  <si>
    <t>"SELECT a.choiceid AS choiceid, a.respondentid AS respondentid, a.surveyid AS surveyid, a.questionid AS questionid, a.context AS context, c.id AS cid, s.id AS sid, r.id AS rid FROM questions q JOIN choices c ON q.id = c.questionid JOIN surveys s ON q.surveyid = s.id JOIN answers a ON q.id = a.questionid JOIN respondents r ON a.respondentid = r.id"</t>
  </si>
  <si>
    <t>"select a.choiceid, a.respondentid, a.surveyid, a.questionid, a.context, c.id as cid, s.id as sid, r.id as rid from questions q JOIN choices c on q.id = c.questionid JOIN surveys s on q.surveyid = s.id JOIN answers a on q.id = a.questionid RIGHT JOIN respondents r on a.respondentid = r.id"</t>
  </si>
  <si>
    <t>polling_etl_jm2</t>
  </si>
  <si>
    <t>"select a.choiceid, a.respondentid, a.surveyid, a.questionid, a.context, c.id as cid, s.id as sid  from questions q join choices c on q.id = c.questionid join surveys s on q.surveyid = s.id join answers a on q.id = a.questionid and s.id = a.surveyid"</t>
  </si>
  <si>
    <t>"select a.choiceid, a.respondentid, a.surveyid, a.questionid, a.context, c.id as cid, s.id as sid  from questions q JOIN choices c on q.id = c.questionid JOIN surveys s on q.surveyid = s.id JOIN answers a on s.id = a.surveyid AND q.id = a.questionid"</t>
  </si>
  <si>
    <t>"select a.choiceid, a.respondentid, a.surveyid, a.questionid, a.context, c.id as cid, s.id as sid  from questions q JOIN choices c on q.id = c.questionid JOIN surveys s on q.surveyid = s.id JOIN answers a on q.id = a.questionid AND q.surveyid = a.surveyid"</t>
  </si>
  <si>
    <t>"SELECT a.choiceid AS choiceid, a.respondentid AS respondentid, a.surveyid AS surveyid, a.questionid AS questionid, a.context AS context, c.id AS cid, s.id AS sid FROM questions q JOIN choices c ON q.id = c.questionid JOIN surveys s ON q.surveyid = s.id JOIN answers a ON q.id = a.questionid AND s.id = a.surveyid"</t>
  </si>
  <si>
    <t>"select a.choiceid, a.respondentid, a.surveyid, a.questionid, a.context, c.id as cid, s.id as sid  from questions q JOIN choices c on q.id = c.questionid JOIN surveys s on q.surveyid = s.id LEFT JOIN answers a on s.id = a.surveyid AND q.id = a.questionid"</t>
  </si>
  <si>
    <t>"SELECT a.choiceid AS choiceid, a.respondentid AS respondentid, a.surveyid AS surveyid, a.questionid AS questionid, a.context AS context, c.id AS cid, s.id AS sid FROM questions q JOIN choices c ON q.id = c.questionid JOIN surveys s ON q.surveyid = s.id JOIN answers a ON s.id = a.surveyid AND q.id = a.questionid"</t>
  </si>
  <si>
    <t>polling_etl_js5</t>
  </si>
  <si>
    <t>polling_etl_js4</t>
  </si>
  <si>
    <t>polling_etl_jm3</t>
  </si>
  <si>
    <t>"select a.etl_time, q.id as qid, c.id as cid, s.id as sid, aws.lastmodified from questions q join choices c on q.id = c.questionid join surveys s on q.surveyid = s.id join answers a on q.id = a.questionid and s.id = a.surveyid join answersets aws on aws.surveyid = s.id"</t>
  </si>
  <si>
    <t>"select a.etl_time, q.id as qid, c.id as cid, s.id as sid, aws.lastmodified from questions q JOIN choices c on q.id = c.questionid JOIN surveys s on q.surveyid = s.id JOIN answers a on s.id = a.surveyid AND q.id = a.questionid JOIN answersets aws on aws.surveyid = s.id AND a.respondentid = aws.respondentid"</t>
  </si>
  <si>
    <t>"select a.etl_time, q.id as qid, c.id as cid, s.id as sid, aws.lastmodified from questions q JOIN choices c on q.id = c.questionid JOIN surveys s on q.surveyid = s.id JOIN answers a on q.id = a.questionid AND q.surveyid = a.surveyid JOIN answersets aws on aws.surveyid = s.id"</t>
  </si>
  <si>
    <t>"SELECT a.etl_time AS etl_time, q.id AS qid, c.id AS cid, s.id AS sid, aws.lastmodified AS lastmodified FROM questions q JOIN choices c ON q.id = c.questionid JOIN surveys s ON q.surveyid = s.id JOIN answers a ON q.id = a.questionid AND s.id = a.surveyid JOIN answersets aws ON aws.surveyid = s.id"</t>
  </si>
  <si>
    <t>"select a.etl_time, q.id as qid, c.id as cid, s.id as sid, aws.lastmodified from questions q JOIN choices c on q.id = c.questionid JOIN surveys s on q.surveyid = s.id LEFT JOIN answers a on q.id = a.questionid AND q.surveyid = a.surveyid LEFT JOIN answersets aws on aws.surveyid = s.id"</t>
  </si>
  <si>
    <t>"SELECT a.etl_time AS etl_time, q.id AS qid, c.id AS cid, s.id AS sid, aws.lastmodified AS lastmodified FROM questions q JOIN choices c ON q.id = c.questionid JOIN surveys s ON q.surveyid = s.id JOIN answers a ON q.id = a.questionid AND q.surveyid = a.surveyid JOIN answersets aws ON aws.surveyid = s.id"</t>
  </si>
  <si>
    <t>data_collector_jc4</t>
  </si>
  <si>
    <t>"select i.instance_id,app.id as app_id, lg.login_id,db.database_id,tbl.table_id,ix.stat_id from instances i join databases db on i.instance_id = db.instance_id join logins lg on lg.instance_id = i.instance_id join applications app on app.id = db.application_id join pg_table_stats tbl on tbl.database_id = db.database_id join index_stats ix on ix.database_id = tbl.database_id and tbl.table_id = ix.table_id "</t>
  </si>
  <si>
    <t>"SELECT i.instance_id AS instance_id, app.id AS app_id, lg.login_id AS login_id, db.database_id AS database_id, tbl.table_id AS table_id, ix.stat_id AS stat_id FROM instances i JOIN databases db ON i.instance_id = db.instance_id JOIN logins lg ON lg.instance_id = i.instance_id JOIN applications app ON app.id = db.application_id JOIN pg_table_stats tbl ON tbl.database_id = db.database_id JOIN index_stats ix ON ix.database_id = tbl.database_id AND tbl.table_id = ix.table_id"</t>
  </si>
  <si>
    <t>"select i.instance_id,app.id as app_id, lg.login_id,db.database_id,tbl.table_id,ix.stat_id from instances i JOIN databases db on i.instance_id = db.instance_id JOIN logins lg on i.instance_id = lg.instance_id JOIN applications app on app.id = db.application_id JOIN pg_table_stats tbl on tbl.database_id = db.database_id JOIN index_stats ix on ix.database_id = tbl.database_id AND tbl.table_id = ix.table_id AND i.instance_id = ix.instance_id AND tbl.owner = ix.owner "</t>
  </si>
  <si>
    <t>"select i.instance_id,app.id as app_id, lg.login_id,db.database_id,tbl.table_id,ix.stat_id from instances i JOIN databases db on i.instance_id = db.instance_id JOIN logins lg on lg.instance_id = i.instance_id JOIN applications app on app.id = db.application_id JOIN pg_table_stats tbl on tbl.database_id = db.database_id JOIN index_stats ix on ix.database_id = tbl.database_id AND tbl.table_id = ix.table_id AND i.instance_id = ix.instance_id AND tbl.owner = ix.owner "</t>
  </si>
  <si>
    <t>"select i.instance_id,app.id as app_id, lg.login_id,db.database_id,tbl.table_id,ix.stat_id from instances i JOIN databases db on i.instance_id = db.instance_id JOIN logins lg on i.instance_id = lg.instance_id LEFT JOIN applications app on app.id = db.application_id JOIN pg_table_stats tbl on tbl.database_id = db.database_id JOIN index_stats ix on ix.database_id = tbl.database_id AND tbl.table_id = ix.table_id AND i.instance_id = ix.instance_id AND tbl.owner = ix.owner "</t>
  </si>
  <si>
    <t>"SELECT i.instance_id AS instance_id, app.id AS app_id, lg.login_id AS login_id, db.database_id AS database_id, tbl.table_id AS table_id, ix.stat_id AS stat_id FROM instances i JOIN databases db ON i.instance_id = db.instance_id JOIN logins lg ON i.instance_id = lg.instance_id JOIN applications app ON app.id = db.application_id JOIN pg_table_stats tbl ON tbl.database_id = db.database_id JOIN index_stats ix ON ix.database_id = tbl.database_id AND tbl.table_id = ix.table_id AND i.instance_id = ix.instance_id AND tbl.owner = ix.owner"</t>
  </si>
  <si>
    <t>data_collector_js1</t>
  </si>
  <si>
    <t>"select i.instance_id, s.stat_id from instances i join index_stats s on i.instance_id = s.instance_id "</t>
  </si>
  <si>
    <t>"SELECT i.instance_id AS instance_id, s.stat_id AS stat_id FROM instances i JOIN index_stats s ON i.instance_id = s.instance_id"</t>
  </si>
  <si>
    <t>"select i.instance_id, s.stat_id from instances i JOIN index_stats s on i.instance_id = s.instance_id "</t>
  </si>
  <si>
    <t>"select i.instance_id, s.stat_id from instances i JOIN index_stats s on i.instance_id = s.instance_id"</t>
  </si>
  <si>
    <t>"select i.instance_id, s.stat_id from instances i LEFT JOIN index_stats s on i.instance_id = s.instance_id"</t>
  </si>
  <si>
    <t>data_collector_jc5</t>
  </si>
  <si>
    <t>"select i.instance_id,app.id as app_id, lg.login_id,db.database_id,tbl.table_id,ix.stat_id from instances i join databases db on i.instance_id = db.instance_id join logins lg on lg.instance_id = i.instance_id left join applications app on app.id = db.application_id join pg_table_stats tbl on tbl.database_id = db.database_id join index_stats ix on ix.database_id = tbl.database_id and tbl.table_id = ix.table_id "</t>
  </si>
  <si>
    <t>"SELECT i.instance_id AS instance_id, app.id AS app_id, lg.login_id AS login_id, db.database_id AS database_id, tbl.table_id AS table_id, ix.stat_id AS stat_id FROM instances i JOIN databases db ON i.instance_id = db.instance_id JOIN logins lg ON lg.instance_id = i.instance_id LEFT JOIN applications app ON app.id = db.application_id JOIN pg_table_stats tbl ON tbl.database_id = db.database_id JOIN index_stats ix ON ix.database_id = tbl.database_id AND tbl.table_id = ix.table_id"</t>
  </si>
  <si>
    <t>data_collector_jm2</t>
  </si>
  <si>
    <t>"select i.instance_id,db.database_id,tbl.table_id,ix.stat_id from instances i join databases db on i.instance_id = db.instance_id join pg_table_stats tbl on tbl.database_id = db.database_id join index_stats ix on ix.database_id = tbl.database_id and tbl.table_id = ix.table_id "</t>
  </si>
  <si>
    <t>"select i.instance_id,db.database_id,tbl.table_id,ix.stat_id from instances i JOIN databases db on i.instance_id = db.instance_id JOIN pg_table_stats tbl on tbl.database_id = db.database_id RIGHT JOIN index_stats ix on ix.database_id = tbl.database_id AND i.instance_id = ix.instance_id AND tbl.table_id = ix.table_id AND tbl.owner = ix.owner"</t>
  </si>
  <si>
    <t>"select i.instance_id,app.id as app_id, lg.login_id,db.database_id,tbl.table_id,ix.stat_id from instances i JOIN databases db on i.instance_id = db.instance_id JOIN logins lg on lg.instance_id = i.instance_id LEFT JOIN applications app on app.id = db.application_id JOIN pg_table_stats tbl on tbl.database_id = db.database_id JOIN index_stats ix on ix.database_id = tbl.database_id AND tbl.table_id = ix.table_id AND i.instance_id = ix.instance_id AND tbl.owner = ix.owner "</t>
  </si>
  <si>
    <t>"SELECT i.instance_id AS instance_id, app.id AS app_id, lg.login_id AS login_id, db.database_id AS database_id, tbl.table_id AS table_id, ix.stat_id AS stat_id FROM instances i JOIN databases db ON i.instance_id = db.instance_id JOIN logins lg ON i.instance_id = lg.instance_id LEFT JOIN applications app ON app.id = db.application_id JOIN pg_table_stats tbl ON tbl.database_id = db.database_id JOIN index_stats ix ON ix.database_id = tbl.database_id AND tbl.table_id = ix.table_id AND i.instance_id = ix.instance_id AND tbl.owner = ix.owner"</t>
  </si>
  <si>
    <t>data_collector_jm1</t>
  </si>
  <si>
    <t>"SELECT i.instance_id AS instance_id, db.database_id AS database_id, tbl.table_id AS table_id, ix.stat_id AS stat_id FROM instances i JOIN databases db ON i.instance_id = db.instance_id JOIN pg_table_stats tbl ON tbl.database_id = db.database_id JOIN index_stats ix ON ix.database_id = tbl.database_id AND tbl.table_id = ix.table_id"</t>
  </si>
  <si>
    <t>"select i.instance_id,db.database_id,tbl.table_id,ix.stat_id from instances i JOIN databases db on i.instance_id = db.instance_id JOIN pg_table_stats tbl on tbl.database_id = db.database_id JOIN index_stats ix on ix.database_id = tbl.database_id AND i.instance_id = ix.instance_id AND tbl.table_id = ix.table_id AND tbl.owner = ix.owner "</t>
  </si>
  <si>
    <t>"select i.instance_id,db.database_id,tbl.table_id,ix.stat_id from instances i JOIN databases db on i.instance_id = db.instance_id JOIN pg_table_stats tbl on tbl.database_id = db.database_id JOIN index_stats ix on ix.database_id = tbl.database_id AND tbl.table_id = ix.table_id AND i.instance_id = ix.instance_id AND tbl.owner = ix.owner"</t>
  </si>
  <si>
    <t>"select i.instance_id,db.database_id,tbl.table_id,ix.stat_id from instances i JOIN databases db on i.instance_id = db.instance_id JOIN pg_table_stats tbl on tbl.database_id = db.database_id LEFT JOIN index_stats ix on ix.database_id = tbl.database_id AND i.instance_id = ix.instance_id AND tbl.table_id = ix.table_id AND tbl.owner = ix.owner"</t>
  </si>
  <si>
    <t>"SELECT i.instance_id AS instance_id, db.database_id AS database_id, tbl.table_id AS table_id, ix.stat_id AS stat_id FROM instances i JOIN databases db ON i.instance_id = db.instance_id JOIN pg_table_stats tbl ON tbl.database_id = db.database_id JOIN index_stats ix ON ix.database_id = tbl.database_id AND i.instance_id = ix.instance_id AND tbl.table_id = ix.table_id AND tbl.owner = ix.owner"</t>
  </si>
  <si>
    <t>data_collector_jc2</t>
  </si>
  <si>
    <t>"select i.instance_id,app.id as app_id, lg.login_id,db.database_id,tbl.table_id,ix.stat_id from instances i JOIN databases db on i.instance_id = db.instance_id JOIN logins lg on lg.instance_id = i.instance_id JOIN applications app on app.id = db.application_id JOIN pg_table_stats tbl on tbl.database_id = db.database_id JOIN index_stats ix on tbl.table_id = ix.table_id AND i.instance_id = ix.instance_id AND db.database_id = ix.database_id AND tbl.owner = ix.owner "</t>
  </si>
  <si>
    <t>"select i.instance_id,app.id as app_id, lg.login_id,db.database_id,tbl.table_id,ix.stat_id from instances i JOIN databases db on i.instance_id = db.instance_id JOIN logins lg on lg.instance_id = i.instance_id JOIN applications app on app.id = db.application_id JOIN pg_table_stats tbl on tbl.database_id = db.database_id JOIN index_stats ix on ix.database_id = tbl.database_id AND tbl.table_id = ix.table_id AND i.instance_id = ix.instance_id AND tbl.owner = ix.owner"</t>
  </si>
  <si>
    <t>"select i.instance_id,app.id as app_id, lg.login_id,db.database_id,tbl.table_id,ix.stat_id from instances i JOIN databases db on i.instance_id = db.instance_id JOIN logins lg on lg.instance_id = i.instance_id JOIN applications app on app.id = db.application_id JOIN pg_table_stats tbl on tbl.database_id = db.database_id RIGHT JOIN index_stats ix on tbl.table_id = ix.table_id AND i.instance_id = ix.instance_id AND db.database_id = ix.database_id AND tbl.owner = ix.owner "</t>
  </si>
  <si>
    <t>"SELECT i.instance_id AS instance_id, app.id AS app_id, lg.login_id AS login_id, db.database_id AS database_id, tbl.table_id AS table_id, ix.stat_id AS stat_id FROM instances i JOIN databases db ON i.instance_id = db.instance_id JOIN logins lg ON lg.instance_id = i.instance_id JOIN applications app ON app.id = db.application_id JOIN pg_table_stats tbl ON tbl.database_id = db.database_id JOIN index_stats ix ON tbl.table_id = ix.table_id AND i.instance_id = ix.instance_id AND db.database_id = ix.database_id AND tbl.owner = ix.owner"</t>
  </si>
  <si>
    <t>data_collector_jc3</t>
  </si>
  <si>
    <t>"select i.instance_id,app.id as app_id, lg.login_id,db.database_id,tbl.table_id,ix.stat_id from instances i JOIN databases db on i.instance_id = db.instance_id JOIN logins lg on lg.instance_id = i.instance_id JOIN applications app on app.id = db.application_id JOIN pg_table_stats tbl on tbl.database_id = db.database_id JOIN index_stats ix on ix.database_id = tbl.database_id AND i.instance_id = ix.instance_id AND tbl.table_id = ix.table_id AND tbl.owner = ix.owner"</t>
  </si>
  <si>
    <t>"select i.instance_id,app.id as app_id, lg.login_id,db.database_id,tbl.table_id,ix.stat_id from instances i JOIN databases db on i.instance_id = db.instance_id JOIN logins lg on lg.instance_id = i.instance_id JOIN applications app on app.id = db.application_id JOIN pg_table_stats tbl on tbl.database_id = db.database_id FULL JOIN index_stats ix on ix.database_id = tbl.database_id AND i.instance_id = ix.instance_id AND tbl.table_id = ix.table_id AND tbl.owner = ix.owner"</t>
  </si>
  <si>
    <t>"SELECT i.instance_id AS instance_id, app.id AS app_id, lg.login_id AS login_id, db.database_id AS database_id, tbl.table_id AS table_id, ix.stat_id AS stat_id FROM instances i JOIN databases db ON i.instance_id = db.instance_id JOIN logins lg ON lg.instance_id = i.instance_id JOIN applications app ON app.id = db.application_id JOIN pg_table_stats tbl ON tbl.database_id = db.database_id JOIN index_stats ix ON ix.database_id = tbl.database_id AND i.instance_id = ix.instance_id AND tbl.table_id = ix.table_id AND tbl.owner = ix.owner"</t>
  </si>
  <si>
    <t>data_collector_jm3</t>
  </si>
  <si>
    <t>"select i.instance_id,db.database_id,tbl.table_id,ix.stat_id from instances i JOIN databases db on i.instance_id = db.instance_id JOIN pg_table_stats tbl on db.database_id = tbl.database_id JOIN index_stats ix on ix.database_id = tbl.database_id AND i.instance_id = ix.instance_id AND tbl.table_id = ix.table_id AND tbl.owner = ix.owner "</t>
  </si>
  <si>
    <t>"select i.instance_id,db.database_id,tbl.table_id,ix.stat_id from instances i JOIN databases db on i.instance_id = db.instance_id JOIN pg_table_stats tbl on tbl.database_id = db.database_id FULL JOIN index_stats ix on ix.database_id = tbl.database_id AND tbl.table_id = ix.table_id AND i.instance_id = ix.instance_id AND tbl.owner = ix.owner"</t>
  </si>
  <si>
    <t>"SELECT i.instance_id AS instance_id, db.database_id AS database_id, tbl.table_id AS table_id, ix.stat_id AS stat_id FROM instances i JOIN databases db ON i.instance_id = db.instance_id JOIN pg_table_stats tbl ON tbl.database_id = db.database_id JOIN index_stats ix ON ix.database_id = tbl.database_id AND tbl.table_id = ix.table_id AND i.instance_id = ix.instance_id AND tbl.owner = ix.owner"</t>
  </si>
  <si>
    <t>data_collector_js4</t>
  </si>
  <si>
    <t>"select i.instance_id, s.stat_id from  instances i left join index_stats s on i.instance_id = s.instance_id "</t>
  </si>
  <si>
    <t>"SELECT i.instance_id AS instance_id, s.stat_id AS stat_id FROM instances i LEFT JOIN index_stats s ON i.instance_id = s.instance_id"</t>
  </si>
  <si>
    <t>"select i.instance_id, s.stat_id from  instances i LEFT JOIN index_stats s on i.instance_id = s.instance_id "</t>
  </si>
  <si>
    <t>"select i.instance_id, s.stat_id from  instances i LEFT JOIN index_stats s on i.instance_id = s.instance_id"</t>
  </si>
  <si>
    <t>"select i.instance_id, s.stat_id from  instances i JOIN index_stats s on i.instance_id = s.instance_id"</t>
  </si>
  <si>
    <t>data_collector_jc1</t>
  </si>
  <si>
    <t>"select i.instance_id,app.id as app_id, lg.login_id,db.database_id,tbl.table_id,ix.stat_id from instances i JOIN databases db on i.instance_id = db.instance_id JOIN logins lg on lg.instance_id = i.instance_id JOIN applications app on app.id = db.application_id JOIN pg_table_stats tbl on tbl.database_id = db.database_id JOIN index_stats ix on ix.database_id = tbl.database_id AND i.instance_id = ix.instance_id AND tbl.table_id = ix.table_id AND tbl.owner = ix.owner "</t>
  </si>
  <si>
    <t>"select i.instance_id,app.id as app_id, lg.login_id,db.database_id,tbl.table_id,ix.stat_id from instances i JOIN databases db on i.instance_id = db.instance_id JOIN logins lg on lg.instance_id = i.instance_id JOIN applications app on app.id = db.application_id JOIN pg_table_stats tbl on tbl.database_id = db.database_id LEFT JOIN index_stats ix on ix.database_id = tbl.database_id AND i.instance_id = ix.instance_id AND tbl.table_id = ix.table_id AND tbl.owner = ix.owner "</t>
  </si>
  <si>
    <t>data_collector_js5</t>
  </si>
  <si>
    <t>"select i.instance_id, s.stat_id from instances i right join index_stats s on i.instance_id = s.instance_id "</t>
  </si>
  <si>
    <t>"SELECT i.instance_id AS instance_id, s.stat_id AS stat_id FROM instances i RIGHT JOIN index_stats s ON i.instance_id = s.instance_id"</t>
  </si>
  <si>
    <t>"select i.instance_id, s.stat_id from  instances i RIGHT JOIN index_stats s on i.instance_id = s.instance_id "</t>
  </si>
  <si>
    <t>"select i.instance_id, s.stat_id from  instances i RIGHT JOIN index_stats s on i.instance_id = s.instance_id"</t>
  </si>
  <si>
    <t>"select i.instance_id, s.stat_id from  instances i FULL JOIN index_stats s on i.instance_id = s.instance_id"</t>
  </si>
  <si>
    <t>"select i.instance_id,db.database_id,tbl.table_id,ix.stat_id from instances i JOIN databases db on i.instance_id = db.instance_id JOIN pg_table_stats tbl on db.database_id = tbl.database_id JOIN index_stats ix on ix.database_id = tbl.database_id AND tbl.table_id = ix.table_id AND i.instance_id = ix.instance_id AND tbl.owner = ix.owner "</t>
  </si>
  <si>
    <t>data_collector_jm5</t>
  </si>
  <si>
    <t>"select i.instance_id,db.database_id,tbl.table_id,ix.stat_id from instances i join databases db on i.instance_id = db.instance_id join pg_table_stats tbl on tbl.database_id = db.database_id full join index_stats ix on ix.database_id = tbl.database_id and tbl.table_id = ix.table_id "</t>
  </si>
  <si>
    <t>"SELECT i.instance_id AS instance_id, db.database_id AS database_id, tbl.table_id AS table_id, ix.stat_id AS stat_id FROM instances i JOIN databases db ON i.instance_id = db.instance_id JOIN pg_table_stats tbl ON tbl.database_id = db.database_id FULL JOIN index_stats ix ON ix.database_id = tbl.database_id AND tbl.table_id = ix.table_id"</t>
  </si>
  <si>
    <t>"select i.instance_id,db.database_id,tbl.table_id,ix.stat_id from instances i JOIN databases db on i.instance_id = db.instance_id JOIN pg_table_stats tbl on tbl.database_id = db.database_id FULL JOIN index_stats ix on ix.database_id = tbl.database_id AND i.instance_id = ix.instance_id AND tbl.table_id = ix.table_id AND tbl.owner = ix.owner "</t>
  </si>
  <si>
    <t>"SELECT i.instance_id AS instance_id, db.database_id AS database_id, tbl.table_id AS table_id, ix.stat_id AS stat_id FROM instances i JOIN databases db ON i.instance_id = db.instance_id JOIN pg_table_stats tbl ON tbl.database_id = db.database_id FULL JOIN index_stats ix ON ix.database_id = tbl.database_id AND tbl.table_id = ix.table_id AND i.instance_id = ix.instance_id AND tbl.owner = ix.owner"</t>
  </si>
  <si>
    <t>data_collector_js2</t>
  </si>
  <si>
    <t>"select i.instance_id, s.stat_id  from instances i join index_stats s on i.instance_id = s.instance_id "</t>
  </si>
  <si>
    <t>"select i.instance_id, s.stat_id  from instances i JOIN index_stats s on i.instance_id = s.instance_id "</t>
  </si>
  <si>
    <t>"select i.instance_id, s.stat_id  from instances i JOIN index_stats s on i.instance_id = s.instance_id"</t>
  </si>
  <si>
    <t>"select i.instance_id, s.stat_id  from instances i FULL JOIN index_stats s on i.instance_id = s.instance_id"</t>
  </si>
  <si>
    <t>data_collector_js3</t>
  </si>
  <si>
    <t>"select i.instance_id, s.stat_id from  instances i join index_stats s on i.instance_id = s.instance_id "</t>
  </si>
  <si>
    <t>"select i.instance_id, s.stat_id from  instances i JOIN index_stats s on i.instance_id = s.instance_id "</t>
  </si>
  <si>
    <t>data_collector_jm4</t>
  </si>
  <si>
    <t>"select i.instance_id,db.database_id,tbl.table_id,ix.stat_id from instances i join databases db on i.instance_id = db.instance_id join pg_table_stats tbl on tbl.database_id = db.database_id left join index_stats ix on ix.database_id = tbl.database_id and tbl.table_id = ix.table_id "</t>
  </si>
  <si>
    <t>"SELECT i.instance_id AS instance_id, db.database_id AS database_id, tbl.table_id AS table_id, ix.stat_id AS stat_id FROM instances i JOIN databases db ON i.instance_id = db.instance_id JOIN pg_table_stats tbl ON tbl.database_id = db.database_id LEFT JOIN index_stats ix ON ix.database_id = tbl.database_id AND tbl.table_id = ix.table_id"</t>
  </si>
  <si>
    <t>"select i.instance_id,db.database_id,tbl.table_id,ix.stat_id from instances i JOIN databases db on i.instance_id = db.instance_id JOIN pg_table_stats tbl on tbl.database_id = db.database_id LEFT JOIN index_stats ix on ix.database_id = tbl.database_id AND i.instance_id = ix.instance_id AND tbl.table_id = ix.table_id AND tbl.owner = ix.owner "</t>
  </si>
  <si>
    <t>"select i.instance_id,db.database_id,tbl.table_id,ix.stat_id from instances i JOIN databases db on i.instance_id = db.instance_id JOIN pg_table_stats tbl on tbl.database_id = db.database_id LEFT JOIN index_stats ix on ix.database_id = tbl.database_id AND tbl.table_id = ix.table_id AND i.instance_id = ix.instance_id AND tbl.owner = ix.owner"</t>
  </si>
  <si>
    <t>"SELECT i.instance_id AS instance_id, db.database_id AS database_id, tbl.table_id AS table_id, ix.stat_id AS stat_id FROM instances i JOIN databases db ON i.instance_id = db.instance_id JOIN pg_table_stats tbl ON tbl.database_id = db.database_id LEFT JOIN index_stats ix ON ix.database_id = tbl.database_id AND tbl.table_id = ix.table_id AND i.instance_id = ix.instance_id AND tbl.owner = ix.owner"</t>
  </si>
  <si>
    <t>balance_js4</t>
  </si>
  <si>
    <t>"select md.id as mdid, d.id as did, i.id as iid from medidata_depots md join depots d on d.medidata_depot_id = md.id full join unnumbered_inventory_items i on d.id = i.depot_id ;"</t>
  </si>
  <si>
    <t>"SELECT md.id AS mdid, d.id AS did, i.id AS iid FROM medidata_depots md JOIN depots d ON d.medidata_depot_id = md.id FULL JOIN unnumbered_inventory_items i ON d.id = i.depot_id"</t>
  </si>
  <si>
    <t>"select md.id as mdid,  d.id as did,  i.id as iid from medidata_depots md JOIN depots d on md.id = d.medidata_depot_id FULL JOIN unnumbered_inventory_items i on d.id = i.depot_id AND d.study_id = i.study_id;"</t>
  </si>
  <si>
    <t>"select md.id as mdid,  d.id as did,  i.id as iid from medidata_depots md JOIN depots d on d.medidata_depot_id = md.id FULL JOIN unnumbered_inventory_items i on d.id = i.depot_id AND d.study_id = i.study_id;"</t>
  </si>
  <si>
    <t>"select md.id as mdid,  d.id as did,  i.id as iid from medidata_depots md JOIN depots d on d.medidata_depot_id = md.id JOIN unnumbered_inventory_items i on d.id = i.depot_id AND d.study_id = i.study_id;"</t>
  </si>
  <si>
    <t>"SELECT md.id AS mdid, d.id AS did, i.id AS iid FROM medidata_depots md JOIN depots d ON d.medidata_depot_id = md.id FULL JOIN unnumbered_inventory_items i ON d.id = i.depot_id AND d.study_id = i.study_id"</t>
  </si>
  <si>
    <t>balance_jm3</t>
  </si>
  <si>
    <t>"select md.id as mdid,  d.id as did,  i.id as iid, l.id as lid, a.id as aid from medidata_depots md join depots d on d.medidata_depot_id = md.id join unnumbered_inventory_items i on d.id = i.depot_id join lots l on i.lot_id = l.id join article_types a on l.article_type_id = a.id ;"</t>
  </si>
  <si>
    <t>"SELECT md.id AS mdid, d.id AS did, i.id AS iid, l.id AS lid, a.id AS aid FROM medidata_depots md JOIN depots d ON d.medidata_depot_id = md.id JOIN unnumbered_inventory_items i ON d.id = i.depot_id JOIN lots l ON i.lot_id = l.id JOIN article_types a ON l.article_type_id = a.id"</t>
  </si>
  <si>
    <t>"select md.id as mdid,  d.id as did,  i.id as iid,l.id as lid, a.id as aid from medidata_depots md JOIN depots d on d.medidata_depot_id = md.id JOIN unnumbered_inventory_items i on d.id = i.depot_id AND d.study_id = i.study_id JOIN lots l on i.lot_id = l.id AND d.study_id = l.study_id JOIN article_types a on l.article_type_id = a.id AND l.has_unnumbered_items = a.is_unnumbered ;"</t>
  </si>
  <si>
    <t>"select md.id as mdid,  d.id as did,  i.id as iid,l.id as lid, a.id as aid from medidata_depots md JOIN depots d on md.id = d.medidata_depot_id JOIN unnumbered_inventory_items i on d.id = i.depot_id AND d.study_id = i.study_id JOIN lots l on i.lot_id = l.id AND d.study_id = l.study_id RIGHT JOIN article_types a on l.article_type_id = a.id AND l.has_unnumbered_items = a.is_unnumbered ;"</t>
  </si>
  <si>
    <t>"SELECT md.id AS mdid, d.id AS did, i.id AS iid, l.id AS lid, a.id AS aid FROM medidata_depots md JOIN depots d ON md.id = d.medidata_depot_id JOIN unnumbered_inventory_items i ON d.id = i.depot_id AND d.study_id = i.study_id JOIN lots l ON i.lot_id = l.id AND d.study_id = l.study_id JOIN article_types a ON l.article_type_id = a.id AND l.has_unnumbered_items = a.is_unnumbered"</t>
  </si>
  <si>
    <t>balance_jc1</t>
  </si>
  <si>
    <t>"select md.id as mdid,  d.id as did,  i.id as iid, a.id as aid, l.id as lid, s.id as sid from medidata_depots md join depots d on d.medidata_depot_id = md.id join unnumbered_inventory_items i on d.id = i.depot_id join lots l on i.lot_id = l.id join article_types a on l.article_type_id = a.id join studies s on d.study_id = s.id ;"</t>
  </si>
  <si>
    <t>"SELECT md.id AS mdid, d.id AS did, i.id AS iid, a.id AS aid, l.id AS lid, s.id AS sid FROM medidata_depots md JOIN depots d ON d.medidata_depot_id = md.id JOIN unnumbered_inventory_items i ON d.id = i.depot_id JOIN lots l ON i.lot_id = l.id JOIN article_types a ON l.article_type_id = a.id JOIN studies s ON d.study_id = s.id"</t>
  </si>
  <si>
    <t>"select md.id as mdid,  d.id as did,  i.id as iid, a.id as aid, l.id as lid, s.id as sid from medidata_depots md JOIN depots d on md.id = d.medidata_depot_id JOIN unnumbered_inventory_items i on d.id = i.depot_id AND d.study_id = i.study_id JOIN lots l on i.lot_id = l.id AND d.study_id = l.study_id JOIN article_types a on l.article_type_id = a.id AND l.has_unnumbered_items = a.is_unnumbered JOIN studies s on d.study_id = s.id AND a.study_design_id = s.study_design_id ;"</t>
  </si>
  <si>
    <t>balance_js5</t>
  </si>
  <si>
    <t>"select md.id as mdid, d.id as did, i.id as iid from medidata_depots md join depots d on d.medidata_depot_id = md.id left join unnumbered_inventory_items i on d.id = i.depot_id ;"</t>
  </si>
  <si>
    <t>"SELECT md.id AS mdid, d.id AS did, i.id AS iid FROM medidata_depots md JOIN depots d ON d.medidata_depot_id = md.id LEFT JOIN unnumbered_inventory_items i ON d.id = i.depot_id AND d.study_id = i.study_id"</t>
  </si>
  <si>
    <t>"select md.id as mdid,  d.id as did,  i.id as iid, a.id as aid, l.id as lid, s.id as sid from medidata_depots md JOIN depots d on d.medidata_depot_id = md.id JOIN unnumbered_inventory_items i on d.id = i.depot_id AND d.study_id = i.study_id JOIN lots l on i.lot_id = l.id AND d.study_id = l.study_id JOIN article_types a on l.article_type_id = a.id AND l.has_unnumbered_items = a.is_unnumbered JOIN studies s on d.study_id = s.id AND a.study_design_id = s.study_design_id ;"</t>
  </si>
  <si>
    <t>"select md.id as mdid,  d.id as did,  i.id as iid, a.id as aid, l.id as lid, s.id as sid from medidata_depots md JOIN depots d on d.medidata_depot_id = md.id JOIN unnumbered_inventory_items i on d.id = i.depot_id AND d.study_id = i.study_id JOIN lots l on i.lot_id = l.id AND d.study_id = l.study_id JOIN article_types a on l.article_type_id = a.id AND l.has_unnumbered_items = a.is_unnumbered RIGHT JOIN studies s on d.study_id = s.id AND a.study_design_id = s.study_design_id ;"</t>
  </si>
  <si>
    <t>"SELECT md.id AS mdid, d.id AS did, i.id AS iid, a.id AS aid, l.id AS lid, s.id AS sid FROM medidata_depots md JOIN depots d ON d.medidata_depot_id = md.id JOIN unnumbered_inventory_items i ON d.id = i.depot_id AND d.study_id = i.study_id JOIN lots l ON i.lot_id = l.id AND d.study_id = l.study_id JOIN article_types a ON l.article_type_id = a.id AND l.has_unnumbered_items = a.is_unnumbered JOIN studies s ON d.study_id = s.id AND a.study_design_id = s.study_design_id"</t>
  </si>
  <si>
    <t>balance_jm2</t>
  </si>
  <si>
    <t>"select md.id as mdid,  d.id as did,  i.id as iid, l.id as lid, a.id as aid from medidata_depots md JOIN depots d on md.id = d.medidata_depot_id JOIN unnumbered_inventory_items i on d.id = i.depot_id AND d.study_id = i.study_id JOIN lots l on i.lot_id = l.id AND d.study_id = l.study_id JOIN article_types a on l.article_type_id = a.id AND l.has_unnumbered_items = a.is_unnumbered ;"</t>
  </si>
  <si>
    <t>"select md.id as mdid,  d.id as did,  i.id as iid, l.id as lid, a.id as aid from medidata_depots md JOIN depots d on d.medidata_depot_id = md.id JOIN unnumbered_inventory_items i on d.id = i.depot_id AND d.study_id = i.study_id JOIN lots l on i.lot_id = l.id AND d.study_id = l.study_id JOIN article_types a on l.article_type_id = a.id AND l.has_unnumbered_items = a.is_unnumbered ;"</t>
  </si>
  <si>
    <t>"select md.id as mdid,  d.id as did,  i.id as iid, l.id as lid, a.id as aid from medidata_depots md JOIN depots d on md.id = d.medidata_depot_id JOIN unnumbered_inventory_items i on d.id = i.depot_id AND d.study_id = i.study_id JOIN lots l on i.lot_id = l.id AND d.study_id = l.study_id RIGHT JOIN article_types a on l.article_type_id = a.id AND l.has_unnumbered_items = a.is_unnumbered ;"</t>
  </si>
  <si>
    <t>"SELECT md.id AS mdid, d.id AS did, i.id AS iid FROM medidata_depots md JOIN depots d ON d.medidata_depot_id = md.id LEFT JOIN unnumbered_inventory_items i ON d.id = i.depot_id"</t>
  </si>
  <si>
    <t>"select md.id as mdid,  d.id as did,  i.id as iid from medidata_depots md JOIN depots d on md.id = d.medidata_depot_id LEFT JOIN unnumbered_inventory_items i on d.id = i.depot_id AND d.study_id = i.study_id;"</t>
  </si>
  <si>
    <t>"select md.id as mdid,  d.id as did,  i.id as iid from medidata_depots md JOIN depots d on d.medidata_depot_id = md.id LEFT JOIN unnumbered_inventory_items i on d.id = i.depot_id AND d.study_id = i.study_id;"</t>
  </si>
  <si>
    <t>balance_js2</t>
  </si>
  <si>
    <t>"select md.id as mdid,  d.id as did,  i.id as iid from medidata_depots md join depots d on d.medidata_depot_id = md.id join unnumbered_inventory_items i on d.id = i.depot_id ;"</t>
  </si>
  <si>
    <t>"SELECT md.id AS mdid, d.id AS did, i.id AS iid FROM medidata_depots md JOIN depots d ON d.medidata_depot_id = md.id JOIN unnumbered_inventory_items i ON d.id = i.depot_id"</t>
  </si>
  <si>
    <t>"select md.id as mdid,  d.id as did,  i.id as iid from medidata_depots md JOIN depots d on md.id = d.medidata_depot_id JOIN unnumbered_inventory_items i on d.id = i.depot_id AND d.study_id = i.study_id;"</t>
  </si>
  <si>
    <t>"select md.id as mdid,  d.id as did,  i.id as iid from medidata_depots md JOIN depots d on d.medidata_depot_id = md.id RIGHT JOIN unnumbered_inventory_items i on d.id = i.depot_id AND d.study_id = i.study_id;"</t>
  </si>
  <si>
    <t>"SELECT md.id AS mdid, d.id AS did, i.id AS iid FROM medidata_depots md JOIN depots d ON d.medidata_depot_id = md.id JOIN unnumbered_inventory_items i ON d.id = i.depot_id AND d.study_id = i.study_id"</t>
  </si>
  <si>
    <t>balance_jm5</t>
  </si>
  <si>
    <t>"select md.id as mdid,  d.id as did,  i.id as iid, l.id as lid, a.id as aid from medidata_depots md join depots d on d.medidata_depot_id = md.id join unnumbered_inventory_items i on d.id = i.depot_id join lots l on i.lot_id = l.id right join article_types a on l.article_type_id = a.id ;"</t>
  </si>
  <si>
    <t>"SELECT md.id AS mdid, d.id AS did, i.id AS iid, l.id AS lid, a.id AS aid FROM medidata_depots md JOIN depots d ON d.medidata_depot_id = md.id JOIN unnumbered_inventory_items i ON d.id = i.depot_id JOIN lots l ON i.lot_id = l.id RIGHT JOIN article_types a ON l.article_type_id = a.id"</t>
  </si>
  <si>
    <t>"select md.id as mdid,  d.id as did,  i.id as iid, l.id as lid, a.id as aid from medidata_depots md JOIN depots d on d.medidata_depot_id = md.id JOIN unnumbered_inventory_items i on d.id = i.depot_id AND d.study_id = i.study_id JOIN lots l on i.lot_id = l.id AND d.study_id = l.study_id RIGHT JOIN article_types a on l.article_type_id = a.id AND l.has_unnumbered_items = a.is_unnumbered ;"</t>
  </si>
  <si>
    <t>"SELECT md.id AS mdid, d.id AS did, i.id AS iid, l.id AS lid, a.id AS aid FROM medidata_depots md JOIN depots d ON md.id = d.medidata_depot_id JOIN unnumbered_inventory_items i ON d.id = i.depot_id AND d.study_id = i.study_id JOIN lots l ON i.lot_id = l.id AND d.study_id = l.study_id RIGHT JOIN article_types a ON l.article_type_id = a.id AND l.has_unnumbered_items = a.is_unnumbered"</t>
  </si>
  <si>
    <t>balance_jm4</t>
  </si>
  <si>
    <t>"select md.id as mdid,  d.id as did,  i.id as iid, l.id as lid, a.id as aid from medidata_depots md JOIN depots d on md.id = d.medidata_depot_id RIGHT JOIN unnumbered_inventory_items i on d.id = i.depot_id AND d.study_id = i.study_id JOIN lots l on i.lot_id = l.id AND d.study_id = l.study_id RIGHT JOIN article_types a on l.article_type_id = a.id AND l.has_unnumbered_items = a.is_unnumbered ;"</t>
  </si>
  <si>
    <t>"SELECT md.id AS mdid, d.id AS did, i.id AS iid, l.id AS lid, a.id AS aid FROM medidata_depots md JOIN depots d ON md.id = d.medidata_depot_id RIGHT JOIN unnumbered_inventory_items i ON d.id = i.depot_id AND d.study_id = i.study_id JOIN lots l ON i.lot_id = l.id AND d.study_id = l.study_id JOIN article_types a ON l.article_type_id = a.id AND l.has_unnumbered_items = a.is_unnumbered"</t>
  </si>
  <si>
    <t>balance_js3</t>
  </si>
  <si>
    <t>"select md.id as mdid, d.id as did, i.id as iid from medidata_depots md join depots d on d.medidata_depot_id = md.id join unnumbered_inventory_items i on d.id = i.depot_id ;"</t>
  </si>
  <si>
    <t>balance_jc4</t>
  </si>
  <si>
    <t>"select md.id as mdid,  d.id as did,  i.id as iid, a.id as aid, l.id as lid, s.id as sid from medidata_depots md JOIN depots d on d.medidata_depot_id = md.id JOIN unnumbered_inventory_items i on d.id = i.depot_id AND d.study_id = i.study_id JOIN lots l on d.study_id = l.study_id AND i.lot_id = l.id JOIN article_types a on l.article_type_id = a.id AND l.has_unnumbered_items = a.is_unnumbered JOIN studies s on d.study_id = s.id AND a.study_design_id = s.study_design_id ;"</t>
  </si>
  <si>
    <t>"select md.id as mdid,  d.id as did,  i.id as iid, a.id as aid, l.id as lid, s.id as sid from medidata_depots md JOIN depots d on d.medidata_depot_id = md.id RIGHT JOIN unnumbered_inventory_items i on d.id = i.depot_id AND d.study_id = i.study_id JOIN lots l on d.study_id = l.study_id AND i.lot_id = l.id JOIN article_types a on l.article_type_id = a.id AND l.has_unnumbered_items = a.is_unnumbered RIGHT JOIN studies s on d.study_id = s.id AND a.study_design_id = s.study_design_id ;"</t>
  </si>
  <si>
    <t>"SELECT md.id AS mdid, d.id AS did, i.id AS iid, a.id AS aid, l.id AS lid, s.id AS sid FROM medidata_depots md JOIN depots d ON d.medidata_depot_id = md.id RIGHT JOIN unnumbered_inventory_items i ON d.id = i.depot_id AND d.study_id = i.study_id JOIN lots l ON d.study_id = l.study_id AND i.lot_id = l.id JOIN article_types a ON l.article_type_id = a.id AND l.has_unnumbered_items = a.is_unnumbered JOIN studies s ON d.study_id = s.id AND a.study_design_id = s.study_design_id"</t>
  </si>
  <si>
    <t>balance_js1</t>
  </si>
  <si>
    <t>balance_jc5</t>
  </si>
  <si>
    <t>"select md.id as mdid,  d.id as did,  i.id as iid, a.id as aid, l.id as lid, s.id as sid from medidata_depots md join depots d on d.medidata_depot_id = md.id join unnumbered_inventory_items i on d.id = i.depot_id join lots l on i.lot_id = l.id join article_types a on l.article_type_id = a.id right join studies s on d.study_id = s.id ;"</t>
  </si>
  <si>
    <t>"SELECT md.id AS mdid, d.id AS did, i.id AS iid, a.id AS aid, l.id AS lid, s.id AS sid FROM medidata_depots md JOIN depots d ON d.medidata_depot_id = md.id JOIN unnumbered_inventory_items i ON d.id = i.depot_id JOIN lots l ON i.lot_id = l.id JOIN article_types a ON l.article_type_id = a.id RIGHT JOIN studies s ON d.study_id = s.id"</t>
  </si>
  <si>
    <t>"SELECT md.id AS mdid, d.id AS did, i.id AS iid, a.id AS aid, l.id AS lid, s.id AS sid FROM medidata_depots md JOIN depots d ON d.medidata_depot_id = md.id JOIN unnumbered_inventory_items i ON d.id = i.depot_id AND d.study_id = i.study_id JOIN lots l ON i.lot_id = l.id AND d.study_id = l.study_id JOIN article_types a ON l.article_type_id = a.id AND l.has_unnumbered_items = a.is_unnumbered RIGHT JOIN studies s ON d.study_id = s.id AND a.study_design_id = s.study_design_id"</t>
  </si>
  <si>
    <t>balance_jm1</t>
  </si>
  <si>
    <t>"SELECT md.id AS mdid, d.id AS did, i.id AS iid, l.id AS lid, a.id AS aid FROM medidata_depots md JOIN depots d ON d.medidata_depot_id = md.id JOIN unnumbered_inventory_items i ON d.id = i.depot_id JOIN lots l ON i.lot_id = l.id LEFT JOIN article_types a ON l.article_type_id = a.id"</t>
  </si>
  <si>
    <t>"select md.id as mdid,  d.id as did,  i.id as iid, l.id as lid, a.id as aid from medidata_depots md JOIN depots d on md.id = d.medidata_depot_id JOIN unnumbered_inventory_items i on d.id = i.depot_id AND d.study_id = i.study_id JOIN lots l on i.lot_id = l.id AND d.study_id = l.study_id FULL JOIN article_types a on l.article_type_id = a.id AND l.has_unnumbered_items = a.is_unnumbered ;"</t>
  </si>
  <si>
    <t>"SELECT md.id AS mdid, d.id AS did, i.id AS iid, l.id AS lid, a.id AS aid FROM medidata_depots md JOIN depots d ON md.id = d.medidata_depot_id JOIN unnumbered_inventory_items i ON d.id = i.depot_id AND d.study_id = i.study_id JOIN lots l ON i.lot_id = l.id AND d.study_id = l.study_id LEFT JOIN article_types a ON l.article_type_id = a.id AND l.has_unnumbered_items = a.is_unnumbered"</t>
  </si>
  <si>
    <t>balance_jc2</t>
  </si>
  <si>
    <t>"SELECT md.id AS mdid, d.id AS did, i.id AS iid, a.id AS aid, l.id AS lid, s.id AS sid FROM medidata_depots md JOIN depots d ON d.medidata_depot_id = md.id JOIN unnumbered_inventory_items i ON d.id = i.depot_id JOIN lots l ON i.lot_id = l.id RIGHT JOIN article_types a ON l.article_type_id = a.id JOIN studies s ON d.study_id = s.id"</t>
  </si>
  <si>
    <t>balance_jc3</t>
  </si>
  <si>
    <t>"select md.id as mdid,  d.id as did,  i.id as iid, a.id as aid, l.id as lid, s.id as sid from medidata_depots md JOIN depots d on d.medidata_depot_id = md.id JOIN unnumbered_inventory_items i on d.id = i.depot_id AND d.study_id = i.study_id JOIN lots l on i.lot_id = l.id AND d.study_id = l.study_id RIGHT JOIN article_types a on l.article_type_id = a.id AND l.has_unnumbered_items = a.is_unnumbered RIGHT JOIN studies s on d.study_id = s.id AND a.study_design_id = s.study_design_id ;"</t>
  </si>
  <si>
    <t>"SELECT md.id AS mdid, d.id AS did, i.id AS iid, a.id AS aid, l.id AS lid, s.id AS sid FROM medidata_depots md JOIN depots d ON d.medidata_depot_id = md.id JOIN unnumbered_inventory_items i ON d.id = i.depot_id AND d.study_id = i.study_id JOIN lots l ON i.lot_id = l.id AND d.study_id = l.study_id RIGHT JOIN article_types a ON l.article_type_id = a.id AND l.has_unnumbered_items = a.is_unnumbered JOIN studies s ON d.study_id = s.id AND a.study_design_id = s.study_design_id"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</si>
</sst>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5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7480F-6D4F-A449-9697-651857EA2D31}">
  <dimension ref="A1:I77"/>
  <sheetViews>
    <sheetView topLeftCell="E51" workbookViewId="0">
      <selection activeCell="H74" sqref="H74"/>
    </sheetView>
  </sheetViews>
  <sheetFormatPr baseColWidth="10" defaultRowHeight="16"/>
  <cols>
    <col min="1" max="1" width="39.83203125" customWidth="1"/>
    <col min="4" max="4" width="33.1640625" customWidth="1"/>
    <col min="5" max="5" width="38.1640625" customWidth="1"/>
    <col min="8" max="8" width="15.16406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17</v>
      </c>
    </row>
    <row r="2" spans="1:9">
      <c r="A2" t="s">
        <v>18</v>
      </c>
      <c r="B2">
        <v>1</v>
      </c>
      <c r="C2" t="s">
        <v>19</v>
      </c>
      <c r="D2" t="s">
        <v>20</v>
      </c>
      <c r="E2" t="s">
        <v>21</v>
      </c>
      <c r="F2">
        <v>1</v>
      </c>
      <c r="G2">
        <v>0</v>
      </c>
      <c r="H2">
        <v>1</v>
      </c>
      <c r="I2" t="str">
        <f>LEFT(RIGHT(A2,2),1)</f>
        <v>s</v>
      </c>
    </row>
    <row r="3" spans="1:9">
      <c r="A3" t="s">
        <v>18</v>
      </c>
      <c r="B3">
        <v>2</v>
      </c>
      <c r="C3" t="s">
        <v>19</v>
      </c>
      <c r="D3" t="s">
        <v>20</v>
      </c>
      <c r="E3" t="s">
        <v>21</v>
      </c>
      <c r="F3">
        <v>1</v>
      </c>
      <c r="G3">
        <v>0</v>
      </c>
      <c r="H3">
        <v>1</v>
      </c>
      <c r="I3" t="str">
        <f t="shared" ref="I3:I61" si="0">LEFT(RIGHT(A3,2),1)</f>
        <v>s</v>
      </c>
    </row>
    <row r="4" spans="1:9">
      <c r="A4" t="s">
        <v>18</v>
      </c>
      <c r="B4">
        <v>3</v>
      </c>
      <c r="C4" t="s">
        <v>19</v>
      </c>
      <c r="D4" t="s">
        <v>20</v>
      </c>
      <c r="E4" t="s">
        <v>22</v>
      </c>
      <c r="F4">
        <v>1</v>
      </c>
      <c r="G4">
        <v>239</v>
      </c>
      <c r="H4">
        <v>0.9</v>
      </c>
      <c r="I4" t="str">
        <f t="shared" si="0"/>
        <v>s</v>
      </c>
    </row>
    <row r="5" spans="1:9">
      <c r="A5" t="s">
        <v>23</v>
      </c>
      <c r="B5">
        <v>0</v>
      </c>
      <c r="C5" t="s">
        <v>24</v>
      </c>
      <c r="D5" t="s">
        <v>25</v>
      </c>
      <c r="E5" t="s">
        <v>26</v>
      </c>
      <c r="F5">
        <v>1</v>
      </c>
      <c r="G5">
        <v>0</v>
      </c>
      <c r="H5">
        <v>1</v>
      </c>
      <c r="I5" t="str">
        <f t="shared" si="0"/>
        <v>c</v>
      </c>
    </row>
    <row r="6" spans="1:9">
      <c r="A6" t="s">
        <v>23</v>
      </c>
      <c r="B6">
        <v>1</v>
      </c>
      <c r="C6" t="s">
        <v>24</v>
      </c>
      <c r="D6" t="s">
        <v>25</v>
      </c>
      <c r="E6" t="s">
        <v>27</v>
      </c>
      <c r="F6">
        <v>0</v>
      </c>
      <c r="G6">
        <v>183</v>
      </c>
      <c r="H6">
        <v>0.88</v>
      </c>
      <c r="I6" t="str">
        <f t="shared" si="0"/>
        <v>c</v>
      </c>
    </row>
    <row r="7" spans="1:9">
      <c r="A7" t="s">
        <v>23</v>
      </c>
      <c r="B7">
        <v>2</v>
      </c>
      <c r="C7" t="s">
        <v>24</v>
      </c>
      <c r="D7" t="s">
        <v>25</v>
      </c>
      <c r="E7" t="s">
        <v>28</v>
      </c>
      <c r="F7">
        <v>0</v>
      </c>
      <c r="G7">
        <v>192</v>
      </c>
      <c r="H7">
        <v>0.92</v>
      </c>
      <c r="I7" t="str">
        <f t="shared" si="0"/>
        <v>c</v>
      </c>
    </row>
    <row r="8" spans="1:9">
      <c r="A8" t="s">
        <v>29</v>
      </c>
      <c r="B8">
        <v>0</v>
      </c>
      <c r="C8" t="s">
        <v>24</v>
      </c>
      <c r="D8" t="s">
        <v>30</v>
      </c>
      <c r="E8" t="s">
        <v>31</v>
      </c>
      <c r="F8">
        <v>0</v>
      </c>
      <c r="G8">
        <v>0</v>
      </c>
      <c r="H8">
        <v>1</v>
      </c>
      <c r="I8" t="str">
        <f t="shared" si="0"/>
        <v>c</v>
      </c>
    </row>
    <row r="9" spans="1:9">
      <c r="A9" t="s">
        <v>29</v>
      </c>
      <c r="B9">
        <v>1</v>
      </c>
      <c r="C9" t="s">
        <v>24</v>
      </c>
      <c r="D9" t="s">
        <v>30</v>
      </c>
      <c r="E9" t="s">
        <v>32</v>
      </c>
      <c r="F9">
        <v>1</v>
      </c>
      <c r="G9">
        <v>513</v>
      </c>
      <c r="H9">
        <v>0.88</v>
      </c>
      <c r="I9" t="str">
        <f t="shared" si="0"/>
        <v>c</v>
      </c>
    </row>
    <row r="10" spans="1:9">
      <c r="A10" t="s">
        <v>29</v>
      </c>
      <c r="B10">
        <v>2</v>
      </c>
      <c r="C10" t="s">
        <v>24</v>
      </c>
      <c r="D10" t="s">
        <v>30</v>
      </c>
      <c r="E10" t="s">
        <v>33</v>
      </c>
      <c r="F10">
        <v>1</v>
      </c>
      <c r="G10">
        <v>525</v>
      </c>
      <c r="H10">
        <v>0.92</v>
      </c>
      <c r="I10" t="str">
        <f t="shared" si="0"/>
        <v>c</v>
      </c>
    </row>
    <row r="11" spans="1:9">
      <c r="A11" t="s">
        <v>34</v>
      </c>
      <c r="B11">
        <v>0</v>
      </c>
      <c r="C11" t="s">
        <v>24</v>
      </c>
      <c r="D11" t="s">
        <v>35</v>
      </c>
      <c r="E11" t="s">
        <v>36</v>
      </c>
      <c r="F11">
        <v>0</v>
      </c>
      <c r="G11">
        <v>0</v>
      </c>
      <c r="H11">
        <v>0.96</v>
      </c>
      <c r="I11" t="str">
        <f t="shared" si="0"/>
        <v>c</v>
      </c>
    </row>
    <row r="12" spans="1:9">
      <c r="A12" t="s">
        <v>34</v>
      </c>
      <c r="B12">
        <v>1</v>
      </c>
      <c r="C12" t="s">
        <v>19</v>
      </c>
      <c r="D12" t="s">
        <v>35</v>
      </c>
      <c r="E12" t="s">
        <v>37</v>
      </c>
      <c r="F12">
        <v>1</v>
      </c>
      <c r="G12">
        <v>0</v>
      </c>
      <c r="H12">
        <v>0.92592592600000001</v>
      </c>
      <c r="I12" t="str">
        <f t="shared" si="0"/>
        <v>c</v>
      </c>
    </row>
    <row r="13" spans="1:9">
      <c r="A13" t="s">
        <v>34</v>
      </c>
      <c r="B13">
        <v>2</v>
      </c>
      <c r="C13" t="s">
        <v>19</v>
      </c>
      <c r="D13" t="s">
        <v>35</v>
      </c>
      <c r="E13" t="s">
        <v>38</v>
      </c>
      <c r="F13">
        <v>1</v>
      </c>
      <c r="G13">
        <v>0</v>
      </c>
      <c r="H13">
        <v>0.85185185200000002</v>
      </c>
      <c r="I13" t="str">
        <f t="shared" si="0"/>
        <v>c</v>
      </c>
    </row>
    <row r="14" spans="1:9">
      <c r="A14" t="s">
        <v>39</v>
      </c>
      <c r="B14">
        <v>0</v>
      </c>
      <c r="C14" t="s">
        <v>24</v>
      </c>
      <c r="D14" t="s">
        <v>40</v>
      </c>
      <c r="E14" t="s">
        <v>41</v>
      </c>
      <c r="F14">
        <v>1</v>
      </c>
      <c r="G14">
        <v>0</v>
      </c>
      <c r="H14">
        <v>1</v>
      </c>
      <c r="I14" t="str">
        <f t="shared" si="0"/>
        <v>m</v>
      </c>
    </row>
    <row r="15" spans="1:9">
      <c r="A15" t="s">
        <v>39</v>
      </c>
      <c r="B15">
        <v>1</v>
      </c>
      <c r="C15" t="s">
        <v>19</v>
      </c>
      <c r="D15" t="s">
        <v>40</v>
      </c>
      <c r="E15" t="s">
        <v>42</v>
      </c>
      <c r="F15">
        <v>1</v>
      </c>
      <c r="G15">
        <v>0</v>
      </c>
      <c r="H15">
        <v>1</v>
      </c>
      <c r="I15" t="str">
        <f t="shared" si="0"/>
        <v>m</v>
      </c>
    </row>
    <row r="16" spans="1:9">
      <c r="A16" t="s">
        <v>39</v>
      </c>
      <c r="B16">
        <v>2</v>
      </c>
      <c r="C16" t="s">
        <v>19</v>
      </c>
      <c r="D16" t="s">
        <v>40</v>
      </c>
      <c r="E16" t="s">
        <v>43</v>
      </c>
      <c r="F16">
        <v>2</v>
      </c>
      <c r="G16">
        <v>0</v>
      </c>
      <c r="H16">
        <v>0.95</v>
      </c>
      <c r="I16" t="str">
        <f t="shared" si="0"/>
        <v>m</v>
      </c>
    </row>
    <row r="17" spans="1:9">
      <c r="A17" t="s">
        <v>39</v>
      </c>
      <c r="B17">
        <v>2</v>
      </c>
      <c r="C17" t="s">
        <v>24</v>
      </c>
      <c r="D17" t="s">
        <v>40</v>
      </c>
      <c r="E17" t="s">
        <v>44</v>
      </c>
      <c r="F17">
        <v>2</v>
      </c>
      <c r="G17">
        <v>0</v>
      </c>
      <c r="H17">
        <v>1</v>
      </c>
      <c r="I17" t="str">
        <f t="shared" si="0"/>
        <v>m</v>
      </c>
    </row>
    <row r="18" spans="1:9">
      <c r="A18" t="s">
        <v>45</v>
      </c>
      <c r="B18">
        <v>0</v>
      </c>
      <c r="C18" t="s">
        <v>24</v>
      </c>
      <c r="D18" t="s">
        <v>46</v>
      </c>
      <c r="E18" t="s">
        <v>47</v>
      </c>
      <c r="F18">
        <v>0</v>
      </c>
      <c r="G18">
        <v>0</v>
      </c>
      <c r="H18">
        <v>0.95</v>
      </c>
      <c r="I18" t="str">
        <f t="shared" si="0"/>
        <v>c</v>
      </c>
    </row>
    <row r="19" spans="1:9">
      <c r="A19" t="s">
        <v>45</v>
      </c>
      <c r="B19">
        <v>1</v>
      </c>
      <c r="C19" t="s">
        <v>19</v>
      </c>
      <c r="D19" t="s">
        <v>46</v>
      </c>
      <c r="E19" t="s">
        <v>48</v>
      </c>
      <c r="F19">
        <v>0</v>
      </c>
      <c r="G19">
        <v>0</v>
      </c>
      <c r="H19">
        <v>0.909090909</v>
      </c>
      <c r="I19" t="str">
        <f t="shared" si="0"/>
        <v>c</v>
      </c>
    </row>
    <row r="20" spans="1:9">
      <c r="A20" t="s">
        <v>45</v>
      </c>
      <c r="B20">
        <v>2</v>
      </c>
      <c r="C20" t="s">
        <v>19</v>
      </c>
      <c r="D20" t="s">
        <v>46</v>
      </c>
      <c r="E20" t="s">
        <v>49</v>
      </c>
      <c r="F20">
        <v>1</v>
      </c>
      <c r="G20">
        <v>0</v>
      </c>
      <c r="H20">
        <v>0.81818181800000001</v>
      </c>
      <c r="I20" t="str">
        <f t="shared" si="0"/>
        <v>c</v>
      </c>
    </row>
    <row r="21" spans="1:9">
      <c r="A21" t="s">
        <v>45</v>
      </c>
      <c r="B21">
        <v>2</v>
      </c>
      <c r="C21" t="s">
        <v>24</v>
      </c>
      <c r="D21" t="s">
        <v>46</v>
      </c>
      <c r="E21" t="s">
        <v>50</v>
      </c>
      <c r="F21">
        <v>1</v>
      </c>
      <c r="G21">
        <v>0</v>
      </c>
      <c r="H21">
        <v>0.86363636399999999</v>
      </c>
      <c r="I21" t="str">
        <f t="shared" si="0"/>
        <v>c</v>
      </c>
    </row>
    <row r="22" spans="1:9">
      <c r="A22" t="s">
        <v>51</v>
      </c>
      <c r="B22">
        <v>0</v>
      </c>
      <c r="C22" t="s">
        <v>24</v>
      </c>
      <c r="D22" t="s">
        <v>40</v>
      </c>
      <c r="E22" t="s">
        <v>41</v>
      </c>
      <c r="F22">
        <v>0</v>
      </c>
      <c r="G22">
        <v>0</v>
      </c>
      <c r="H22">
        <v>1</v>
      </c>
      <c r="I22" t="str">
        <f t="shared" si="0"/>
        <v>c</v>
      </c>
    </row>
    <row r="23" spans="1:9">
      <c r="A23" t="s">
        <v>51</v>
      </c>
      <c r="B23">
        <v>1</v>
      </c>
      <c r="C23" t="s">
        <v>19</v>
      </c>
      <c r="D23" t="s">
        <v>40</v>
      </c>
      <c r="E23" t="s">
        <v>42</v>
      </c>
      <c r="F23">
        <v>1</v>
      </c>
      <c r="G23">
        <v>0</v>
      </c>
      <c r="H23">
        <v>1</v>
      </c>
      <c r="I23" t="str">
        <f t="shared" si="0"/>
        <v>c</v>
      </c>
    </row>
    <row r="24" spans="1:9">
      <c r="A24" t="s">
        <v>51</v>
      </c>
      <c r="B24">
        <v>2</v>
      </c>
      <c r="C24" t="s">
        <v>19</v>
      </c>
      <c r="D24" t="s">
        <v>40</v>
      </c>
      <c r="E24" t="s">
        <v>43</v>
      </c>
      <c r="F24">
        <v>2</v>
      </c>
      <c r="G24">
        <v>0</v>
      </c>
      <c r="H24">
        <v>0.95</v>
      </c>
      <c r="I24" t="str">
        <f t="shared" si="0"/>
        <v>c</v>
      </c>
    </row>
    <row r="25" spans="1:9">
      <c r="A25" t="s">
        <v>51</v>
      </c>
      <c r="B25">
        <v>2</v>
      </c>
      <c r="C25" t="s">
        <v>24</v>
      </c>
      <c r="D25" t="s">
        <v>40</v>
      </c>
      <c r="E25" t="s">
        <v>44</v>
      </c>
      <c r="F25">
        <v>2</v>
      </c>
      <c r="G25">
        <v>0</v>
      </c>
      <c r="H25">
        <v>1</v>
      </c>
      <c r="I25" t="str">
        <f t="shared" si="0"/>
        <v>c</v>
      </c>
    </row>
    <row r="26" spans="1:9">
      <c r="A26" t="s">
        <v>52</v>
      </c>
      <c r="B26">
        <v>0</v>
      </c>
      <c r="C26" t="s">
        <v>24</v>
      </c>
      <c r="D26" t="s">
        <v>40</v>
      </c>
      <c r="E26" t="s">
        <v>53</v>
      </c>
      <c r="F26">
        <v>1</v>
      </c>
      <c r="G26">
        <v>0</v>
      </c>
      <c r="H26">
        <v>0.95</v>
      </c>
      <c r="I26" t="str">
        <f t="shared" si="0"/>
        <v>m</v>
      </c>
    </row>
    <row r="27" spans="1:9">
      <c r="A27" t="s">
        <v>52</v>
      </c>
      <c r="B27">
        <v>1</v>
      </c>
      <c r="C27" t="s">
        <v>19</v>
      </c>
      <c r="D27" t="s">
        <v>40</v>
      </c>
      <c r="E27" t="s">
        <v>42</v>
      </c>
      <c r="F27">
        <v>1</v>
      </c>
      <c r="G27">
        <v>0</v>
      </c>
      <c r="H27">
        <v>1</v>
      </c>
      <c r="I27" t="str">
        <f t="shared" si="0"/>
        <v>m</v>
      </c>
    </row>
    <row r="28" spans="1:9">
      <c r="A28" t="s">
        <v>52</v>
      </c>
      <c r="B28">
        <v>2</v>
      </c>
      <c r="C28" t="s">
        <v>19</v>
      </c>
      <c r="D28" t="s">
        <v>40</v>
      </c>
      <c r="E28" t="s">
        <v>54</v>
      </c>
      <c r="F28">
        <v>1</v>
      </c>
      <c r="G28">
        <v>0</v>
      </c>
      <c r="H28">
        <v>0.95</v>
      </c>
      <c r="I28" t="str">
        <f t="shared" si="0"/>
        <v>m</v>
      </c>
    </row>
    <row r="29" spans="1:9">
      <c r="A29" t="s">
        <v>52</v>
      </c>
      <c r="B29">
        <v>2</v>
      </c>
      <c r="C29" t="s">
        <v>24</v>
      </c>
      <c r="D29" t="s">
        <v>40</v>
      </c>
      <c r="E29" t="s">
        <v>44</v>
      </c>
      <c r="F29">
        <v>1</v>
      </c>
      <c r="G29">
        <v>0</v>
      </c>
      <c r="H29">
        <v>1</v>
      </c>
      <c r="I29" t="str">
        <f t="shared" si="0"/>
        <v>m</v>
      </c>
    </row>
    <row r="30" spans="1:9">
      <c r="A30" t="s">
        <v>55</v>
      </c>
      <c r="B30">
        <v>0</v>
      </c>
      <c r="C30" t="s">
        <v>19</v>
      </c>
      <c r="D30" t="s">
        <v>56</v>
      </c>
      <c r="E30" t="s">
        <v>57</v>
      </c>
      <c r="F30">
        <v>107</v>
      </c>
      <c r="G30">
        <v>0</v>
      </c>
      <c r="H30">
        <v>0.83333333300000001</v>
      </c>
      <c r="I30" t="str">
        <f t="shared" si="0"/>
        <v>s</v>
      </c>
    </row>
    <row r="31" spans="1:9">
      <c r="A31" t="s">
        <v>55</v>
      </c>
      <c r="B31">
        <v>1</v>
      </c>
      <c r="C31" t="s">
        <v>24</v>
      </c>
      <c r="D31" t="s">
        <v>56</v>
      </c>
      <c r="E31" t="s">
        <v>58</v>
      </c>
      <c r="F31">
        <v>2</v>
      </c>
      <c r="G31">
        <v>0</v>
      </c>
      <c r="H31">
        <v>1</v>
      </c>
      <c r="I31" t="str">
        <f t="shared" si="0"/>
        <v>s</v>
      </c>
    </row>
    <row r="32" spans="1:9">
      <c r="A32" t="s">
        <v>55</v>
      </c>
      <c r="B32">
        <v>2</v>
      </c>
      <c r="C32" t="s">
        <v>19</v>
      </c>
      <c r="D32" t="s">
        <v>56</v>
      </c>
      <c r="E32" t="s">
        <v>59</v>
      </c>
      <c r="F32">
        <v>5</v>
      </c>
      <c r="G32">
        <v>0</v>
      </c>
      <c r="H32">
        <v>0.83333333300000001</v>
      </c>
      <c r="I32" t="str">
        <f t="shared" si="0"/>
        <v>s</v>
      </c>
    </row>
    <row r="33" spans="1:9">
      <c r="A33" t="s">
        <v>55</v>
      </c>
      <c r="B33">
        <v>3</v>
      </c>
      <c r="C33" t="s">
        <v>19</v>
      </c>
      <c r="D33" t="s">
        <v>56</v>
      </c>
      <c r="E33" t="s">
        <v>60</v>
      </c>
      <c r="F33">
        <v>96</v>
      </c>
      <c r="G33">
        <v>0</v>
      </c>
      <c r="H33">
        <v>0.75</v>
      </c>
      <c r="I33" t="str">
        <f t="shared" si="0"/>
        <v>s</v>
      </c>
    </row>
    <row r="34" spans="1:9">
      <c r="A34" t="s">
        <v>55</v>
      </c>
      <c r="B34">
        <v>3</v>
      </c>
      <c r="C34" t="s">
        <v>24</v>
      </c>
      <c r="D34" t="s">
        <v>56</v>
      </c>
      <c r="E34" t="s">
        <v>61</v>
      </c>
      <c r="F34">
        <v>96</v>
      </c>
      <c r="G34">
        <v>0</v>
      </c>
      <c r="H34">
        <v>0.83333333300000001</v>
      </c>
      <c r="I34" t="str">
        <f t="shared" si="0"/>
        <v>s</v>
      </c>
    </row>
    <row r="35" spans="1:9">
      <c r="A35" t="s">
        <v>62</v>
      </c>
      <c r="B35">
        <v>0</v>
      </c>
      <c r="C35" t="s">
        <v>24</v>
      </c>
      <c r="D35" t="s">
        <v>63</v>
      </c>
      <c r="E35" t="s">
        <v>64</v>
      </c>
      <c r="F35">
        <v>2</v>
      </c>
      <c r="G35">
        <v>0</v>
      </c>
      <c r="H35">
        <v>1</v>
      </c>
      <c r="I35" t="str">
        <f t="shared" si="0"/>
        <v>s</v>
      </c>
    </row>
    <row r="36" spans="1:9">
      <c r="A36" t="s">
        <v>62</v>
      </c>
      <c r="B36">
        <v>1</v>
      </c>
      <c r="C36" t="s">
        <v>19</v>
      </c>
      <c r="D36" t="s">
        <v>63</v>
      </c>
      <c r="E36" t="s">
        <v>60</v>
      </c>
      <c r="F36">
        <v>106</v>
      </c>
      <c r="G36">
        <v>0</v>
      </c>
      <c r="H36">
        <v>0.83333333300000001</v>
      </c>
      <c r="I36" t="str">
        <f t="shared" si="0"/>
        <v>s</v>
      </c>
    </row>
    <row r="37" spans="1:9">
      <c r="A37" t="s">
        <v>62</v>
      </c>
      <c r="B37">
        <v>2</v>
      </c>
      <c r="C37" t="s">
        <v>19</v>
      </c>
      <c r="D37" t="s">
        <v>63</v>
      </c>
      <c r="E37" t="s">
        <v>65</v>
      </c>
      <c r="F37">
        <v>5</v>
      </c>
      <c r="G37">
        <v>0</v>
      </c>
      <c r="H37">
        <v>0.83333333300000001</v>
      </c>
      <c r="I37" t="str">
        <f t="shared" si="0"/>
        <v>s</v>
      </c>
    </row>
    <row r="38" spans="1:9">
      <c r="A38" t="s">
        <v>62</v>
      </c>
      <c r="B38">
        <v>3</v>
      </c>
      <c r="C38" t="s">
        <v>19</v>
      </c>
      <c r="D38" t="s">
        <v>63</v>
      </c>
      <c r="E38" t="s">
        <v>57</v>
      </c>
      <c r="F38">
        <v>106</v>
      </c>
      <c r="G38">
        <v>0</v>
      </c>
      <c r="H38">
        <v>0.75</v>
      </c>
      <c r="I38" t="str">
        <f t="shared" si="0"/>
        <v>s</v>
      </c>
    </row>
    <row r="39" spans="1:9">
      <c r="A39" t="s">
        <v>62</v>
      </c>
      <c r="B39">
        <v>3</v>
      </c>
      <c r="C39" t="s">
        <v>24</v>
      </c>
      <c r="D39" t="s">
        <v>63</v>
      </c>
      <c r="E39" t="s">
        <v>66</v>
      </c>
      <c r="F39">
        <v>106</v>
      </c>
      <c r="G39">
        <v>0</v>
      </c>
      <c r="H39">
        <v>0.83333333300000001</v>
      </c>
      <c r="I39" t="str">
        <f t="shared" si="0"/>
        <v>s</v>
      </c>
    </row>
    <row r="40" spans="1:9">
      <c r="A40" t="s">
        <v>67</v>
      </c>
      <c r="B40">
        <v>1</v>
      </c>
      <c r="C40" t="s">
        <v>19</v>
      </c>
      <c r="D40" t="s">
        <v>68</v>
      </c>
      <c r="E40" t="s">
        <v>69</v>
      </c>
      <c r="F40">
        <v>2</v>
      </c>
      <c r="G40">
        <v>0</v>
      </c>
      <c r="H40">
        <v>1</v>
      </c>
      <c r="I40" t="str">
        <f t="shared" si="0"/>
        <v>m</v>
      </c>
    </row>
    <row r="41" spans="1:9">
      <c r="A41" t="s">
        <v>67</v>
      </c>
      <c r="B41">
        <v>2</v>
      </c>
      <c r="C41" t="s">
        <v>19</v>
      </c>
      <c r="D41" t="s">
        <v>68</v>
      </c>
      <c r="E41" t="s">
        <v>70</v>
      </c>
      <c r="F41">
        <v>1</v>
      </c>
      <c r="G41">
        <v>0</v>
      </c>
      <c r="H41">
        <v>1</v>
      </c>
      <c r="I41" t="str">
        <f t="shared" si="0"/>
        <v>m</v>
      </c>
    </row>
    <row r="42" spans="1:9">
      <c r="A42" t="s">
        <v>71</v>
      </c>
      <c r="B42">
        <v>0</v>
      </c>
      <c r="C42" t="s">
        <v>24</v>
      </c>
      <c r="D42" t="s">
        <v>72</v>
      </c>
      <c r="E42" t="s">
        <v>73</v>
      </c>
      <c r="F42">
        <v>0</v>
      </c>
      <c r="G42">
        <v>0</v>
      </c>
      <c r="H42">
        <v>1</v>
      </c>
      <c r="I42" t="str">
        <f t="shared" si="0"/>
        <v>m</v>
      </c>
    </row>
    <row r="43" spans="1:9">
      <c r="A43" t="s">
        <v>71</v>
      </c>
      <c r="B43">
        <v>1</v>
      </c>
      <c r="C43" t="s">
        <v>19</v>
      </c>
      <c r="D43" t="s">
        <v>72</v>
      </c>
      <c r="E43" t="s">
        <v>74</v>
      </c>
      <c r="F43">
        <v>1</v>
      </c>
      <c r="G43">
        <v>0</v>
      </c>
      <c r="H43">
        <v>1</v>
      </c>
      <c r="I43" t="str">
        <f t="shared" si="0"/>
        <v>m</v>
      </c>
    </row>
    <row r="44" spans="1:9">
      <c r="A44" t="s">
        <v>71</v>
      </c>
      <c r="B44">
        <v>2</v>
      </c>
      <c r="C44" t="s">
        <v>19</v>
      </c>
      <c r="D44" t="s">
        <v>72</v>
      </c>
      <c r="E44" t="s">
        <v>75</v>
      </c>
      <c r="F44">
        <v>4</v>
      </c>
      <c r="G44">
        <v>0</v>
      </c>
      <c r="H44">
        <v>1</v>
      </c>
      <c r="I44" t="str">
        <f t="shared" si="0"/>
        <v>m</v>
      </c>
    </row>
    <row r="45" spans="1:9">
      <c r="A45" t="s">
        <v>71</v>
      </c>
      <c r="B45">
        <v>3</v>
      </c>
      <c r="C45" t="s">
        <v>19</v>
      </c>
      <c r="D45" t="s">
        <v>72</v>
      </c>
      <c r="E45" t="s">
        <v>76</v>
      </c>
      <c r="F45">
        <v>3</v>
      </c>
      <c r="G45">
        <v>0</v>
      </c>
      <c r="H45">
        <v>0.86666666699999995</v>
      </c>
      <c r="I45" t="str">
        <f t="shared" si="0"/>
        <v>m</v>
      </c>
    </row>
    <row r="46" spans="1:9">
      <c r="A46" t="s">
        <v>71</v>
      </c>
      <c r="B46">
        <v>3</v>
      </c>
      <c r="C46" t="s">
        <v>24</v>
      </c>
      <c r="D46" t="s">
        <v>72</v>
      </c>
      <c r="E46" t="s">
        <v>77</v>
      </c>
      <c r="F46">
        <v>3</v>
      </c>
      <c r="G46">
        <v>0</v>
      </c>
      <c r="H46">
        <v>1</v>
      </c>
      <c r="I46" t="str">
        <f t="shared" si="0"/>
        <v>m</v>
      </c>
    </row>
    <row r="47" spans="1:9">
      <c r="A47" t="s">
        <v>78</v>
      </c>
      <c r="B47">
        <v>0</v>
      </c>
      <c r="C47" t="s">
        <v>24</v>
      </c>
      <c r="D47" t="s">
        <v>79</v>
      </c>
      <c r="E47" t="s">
        <v>80</v>
      </c>
      <c r="F47">
        <v>2</v>
      </c>
      <c r="G47">
        <v>0</v>
      </c>
      <c r="H47">
        <v>1</v>
      </c>
      <c r="I47" t="str">
        <f t="shared" si="0"/>
        <v>s</v>
      </c>
    </row>
    <row r="48" spans="1:9">
      <c r="A48" t="s">
        <v>78</v>
      </c>
      <c r="B48">
        <v>1</v>
      </c>
      <c r="C48" t="s">
        <v>19</v>
      </c>
      <c r="D48" t="s">
        <v>79</v>
      </c>
      <c r="E48" t="s">
        <v>81</v>
      </c>
      <c r="F48">
        <v>16</v>
      </c>
      <c r="G48">
        <v>0</v>
      </c>
      <c r="H48">
        <v>0.83333333300000001</v>
      </c>
      <c r="I48" t="str">
        <f t="shared" si="0"/>
        <v>s</v>
      </c>
    </row>
    <row r="49" spans="1:9">
      <c r="A49" t="s">
        <v>78</v>
      </c>
      <c r="B49">
        <v>2</v>
      </c>
      <c r="C49" t="s">
        <v>19</v>
      </c>
      <c r="D49" t="s">
        <v>79</v>
      </c>
      <c r="E49" t="s">
        <v>82</v>
      </c>
      <c r="F49">
        <v>4</v>
      </c>
      <c r="G49">
        <v>0</v>
      </c>
      <c r="H49">
        <v>0.83333333300000001</v>
      </c>
      <c r="I49" t="str">
        <f t="shared" si="0"/>
        <v>s</v>
      </c>
    </row>
    <row r="50" spans="1:9">
      <c r="A50" t="s">
        <v>78</v>
      </c>
      <c r="B50">
        <v>3</v>
      </c>
      <c r="C50" t="s">
        <v>19</v>
      </c>
      <c r="D50" t="s">
        <v>79</v>
      </c>
      <c r="E50" t="s">
        <v>83</v>
      </c>
      <c r="F50">
        <v>19</v>
      </c>
      <c r="G50">
        <v>0</v>
      </c>
      <c r="H50">
        <v>0.75</v>
      </c>
      <c r="I50" t="str">
        <f t="shared" si="0"/>
        <v>s</v>
      </c>
    </row>
    <row r="51" spans="1:9">
      <c r="A51" t="s">
        <v>78</v>
      </c>
      <c r="B51">
        <v>3</v>
      </c>
      <c r="C51" t="s">
        <v>24</v>
      </c>
      <c r="D51" t="s">
        <v>79</v>
      </c>
      <c r="E51" t="s">
        <v>84</v>
      </c>
      <c r="F51">
        <v>19</v>
      </c>
      <c r="G51">
        <v>0</v>
      </c>
      <c r="H51">
        <v>0.83333333300000001</v>
      </c>
      <c r="I51" t="str">
        <f t="shared" si="0"/>
        <v>s</v>
      </c>
    </row>
    <row r="52" spans="1:9">
      <c r="A52" t="s">
        <v>85</v>
      </c>
      <c r="B52">
        <v>0</v>
      </c>
      <c r="C52" t="s">
        <v>24</v>
      </c>
      <c r="D52" t="s">
        <v>86</v>
      </c>
      <c r="E52" t="s">
        <v>87</v>
      </c>
      <c r="F52">
        <v>2</v>
      </c>
      <c r="G52">
        <v>0</v>
      </c>
      <c r="H52">
        <v>1</v>
      </c>
      <c r="I52" t="str">
        <f t="shared" si="0"/>
        <v>s</v>
      </c>
    </row>
    <row r="53" spans="1:9">
      <c r="A53" t="s">
        <v>85</v>
      </c>
      <c r="B53">
        <v>1</v>
      </c>
      <c r="C53" t="s">
        <v>19</v>
      </c>
      <c r="D53" t="s">
        <v>86</v>
      </c>
      <c r="E53" t="s">
        <v>83</v>
      </c>
      <c r="F53">
        <v>19</v>
      </c>
      <c r="G53">
        <v>0</v>
      </c>
      <c r="H53">
        <v>0.83333333300000001</v>
      </c>
      <c r="I53" t="str">
        <f t="shared" si="0"/>
        <v>s</v>
      </c>
    </row>
    <row r="54" spans="1:9">
      <c r="A54" t="s">
        <v>85</v>
      </c>
      <c r="B54">
        <v>2</v>
      </c>
      <c r="C54" t="s">
        <v>19</v>
      </c>
      <c r="D54" t="s">
        <v>86</v>
      </c>
      <c r="E54" t="s">
        <v>88</v>
      </c>
      <c r="F54">
        <v>6</v>
      </c>
      <c r="G54">
        <v>0</v>
      </c>
      <c r="H54">
        <v>0.83333333300000001</v>
      </c>
      <c r="I54" t="str">
        <f t="shared" si="0"/>
        <v>s</v>
      </c>
    </row>
    <row r="55" spans="1:9">
      <c r="A55" t="s">
        <v>85</v>
      </c>
      <c r="B55">
        <v>3</v>
      </c>
      <c r="C55" t="s">
        <v>19</v>
      </c>
      <c r="D55" t="s">
        <v>86</v>
      </c>
      <c r="E55" t="s">
        <v>81</v>
      </c>
      <c r="F55">
        <v>18</v>
      </c>
      <c r="G55">
        <v>0</v>
      </c>
      <c r="H55">
        <v>0.75</v>
      </c>
      <c r="I55" t="str">
        <f t="shared" si="0"/>
        <v>s</v>
      </c>
    </row>
    <row r="56" spans="1:9">
      <c r="A56" t="s">
        <v>85</v>
      </c>
      <c r="B56">
        <v>3</v>
      </c>
      <c r="C56" t="s">
        <v>24</v>
      </c>
      <c r="D56" t="s">
        <v>86</v>
      </c>
      <c r="E56" t="s">
        <v>89</v>
      </c>
      <c r="F56">
        <v>18</v>
      </c>
      <c r="G56">
        <v>0</v>
      </c>
      <c r="H56">
        <v>0.83333333300000001</v>
      </c>
      <c r="I56" t="str">
        <f t="shared" si="0"/>
        <v>s</v>
      </c>
    </row>
    <row r="57" spans="1:9">
      <c r="A57" t="s">
        <v>90</v>
      </c>
      <c r="B57">
        <v>0</v>
      </c>
      <c r="C57" t="s">
        <v>24</v>
      </c>
      <c r="D57" t="s">
        <v>91</v>
      </c>
      <c r="E57" t="s">
        <v>92</v>
      </c>
      <c r="F57">
        <v>0</v>
      </c>
      <c r="G57">
        <v>0</v>
      </c>
      <c r="H57">
        <v>1</v>
      </c>
      <c r="I57" t="str">
        <f t="shared" si="0"/>
        <v>m</v>
      </c>
    </row>
    <row r="58" spans="1:9">
      <c r="A58" t="s">
        <v>90</v>
      </c>
      <c r="B58">
        <v>1</v>
      </c>
      <c r="C58" t="s">
        <v>19</v>
      </c>
      <c r="D58" t="s">
        <v>91</v>
      </c>
      <c r="E58" t="s">
        <v>93</v>
      </c>
      <c r="F58">
        <v>1</v>
      </c>
      <c r="G58">
        <v>0</v>
      </c>
      <c r="H58">
        <v>0.909090909</v>
      </c>
      <c r="I58" t="str">
        <f t="shared" si="0"/>
        <v>m</v>
      </c>
    </row>
    <row r="59" spans="1:9">
      <c r="A59" t="s">
        <v>90</v>
      </c>
      <c r="B59">
        <v>2</v>
      </c>
      <c r="C59" t="s">
        <v>19</v>
      </c>
      <c r="D59" t="s">
        <v>91</v>
      </c>
      <c r="E59" t="s">
        <v>94</v>
      </c>
      <c r="F59">
        <v>1</v>
      </c>
      <c r="G59">
        <v>0</v>
      </c>
      <c r="H59">
        <v>0.909090909</v>
      </c>
      <c r="I59" t="str">
        <f t="shared" si="0"/>
        <v>m</v>
      </c>
    </row>
    <row r="60" spans="1:9">
      <c r="A60" t="s">
        <v>90</v>
      </c>
      <c r="B60">
        <v>3</v>
      </c>
      <c r="C60" t="s">
        <v>19</v>
      </c>
      <c r="D60" t="s">
        <v>91</v>
      </c>
      <c r="E60" t="s">
        <v>95</v>
      </c>
      <c r="F60">
        <v>2</v>
      </c>
      <c r="G60">
        <v>0</v>
      </c>
      <c r="H60">
        <v>0.86363636399999999</v>
      </c>
      <c r="I60" t="str">
        <f t="shared" si="0"/>
        <v>m</v>
      </c>
    </row>
    <row r="61" spans="1:9">
      <c r="A61" t="s">
        <v>90</v>
      </c>
      <c r="B61">
        <v>3</v>
      </c>
      <c r="C61" t="s">
        <v>24</v>
      </c>
      <c r="D61" t="s">
        <v>91</v>
      </c>
      <c r="E61" t="s">
        <v>96</v>
      </c>
      <c r="F61">
        <v>2</v>
      </c>
      <c r="G61">
        <v>0</v>
      </c>
      <c r="H61">
        <v>0.909090909</v>
      </c>
      <c r="I61" t="str">
        <f t="shared" si="0"/>
        <v>m</v>
      </c>
    </row>
    <row r="64" spans="1:9">
      <c r="A64" t="s">
        <v>8</v>
      </c>
      <c r="F64" s="1">
        <f>AVERAGEIF(I2:I61,"s",F2:F61)</f>
        <v>32.913043478260867</v>
      </c>
      <c r="H64">
        <f>AVERAGEIF(I2:I61,"s",H2:H61)</f>
        <v>0.86521739113043472</v>
      </c>
    </row>
    <row r="65" spans="1:8" ht="37" customHeight="1">
      <c r="A65" t="s">
        <v>9</v>
      </c>
      <c r="F65">
        <f t="array" ref="F65">STDEV(IF(I2:I61 ="s",F2:F61))</f>
        <v>43.054841395468323</v>
      </c>
      <c r="H65" s="2">
        <f t="array" ref="H65">STDEV(IF(I2:I61 ="s",H2:H61))</f>
        <v>8.9317423382178171E-2</v>
      </c>
    </row>
    <row r="67" spans="1:8">
      <c r="A67" t="s">
        <v>10</v>
      </c>
      <c r="F67" s="1">
        <f>AVERAGEIF(I2:I61,"m",F2:F61)</f>
        <v>1.5</v>
      </c>
      <c r="H67" s="1">
        <f>AVERAGEIF(I2:I61,"m",H2:H61)</f>
        <v>0.96537878790000009</v>
      </c>
    </row>
    <row r="68" spans="1:8">
      <c r="A68" t="s">
        <v>11</v>
      </c>
      <c r="F68">
        <f t="array" ref="F68">STDEV(IF(I2:I61 ="m",F2:F61))</f>
        <v>1</v>
      </c>
      <c r="H68">
        <f t="array" ref="H68">STDEV(IF(I2:I61 ="m",H2:H61))</f>
        <v>4.8500483364875384E-2</v>
      </c>
    </row>
    <row r="70" spans="1:8">
      <c r="A70" t="s">
        <v>12</v>
      </c>
      <c r="F70" s="1">
        <f>AVERAGEIF(I2:I61,"c",F2:F61)</f>
        <v>0.70588235294117652</v>
      </c>
      <c r="H70" s="1">
        <f>AVERAGEIF(I2:I61,"c",H2:H61)</f>
        <v>0.93109922758823505</v>
      </c>
    </row>
    <row r="71" spans="1:8">
      <c r="A71" t="s">
        <v>13</v>
      </c>
      <c r="F71">
        <f t="array" ref="F71">STDEV(IF(I2:I61 ="c",F2:F61))</f>
        <v>0.68599434057003539</v>
      </c>
      <c r="H71">
        <f t="array" ref="H71">STDEV(IF(I2:I61 ="c",H2:H61))</f>
        <v>5.8549027579572539E-2</v>
      </c>
    </row>
    <row r="73" spans="1:8">
      <c r="A73" t="s">
        <v>14</v>
      </c>
      <c r="F73" s="1">
        <f>AVERAGEIF(B2:B61,"&lt;3",F2:F61)</f>
        <v>6.5957446808510642</v>
      </c>
      <c r="H73" s="1">
        <f>AVERAGEIF(B2:B61,"&lt;3",H2:H61)</f>
        <v>0.93964968831914863</v>
      </c>
    </row>
    <row r="74" spans="1:8">
      <c r="A74" t="s">
        <v>15</v>
      </c>
      <c r="H74">
        <f t="array" ref="H74">STDEV(IF(B2:B61 &lt;3,H2:H61))</f>
        <v>6.7666352288797693E-2</v>
      </c>
    </row>
    <row r="76" spans="1:8">
      <c r="A76" t="s">
        <v>16</v>
      </c>
      <c r="F76" s="1">
        <f>AVERAGEIF(B2:B61,"=3",F2:F61)</f>
        <v>37.615384615384613</v>
      </c>
      <c r="H76" s="1">
        <f>AVERAGEIF(B2:B61,3,H2:H61)</f>
        <v>0.83636363630769217</v>
      </c>
    </row>
    <row r="77" spans="1:8">
      <c r="A77" t="s">
        <v>16</v>
      </c>
      <c r="H77">
        <f t="array" ref="H77">STDEV(IF(B2:B61 =3,H2:H61))</f>
        <v>7.5082853958308229E-2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F000B-484F-C04D-8A76-68DA30B930D0}">
  <dimension ref="A1:I70"/>
  <sheetViews>
    <sheetView topLeftCell="A41" workbookViewId="0">
      <selection activeCell="H58" sqref="H58"/>
    </sheetView>
  </sheetViews>
  <sheetFormatPr baseColWidth="10" defaultRowHeight="16"/>
  <cols>
    <col min="1" max="1" width="21.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17</v>
      </c>
    </row>
    <row r="2" spans="1:9">
      <c r="A2" t="s">
        <v>97</v>
      </c>
      <c r="B2">
        <v>0</v>
      </c>
      <c r="C2" t="s">
        <v>24</v>
      </c>
      <c r="D2" t="s">
        <v>98</v>
      </c>
      <c r="E2" t="s">
        <v>99</v>
      </c>
      <c r="F2">
        <v>1</v>
      </c>
      <c r="G2">
        <v>0</v>
      </c>
      <c r="H2">
        <v>1</v>
      </c>
      <c r="I2" t="str">
        <f>LEFT(RIGHT(A2,2),1)</f>
        <v>c</v>
      </c>
    </row>
    <row r="3" spans="1:9">
      <c r="A3" t="s">
        <v>97</v>
      </c>
      <c r="B3">
        <v>1</v>
      </c>
      <c r="C3" t="s">
        <v>19</v>
      </c>
      <c r="D3" t="s">
        <v>98</v>
      </c>
      <c r="E3" t="s">
        <v>100</v>
      </c>
      <c r="F3">
        <v>2</v>
      </c>
      <c r="G3">
        <v>0</v>
      </c>
      <c r="H3">
        <v>0.91666666699999999</v>
      </c>
      <c r="I3" t="str">
        <f t="shared" ref="I3:I55" si="0">LEFT(RIGHT(A3,2),1)</f>
        <v>c</v>
      </c>
    </row>
    <row r="4" spans="1:9">
      <c r="A4" t="s">
        <v>97</v>
      </c>
      <c r="B4">
        <v>2</v>
      </c>
      <c r="C4" t="s">
        <v>19</v>
      </c>
      <c r="D4" t="s">
        <v>98</v>
      </c>
      <c r="E4" t="s">
        <v>101</v>
      </c>
      <c r="F4">
        <v>2</v>
      </c>
      <c r="G4">
        <v>0</v>
      </c>
      <c r="H4">
        <v>0.95833333300000001</v>
      </c>
      <c r="I4" t="str">
        <f t="shared" si="0"/>
        <v>c</v>
      </c>
    </row>
    <row r="5" spans="1:9">
      <c r="A5" t="s">
        <v>97</v>
      </c>
      <c r="B5">
        <v>2</v>
      </c>
      <c r="C5" t="s">
        <v>24</v>
      </c>
      <c r="D5" t="s">
        <v>98</v>
      </c>
      <c r="E5" t="s">
        <v>102</v>
      </c>
      <c r="F5">
        <v>2</v>
      </c>
      <c r="G5">
        <v>0</v>
      </c>
      <c r="H5">
        <v>1</v>
      </c>
      <c r="I5" t="str">
        <f t="shared" si="0"/>
        <v>c</v>
      </c>
    </row>
    <row r="6" spans="1:9">
      <c r="A6" t="s">
        <v>103</v>
      </c>
      <c r="B6">
        <v>0</v>
      </c>
      <c r="C6" t="s">
        <v>24</v>
      </c>
      <c r="D6" t="s">
        <v>104</v>
      </c>
      <c r="E6" t="s">
        <v>105</v>
      </c>
      <c r="F6">
        <v>0</v>
      </c>
      <c r="G6">
        <v>0</v>
      </c>
      <c r="H6">
        <v>0.95833333300000001</v>
      </c>
      <c r="I6" t="str">
        <f t="shared" si="0"/>
        <v>c</v>
      </c>
    </row>
    <row r="7" spans="1:9">
      <c r="A7" t="s">
        <v>103</v>
      </c>
      <c r="B7">
        <v>1</v>
      </c>
      <c r="C7" t="s">
        <v>19</v>
      </c>
      <c r="D7" t="s">
        <v>104</v>
      </c>
      <c r="E7" t="s">
        <v>106</v>
      </c>
      <c r="F7">
        <v>2</v>
      </c>
      <c r="G7">
        <v>0</v>
      </c>
      <c r="H7">
        <v>0.85714285700000004</v>
      </c>
      <c r="I7" t="str">
        <f t="shared" si="0"/>
        <v>c</v>
      </c>
    </row>
    <row r="8" spans="1:9">
      <c r="A8" t="s">
        <v>103</v>
      </c>
      <c r="B8">
        <v>2</v>
      </c>
      <c r="C8" t="s">
        <v>19</v>
      </c>
      <c r="D8" t="s">
        <v>104</v>
      </c>
      <c r="E8" t="s">
        <v>107</v>
      </c>
      <c r="F8">
        <v>1</v>
      </c>
      <c r="G8">
        <v>0</v>
      </c>
      <c r="H8">
        <v>0.821428571</v>
      </c>
      <c r="I8" t="str">
        <f t="shared" si="0"/>
        <v>c</v>
      </c>
    </row>
    <row r="9" spans="1:9">
      <c r="A9" t="s">
        <v>108</v>
      </c>
      <c r="B9">
        <v>0</v>
      </c>
      <c r="C9" t="s">
        <v>19</v>
      </c>
      <c r="D9" t="s">
        <v>109</v>
      </c>
      <c r="E9" t="s">
        <v>110</v>
      </c>
      <c r="F9">
        <v>4</v>
      </c>
      <c r="G9">
        <v>0</v>
      </c>
      <c r="H9">
        <v>1</v>
      </c>
      <c r="I9" t="str">
        <f t="shared" si="0"/>
        <v>m</v>
      </c>
    </row>
    <row r="10" spans="1:9">
      <c r="A10" t="s">
        <v>108</v>
      </c>
      <c r="B10">
        <v>1</v>
      </c>
      <c r="C10" t="s">
        <v>19</v>
      </c>
      <c r="D10" t="s">
        <v>109</v>
      </c>
      <c r="E10" t="s">
        <v>111</v>
      </c>
      <c r="F10">
        <v>9</v>
      </c>
      <c r="G10">
        <v>0</v>
      </c>
      <c r="H10">
        <v>1</v>
      </c>
      <c r="I10" t="str">
        <f t="shared" si="0"/>
        <v>m</v>
      </c>
    </row>
    <row r="11" spans="1:9">
      <c r="A11" t="s">
        <v>108</v>
      </c>
      <c r="B11">
        <v>2</v>
      </c>
      <c r="C11" t="s">
        <v>19</v>
      </c>
      <c r="D11" t="s">
        <v>109</v>
      </c>
      <c r="E11" t="s">
        <v>112</v>
      </c>
      <c r="F11">
        <v>3</v>
      </c>
      <c r="G11">
        <v>0</v>
      </c>
      <c r="H11">
        <v>1</v>
      </c>
      <c r="I11" t="str">
        <f t="shared" si="0"/>
        <v>m</v>
      </c>
    </row>
    <row r="12" spans="1:9">
      <c r="A12" t="s">
        <v>108</v>
      </c>
      <c r="B12">
        <v>3</v>
      </c>
      <c r="C12" t="s">
        <v>24</v>
      </c>
      <c r="D12" t="s">
        <v>109</v>
      </c>
      <c r="E12" t="s">
        <v>113</v>
      </c>
      <c r="F12">
        <v>81</v>
      </c>
      <c r="G12">
        <v>0</v>
      </c>
      <c r="H12">
        <v>1</v>
      </c>
      <c r="I12" t="str">
        <f t="shared" si="0"/>
        <v>m</v>
      </c>
    </row>
    <row r="13" spans="1:9">
      <c r="A13" t="s">
        <v>114</v>
      </c>
      <c r="B13">
        <v>0</v>
      </c>
      <c r="C13" t="s">
        <v>24</v>
      </c>
      <c r="D13" t="s">
        <v>98</v>
      </c>
      <c r="E13" t="s">
        <v>99</v>
      </c>
      <c r="F13">
        <v>1</v>
      </c>
      <c r="G13">
        <v>0</v>
      </c>
      <c r="H13">
        <v>1</v>
      </c>
      <c r="I13" t="str">
        <f t="shared" si="0"/>
        <v>c</v>
      </c>
    </row>
    <row r="14" spans="1:9">
      <c r="A14" t="s">
        <v>114</v>
      </c>
      <c r="B14">
        <v>1</v>
      </c>
      <c r="C14" t="s">
        <v>19</v>
      </c>
      <c r="D14" t="s">
        <v>98</v>
      </c>
      <c r="E14" t="s">
        <v>115</v>
      </c>
      <c r="F14">
        <v>1</v>
      </c>
      <c r="G14">
        <v>0</v>
      </c>
      <c r="H14">
        <v>1</v>
      </c>
      <c r="I14" t="str">
        <f t="shared" si="0"/>
        <v>c</v>
      </c>
    </row>
    <row r="15" spans="1:9">
      <c r="A15" t="s">
        <v>114</v>
      </c>
      <c r="B15">
        <v>2</v>
      </c>
      <c r="C15" t="s">
        <v>19</v>
      </c>
      <c r="D15" t="s">
        <v>98</v>
      </c>
      <c r="E15" t="s">
        <v>101</v>
      </c>
      <c r="F15">
        <v>2</v>
      </c>
      <c r="G15">
        <v>0</v>
      </c>
      <c r="H15">
        <v>0.95833333300000001</v>
      </c>
      <c r="I15" t="str">
        <f t="shared" si="0"/>
        <v>c</v>
      </c>
    </row>
    <row r="16" spans="1:9">
      <c r="A16" t="s">
        <v>114</v>
      </c>
      <c r="B16">
        <v>2</v>
      </c>
      <c r="C16" t="s">
        <v>24</v>
      </c>
      <c r="D16" t="s">
        <v>98</v>
      </c>
      <c r="E16" t="s">
        <v>102</v>
      </c>
      <c r="F16">
        <v>2</v>
      </c>
      <c r="G16">
        <v>0</v>
      </c>
      <c r="H16">
        <v>1</v>
      </c>
      <c r="I16" t="str">
        <f t="shared" si="0"/>
        <v>c</v>
      </c>
    </row>
    <row r="17" spans="1:9">
      <c r="A17" t="s">
        <v>116</v>
      </c>
      <c r="B17">
        <v>0</v>
      </c>
      <c r="C17" t="s">
        <v>19</v>
      </c>
      <c r="D17" t="s">
        <v>117</v>
      </c>
      <c r="E17" t="s">
        <v>118</v>
      </c>
      <c r="F17">
        <v>17</v>
      </c>
      <c r="G17">
        <v>0</v>
      </c>
      <c r="H17">
        <v>1</v>
      </c>
      <c r="I17" t="str">
        <f t="shared" si="0"/>
        <v>s</v>
      </c>
    </row>
    <row r="18" spans="1:9">
      <c r="A18" t="s">
        <v>116</v>
      </c>
      <c r="B18">
        <v>1</v>
      </c>
      <c r="C18" t="s">
        <v>19</v>
      </c>
      <c r="D18" t="s">
        <v>117</v>
      </c>
      <c r="E18" t="s">
        <v>118</v>
      </c>
      <c r="F18">
        <v>12</v>
      </c>
      <c r="G18">
        <v>0</v>
      </c>
      <c r="H18">
        <v>1</v>
      </c>
      <c r="I18" t="str">
        <f t="shared" si="0"/>
        <v>s</v>
      </c>
    </row>
    <row r="19" spans="1:9">
      <c r="A19" t="s">
        <v>116</v>
      </c>
      <c r="B19">
        <v>2</v>
      </c>
      <c r="C19" t="s">
        <v>19</v>
      </c>
      <c r="D19" t="s">
        <v>117</v>
      </c>
      <c r="E19" t="s">
        <v>119</v>
      </c>
      <c r="F19">
        <v>86</v>
      </c>
      <c r="G19">
        <v>0</v>
      </c>
      <c r="H19">
        <v>1</v>
      </c>
      <c r="I19" t="str">
        <f t="shared" si="0"/>
        <v>s</v>
      </c>
    </row>
    <row r="20" spans="1:9">
      <c r="A20" t="s">
        <v>116</v>
      </c>
      <c r="B20">
        <v>3</v>
      </c>
      <c r="C20" t="s">
        <v>24</v>
      </c>
      <c r="D20" t="s">
        <v>117</v>
      </c>
      <c r="E20" t="s">
        <v>120</v>
      </c>
      <c r="F20">
        <v>19</v>
      </c>
      <c r="G20">
        <v>0</v>
      </c>
      <c r="H20">
        <v>1</v>
      </c>
      <c r="I20" t="str">
        <f t="shared" si="0"/>
        <v>s</v>
      </c>
    </row>
    <row r="21" spans="1:9">
      <c r="A21" t="s">
        <v>121</v>
      </c>
      <c r="B21">
        <v>3</v>
      </c>
      <c r="C21" t="s">
        <v>24</v>
      </c>
      <c r="D21" t="s">
        <v>122</v>
      </c>
      <c r="E21" t="s">
        <v>123</v>
      </c>
      <c r="F21">
        <v>21</v>
      </c>
      <c r="G21">
        <v>0</v>
      </c>
      <c r="H21">
        <v>0.928571429</v>
      </c>
      <c r="I21" t="str">
        <f t="shared" si="0"/>
        <v>s</v>
      </c>
    </row>
    <row r="22" spans="1:9">
      <c r="A22" t="s">
        <v>124</v>
      </c>
      <c r="B22">
        <v>0</v>
      </c>
      <c r="C22" t="s">
        <v>24</v>
      </c>
      <c r="D22" t="s">
        <v>98</v>
      </c>
      <c r="E22" t="s">
        <v>99</v>
      </c>
      <c r="F22">
        <v>1</v>
      </c>
      <c r="G22">
        <v>0</v>
      </c>
      <c r="H22">
        <v>1</v>
      </c>
      <c r="I22" t="str">
        <f t="shared" si="0"/>
        <v>c</v>
      </c>
    </row>
    <row r="23" spans="1:9">
      <c r="A23" t="s">
        <v>124</v>
      </c>
      <c r="B23">
        <v>1</v>
      </c>
      <c r="C23" t="s">
        <v>19</v>
      </c>
      <c r="D23" t="s">
        <v>98</v>
      </c>
      <c r="E23" t="s">
        <v>115</v>
      </c>
      <c r="F23">
        <v>1</v>
      </c>
      <c r="G23">
        <v>0</v>
      </c>
      <c r="H23">
        <v>1</v>
      </c>
      <c r="I23" t="str">
        <f t="shared" si="0"/>
        <v>c</v>
      </c>
    </row>
    <row r="24" spans="1:9">
      <c r="A24" t="s">
        <v>124</v>
      </c>
      <c r="B24">
        <v>2</v>
      </c>
      <c r="C24" t="s">
        <v>19</v>
      </c>
      <c r="D24" t="s">
        <v>98</v>
      </c>
      <c r="E24" t="s">
        <v>101</v>
      </c>
      <c r="F24">
        <v>1</v>
      </c>
      <c r="G24">
        <v>0</v>
      </c>
      <c r="H24">
        <v>0.95833333300000001</v>
      </c>
      <c r="I24" t="str">
        <f t="shared" si="0"/>
        <v>c</v>
      </c>
    </row>
    <row r="25" spans="1:9">
      <c r="A25" t="s">
        <v>124</v>
      </c>
      <c r="B25">
        <v>2</v>
      </c>
      <c r="C25" t="s">
        <v>24</v>
      </c>
      <c r="D25" t="s">
        <v>98</v>
      </c>
      <c r="E25" t="s">
        <v>102</v>
      </c>
      <c r="F25">
        <v>1</v>
      </c>
      <c r="G25">
        <v>0</v>
      </c>
      <c r="H25">
        <v>1</v>
      </c>
      <c r="I25" t="str">
        <f t="shared" si="0"/>
        <v>c</v>
      </c>
    </row>
    <row r="26" spans="1:9">
      <c r="A26" t="s">
        <v>125</v>
      </c>
      <c r="B26">
        <v>0</v>
      </c>
      <c r="C26" t="s">
        <v>19</v>
      </c>
      <c r="D26" t="s">
        <v>126</v>
      </c>
      <c r="E26" t="s">
        <v>127</v>
      </c>
      <c r="F26">
        <v>7</v>
      </c>
      <c r="G26">
        <v>0</v>
      </c>
      <c r="H26">
        <v>1</v>
      </c>
      <c r="I26" t="str">
        <f t="shared" si="0"/>
        <v>m</v>
      </c>
    </row>
    <row r="27" spans="1:9">
      <c r="A27" t="s">
        <v>125</v>
      </c>
      <c r="B27">
        <v>1</v>
      </c>
      <c r="C27" t="s">
        <v>19</v>
      </c>
      <c r="D27" t="s">
        <v>126</v>
      </c>
      <c r="E27" t="s">
        <v>128</v>
      </c>
      <c r="F27">
        <v>8</v>
      </c>
      <c r="G27">
        <v>0</v>
      </c>
      <c r="H27">
        <v>1</v>
      </c>
      <c r="I27" t="str">
        <f t="shared" si="0"/>
        <v>m</v>
      </c>
    </row>
    <row r="28" spans="1:9">
      <c r="A28" t="s">
        <v>125</v>
      </c>
      <c r="B28">
        <v>2</v>
      </c>
      <c r="C28" t="s">
        <v>19</v>
      </c>
      <c r="D28" t="s">
        <v>126</v>
      </c>
      <c r="E28" t="s">
        <v>129</v>
      </c>
      <c r="F28">
        <v>2</v>
      </c>
      <c r="G28">
        <v>0</v>
      </c>
      <c r="H28">
        <v>1</v>
      </c>
      <c r="I28" t="str">
        <f t="shared" si="0"/>
        <v>m</v>
      </c>
    </row>
    <row r="29" spans="1:9">
      <c r="A29" t="s">
        <v>125</v>
      </c>
      <c r="B29">
        <v>3</v>
      </c>
      <c r="C29" t="s">
        <v>24</v>
      </c>
      <c r="D29" t="s">
        <v>126</v>
      </c>
      <c r="E29" t="s">
        <v>130</v>
      </c>
      <c r="F29">
        <v>98</v>
      </c>
      <c r="G29">
        <v>0</v>
      </c>
      <c r="H29">
        <v>1</v>
      </c>
      <c r="I29" t="str">
        <f t="shared" si="0"/>
        <v>m</v>
      </c>
    </row>
    <row r="30" spans="1:9">
      <c r="A30" t="s">
        <v>121</v>
      </c>
      <c r="B30">
        <v>0</v>
      </c>
      <c r="C30" t="s">
        <v>19</v>
      </c>
      <c r="D30" t="s">
        <v>122</v>
      </c>
      <c r="E30" t="s">
        <v>118</v>
      </c>
      <c r="F30">
        <v>14</v>
      </c>
      <c r="G30">
        <v>0</v>
      </c>
      <c r="H30">
        <v>1</v>
      </c>
      <c r="I30" t="str">
        <f t="shared" si="0"/>
        <v>s</v>
      </c>
    </row>
    <row r="31" spans="1:9">
      <c r="A31" t="s">
        <v>121</v>
      </c>
      <c r="B31">
        <v>1</v>
      </c>
      <c r="C31" t="s">
        <v>19</v>
      </c>
      <c r="D31" t="s">
        <v>122</v>
      </c>
      <c r="E31" t="s">
        <v>118</v>
      </c>
      <c r="F31">
        <v>13</v>
      </c>
      <c r="G31">
        <v>0</v>
      </c>
      <c r="H31">
        <v>1</v>
      </c>
      <c r="I31" t="str">
        <f t="shared" si="0"/>
        <v>s</v>
      </c>
    </row>
    <row r="32" spans="1:9">
      <c r="A32" t="s">
        <v>121</v>
      </c>
      <c r="B32">
        <v>2</v>
      </c>
      <c r="C32" t="s">
        <v>19</v>
      </c>
      <c r="D32" t="s">
        <v>122</v>
      </c>
      <c r="E32" t="s">
        <v>119</v>
      </c>
      <c r="F32">
        <v>89</v>
      </c>
      <c r="G32">
        <v>0</v>
      </c>
      <c r="H32">
        <v>1</v>
      </c>
      <c r="I32" t="str">
        <f t="shared" si="0"/>
        <v>s</v>
      </c>
    </row>
    <row r="33" spans="1:9">
      <c r="A33" t="s">
        <v>131</v>
      </c>
      <c r="B33">
        <v>0</v>
      </c>
      <c r="C33" t="s">
        <v>19</v>
      </c>
      <c r="D33" t="s">
        <v>132</v>
      </c>
      <c r="E33" t="s">
        <v>133</v>
      </c>
      <c r="F33">
        <v>20</v>
      </c>
      <c r="G33">
        <v>0</v>
      </c>
      <c r="H33">
        <v>1</v>
      </c>
      <c r="I33" t="str">
        <f t="shared" si="0"/>
        <v>s</v>
      </c>
    </row>
    <row r="34" spans="1:9">
      <c r="A34" t="s">
        <v>131</v>
      </c>
      <c r="B34">
        <v>1</v>
      </c>
      <c r="C34" t="s">
        <v>19</v>
      </c>
      <c r="D34" t="s">
        <v>132</v>
      </c>
      <c r="E34" t="s">
        <v>134</v>
      </c>
      <c r="F34">
        <v>13</v>
      </c>
      <c r="G34">
        <v>0</v>
      </c>
      <c r="H34">
        <v>1</v>
      </c>
      <c r="I34" t="str">
        <f t="shared" si="0"/>
        <v>s</v>
      </c>
    </row>
    <row r="35" spans="1:9">
      <c r="A35" t="s">
        <v>131</v>
      </c>
      <c r="B35">
        <v>2</v>
      </c>
      <c r="C35" t="s">
        <v>19</v>
      </c>
      <c r="D35" t="s">
        <v>132</v>
      </c>
      <c r="E35" t="s">
        <v>135</v>
      </c>
      <c r="F35">
        <v>3008</v>
      </c>
      <c r="G35">
        <v>0</v>
      </c>
      <c r="H35">
        <v>1</v>
      </c>
      <c r="I35" t="str">
        <f t="shared" si="0"/>
        <v>s</v>
      </c>
    </row>
    <row r="36" spans="1:9">
      <c r="A36" t="s">
        <v>131</v>
      </c>
      <c r="B36">
        <v>3</v>
      </c>
      <c r="C36" t="s">
        <v>24</v>
      </c>
      <c r="D36" t="s">
        <v>132</v>
      </c>
      <c r="E36" t="s">
        <v>136</v>
      </c>
      <c r="F36">
        <v>21</v>
      </c>
      <c r="G36">
        <v>0</v>
      </c>
      <c r="H36">
        <v>1</v>
      </c>
      <c r="I36" t="str">
        <f t="shared" si="0"/>
        <v>s</v>
      </c>
    </row>
    <row r="37" spans="1:9">
      <c r="A37" t="s">
        <v>137</v>
      </c>
      <c r="B37">
        <v>0</v>
      </c>
      <c r="C37" t="s">
        <v>19</v>
      </c>
      <c r="D37" t="s">
        <v>138</v>
      </c>
      <c r="E37" t="s">
        <v>139</v>
      </c>
      <c r="F37">
        <v>10</v>
      </c>
      <c r="G37">
        <v>0</v>
      </c>
      <c r="H37">
        <v>1</v>
      </c>
      <c r="I37" t="str">
        <f t="shared" si="0"/>
        <v>m</v>
      </c>
    </row>
    <row r="38" spans="1:9">
      <c r="A38" t="s">
        <v>137</v>
      </c>
      <c r="B38">
        <v>1</v>
      </c>
      <c r="C38" t="s">
        <v>19</v>
      </c>
      <c r="D38" t="s">
        <v>138</v>
      </c>
      <c r="E38" t="s">
        <v>140</v>
      </c>
      <c r="F38">
        <v>9</v>
      </c>
      <c r="G38">
        <v>0</v>
      </c>
      <c r="H38">
        <v>1</v>
      </c>
      <c r="I38" t="str">
        <f t="shared" si="0"/>
        <v>m</v>
      </c>
    </row>
    <row r="39" spans="1:9">
      <c r="A39" t="s">
        <v>137</v>
      </c>
      <c r="B39">
        <v>2</v>
      </c>
      <c r="C39" t="s">
        <v>19</v>
      </c>
      <c r="D39" t="s">
        <v>138</v>
      </c>
      <c r="E39" t="s">
        <v>141</v>
      </c>
      <c r="F39">
        <v>5</v>
      </c>
      <c r="G39">
        <v>0</v>
      </c>
      <c r="H39">
        <v>1</v>
      </c>
      <c r="I39" t="str">
        <f t="shared" si="0"/>
        <v>m</v>
      </c>
    </row>
    <row r="40" spans="1:9">
      <c r="A40" t="s">
        <v>137</v>
      </c>
      <c r="B40">
        <v>3</v>
      </c>
      <c r="C40" t="s">
        <v>24</v>
      </c>
      <c r="D40" t="s">
        <v>138</v>
      </c>
      <c r="E40" t="s">
        <v>142</v>
      </c>
      <c r="F40">
        <v>98</v>
      </c>
      <c r="G40">
        <v>0</v>
      </c>
      <c r="H40">
        <v>1</v>
      </c>
      <c r="I40" t="str">
        <f t="shared" si="0"/>
        <v>m</v>
      </c>
    </row>
    <row r="41" spans="1:9">
      <c r="A41" t="s">
        <v>143</v>
      </c>
      <c r="B41">
        <v>0</v>
      </c>
      <c r="C41" t="s">
        <v>19</v>
      </c>
      <c r="D41" t="s">
        <v>126</v>
      </c>
      <c r="E41" t="s">
        <v>127</v>
      </c>
      <c r="F41">
        <v>5</v>
      </c>
      <c r="G41">
        <v>0</v>
      </c>
      <c r="H41">
        <v>1</v>
      </c>
      <c r="I41" t="str">
        <f t="shared" si="0"/>
        <v>m</v>
      </c>
    </row>
    <row r="42" spans="1:9">
      <c r="A42" t="s">
        <v>143</v>
      </c>
      <c r="B42">
        <v>1</v>
      </c>
      <c r="C42" t="s">
        <v>19</v>
      </c>
      <c r="D42" t="s">
        <v>126</v>
      </c>
      <c r="E42" t="s">
        <v>128</v>
      </c>
      <c r="F42">
        <v>8</v>
      </c>
      <c r="G42">
        <v>0</v>
      </c>
      <c r="H42">
        <v>1</v>
      </c>
      <c r="I42" t="str">
        <f t="shared" si="0"/>
        <v>m</v>
      </c>
    </row>
    <row r="43" spans="1:9">
      <c r="A43" t="s">
        <v>143</v>
      </c>
      <c r="B43">
        <v>2</v>
      </c>
      <c r="C43" t="s">
        <v>19</v>
      </c>
      <c r="D43" t="s">
        <v>126</v>
      </c>
      <c r="E43" t="s">
        <v>129</v>
      </c>
      <c r="F43">
        <v>2</v>
      </c>
      <c r="G43">
        <v>0</v>
      </c>
      <c r="H43">
        <v>1</v>
      </c>
      <c r="I43" t="str">
        <f t="shared" si="0"/>
        <v>m</v>
      </c>
    </row>
    <row r="44" spans="1:9">
      <c r="A44" t="s">
        <v>143</v>
      </c>
      <c r="B44">
        <v>3</v>
      </c>
      <c r="C44" t="s">
        <v>24</v>
      </c>
      <c r="D44" t="s">
        <v>126</v>
      </c>
      <c r="E44" t="s">
        <v>130</v>
      </c>
      <c r="F44">
        <v>88</v>
      </c>
      <c r="G44">
        <v>0</v>
      </c>
      <c r="H44">
        <v>1</v>
      </c>
      <c r="I44" t="str">
        <f t="shared" si="0"/>
        <v>m</v>
      </c>
    </row>
    <row r="45" spans="1:9">
      <c r="A45" t="s">
        <v>144</v>
      </c>
      <c r="B45">
        <v>0</v>
      </c>
      <c r="C45" t="s">
        <v>19</v>
      </c>
      <c r="D45" t="s">
        <v>145</v>
      </c>
      <c r="E45" t="s">
        <v>146</v>
      </c>
      <c r="F45">
        <v>13</v>
      </c>
      <c r="G45">
        <v>0</v>
      </c>
      <c r="H45">
        <v>1</v>
      </c>
      <c r="I45" t="str">
        <f t="shared" si="0"/>
        <v>s</v>
      </c>
    </row>
    <row r="46" spans="1:9">
      <c r="A46" t="s">
        <v>144</v>
      </c>
      <c r="B46">
        <v>1</v>
      </c>
      <c r="C46" t="s">
        <v>24</v>
      </c>
      <c r="D46" t="s">
        <v>145</v>
      </c>
      <c r="E46" t="s">
        <v>147</v>
      </c>
      <c r="F46">
        <v>16</v>
      </c>
      <c r="G46">
        <v>0</v>
      </c>
      <c r="H46">
        <v>1</v>
      </c>
      <c r="I46" t="str">
        <f t="shared" si="0"/>
        <v>s</v>
      </c>
    </row>
    <row r="47" spans="1:9">
      <c r="A47" t="s">
        <v>148</v>
      </c>
      <c r="B47">
        <v>0</v>
      </c>
      <c r="C47" t="s">
        <v>24</v>
      </c>
      <c r="D47" t="s">
        <v>104</v>
      </c>
      <c r="E47" t="s">
        <v>149</v>
      </c>
      <c r="F47">
        <v>0</v>
      </c>
      <c r="G47">
        <v>0</v>
      </c>
      <c r="H47">
        <v>1</v>
      </c>
      <c r="I47" t="str">
        <f t="shared" si="0"/>
        <v>c</v>
      </c>
    </row>
    <row r="48" spans="1:9">
      <c r="A48" t="s">
        <v>148</v>
      </c>
      <c r="B48">
        <v>1</v>
      </c>
      <c r="C48" t="s">
        <v>19</v>
      </c>
      <c r="D48" t="s">
        <v>104</v>
      </c>
      <c r="E48" t="s">
        <v>150</v>
      </c>
      <c r="F48">
        <v>1</v>
      </c>
      <c r="G48">
        <v>0</v>
      </c>
      <c r="H48">
        <v>0.85714285700000004</v>
      </c>
      <c r="I48" t="str">
        <f t="shared" si="0"/>
        <v>c</v>
      </c>
    </row>
    <row r="49" spans="1:9">
      <c r="A49" t="s">
        <v>148</v>
      </c>
      <c r="B49">
        <v>2</v>
      </c>
      <c r="C49" t="s">
        <v>19</v>
      </c>
      <c r="D49" t="s">
        <v>104</v>
      </c>
      <c r="E49" t="s">
        <v>151</v>
      </c>
      <c r="F49">
        <v>1</v>
      </c>
      <c r="G49">
        <v>0</v>
      </c>
      <c r="H49">
        <v>0.821428571</v>
      </c>
      <c r="I49" t="str">
        <f t="shared" si="0"/>
        <v>c</v>
      </c>
    </row>
    <row r="50" spans="1:9">
      <c r="A50" t="s">
        <v>152</v>
      </c>
      <c r="B50">
        <v>0</v>
      </c>
      <c r="C50" t="s">
        <v>19</v>
      </c>
      <c r="D50" t="s">
        <v>153</v>
      </c>
      <c r="E50" t="s">
        <v>154</v>
      </c>
      <c r="F50">
        <v>10</v>
      </c>
      <c r="G50">
        <v>0</v>
      </c>
      <c r="H50">
        <v>1</v>
      </c>
      <c r="I50" t="str">
        <f t="shared" si="0"/>
        <v>s</v>
      </c>
    </row>
    <row r="51" spans="1:9">
      <c r="A51" t="s">
        <v>152</v>
      </c>
      <c r="B51">
        <v>1</v>
      </c>
      <c r="C51" t="s">
        <v>24</v>
      </c>
      <c r="D51" t="s">
        <v>153</v>
      </c>
      <c r="E51" t="s">
        <v>155</v>
      </c>
      <c r="F51">
        <v>16</v>
      </c>
      <c r="G51">
        <v>0</v>
      </c>
      <c r="H51">
        <v>1</v>
      </c>
      <c r="I51" t="str">
        <f t="shared" si="0"/>
        <v>s</v>
      </c>
    </row>
    <row r="52" spans="1:9">
      <c r="A52" t="s">
        <v>156</v>
      </c>
      <c r="B52">
        <v>0</v>
      </c>
      <c r="C52" t="s">
        <v>19</v>
      </c>
      <c r="D52" t="s">
        <v>157</v>
      </c>
      <c r="E52" t="s">
        <v>158</v>
      </c>
      <c r="F52">
        <v>5</v>
      </c>
      <c r="G52">
        <v>0</v>
      </c>
      <c r="H52">
        <v>1</v>
      </c>
      <c r="I52" t="str">
        <f t="shared" si="0"/>
        <v>m</v>
      </c>
    </row>
    <row r="53" spans="1:9">
      <c r="A53" t="s">
        <v>156</v>
      </c>
      <c r="B53">
        <v>1</v>
      </c>
      <c r="C53" t="s">
        <v>19</v>
      </c>
      <c r="D53" t="s">
        <v>157</v>
      </c>
      <c r="E53" t="s">
        <v>159</v>
      </c>
      <c r="F53">
        <v>10</v>
      </c>
      <c r="G53">
        <v>0</v>
      </c>
      <c r="H53">
        <v>1</v>
      </c>
      <c r="I53" t="str">
        <f t="shared" si="0"/>
        <v>m</v>
      </c>
    </row>
    <row r="54" spans="1:9">
      <c r="A54" t="s">
        <v>156</v>
      </c>
      <c r="B54">
        <v>2</v>
      </c>
      <c r="C54" t="s">
        <v>19</v>
      </c>
      <c r="D54" t="s">
        <v>157</v>
      </c>
      <c r="E54" t="s">
        <v>160</v>
      </c>
      <c r="F54">
        <v>4</v>
      </c>
      <c r="G54">
        <v>0</v>
      </c>
      <c r="H54">
        <v>1</v>
      </c>
      <c r="I54" t="str">
        <f t="shared" si="0"/>
        <v>m</v>
      </c>
    </row>
    <row r="55" spans="1:9">
      <c r="A55" t="s">
        <v>156</v>
      </c>
      <c r="B55">
        <v>3</v>
      </c>
      <c r="C55" t="s">
        <v>24</v>
      </c>
      <c r="D55" t="s">
        <v>157</v>
      </c>
      <c r="E55" t="s">
        <v>161</v>
      </c>
      <c r="F55">
        <v>84</v>
      </c>
      <c r="G55">
        <v>0</v>
      </c>
      <c r="H55">
        <v>1</v>
      </c>
      <c r="I55" t="str">
        <f t="shared" si="0"/>
        <v>m</v>
      </c>
    </row>
    <row r="57" spans="1:9">
      <c r="A57" s="1" t="s">
        <v>8</v>
      </c>
      <c r="F57" s="1">
        <f>AVERAGEIF(I2:I55,"s",F2:F55)</f>
        <v>211.75</v>
      </c>
      <c r="H57" s="1">
        <f>AVERAGEIF(I2:I55,"s",H2:H55)</f>
        <v>0.99553571431249999</v>
      </c>
    </row>
    <row r="58" spans="1:9">
      <c r="A58" s="1" t="s">
        <v>9</v>
      </c>
      <c r="F58">
        <f t="array" ref="F58">STDEV(IF(I2:I55 ="s",F2:F55))</f>
        <v>746.07251658267103</v>
      </c>
      <c r="H58">
        <f t="array" ref="H58">STDEV(IF(I2:I55 ="s",H2:H55))</f>
        <v>1.7857142750000003E-2</v>
      </c>
    </row>
    <row r="59" spans="1:9">
      <c r="A59" s="1"/>
      <c r="H59" s="1"/>
    </row>
    <row r="60" spans="1:9">
      <c r="A60" s="1" t="s">
        <v>10</v>
      </c>
      <c r="F60" s="1">
        <f>AVERAGEIF(I2:I55,"m",F2:F55)</f>
        <v>27</v>
      </c>
      <c r="H60" s="1">
        <f>AVERAGEIF(I2:I55,"m",H2:H55)</f>
        <v>1</v>
      </c>
    </row>
    <row r="61" spans="1:9">
      <c r="A61" s="1" t="s">
        <v>11</v>
      </c>
      <c r="F61">
        <f t="array" ref="F61">STDEV(IF(I2:I55 ="m",F2:F55))</f>
        <v>37.453128602364622</v>
      </c>
      <c r="H61">
        <f t="array" ref="H61">STDEV(IF(I2:I55 ="m",H2:H55))</f>
        <v>0</v>
      </c>
    </row>
    <row r="62" spans="1:9">
      <c r="A62" s="1"/>
      <c r="H62" s="1"/>
    </row>
    <row r="63" spans="1:9">
      <c r="A63" s="1" t="s">
        <v>12</v>
      </c>
      <c r="F63" s="1">
        <f>AVERAGEIF(I2:I55,"c",F2:F55)</f>
        <v>1.2222222222222223</v>
      </c>
      <c r="H63" s="1">
        <f ca="1">AVERAGEIF(I2:I55,"c",H31:H55)</f>
        <v>1</v>
      </c>
    </row>
    <row r="64" spans="1:9">
      <c r="A64" s="1" t="s">
        <v>13</v>
      </c>
      <c r="F64">
        <f t="array" ref="F64">STDEV(IF(I2:I55 ="c",F2:F55))</f>
        <v>0.64676166676355451</v>
      </c>
      <c r="H64">
        <f t="array" ref="H64">STDEV(IF(I2:I55 ="c",H2:H55))</f>
        <v>6.6062437979924768E-2</v>
      </c>
    </row>
    <row r="65" spans="1:8">
      <c r="A65" s="1"/>
      <c r="H65" s="1"/>
    </row>
    <row r="66" spans="1:8">
      <c r="A66" s="1" t="s">
        <v>14</v>
      </c>
      <c r="F66" s="1">
        <f>AVERAGEIF(B2:B55,"&lt;3",F2:F55)</f>
        <v>74.782608695652172</v>
      </c>
      <c r="H66" s="1">
        <f>AVERAGEIF(B2:B55,"&lt;3",H2:H55)</f>
        <v>0.98059006206521737</v>
      </c>
    </row>
    <row r="67" spans="1:8">
      <c r="A67" s="1" t="s">
        <v>15</v>
      </c>
      <c r="H67">
        <f t="array" ref="H67">STDEV(IF(B2:B55 &lt;3,H2:H55))</f>
        <v>4.7410834274647998E-2</v>
      </c>
    </row>
    <row r="68" spans="1:8">
      <c r="A68" s="1"/>
      <c r="H68" s="1"/>
    </row>
    <row r="69" spans="1:8">
      <c r="A69" s="1" t="s">
        <v>16</v>
      </c>
      <c r="F69" s="1">
        <f t="array" ref="F69">AVERAGEIF(B2:B55,"=3",F2:F55)</f>
        <v>63.75</v>
      </c>
      <c r="H69" s="1">
        <f>AVERAGEIF(B2:B55,"=3",H2:H55)</f>
        <v>0.99107142862499997</v>
      </c>
    </row>
    <row r="70" spans="1:8">
      <c r="A70" s="1" t="s">
        <v>16</v>
      </c>
      <c r="H70">
        <f t="array" ref="H70">STDEV(IF(B2:B55 =3,H2:H55))</f>
        <v>2.5253813462282382E-2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6134F-C379-7A4F-A078-69C962BB4350}">
  <dimension ref="A1:I91"/>
  <sheetViews>
    <sheetView topLeftCell="A59" workbookViewId="0">
      <selection activeCell="F84" sqref="F84"/>
    </sheetView>
  </sheetViews>
  <sheetFormatPr baseColWidth="10" defaultRowHeight="16"/>
  <cols>
    <col min="1" max="1" width="20.6640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17</v>
      </c>
    </row>
    <row r="2" spans="1:9">
      <c r="A2" t="s">
        <v>162</v>
      </c>
      <c r="B2">
        <v>0</v>
      </c>
      <c r="C2" t="s">
        <v>19</v>
      </c>
      <c r="D2" t="s">
        <v>163</v>
      </c>
      <c r="E2" t="s">
        <v>164</v>
      </c>
      <c r="F2">
        <v>2</v>
      </c>
      <c r="G2">
        <v>0</v>
      </c>
      <c r="H2">
        <v>0.92592592600000001</v>
      </c>
      <c r="I2" t="str">
        <f>LEFT(RIGHT(A2,2),1)</f>
        <v>c</v>
      </c>
    </row>
    <row r="3" spans="1:9">
      <c r="A3" t="s">
        <v>162</v>
      </c>
      <c r="B3">
        <v>1</v>
      </c>
      <c r="C3" t="s">
        <v>19</v>
      </c>
      <c r="D3" t="s">
        <v>163</v>
      </c>
      <c r="E3" t="s">
        <v>164</v>
      </c>
      <c r="F3">
        <v>2</v>
      </c>
      <c r="G3">
        <v>0</v>
      </c>
      <c r="H3">
        <v>0.92592592600000001</v>
      </c>
      <c r="I3" t="str">
        <f t="shared" ref="I3:I66" si="0">LEFT(RIGHT(A3,2),1)</f>
        <v>c</v>
      </c>
    </row>
    <row r="4" spans="1:9">
      <c r="A4" t="s">
        <v>162</v>
      </c>
      <c r="B4">
        <v>2</v>
      </c>
      <c r="C4" t="s">
        <v>24</v>
      </c>
      <c r="D4" t="s">
        <v>163</v>
      </c>
      <c r="E4" t="s">
        <v>165</v>
      </c>
      <c r="F4">
        <v>1</v>
      </c>
      <c r="G4">
        <v>0</v>
      </c>
      <c r="H4">
        <v>0.92</v>
      </c>
      <c r="I4" t="str">
        <f t="shared" si="0"/>
        <v>c</v>
      </c>
    </row>
    <row r="5" spans="1:9">
      <c r="A5" t="s">
        <v>162</v>
      </c>
      <c r="B5">
        <v>3</v>
      </c>
      <c r="C5" t="s">
        <v>19</v>
      </c>
      <c r="D5" t="s">
        <v>163</v>
      </c>
      <c r="E5" t="s">
        <v>166</v>
      </c>
      <c r="F5">
        <v>5</v>
      </c>
      <c r="G5">
        <v>0</v>
      </c>
      <c r="H5">
        <v>0.81481481499999997</v>
      </c>
      <c r="I5" t="str">
        <f t="shared" si="0"/>
        <v>c</v>
      </c>
    </row>
    <row r="6" spans="1:9">
      <c r="A6" t="s">
        <v>162</v>
      </c>
      <c r="B6">
        <v>3</v>
      </c>
      <c r="C6" t="s">
        <v>24</v>
      </c>
      <c r="D6" t="s">
        <v>163</v>
      </c>
      <c r="E6" t="s">
        <v>167</v>
      </c>
      <c r="F6">
        <v>5</v>
      </c>
      <c r="G6">
        <v>0</v>
      </c>
      <c r="H6">
        <v>0.85185185200000002</v>
      </c>
      <c r="I6" t="str">
        <f t="shared" si="0"/>
        <v>c</v>
      </c>
    </row>
    <row r="7" spans="1:9">
      <c r="A7" t="s">
        <v>168</v>
      </c>
      <c r="B7">
        <v>0</v>
      </c>
      <c r="C7" t="s">
        <v>19</v>
      </c>
      <c r="D7" t="s">
        <v>169</v>
      </c>
      <c r="E7" t="s">
        <v>170</v>
      </c>
      <c r="F7">
        <v>1</v>
      </c>
      <c r="G7">
        <v>0</v>
      </c>
      <c r="H7">
        <v>1</v>
      </c>
      <c r="I7" t="str">
        <f t="shared" si="0"/>
        <v>m</v>
      </c>
    </row>
    <row r="8" spans="1:9">
      <c r="A8" t="s">
        <v>168</v>
      </c>
      <c r="B8">
        <v>1</v>
      </c>
      <c r="C8" t="s">
        <v>19</v>
      </c>
      <c r="D8" t="s">
        <v>169</v>
      </c>
      <c r="E8" t="s">
        <v>170</v>
      </c>
      <c r="F8">
        <v>1</v>
      </c>
      <c r="G8">
        <v>0</v>
      </c>
      <c r="H8">
        <v>1</v>
      </c>
      <c r="I8" t="str">
        <f t="shared" si="0"/>
        <v>m</v>
      </c>
    </row>
    <row r="9" spans="1:9">
      <c r="A9" t="s">
        <v>168</v>
      </c>
      <c r="B9">
        <v>2</v>
      </c>
      <c r="C9" t="s">
        <v>24</v>
      </c>
      <c r="D9" t="s">
        <v>169</v>
      </c>
      <c r="E9" t="s">
        <v>171</v>
      </c>
      <c r="F9">
        <v>1</v>
      </c>
      <c r="G9">
        <v>0</v>
      </c>
      <c r="H9">
        <v>1</v>
      </c>
      <c r="I9" t="str">
        <f t="shared" si="0"/>
        <v>m</v>
      </c>
    </row>
    <row r="10" spans="1:9">
      <c r="A10" t="s">
        <v>168</v>
      </c>
      <c r="B10">
        <v>3</v>
      </c>
      <c r="C10" t="s">
        <v>19</v>
      </c>
      <c r="D10" t="s">
        <v>169</v>
      </c>
      <c r="E10" t="s">
        <v>172</v>
      </c>
      <c r="F10">
        <v>2</v>
      </c>
      <c r="G10">
        <v>0</v>
      </c>
      <c r="H10">
        <v>0.93333333299999999</v>
      </c>
      <c r="I10" t="str">
        <f t="shared" si="0"/>
        <v>m</v>
      </c>
    </row>
    <row r="11" spans="1:9">
      <c r="A11" t="s">
        <v>168</v>
      </c>
      <c r="B11">
        <v>3</v>
      </c>
      <c r="C11" t="s">
        <v>24</v>
      </c>
      <c r="D11" t="s">
        <v>169</v>
      </c>
      <c r="E11" t="s">
        <v>171</v>
      </c>
      <c r="F11">
        <v>2</v>
      </c>
      <c r="G11">
        <v>0</v>
      </c>
      <c r="H11">
        <v>1</v>
      </c>
      <c r="I11" t="str">
        <f t="shared" si="0"/>
        <v>m</v>
      </c>
    </row>
    <row r="12" spans="1:9">
      <c r="A12" t="s">
        <v>173</v>
      </c>
      <c r="B12">
        <v>0</v>
      </c>
      <c r="C12" t="s">
        <v>19</v>
      </c>
      <c r="D12" t="s">
        <v>174</v>
      </c>
      <c r="E12" t="s">
        <v>175</v>
      </c>
      <c r="F12">
        <v>1</v>
      </c>
      <c r="G12">
        <v>0</v>
      </c>
      <c r="H12">
        <v>0.92307692299999999</v>
      </c>
      <c r="I12" t="str">
        <f t="shared" si="0"/>
        <v>c</v>
      </c>
    </row>
    <row r="13" spans="1:9">
      <c r="A13" t="s">
        <v>173</v>
      </c>
      <c r="B13">
        <v>1</v>
      </c>
      <c r="C13" t="s">
        <v>19</v>
      </c>
      <c r="D13" t="s">
        <v>174</v>
      </c>
      <c r="E13" t="s">
        <v>176</v>
      </c>
      <c r="F13">
        <v>1</v>
      </c>
      <c r="G13">
        <v>0</v>
      </c>
      <c r="H13">
        <v>0.84615384599999999</v>
      </c>
      <c r="I13" t="str">
        <f t="shared" si="0"/>
        <v>c</v>
      </c>
    </row>
    <row r="14" spans="1:9">
      <c r="A14" t="s">
        <v>173</v>
      </c>
      <c r="B14">
        <v>2</v>
      </c>
      <c r="C14" t="s">
        <v>24</v>
      </c>
      <c r="D14" t="s">
        <v>174</v>
      </c>
      <c r="E14" t="s">
        <v>177</v>
      </c>
      <c r="F14">
        <v>1</v>
      </c>
      <c r="G14">
        <v>0</v>
      </c>
      <c r="H14">
        <v>0.95833333300000001</v>
      </c>
      <c r="I14" t="str">
        <f t="shared" si="0"/>
        <v>c</v>
      </c>
    </row>
    <row r="15" spans="1:9">
      <c r="A15" t="s">
        <v>173</v>
      </c>
      <c r="B15">
        <v>3</v>
      </c>
      <c r="C15" t="s">
        <v>19</v>
      </c>
      <c r="D15" t="s">
        <v>174</v>
      </c>
      <c r="E15" t="s">
        <v>178</v>
      </c>
      <c r="F15">
        <v>3</v>
      </c>
      <c r="G15">
        <v>0</v>
      </c>
      <c r="H15">
        <v>0.84615384599999999</v>
      </c>
      <c r="I15" t="str">
        <f t="shared" si="0"/>
        <v>c</v>
      </c>
    </row>
    <row r="16" spans="1:9">
      <c r="A16" t="s">
        <v>173</v>
      </c>
      <c r="B16">
        <v>3</v>
      </c>
      <c r="C16" t="s">
        <v>24</v>
      </c>
      <c r="D16" t="s">
        <v>174</v>
      </c>
      <c r="E16" t="s">
        <v>179</v>
      </c>
      <c r="F16">
        <v>3</v>
      </c>
      <c r="G16">
        <v>0</v>
      </c>
      <c r="H16">
        <v>0.88461538500000003</v>
      </c>
      <c r="I16" t="str">
        <f t="shared" si="0"/>
        <v>c</v>
      </c>
    </row>
    <row r="17" spans="1:9">
      <c r="A17" t="s">
        <v>180</v>
      </c>
      <c r="B17">
        <v>0</v>
      </c>
      <c r="C17" t="s">
        <v>19</v>
      </c>
      <c r="D17" t="s">
        <v>181</v>
      </c>
      <c r="E17" t="s">
        <v>182</v>
      </c>
      <c r="F17">
        <v>6</v>
      </c>
      <c r="G17">
        <v>0</v>
      </c>
      <c r="H17">
        <v>1</v>
      </c>
      <c r="I17" t="str">
        <f t="shared" si="0"/>
        <v>s</v>
      </c>
    </row>
    <row r="18" spans="1:9">
      <c r="A18" t="s">
        <v>180</v>
      </c>
      <c r="B18">
        <v>1</v>
      </c>
      <c r="C18" t="s">
        <v>19</v>
      </c>
      <c r="D18" t="s">
        <v>181</v>
      </c>
      <c r="E18" t="s">
        <v>183</v>
      </c>
      <c r="F18">
        <v>4</v>
      </c>
      <c r="G18">
        <v>0</v>
      </c>
      <c r="H18">
        <v>1</v>
      </c>
      <c r="I18" t="str">
        <f t="shared" si="0"/>
        <v>s</v>
      </c>
    </row>
    <row r="19" spans="1:9">
      <c r="A19" t="s">
        <v>180</v>
      </c>
      <c r="B19">
        <v>2</v>
      </c>
      <c r="C19" t="s">
        <v>24</v>
      </c>
      <c r="D19" t="s">
        <v>181</v>
      </c>
      <c r="E19" t="s">
        <v>184</v>
      </c>
      <c r="F19">
        <v>2</v>
      </c>
      <c r="G19">
        <v>0</v>
      </c>
      <c r="H19">
        <v>1</v>
      </c>
      <c r="I19" t="str">
        <f t="shared" si="0"/>
        <v>s</v>
      </c>
    </row>
    <row r="20" spans="1:9">
      <c r="A20" t="s">
        <v>180</v>
      </c>
      <c r="B20">
        <v>3</v>
      </c>
      <c r="C20" t="s">
        <v>19</v>
      </c>
      <c r="D20" t="s">
        <v>181</v>
      </c>
      <c r="E20" t="s">
        <v>185</v>
      </c>
      <c r="F20">
        <v>4</v>
      </c>
      <c r="G20">
        <v>0</v>
      </c>
      <c r="H20">
        <v>0.9</v>
      </c>
      <c r="I20" t="str">
        <f t="shared" si="0"/>
        <v>s</v>
      </c>
    </row>
    <row r="21" spans="1:9">
      <c r="A21" t="s">
        <v>180</v>
      </c>
      <c r="B21">
        <v>3</v>
      </c>
      <c r="C21" t="s">
        <v>24</v>
      </c>
      <c r="D21" t="s">
        <v>181</v>
      </c>
      <c r="E21" t="s">
        <v>184</v>
      </c>
      <c r="F21">
        <v>4</v>
      </c>
      <c r="G21">
        <v>0</v>
      </c>
      <c r="H21">
        <v>1</v>
      </c>
      <c r="I21" t="str">
        <f t="shared" si="0"/>
        <v>s</v>
      </c>
    </row>
    <row r="22" spans="1:9">
      <c r="A22" t="s">
        <v>186</v>
      </c>
      <c r="B22">
        <v>0</v>
      </c>
      <c r="C22" t="s">
        <v>19</v>
      </c>
      <c r="D22" t="s">
        <v>187</v>
      </c>
      <c r="E22" t="s">
        <v>188</v>
      </c>
      <c r="F22">
        <v>2</v>
      </c>
      <c r="G22">
        <v>0</v>
      </c>
      <c r="H22">
        <v>0.80645161300000001</v>
      </c>
      <c r="I22" t="str">
        <f t="shared" si="0"/>
        <v>c</v>
      </c>
    </row>
    <row r="23" spans="1:9">
      <c r="A23" t="s">
        <v>186</v>
      </c>
      <c r="B23">
        <v>1</v>
      </c>
      <c r="C23" t="s">
        <v>19</v>
      </c>
      <c r="D23" t="s">
        <v>187</v>
      </c>
      <c r="E23" t="s">
        <v>189</v>
      </c>
      <c r="F23">
        <v>2</v>
      </c>
      <c r="G23">
        <v>0</v>
      </c>
      <c r="H23">
        <v>0.87096774200000004</v>
      </c>
      <c r="I23" t="str">
        <f t="shared" si="0"/>
        <v>c</v>
      </c>
    </row>
    <row r="24" spans="1:9">
      <c r="A24" t="s">
        <v>186</v>
      </c>
      <c r="B24">
        <v>2</v>
      </c>
      <c r="C24" t="s">
        <v>24</v>
      </c>
      <c r="D24" t="s">
        <v>187</v>
      </c>
      <c r="E24" t="s">
        <v>190</v>
      </c>
      <c r="F24">
        <v>1</v>
      </c>
      <c r="G24">
        <v>0</v>
      </c>
      <c r="H24">
        <v>0.93103448300000002</v>
      </c>
      <c r="I24" t="str">
        <f t="shared" si="0"/>
        <v>c</v>
      </c>
    </row>
    <row r="25" spans="1:9">
      <c r="A25" t="s">
        <v>186</v>
      </c>
      <c r="B25">
        <v>3</v>
      </c>
      <c r="C25" t="s">
        <v>19</v>
      </c>
      <c r="D25" t="s">
        <v>187</v>
      </c>
      <c r="E25" t="s">
        <v>191</v>
      </c>
      <c r="F25">
        <v>15</v>
      </c>
      <c r="G25">
        <v>0</v>
      </c>
      <c r="H25">
        <v>0.80645161300000001</v>
      </c>
      <c r="I25" t="str">
        <f t="shared" si="0"/>
        <v>c</v>
      </c>
    </row>
    <row r="26" spans="1:9">
      <c r="A26" t="s">
        <v>186</v>
      </c>
      <c r="B26">
        <v>3</v>
      </c>
      <c r="C26" t="s">
        <v>24</v>
      </c>
      <c r="D26" t="s">
        <v>187</v>
      </c>
      <c r="E26" t="s">
        <v>192</v>
      </c>
      <c r="F26">
        <v>15</v>
      </c>
      <c r="G26">
        <v>0</v>
      </c>
      <c r="H26">
        <v>0.80645161300000001</v>
      </c>
      <c r="I26" t="str">
        <f t="shared" si="0"/>
        <v>c</v>
      </c>
    </row>
    <row r="27" spans="1:9">
      <c r="A27" t="s">
        <v>193</v>
      </c>
      <c r="B27">
        <v>0</v>
      </c>
      <c r="C27" t="s">
        <v>19</v>
      </c>
      <c r="D27" t="s">
        <v>194</v>
      </c>
      <c r="E27" t="s">
        <v>195</v>
      </c>
      <c r="F27">
        <v>2</v>
      </c>
      <c r="G27">
        <v>0</v>
      </c>
      <c r="H27">
        <v>0.93103448300000002</v>
      </c>
      <c r="I27" t="str">
        <f t="shared" si="0"/>
        <v>c</v>
      </c>
    </row>
    <row r="28" spans="1:9">
      <c r="A28" t="s">
        <v>193</v>
      </c>
      <c r="B28">
        <v>1</v>
      </c>
      <c r="C28" t="s">
        <v>19</v>
      </c>
      <c r="D28" t="s">
        <v>194</v>
      </c>
      <c r="E28" t="s">
        <v>195</v>
      </c>
      <c r="F28">
        <v>1</v>
      </c>
      <c r="G28">
        <v>0</v>
      </c>
      <c r="H28">
        <v>0.93103448300000002</v>
      </c>
      <c r="I28" t="str">
        <f t="shared" si="0"/>
        <v>c</v>
      </c>
    </row>
    <row r="29" spans="1:9">
      <c r="A29" t="s">
        <v>193</v>
      </c>
      <c r="B29">
        <v>2</v>
      </c>
      <c r="C29" t="s">
        <v>24</v>
      </c>
      <c r="D29" t="s">
        <v>194</v>
      </c>
      <c r="E29" t="s">
        <v>196</v>
      </c>
      <c r="F29">
        <v>0</v>
      </c>
      <c r="G29">
        <v>0</v>
      </c>
      <c r="H29">
        <v>0.96551724100000003</v>
      </c>
      <c r="I29" t="str">
        <f t="shared" si="0"/>
        <v>c</v>
      </c>
    </row>
    <row r="30" spans="1:9">
      <c r="A30" t="s">
        <v>193</v>
      </c>
      <c r="B30">
        <v>3</v>
      </c>
      <c r="C30" t="s">
        <v>19</v>
      </c>
      <c r="D30" t="s">
        <v>194</v>
      </c>
      <c r="E30" t="s">
        <v>197</v>
      </c>
      <c r="F30">
        <v>2</v>
      </c>
      <c r="G30">
        <v>0</v>
      </c>
      <c r="H30">
        <v>0.86206896600000005</v>
      </c>
      <c r="I30" t="str">
        <f t="shared" si="0"/>
        <v>c</v>
      </c>
    </row>
    <row r="31" spans="1:9">
      <c r="A31" t="s">
        <v>193</v>
      </c>
      <c r="B31">
        <v>3</v>
      </c>
      <c r="C31" t="s">
        <v>24</v>
      </c>
      <c r="D31" t="s">
        <v>194</v>
      </c>
      <c r="E31" t="s">
        <v>198</v>
      </c>
      <c r="F31">
        <v>2</v>
      </c>
      <c r="G31">
        <v>0</v>
      </c>
      <c r="H31">
        <v>0.89655172400000005</v>
      </c>
      <c r="I31" t="str">
        <f t="shared" si="0"/>
        <v>c</v>
      </c>
    </row>
    <row r="32" spans="1:9">
      <c r="A32" t="s">
        <v>199</v>
      </c>
      <c r="B32">
        <v>0</v>
      </c>
      <c r="C32" t="s">
        <v>19</v>
      </c>
      <c r="D32" t="s">
        <v>200</v>
      </c>
      <c r="E32" t="s">
        <v>201</v>
      </c>
      <c r="F32">
        <v>1</v>
      </c>
      <c r="G32">
        <v>0</v>
      </c>
      <c r="H32">
        <v>0.93333333299999999</v>
      </c>
      <c r="I32" t="str">
        <f t="shared" si="0"/>
        <v>m</v>
      </c>
    </row>
    <row r="33" spans="1:9">
      <c r="A33" t="s">
        <v>199</v>
      </c>
      <c r="B33">
        <v>1</v>
      </c>
      <c r="C33" t="s">
        <v>19</v>
      </c>
      <c r="D33" t="s">
        <v>200</v>
      </c>
      <c r="E33" t="s">
        <v>202</v>
      </c>
      <c r="F33">
        <v>1</v>
      </c>
      <c r="G33">
        <v>0</v>
      </c>
      <c r="H33">
        <v>1</v>
      </c>
      <c r="I33" t="str">
        <f t="shared" si="0"/>
        <v>m</v>
      </c>
    </row>
    <row r="34" spans="1:9">
      <c r="A34" t="s">
        <v>199</v>
      </c>
      <c r="B34">
        <v>2</v>
      </c>
      <c r="C34" t="s">
        <v>24</v>
      </c>
      <c r="D34" t="s">
        <v>200</v>
      </c>
      <c r="E34" t="s">
        <v>203</v>
      </c>
      <c r="F34">
        <v>5</v>
      </c>
      <c r="G34">
        <v>0</v>
      </c>
      <c r="H34">
        <v>0.96428571399999996</v>
      </c>
      <c r="I34" t="str">
        <f t="shared" si="0"/>
        <v>m</v>
      </c>
    </row>
    <row r="35" spans="1:9">
      <c r="A35" t="s">
        <v>199</v>
      </c>
      <c r="B35">
        <v>3</v>
      </c>
      <c r="C35" t="s">
        <v>19</v>
      </c>
      <c r="D35" t="s">
        <v>200</v>
      </c>
      <c r="E35" t="s">
        <v>204</v>
      </c>
      <c r="F35">
        <v>4</v>
      </c>
      <c r="G35">
        <v>0</v>
      </c>
      <c r="H35">
        <v>0.928571429</v>
      </c>
      <c r="I35" t="str">
        <f t="shared" si="0"/>
        <v>m</v>
      </c>
    </row>
    <row r="36" spans="1:9">
      <c r="A36" t="s">
        <v>199</v>
      </c>
      <c r="B36">
        <v>3</v>
      </c>
      <c r="C36" t="s">
        <v>24</v>
      </c>
      <c r="D36" t="s">
        <v>200</v>
      </c>
      <c r="E36" t="s">
        <v>205</v>
      </c>
      <c r="F36">
        <v>4</v>
      </c>
      <c r="G36">
        <v>0</v>
      </c>
      <c r="H36">
        <v>0.96428571399999996</v>
      </c>
      <c r="I36" t="str">
        <f t="shared" si="0"/>
        <v>m</v>
      </c>
    </row>
    <row r="37" spans="1:9">
      <c r="A37" t="s">
        <v>206</v>
      </c>
      <c r="B37">
        <v>0</v>
      </c>
      <c r="C37" t="s">
        <v>19</v>
      </c>
      <c r="D37" t="s">
        <v>181</v>
      </c>
      <c r="E37" t="s">
        <v>182</v>
      </c>
      <c r="F37">
        <v>4</v>
      </c>
      <c r="G37">
        <v>0</v>
      </c>
      <c r="H37">
        <v>1</v>
      </c>
      <c r="I37" t="str">
        <f t="shared" si="0"/>
        <v>s</v>
      </c>
    </row>
    <row r="38" spans="1:9">
      <c r="A38" t="s">
        <v>206</v>
      </c>
      <c r="B38">
        <v>1</v>
      </c>
      <c r="C38" t="s">
        <v>19</v>
      </c>
      <c r="D38" t="s">
        <v>181</v>
      </c>
      <c r="E38" t="s">
        <v>183</v>
      </c>
      <c r="F38">
        <v>2</v>
      </c>
      <c r="G38">
        <v>0</v>
      </c>
      <c r="H38">
        <v>1</v>
      </c>
      <c r="I38" t="str">
        <f t="shared" si="0"/>
        <v>s</v>
      </c>
    </row>
    <row r="39" spans="1:9">
      <c r="A39" t="s">
        <v>206</v>
      </c>
      <c r="B39">
        <v>2</v>
      </c>
      <c r="C39" t="s">
        <v>24</v>
      </c>
      <c r="D39" t="s">
        <v>181</v>
      </c>
      <c r="E39" t="s">
        <v>184</v>
      </c>
      <c r="F39">
        <v>1</v>
      </c>
      <c r="G39">
        <v>0</v>
      </c>
      <c r="H39">
        <v>1</v>
      </c>
      <c r="I39" t="str">
        <f t="shared" si="0"/>
        <v>s</v>
      </c>
    </row>
    <row r="40" spans="1:9">
      <c r="A40" t="s">
        <v>206</v>
      </c>
      <c r="B40">
        <v>3</v>
      </c>
      <c r="C40" t="s">
        <v>19</v>
      </c>
      <c r="D40" t="s">
        <v>181</v>
      </c>
      <c r="E40" t="s">
        <v>185</v>
      </c>
      <c r="F40">
        <v>3</v>
      </c>
      <c r="G40">
        <v>0</v>
      </c>
      <c r="H40">
        <v>0.9</v>
      </c>
      <c r="I40" t="str">
        <f t="shared" si="0"/>
        <v>s</v>
      </c>
    </row>
    <row r="41" spans="1:9">
      <c r="A41" t="s">
        <v>206</v>
      </c>
      <c r="B41">
        <v>3</v>
      </c>
      <c r="C41" t="s">
        <v>24</v>
      </c>
      <c r="D41" t="s">
        <v>181</v>
      </c>
      <c r="E41" t="s">
        <v>184</v>
      </c>
      <c r="F41">
        <v>3</v>
      </c>
      <c r="G41">
        <v>0</v>
      </c>
      <c r="H41">
        <v>1</v>
      </c>
      <c r="I41" t="str">
        <f t="shared" si="0"/>
        <v>s</v>
      </c>
    </row>
    <row r="42" spans="1:9">
      <c r="A42" t="s">
        <v>207</v>
      </c>
      <c r="B42">
        <v>0</v>
      </c>
      <c r="C42" t="s">
        <v>19</v>
      </c>
      <c r="D42" t="s">
        <v>181</v>
      </c>
      <c r="E42" t="s">
        <v>182</v>
      </c>
      <c r="F42">
        <v>4</v>
      </c>
      <c r="G42">
        <v>0</v>
      </c>
      <c r="H42">
        <v>1</v>
      </c>
      <c r="I42" t="str">
        <f t="shared" si="0"/>
        <v>s</v>
      </c>
    </row>
    <row r="43" spans="1:9">
      <c r="A43" t="s">
        <v>207</v>
      </c>
      <c r="B43">
        <v>1</v>
      </c>
      <c r="C43" t="s">
        <v>19</v>
      </c>
      <c r="D43" t="s">
        <v>181</v>
      </c>
      <c r="E43" t="s">
        <v>183</v>
      </c>
      <c r="F43">
        <v>4</v>
      </c>
      <c r="G43">
        <v>0</v>
      </c>
      <c r="H43">
        <v>1</v>
      </c>
      <c r="I43" t="str">
        <f t="shared" si="0"/>
        <v>s</v>
      </c>
    </row>
    <row r="44" spans="1:9">
      <c r="A44" t="s">
        <v>207</v>
      </c>
      <c r="B44">
        <v>2</v>
      </c>
      <c r="C44" t="s">
        <v>24</v>
      </c>
      <c r="D44" t="s">
        <v>181</v>
      </c>
      <c r="E44" t="s">
        <v>184</v>
      </c>
      <c r="F44">
        <v>2</v>
      </c>
      <c r="G44">
        <v>0</v>
      </c>
      <c r="H44">
        <v>1</v>
      </c>
      <c r="I44" t="str">
        <f t="shared" si="0"/>
        <v>s</v>
      </c>
    </row>
    <row r="45" spans="1:9">
      <c r="A45" t="s">
        <v>207</v>
      </c>
      <c r="B45">
        <v>3</v>
      </c>
      <c r="C45" t="s">
        <v>19</v>
      </c>
      <c r="D45" t="s">
        <v>181</v>
      </c>
      <c r="E45" t="s">
        <v>185</v>
      </c>
      <c r="F45">
        <v>4</v>
      </c>
      <c r="G45">
        <v>0</v>
      </c>
      <c r="H45">
        <v>0.9</v>
      </c>
      <c r="I45" t="str">
        <f t="shared" si="0"/>
        <v>s</v>
      </c>
    </row>
    <row r="46" spans="1:9">
      <c r="A46" t="s">
        <v>207</v>
      </c>
      <c r="B46">
        <v>3</v>
      </c>
      <c r="C46" t="s">
        <v>24</v>
      </c>
      <c r="D46" t="s">
        <v>181</v>
      </c>
      <c r="E46" t="s">
        <v>184</v>
      </c>
      <c r="F46">
        <v>4</v>
      </c>
      <c r="G46">
        <v>0</v>
      </c>
      <c r="H46">
        <v>1</v>
      </c>
      <c r="I46" t="str">
        <f t="shared" si="0"/>
        <v>s</v>
      </c>
    </row>
    <row r="47" spans="1:9">
      <c r="A47" t="s">
        <v>208</v>
      </c>
      <c r="B47">
        <v>0</v>
      </c>
      <c r="C47" t="s">
        <v>19</v>
      </c>
      <c r="D47" t="s">
        <v>209</v>
      </c>
      <c r="E47" t="s">
        <v>210</v>
      </c>
      <c r="F47">
        <v>3</v>
      </c>
      <c r="G47">
        <v>0</v>
      </c>
      <c r="H47">
        <v>1</v>
      </c>
      <c r="I47" t="str">
        <f t="shared" si="0"/>
        <v>m</v>
      </c>
    </row>
    <row r="48" spans="1:9">
      <c r="A48" t="s">
        <v>208</v>
      </c>
      <c r="B48">
        <v>1</v>
      </c>
      <c r="C48" t="s">
        <v>19</v>
      </c>
      <c r="D48" t="s">
        <v>209</v>
      </c>
      <c r="E48" t="s">
        <v>210</v>
      </c>
      <c r="F48">
        <v>1</v>
      </c>
      <c r="G48">
        <v>0</v>
      </c>
      <c r="H48">
        <v>1</v>
      </c>
      <c r="I48" t="str">
        <f t="shared" si="0"/>
        <v>m</v>
      </c>
    </row>
    <row r="49" spans="1:9">
      <c r="A49" t="s">
        <v>208</v>
      </c>
      <c r="B49">
        <v>2</v>
      </c>
      <c r="C49" t="s">
        <v>24</v>
      </c>
      <c r="D49" t="s">
        <v>209</v>
      </c>
      <c r="E49" t="s">
        <v>211</v>
      </c>
      <c r="F49">
        <v>1</v>
      </c>
      <c r="G49">
        <v>0</v>
      </c>
      <c r="H49">
        <v>1</v>
      </c>
      <c r="I49" t="str">
        <f t="shared" si="0"/>
        <v>m</v>
      </c>
    </row>
    <row r="50" spans="1:9">
      <c r="A50" t="s">
        <v>208</v>
      </c>
      <c r="B50">
        <v>3</v>
      </c>
      <c r="C50" t="s">
        <v>19</v>
      </c>
      <c r="D50" t="s">
        <v>209</v>
      </c>
      <c r="E50" t="s">
        <v>212</v>
      </c>
      <c r="F50">
        <v>2</v>
      </c>
      <c r="G50">
        <v>0</v>
      </c>
      <c r="H50">
        <v>0.95652173900000004</v>
      </c>
      <c r="I50" t="str">
        <f t="shared" si="0"/>
        <v>m</v>
      </c>
    </row>
    <row r="51" spans="1:9">
      <c r="A51" t="s">
        <v>208</v>
      </c>
      <c r="B51">
        <v>3</v>
      </c>
      <c r="C51" t="s">
        <v>24</v>
      </c>
      <c r="D51" t="s">
        <v>209</v>
      </c>
      <c r="E51" t="s">
        <v>213</v>
      </c>
      <c r="F51">
        <v>2</v>
      </c>
      <c r="G51">
        <v>0</v>
      </c>
      <c r="H51">
        <v>1</v>
      </c>
      <c r="I51" t="str">
        <f t="shared" si="0"/>
        <v>m</v>
      </c>
    </row>
    <row r="52" spans="1:9">
      <c r="A52" t="s">
        <v>214</v>
      </c>
      <c r="B52">
        <v>0</v>
      </c>
      <c r="C52" t="s">
        <v>19</v>
      </c>
      <c r="D52" t="s">
        <v>215</v>
      </c>
      <c r="E52" t="s">
        <v>216</v>
      </c>
      <c r="F52">
        <v>1</v>
      </c>
      <c r="G52">
        <v>0</v>
      </c>
      <c r="H52">
        <v>1</v>
      </c>
      <c r="I52" t="str">
        <f t="shared" si="0"/>
        <v>c</v>
      </c>
    </row>
    <row r="53" spans="1:9">
      <c r="A53" t="s">
        <v>214</v>
      </c>
      <c r="B53">
        <v>1</v>
      </c>
      <c r="C53" t="s">
        <v>19</v>
      </c>
      <c r="D53" t="s">
        <v>215</v>
      </c>
      <c r="E53" t="s">
        <v>216</v>
      </c>
      <c r="F53">
        <v>1</v>
      </c>
      <c r="G53">
        <v>0</v>
      </c>
      <c r="H53">
        <v>1</v>
      </c>
      <c r="I53" t="str">
        <f t="shared" si="0"/>
        <v>c</v>
      </c>
    </row>
    <row r="54" spans="1:9">
      <c r="A54" t="s">
        <v>214</v>
      </c>
      <c r="B54">
        <v>2</v>
      </c>
      <c r="C54" t="s">
        <v>24</v>
      </c>
      <c r="D54" t="s">
        <v>215</v>
      </c>
      <c r="E54" t="s">
        <v>217</v>
      </c>
      <c r="F54">
        <v>0</v>
      </c>
      <c r="G54">
        <v>0</v>
      </c>
      <c r="H54">
        <v>1</v>
      </c>
      <c r="I54" t="str">
        <f t="shared" si="0"/>
        <v>c</v>
      </c>
    </row>
    <row r="55" spans="1:9">
      <c r="A55" t="s">
        <v>214</v>
      </c>
      <c r="B55">
        <v>3</v>
      </c>
      <c r="C55" t="s">
        <v>19</v>
      </c>
      <c r="D55" t="s">
        <v>215</v>
      </c>
      <c r="E55" t="s">
        <v>218</v>
      </c>
      <c r="F55">
        <v>1</v>
      </c>
      <c r="G55">
        <v>0</v>
      </c>
      <c r="H55">
        <v>0.95</v>
      </c>
      <c r="I55" t="str">
        <f t="shared" si="0"/>
        <v>c</v>
      </c>
    </row>
    <row r="56" spans="1:9">
      <c r="A56" t="s">
        <v>214</v>
      </c>
      <c r="B56">
        <v>3</v>
      </c>
      <c r="C56" t="s">
        <v>24</v>
      </c>
      <c r="D56" t="s">
        <v>215</v>
      </c>
      <c r="E56" t="s">
        <v>217</v>
      </c>
      <c r="F56">
        <v>1</v>
      </c>
      <c r="G56">
        <v>0</v>
      </c>
      <c r="H56">
        <v>1</v>
      </c>
      <c r="I56" t="str">
        <f t="shared" si="0"/>
        <v>c</v>
      </c>
    </row>
    <row r="57" spans="1:9">
      <c r="A57" t="s">
        <v>219</v>
      </c>
      <c r="B57">
        <v>0</v>
      </c>
      <c r="C57" t="s">
        <v>19</v>
      </c>
      <c r="D57" t="s">
        <v>220</v>
      </c>
      <c r="E57" t="s">
        <v>221</v>
      </c>
      <c r="F57">
        <v>1</v>
      </c>
      <c r="G57">
        <v>0</v>
      </c>
      <c r="H57">
        <v>1</v>
      </c>
      <c r="I57" t="str">
        <f t="shared" si="0"/>
        <v>m</v>
      </c>
    </row>
    <row r="58" spans="1:9">
      <c r="A58" t="s">
        <v>219</v>
      </c>
      <c r="B58">
        <v>1</v>
      </c>
      <c r="C58" t="s">
        <v>19</v>
      </c>
      <c r="D58" t="s">
        <v>220</v>
      </c>
      <c r="E58" t="s">
        <v>222</v>
      </c>
      <c r="F58">
        <v>0</v>
      </c>
      <c r="G58">
        <v>0</v>
      </c>
      <c r="H58">
        <v>0.89473684200000003</v>
      </c>
      <c r="I58" t="str">
        <f t="shared" si="0"/>
        <v>m</v>
      </c>
    </row>
    <row r="59" spans="1:9">
      <c r="A59" t="s">
        <v>219</v>
      </c>
      <c r="B59">
        <v>2</v>
      </c>
      <c r="C59" t="s">
        <v>24</v>
      </c>
      <c r="D59" t="s">
        <v>220</v>
      </c>
      <c r="E59" t="s">
        <v>223</v>
      </c>
      <c r="F59">
        <v>1</v>
      </c>
      <c r="G59">
        <v>0</v>
      </c>
      <c r="H59">
        <v>1</v>
      </c>
      <c r="I59" t="str">
        <f t="shared" si="0"/>
        <v>m</v>
      </c>
    </row>
    <row r="60" spans="1:9">
      <c r="A60" t="s">
        <v>219</v>
      </c>
      <c r="B60">
        <v>3</v>
      </c>
      <c r="C60" t="s">
        <v>19</v>
      </c>
      <c r="D60" t="s">
        <v>220</v>
      </c>
      <c r="E60" t="s">
        <v>224</v>
      </c>
      <c r="F60">
        <v>2</v>
      </c>
      <c r="G60">
        <v>0</v>
      </c>
      <c r="H60">
        <v>0.94736842099999996</v>
      </c>
      <c r="I60" t="str">
        <f t="shared" si="0"/>
        <v>m</v>
      </c>
    </row>
    <row r="61" spans="1:9">
      <c r="A61" t="s">
        <v>219</v>
      </c>
      <c r="B61">
        <v>3</v>
      </c>
      <c r="C61" t="s">
        <v>24</v>
      </c>
      <c r="D61" t="s">
        <v>220</v>
      </c>
      <c r="E61" t="s">
        <v>225</v>
      </c>
      <c r="F61">
        <v>2</v>
      </c>
      <c r="G61">
        <v>0</v>
      </c>
      <c r="H61">
        <v>1</v>
      </c>
      <c r="I61" t="str">
        <f t="shared" si="0"/>
        <v>m</v>
      </c>
    </row>
    <row r="62" spans="1:9">
      <c r="A62" t="s">
        <v>226</v>
      </c>
      <c r="B62">
        <v>0</v>
      </c>
      <c r="C62" t="s">
        <v>19</v>
      </c>
      <c r="D62" t="s">
        <v>181</v>
      </c>
      <c r="E62" t="s">
        <v>182</v>
      </c>
      <c r="F62">
        <v>7</v>
      </c>
      <c r="G62">
        <v>0</v>
      </c>
      <c r="H62">
        <v>1</v>
      </c>
      <c r="I62" t="str">
        <f t="shared" si="0"/>
        <v>s</v>
      </c>
    </row>
    <row r="63" spans="1:9">
      <c r="A63" t="s">
        <v>226</v>
      </c>
      <c r="B63">
        <v>1</v>
      </c>
      <c r="C63" t="s">
        <v>19</v>
      </c>
      <c r="D63" t="s">
        <v>181</v>
      </c>
      <c r="E63" t="s">
        <v>183</v>
      </c>
      <c r="F63">
        <v>3</v>
      </c>
      <c r="G63">
        <v>0</v>
      </c>
      <c r="H63">
        <v>1</v>
      </c>
      <c r="I63" t="str">
        <f t="shared" si="0"/>
        <v>s</v>
      </c>
    </row>
    <row r="64" spans="1:9">
      <c r="A64" t="s">
        <v>226</v>
      </c>
      <c r="B64">
        <v>2</v>
      </c>
      <c r="C64" t="s">
        <v>24</v>
      </c>
      <c r="D64" t="s">
        <v>181</v>
      </c>
      <c r="E64" t="s">
        <v>184</v>
      </c>
      <c r="F64">
        <v>1</v>
      </c>
      <c r="G64">
        <v>0</v>
      </c>
      <c r="H64">
        <v>1</v>
      </c>
      <c r="I64" t="str">
        <f t="shared" si="0"/>
        <v>s</v>
      </c>
    </row>
    <row r="65" spans="1:9">
      <c r="A65" t="s">
        <v>226</v>
      </c>
      <c r="B65">
        <v>3</v>
      </c>
      <c r="C65" t="s">
        <v>19</v>
      </c>
      <c r="D65" t="s">
        <v>181</v>
      </c>
      <c r="E65" t="s">
        <v>185</v>
      </c>
      <c r="F65">
        <v>3</v>
      </c>
      <c r="G65">
        <v>0</v>
      </c>
      <c r="H65">
        <v>0.9</v>
      </c>
      <c r="I65" t="str">
        <f t="shared" si="0"/>
        <v>s</v>
      </c>
    </row>
    <row r="66" spans="1:9">
      <c r="A66" t="s">
        <v>226</v>
      </c>
      <c r="B66">
        <v>3</v>
      </c>
      <c r="C66" t="s">
        <v>24</v>
      </c>
      <c r="D66" t="s">
        <v>181</v>
      </c>
      <c r="E66" t="s">
        <v>184</v>
      </c>
      <c r="F66">
        <v>3</v>
      </c>
      <c r="G66">
        <v>0</v>
      </c>
      <c r="H66">
        <v>1</v>
      </c>
      <c r="I66" t="str">
        <f t="shared" si="0"/>
        <v>s</v>
      </c>
    </row>
    <row r="67" spans="1:9">
      <c r="A67" t="s">
        <v>227</v>
      </c>
      <c r="B67">
        <v>0</v>
      </c>
      <c r="C67" t="s">
        <v>19</v>
      </c>
      <c r="D67" t="s">
        <v>181</v>
      </c>
      <c r="E67" t="s">
        <v>182</v>
      </c>
      <c r="F67">
        <v>4</v>
      </c>
      <c r="G67">
        <v>0</v>
      </c>
      <c r="H67">
        <v>1</v>
      </c>
      <c r="I67" t="str">
        <f t="shared" ref="I67:I76" si="1">LEFT(RIGHT(A67,2),1)</f>
        <v>s</v>
      </c>
    </row>
    <row r="68" spans="1:9">
      <c r="A68" t="s">
        <v>227</v>
      </c>
      <c r="B68">
        <v>1</v>
      </c>
      <c r="C68" t="s">
        <v>19</v>
      </c>
      <c r="D68" t="s">
        <v>181</v>
      </c>
      <c r="E68" t="s">
        <v>183</v>
      </c>
      <c r="F68">
        <v>3</v>
      </c>
      <c r="G68">
        <v>0</v>
      </c>
      <c r="H68">
        <v>1</v>
      </c>
      <c r="I68" t="str">
        <f t="shared" si="1"/>
        <v>s</v>
      </c>
    </row>
    <row r="69" spans="1:9">
      <c r="A69" t="s">
        <v>227</v>
      </c>
      <c r="B69">
        <v>2</v>
      </c>
      <c r="C69" t="s">
        <v>24</v>
      </c>
      <c r="D69" t="s">
        <v>181</v>
      </c>
      <c r="E69" t="s">
        <v>184</v>
      </c>
      <c r="F69">
        <v>2</v>
      </c>
      <c r="G69">
        <v>0</v>
      </c>
      <c r="H69">
        <v>1</v>
      </c>
      <c r="I69" t="str">
        <f t="shared" si="1"/>
        <v>s</v>
      </c>
    </row>
    <row r="70" spans="1:9">
      <c r="A70" t="s">
        <v>227</v>
      </c>
      <c r="B70">
        <v>3</v>
      </c>
      <c r="C70" t="s">
        <v>19</v>
      </c>
      <c r="D70" t="s">
        <v>181</v>
      </c>
      <c r="E70" t="s">
        <v>185</v>
      </c>
      <c r="F70">
        <v>3</v>
      </c>
      <c r="G70">
        <v>0</v>
      </c>
      <c r="H70">
        <v>0.9</v>
      </c>
      <c r="I70" t="str">
        <f t="shared" si="1"/>
        <v>s</v>
      </c>
    </row>
    <row r="71" spans="1:9">
      <c r="A71" t="s">
        <v>227</v>
      </c>
      <c r="B71">
        <v>3</v>
      </c>
      <c r="C71" t="s">
        <v>24</v>
      </c>
      <c r="D71" t="s">
        <v>181</v>
      </c>
      <c r="E71" t="s">
        <v>184</v>
      </c>
      <c r="F71">
        <v>3</v>
      </c>
      <c r="G71">
        <v>0</v>
      </c>
      <c r="H71">
        <v>1</v>
      </c>
      <c r="I71" t="str">
        <f t="shared" si="1"/>
        <v>s</v>
      </c>
    </row>
    <row r="72" spans="1:9">
      <c r="A72" t="s">
        <v>228</v>
      </c>
      <c r="B72">
        <v>0</v>
      </c>
      <c r="C72" t="s">
        <v>19</v>
      </c>
      <c r="D72" t="s">
        <v>229</v>
      </c>
      <c r="E72" t="s">
        <v>230</v>
      </c>
      <c r="F72">
        <v>1</v>
      </c>
      <c r="G72">
        <v>0</v>
      </c>
      <c r="H72">
        <v>0.92307692299999999</v>
      </c>
      <c r="I72" t="str">
        <f t="shared" si="1"/>
        <v>m</v>
      </c>
    </row>
    <row r="73" spans="1:9">
      <c r="A73" t="s">
        <v>228</v>
      </c>
      <c r="B73">
        <v>1</v>
      </c>
      <c r="C73" t="s">
        <v>19</v>
      </c>
      <c r="D73" t="s">
        <v>229</v>
      </c>
      <c r="E73" t="s">
        <v>231</v>
      </c>
      <c r="F73">
        <v>1</v>
      </c>
      <c r="G73">
        <v>0</v>
      </c>
      <c r="H73">
        <v>0.91666666699999999</v>
      </c>
      <c r="I73" t="str">
        <f t="shared" si="1"/>
        <v>m</v>
      </c>
    </row>
    <row r="74" spans="1:9">
      <c r="A74" t="s">
        <v>228</v>
      </c>
      <c r="B74">
        <v>2</v>
      </c>
      <c r="C74" t="s">
        <v>24</v>
      </c>
      <c r="D74" t="s">
        <v>229</v>
      </c>
      <c r="E74" t="s">
        <v>232</v>
      </c>
      <c r="F74">
        <v>0</v>
      </c>
      <c r="G74">
        <v>0</v>
      </c>
      <c r="H74">
        <v>1</v>
      </c>
      <c r="I74" t="str">
        <f t="shared" si="1"/>
        <v>m</v>
      </c>
    </row>
    <row r="75" spans="1:9">
      <c r="A75" t="s">
        <v>228</v>
      </c>
      <c r="B75">
        <v>3</v>
      </c>
      <c r="C75" t="s">
        <v>19</v>
      </c>
      <c r="D75" t="s">
        <v>229</v>
      </c>
      <c r="E75" t="s">
        <v>233</v>
      </c>
      <c r="F75">
        <v>2</v>
      </c>
      <c r="G75">
        <v>0</v>
      </c>
      <c r="H75">
        <v>0.83333333300000001</v>
      </c>
      <c r="I75" t="str">
        <f t="shared" si="1"/>
        <v>m</v>
      </c>
    </row>
    <row r="76" spans="1:9">
      <c r="A76" t="s">
        <v>228</v>
      </c>
      <c r="B76">
        <v>3</v>
      </c>
      <c r="C76" t="s">
        <v>24</v>
      </c>
      <c r="D76" t="s">
        <v>229</v>
      </c>
      <c r="E76" t="s">
        <v>234</v>
      </c>
      <c r="F76">
        <v>2</v>
      </c>
      <c r="G76">
        <v>0</v>
      </c>
      <c r="H76">
        <v>0.91666666699999999</v>
      </c>
      <c r="I76" t="str">
        <f t="shared" si="1"/>
        <v>m</v>
      </c>
    </row>
    <row r="78" spans="1:9">
      <c r="A78" s="1" t="s">
        <v>8</v>
      </c>
      <c r="F78" s="1">
        <f>AVERAGEIF(I2:I76,"s",F2:F76)</f>
        <v>3.32</v>
      </c>
      <c r="H78" s="1">
        <f>AVERAGEIF(I2:I76,"s",H2:H76)</f>
        <v>0.98</v>
      </c>
    </row>
    <row r="79" spans="1:9">
      <c r="A79" s="1" t="s">
        <v>9</v>
      </c>
      <c r="F79">
        <f t="array" ref="F79">STDEV(IF(I2:I76 ="s",F2:F76))</f>
        <v>1.3453624047073709</v>
      </c>
      <c r="H79">
        <f t="array" ref="H79">STDEV(IF(I2:I76 ="s",H2:H76))</f>
        <v>4.0824829046386284E-2</v>
      </c>
    </row>
    <row r="80" spans="1:9">
      <c r="A80" s="1"/>
      <c r="H80" s="1"/>
    </row>
    <row r="81" spans="1:8">
      <c r="A81" s="1" t="s">
        <v>10</v>
      </c>
      <c r="F81" s="1">
        <f>AVERAGEIF(I2:I76,"m",F2:F76)</f>
        <v>1.72</v>
      </c>
      <c r="H81" s="1">
        <f>AVERAGEIF(I2:I76,"m",H2:H76)</f>
        <v>0.96448720460000004</v>
      </c>
    </row>
    <row r="82" spans="1:8">
      <c r="A82" s="1" t="s">
        <v>11</v>
      </c>
      <c r="F82">
        <f t="array" ref="F82">STDEV(IF(I2:I76 ="m",F2:F76))</f>
        <v>1.2083045973594573</v>
      </c>
      <c r="H82">
        <f t="array" ref="H82">STDEV(IF(I2:I76 ="m",H2:H76))</f>
        <v>4.4878347328903036E-2</v>
      </c>
    </row>
    <row r="83" spans="1:8">
      <c r="A83" s="1"/>
      <c r="H83" s="1"/>
    </row>
    <row r="84" spans="1:8">
      <c r="A84" s="1" t="s">
        <v>12</v>
      </c>
      <c r="F84" s="1">
        <f>AVERAGEIF(I2:I76,"c",F2:F76)</f>
        <v>2.8</v>
      </c>
      <c r="H84" s="1">
        <f>AVERAGEIF(I2:I76,"c",H2:H76)</f>
        <v>0.9061766325199998</v>
      </c>
    </row>
    <row r="85" spans="1:8">
      <c r="A85" s="1" t="s">
        <v>13</v>
      </c>
      <c r="F85">
        <f t="array" ref="F85">STDEV(IF(I2:I76 ="c",F2:F76))</f>
        <v>3.872983346207417</v>
      </c>
      <c r="H85">
        <f t="array" ref="H85">STDEV(IF(I2:I76 ="c",H2:H76))</f>
        <v>6.408505965239307E-2</v>
      </c>
    </row>
    <row r="86" spans="1:8">
      <c r="A86" s="1"/>
      <c r="H86" s="1"/>
    </row>
    <row r="87" spans="1:8">
      <c r="A87" s="1" t="s">
        <v>14</v>
      </c>
      <c r="F87" s="1">
        <f>AVERAGEIF(B2:B76,"&lt;3",F2:F76)</f>
        <v>1.9111111111111112</v>
      </c>
      <c r="H87" s="1">
        <f>AVERAGEIF(B2:B76,"&lt;3",H2:H76)</f>
        <v>0.96816789951111115</v>
      </c>
    </row>
    <row r="88" spans="1:8">
      <c r="A88" s="1" t="s">
        <v>15</v>
      </c>
      <c r="H88">
        <f t="array" ref="H88">STDEV(IF(B2:B76 &lt;3,H2:H76))</f>
        <v>4.82248781094161E-2</v>
      </c>
    </row>
    <row r="89" spans="1:8">
      <c r="A89" s="1"/>
      <c r="H89" s="1"/>
    </row>
    <row r="90" spans="1:8">
      <c r="A90" s="1" t="s">
        <v>16</v>
      </c>
      <c r="F90" s="1">
        <f>AVERAGEIF(B2:B76,"=3",F2:F76)</f>
        <v>3.6666666666666665</v>
      </c>
      <c r="H90" s="1">
        <f>AVERAGEIF(B2:B76,"=3",H2:H76)</f>
        <v>0.92330134833333333</v>
      </c>
    </row>
    <row r="91" spans="1:8">
      <c r="A91" s="1" t="s">
        <v>16</v>
      </c>
      <c r="H91">
        <f t="array" ref="H91">STDEV(IF(B2:B76 =3,H2:H76))</f>
        <v>6.5415465891491206E-2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DC585-2E03-E640-B59A-F1E823CD2853}">
  <dimension ref="A1:I90"/>
  <sheetViews>
    <sheetView topLeftCell="A68" workbookViewId="0">
      <selection activeCell="F77" sqref="F77:H90"/>
    </sheetView>
  </sheetViews>
  <sheetFormatPr baseColWidth="10" defaultRowHeight="16"/>
  <cols>
    <col min="1" max="1" width="32.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17</v>
      </c>
    </row>
    <row r="2" spans="1:9">
      <c r="A2" t="s">
        <v>235</v>
      </c>
      <c r="B2">
        <v>0</v>
      </c>
      <c r="C2" t="s">
        <v>24</v>
      </c>
      <c r="D2" t="s">
        <v>236</v>
      </c>
      <c r="E2" t="s">
        <v>237</v>
      </c>
      <c r="F2">
        <v>12</v>
      </c>
      <c r="G2">
        <v>0</v>
      </c>
      <c r="H2">
        <v>1</v>
      </c>
      <c r="I2" t="str">
        <f t="shared" ref="I2:I50" si="0">LEFT(RIGHT(A2,2),1)</f>
        <v>c</v>
      </c>
    </row>
    <row r="3" spans="1:9">
      <c r="A3" t="s">
        <v>235</v>
      </c>
      <c r="B3">
        <v>1</v>
      </c>
      <c r="C3" t="s">
        <v>19</v>
      </c>
      <c r="D3" t="s">
        <v>236</v>
      </c>
      <c r="E3" t="s">
        <v>238</v>
      </c>
      <c r="F3">
        <v>585</v>
      </c>
      <c r="G3">
        <v>0</v>
      </c>
      <c r="H3">
        <v>0.87878787899999999</v>
      </c>
      <c r="I3" t="str">
        <f t="shared" si="0"/>
        <v>c</v>
      </c>
    </row>
    <row r="4" spans="1:9">
      <c r="A4" t="s">
        <v>235</v>
      </c>
      <c r="B4">
        <v>2</v>
      </c>
      <c r="C4" t="s">
        <v>19</v>
      </c>
      <c r="D4" t="s">
        <v>236</v>
      </c>
      <c r="E4" t="s">
        <v>239</v>
      </c>
      <c r="F4">
        <v>544</v>
      </c>
      <c r="G4">
        <v>0</v>
      </c>
      <c r="H4">
        <v>0.87878787899999999</v>
      </c>
      <c r="I4" t="str">
        <f t="shared" si="0"/>
        <v>c</v>
      </c>
    </row>
    <row r="5" spans="1:9">
      <c r="A5" t="s">
        <v>235</v>
      </c>
      <c r="B5">
        <v>3</v>
      </c>
      <c r="C5" t="s">
        <v>19</v>
      </c>
      <c r="D5" t="s">
        <v>236</v>
      </c>
      <c r="E5" t="s">
        <v>240</v>
      </c>
      <c r="F5">
        <v>562</v>
      </c>
      <c r="G5">
        <v>0</v>
      </c>
      <c r="H5">
        <v>0.84848484800000001</v>
      </c>
      <c r="I5" t="str">
        <f t="shared" si="0"/>
        <v>c</v>
      </c>
    </row>
    <row r="6" spans="1:9">
      <c r="A6" t="s">
        <v>235</v>
      </c>
      <c r="B6">
        <v>3</v>
      </c>
      <c r="C6" t="s">
        <v>24</v>
      </c>
      <c r="D6" t="s">
        <v>236</v>
      </c>
      <c r="E6" t="s">
        <v>241</v>
      </c>
      <c r="F6">
        <v>562</v>
      </c>
      <c r="G6">
        <v>0</v>
      </c>
      <c r="H6">
        <v>0.87878787899999999</v>
      </c>
      <c r="I6" t="str">
        <f t="shared" si="0"/>
        <v>c</v>
      </c>
    </row>
    <row r="7" spans="1:9">
      <c r="A7" t="s">
        <v>242</v>
      </c>
      <c r="B7">
        <v>0</v>
      </c>
      <c r="C7" t="s">
        <v>24</v>
      </c>
      <c r="D7" t="s">
        <v>243</v>
      </c>
      <c r="E7" t="s">
        <v>244</v>
      </c>
      <c r="F7">
        <v>1</v>
      </c>
      <c r="G7">
        <v>0</v>
      </c>
      <c r="H7">
        <v>1</v>
      </c>
      <c r="I7" t="str">
        <f t="shared" si="0"/>
        <v>s</v>
      </c>
    </row>
    <row r="8" spans="1:9">
      <c r="A8" t="s">
        <v>242</v>
      </c>
      <c r="B8">
        <v>1</v>
      </c>
      <c r="C8" t="s">
        <v>19</v>
      </c>
      <c r="D8" t="s">
        <v>243</v>
      </c>
      <c r="E8" t="s">
        <v>245</v>
      </c>
      <c r="F8">
        <v>2</v>
      </c>
      <c r="G8">
        <v>0</v>
      </c>
      <c r="H8">
        <v>1</v>
      </c>
      <c r="I8" t="str">
        <f t="shared" si="0"/>
        <v>s</v>
      </c>
    </row>
    <row r="9" spans="1:9">
      <c r="A9" t="s">
        <v>242</v>
      </c>
      <c r="B9">
        <v>2</v>
      </c>
      <c r="C9" t="s">
        <v>19</v>
      </c>
      <c r="D9" t="s">
        <v>243</v>
      </c>
      <c r="E9" t="s">
        <v>246</v>
      </c>
      <c r="F9">
        <v>2</v>
      </c>
      <c r="G9">
        <v>0</v>
      </c>
      <c r="H9">
        <v>1</v>
      </c>
      <c r="I9" t="str">
        <f t="shared" si="0"/>
        <v>s</v>
      </c>
    </row>
    <row r="10" spans="1:9">
      <c r="A10" t="s">
        <v>242</v>
      </c>
      <c r="B10">
        <v>3</v>
      </c>
      <c r="C10" t="s">
        <v>19</v>
      </c>
      <c r="D10" t="s">
        <v>243</v>
      </c>
      <c r="E10" t="s">
        <v>247</v>
      </c>
      <c r="F10">
        <v>3</v>
      </c>
      <c r="G10">
        <v>0</v>
      </c>
      <c r="H10">
        <v>0.8</v>
      </c>
      <c r="I10" t="str">
        <f t="shared" si="0"/>
        <v>s</v>
      </c>
    </row>
    <row r="11" spans="1:9">
      <c r="A11" t="s">
        <v>242</v>
      </c>
      <c r="B11">
        <v>3</v>
      </c>
      <c r="C11" t="s">
        <v>24</v>
      </c>
      <c r="D11" t="s">
        <v>243</v>
      </c>
      <c r="E11" t="s">
        <v>244</v>
      </c>
      <c r="F11">
        <v>3</v>
      </c>
      <c r="G11">
        <v>0</v>
      </c>
      <c r="H11">
        <v>1</v>
      </c>
      <c r="I11" t="str">
        <f t="shared" si="0"/>
        <v>s</v>
      </c>
    </row>
    <row r="12" spans="1:9">
      <c r="A12" t="s">
        <v>248</v>
      </c>
      <c r="B12">
        <v>0</v>
      </c>
      <c r="C12" t="s">
        <v>24</v>
      </c>
      <c r="D12" t="s">
        <v>249</v>
      </c>
      <c r="E12" t="s">
        <v>250</v>
      </c>
      <c r="F12">
        <v>12</v>
      </c>
      <c r="G12">
        <v>0</v>
      </c>
      <c r="H12">
        <v>1</v>
      </c>
      <c r="I12" t="str">
        <f t="shared" si="0"/>
        <v>c</v>
      </c>
    </row>
    <row r="13" spans="1:9">
      <c r="A13" t="s">
        <v>251</v>
      </c>
      <c r="B13">
        <v>3</v>
      </c>
      <c r="C13" t="s">
        <v>19</v>
      </c>
      <c r="D13" t="s">
        <v>252</v>
      </c>
      <c r="E13" t="s">
        <v>253</v>
      </c>
      <c r="F13">
        <v>115</v>
      </c>
      <c r="G13">
        <v>0</v>
      </c>
      <c r="H13">
        <v>0.78260869600000005</v>
      </c>
      <c r="I13" t="str">
        <f t="shared" si="0"/>
        <v>m</v>
      </c>
    </row>
    <row r="14" spans="1:9">
      <c r="A14" t="s">
        <v>248</v>
      </c>
      <c r="B14">
        <v>1</v>
      </c>
      <c r="C14" t="s">
        <v>19</v>
      </c>
      <c r="D14" t="s">
        <v>249</v>
      </c>
      <c r="E14" t="s">
        <v>240</v>
      </c>
      <c r="F14">
        <v>600</v>
      </c>
      <c r="G14">
        <v>0</v>
      </c>
      <c r="H14">
        <v>0.87878787899999999</v>
      </c>
      <c r="I14" t="str">
        <f t="shared" si="0"/>
        <v>c</v>
      </c>
    </row>
    <row r="15" spans="1:9">
      <c r="A15" t="s">
        <v>248</v>
      </c>
      <c r="B15">
        <v>2</v>
      </c>
      <c r="C15" t="s">
        <v>19</v>
      </c>
      <c r="D15" t="s">
        <v>249</v>
      </c>
      <c r="E15" t="s">
        <v>254</v>
      </c>
      <c r="F15">
        <v>546</v>
      </c>
      <c r="G15">
        <v>0</v>
      </c>
      <c r="H15">
        <v>0.87878787899999999</v>
      </c>
      <c r="I15" t="str">
        <f t="shared" si="0"/>
        <v>c</v>
      </c>
    </row>
    <row r="16" spans="1:9">
      <c r="A16" t="s">
        <v>248</v>
      </c>
      <c r="B16">
        <v>3</v>
      </c>
      <c r="C16" t="s">
        <v>19</v>
      </c>
      <c r="D16" t="s">
        <v>249</v>
      </c>
      <c r="E16" t="s">
        <v>238</v>
      </c>
      <c r="F16">
        <v>630</v>
      </c>
      <c r="G16">
        <v>0</v>
      </c>
      <c r="H16">
        <v>0.84848484800000001</v>
      </c>
      <c r="I16" t="str">
        <f t="shared" si="0"/>
        <v>c</v>
      </c>
    </row>
    <row r="17" spans="1:9">
      <c r="A17" t="s">
        <v>248</v>
      </c>
      <c r="B17">
        <v>3</v>
      </c>
      <c r="C17" t="s">
        <v>24</v>
      </c>
      <c r="D17" t="s">
        <v>249</v>
      </c>
      <c r="E17" t="s">
        <v>255</v>
      </c>
      <c r="F17">
        <v>630</v>
      </c>
      <c r="G17">
        <v>0</v>
      </c>
      <c r="H17">
        <v>0.87878787899999999</v>
      </c>
      <c r="I17" t="str">
        <f t="shared" si="0"/>
        <v>c</v>
      </c>
    </row>
    <row r="18" spans="1:9">
      <c r="A18" t="s">
        <v>256</v>
      </c>
      <c r="B18">
        <v>0</v>
      </c>
      <c r="C18" t="s">
        <v>24</v>
      </c>
      <c r="D18" t="s">
        <v>252</v>
      </c>
      <c r="E18" t="s">
        <v>257</v>
      </c>
      <c r="F18">
        <v>5</v>
      </c>
      <c r="G18">
        <v>0</v>
      </c>
      <c r="H18">
        <v>1</v>
      </c>
      <c r="I18" t="str">
        <f t="shared" si="0"/>
        <v>m</v>
      </c>
    </row>
    <row r="19" spans="1:9">
      <c r="A19" t="s">
        <v>256</v>
      </c>
      <c r="B19">
        <v>1</v>
      </c>
      <c r="C19" t="s">
        <v>19</v>
      </c>
      <c r="D19" t="s">
        <v>252</v>
      </c>
      <c r="E19" t="s">
        <v>258</v>
      </c>
      <c r="F19">
        <v>100</v>
      </c>
      <c r="G19">
        <v>0</v>
      </c>
      <c r="H19">
        <v>0.82608695700000001</v>
      </c>
      <c r="I19" t="str">
        <f t="shared" si="0"/>
        <v>m</v>
      </c>
    </row>
    <row r="20" spans="1:9">
      <c r="A20" t="s">
        <v>256</v>
      </c>
      <c r="B20">
        <v>2</v>
      </c>
      <c r="C20" t="s">
        <v>19</v>
      </c>
      <c r="D20" t="s">
        <v>252</v>
      </c>
      <c r="E20" t="s">
        <v>259</v>
      </c>
      <c r="F20">
        <v>110</v>
      </c>
      <c r="G20">
        <v>0</v>
      </c>
      <c r="H20">
        <v>0.82608695700000001</v>
      </c>
      <c r="I20" t="str">
        <f t="shared" si="0"/>
        <v>m</v>
      </c>
    </row>
    <row r="21" spans="1:9">
      <c r="A21" t="s">
        <v>256</v>
      </c>
      <c r="B21">
        <v>3</v>
      </c>
      <c r="C21" t="s">
        <v>19</v>
      </c>
      <c r="D21" t="s">
        <v>252</v>
      </c>
      <c r="E21" t="s">
        <v>260</v>
      </c>
      <c r="F21">
        <v>96</v>
      </c>
      <c r="G21">
        <v>0</v>
      </c>
      <c r="H21">
        <v>0.78260869600000005</v>
      </c>
      <c r="I21" t="str">
        <f t="shared" si="0"/>
        <v>m</v>
      </c>
    </row>
    <row r="22" spans="1:9">
      <c r="A22" t="s">
        <v>256</v>
      </c>
      <c r="B22">
        <v>3</v>
      </c>
      <c r="C22" t="s">
        <v>24</v>
      </c>
      <c r="D22" t="s">
        <v>252</v>
      </c>
      <c r="E22" t="s">
        <v>261</v>
      </c>
      <c r="F22">
        <v>96</v>
      </c>
      <c r="G22">
        <v>0</v>
      </c>
      <c r="H22">
        <v>0.82608695700000001</v>
      </c>
      <c r="I22" t="str">
        <f t="shared" si="0"/>
        <v>m</v>
      </c>
    </row>
    <row r="23" spans="1:9">
      <c r="A23" t="s">
        <v>262</v>
      </c>
      <c r="B23">
        <v>0</v>
      </c>
      <c r="C23" t="s">
        <v>24</v>
      </c>
      <c r="D23" t="s">
        <v>236</v>
      </c>
      <c r="E23" t="s">
        <v>237</v>
      </c>
      <c r="F23">
        <v>6</v>
      </c>
      <c r="G23">
        <v>0</v>
      </c>
      <c r="H23">
        <v>1</v>
      </c>
      <c r="I23" t="str">
        <f t="shared" si="0"/>
        <v>c</v>
      </c>
    </row>
    <row r="24" spans="1:9">
      <c r="A24" t="s">
        <v>262</v>
      </c>
      <c r="B24">
        <v>1</v>
      </c>
      <c r="C24" t="s">
        <v>19</v>
      </c>
      <c r="D24" t="s">
        <v>236</v>
      </c>
      <c r="E24" t="s">
        <v>263</v>
      </c>
      <c r="F24">
        <v>549</v>
      </c>
      <c r="G24">
        <v>0</v>
      </c>
      <c r="H24">
        <v>0.81818181800000001</v>
      </c>
      <c r="I24" t="str">
        <f t="shared" si="0"/>
        <v>c</v>
      </c>
    </row>
    <row r="25" spans="1:9">
      <c r="A25" t="s">
        <v>262</v>
      </c>
      <c r="B25">
        <v>2</v>
      </c>
      <c r="C25" t="s">
        <v>19</v>
      </c>
      <c r="D25" t="s">
        <v>236</v>
      </c>
      <c r="E25" t="s">
        <v>264</v>
      </c>
      <c r="F25">
        <v>611</v>
      </c>
      <c r="G25">
        <v>0</v>
      </c>
      <c r="H25">
        <v>0.87878787899999999</v>
      </c>
      <c r="I25" t="str">
        <f t="shared" si="0"/>
        <v>c</v>
      </c>
    </row>
    <row r="26" spans="1:9">
      <c r="A26" t="s">
        <v>262</v>
      </c>
      <c r="B26">
        <v>3</v>
      </c>
      <c r="C26" t="s">
        <v>19</v>
      </c>
      <c r="D26" t="s">
        <v>236</v>
      </c>
      <c r="E26" t="s">
        <v>265</v>
      </c>
      <c r="F26">
        <v>595</v>
      </c>
      <c r="G26">
        <v>0</v>
      </c>
      <c r="H26">
        <v>0.787878788</v>
      </c>
      <c r="I26" t="str">
        <f t="shared" si="0"/>
        <v>c</v>
      </c>
    </row>
    <row r="27" spans="1:9">
      <c r="A27" t="s">
        <v>262</v>
      </c>
      <c r="B27">
        <v>3</v>
      </c>
      <c r="C27" t="s">
        <v>24</v>
      </c>
      <c r="D27" t="s">
        <v>236</v>
      </c>
      <c r="E27" t="s">
        <v>266</v>
      </c>
      <c r="F27">
        <v>595</v>
      </c>
      <c r="G27">
        <v>0</v>
      </c>
      <c r="H27">
        <v>0.81818181800000001</v>
      </c>
      <c r="I27" t="str">
        <f t="shared" si="0"/>
        <v>c</v>
      </c>
    </row>
    <row r="28" spans="1:9">
      <c r="A28" t="s">
        <v>267</v>
      </c>
      <c r="B28">
        <v>0</v>
      </c>
      <c r="C28" t="s">
        <v>24</v>
      </c>
      <c r="D28" t="s">
        <v>236</v>
      </c>
      <c r="E28" t="s">
        <v>237</v>
      </c>
      <c r="F28">
        <v>36</v>
      </c>
      <c r="G28">
        <v>0</v>
      </c>
      <c r="H28">
        <v>1</v>
      </c>
      <c r="I28" t="str">
        <f t="shared" si="0"/>
        <v>c</v>
      </c>
    </row>
    <row r="29" spans="1:9">
      <c r="A29" t="s">
        <v>267</v>
      </c>
      <c r="B29">
        <v>1</v>
      </c>
      <c r="C29" t="s">
        <v>19</v>
      </c>
      <c r="D29" t="s">
        <v>236</v>
      </c>
      <c r="E29" t="s">
        <v>268</v>
      </c>
      <c r="F29">
        <v>610</v>
      </c>
      <c r="G29">
        <v>0</v>
      </c>
      <c r="H29">
        <v>0.87878787899999999</v>
      </c>
      <c r="I29" t="str">
        <f t="shared" si="0"/>
        <v>c</v>
      </c>
    </row>
    <row r="30" spans="1:9">
      <c r="A30" t="s">
        <v>267</v>
      </c>
      <c r="B30">
        <v>2</v>
      </c>
      <c r="C30" t="s">
        <v>19</v>
      </c>
      <c r="D30" t="s">
        <v>236</v>
      </c>
      <c r="E30" t="s">
        <v>264</v>
      </c>
      <c r="F30">
        <v>586</v>
      </c>
      <c r="G30">
        <v>0</v>
      </c>
      <c r="H30">
        <v>0.87878787899999999</v>
      </c>
      <c r="I30" t="str">
        <f t="shared" si="0"/>
        <v>c</v>
      </c>
    </row>
    <row r="31" spans="1:9">
      <c r="A31" t="s">
        <v>267</v>
      </c>
      <c r="B31">
        <v>3</v>
      </c>
      <c r="C31" t="s">
        <v>19</v>
      </c>
      <c r="D31" t="s">
        <v>236</v>
      </c>
      <c r="E31" t="s">
        <v>269</v>
      </c>
      <c r="F31">
        <v>589</v>
      </c>
      <c r="G31">
        <v>0</v>
      </c>
      <c r="H31">
        <v>0.84848484800000001</v>
      </c>
      <c r="I31" t="str">
        <f t="shared" si="0"/>
        <v>c</v>
      </c>
    </row>
    <row r="32" spans="1:9">
      <c r="A32" t="s">
        <v>267</v>
      </c>
      <c r="B32">
        <v>3</v>
      </c>
      <c r="C32" t="s">
        <v>24</v>
      </c>
      <c r="D32" t="s">
        <v>236</v>
      </c>
      <c r="E32" t="s">
        <v>270</v>
      </c>
      <c r="F32">
        <v>589</v>
      </c>
      <c r="G32">
        <v>0</v>
      </c>
      <c r="H32">
        <v>0.87878787899999999</v>
      </c>
      <c r="I32" t="str">
        <f t="shared" si="0"/>
        <v>c</v>
      </c>
    </row>
    <row r="33" spans="1:9">
      <c r="A33" t="s">
        <v>271</v>
      </c>
      <c r="B33">
        <v>0</v>
      </c>
      <c r="C33" t="s">
        <v>24</v>
      </c>
      <c r="D33" t="s">
        <v>252</v>
      </c>
      <c r="E33" t="s">
        <v>257</v>
      </c>
      <c r="F33">
        <v>7</v>
      </c>
      <c r="G33">
        <v>0</v>
      </c>
      <c r="H33">
        <v>1</v>
      </c>
      <c r="I33" t="str">
        <f t="shared" si="0"/>
        <v>m</v>
      </c>
    </row>
    <row r="34" spans="1:9">
      <c r="A34" t="s">
        <v>271</v>
      </c>
      <c r="B34">
        <v>1</v>
      </c>
      <c r="C34" t="s">
        <v>19</v>
      </c>
      <c r="D34" t="s">
        <v>252</v>
      </c>
      <c r="E34" t="s">
        <v>272</v>
      </c>
      <c r="F34">
        <v>112</v>
      </c>
      <c r="G34">
        <v>0</v>
      </c>
      <c r="H34">
        <v>0.82608695700000001</v>
      </c>
      <c r="I34" t="str">
        <f t="shared" si="0"/>
        <v>m</v>
      </c>
    </row>
    <row r="35" spans="1:9">
      <c r="A35" t="s">
        <v>271</v>
      </c>
      <c r="B35">
        <v>2</v>
      </c>
      <c r="C35" t="s">
        <v>19</v>
      </c>
      <c r="D35" t="s">
        <v>252</v>
      </c>
      <c r="E35" t="s">
        <v>259</v>
      </c>
      <c r="F35">
        <v>110</v>
      </c>
      <c r="G35">
        <v>0</v>
      </c>
      <c r="H35">
        <v>0.82608695700000001</v>
      </c>
      <c r="I35" t="str">
        <f t="shared" si="0"/>
        <v>m</v>
      </c>
    </row>
    <row r="36" spans="1:9">
      <c r="A36" t="s">
        <v>271</v>
      </c>
      <c r="B36">
        <v>3</v>
      </c>
      <c r="C36" t="s">
        <v>19</v>
      </c>
      <c r="D36" t="s">
        <v>252</v>
      </c>
      <c r="E36" t="s">
        <v>273</v>
      </c>
      <c r="F36">
        <v>109</v>
      </c>
      <c r="G36">
        <v>0</v>
      </c>
      <c r="H36">
        <v>0.78260869600000005</v>
      </c>
      <c r="I36" t="str">
        <f t="shared" si="0"/>
        <v>m</v>
      </c>
    </row>
    <row r="37" spans="1:9">
      <c r="A37" t="s">
        <v>271</v>
      </c>
      <c r="B37">
        <v>3</v>
      </c>
      <c r="C37" t="s">
        <v>24</v>
      </c>
      <c r="D37" t="s">
        <v>252</v>
      </c>
      <c r="E37" t="s">
        <v>274</v>
      </c>
      <c r="F37">
        <v>109</v>
      </c>
      <c r="G37">
        <v>0</v>
      </c>
      <c r="H37">
        <v>0.82608695700000001</v>
      </c>
      <c r="I37" t="str">
        <f t="shared" si="0"/>
        <v>m</v>
      </c>
    </row>
    <row r="38" spans="1:9">
      <c r="A38" t="s">
        <v>275</v>
      </c>
      <c r="B38">
        <v>0</v>
      </c>
      <c r="C38" t="s">
        <v>24</v>
      </c>
      <c r="D38" t="s">
        <v>276</v>
      </c>
      <c r="E38" t="s">
        <v>277</v>
      </c>
      <c r="F38">
        <v>1</v>
      </c>
      <c r="G38">
        <v>0</v>
      </c>
      <c r="H38">
        <v>1</v>
      </c>
      <c r="I38" t="str">
        <f t="shared" si="0"/>
        <v>s</v>
      </c>
    </row>
    <row r="39" spans="1:9">
      <c r="A39" t="s">
        <v>275</v>
      </c>
      <c r="B39">
        <v>1</v>
      </c>
      <c r="C39" t="s">
        <v>19</v>
      </c>
      <c r="D39" t="s">
        <v>276</v>
      </c>
      <c r="E39" t="s">
        <v>278</v>
      </c>
      <c r="F39">
        <v>5</v>
      </c>
      <c r="G39">
        <v>0</v>
      </c>
      <c r="H39">
        <v>1</v>
      </c>
      <c r="I39" t="str">
        <f t="shared" si="0"/>
        <v>s</v>
      </c>
    </row>
    <row r="40" spans="1:9">
      <c r="A40" t="s">
        <v>275</v>
      </c>
      <c r="B40">
        <v>2</v>
      </c>
      <c r="C40" t="s">
        <v>19</v>
      </c>
      <c r="D40" t="s">
        <v>276</v>
      </c>
      <c r="E40" t="s">
        <v>279</v>
      </c>
      <c r="F40">
        <v>2</v>
      </c>
      <c r="G40">
        <v>0</v>
      </c>
      <c r="H40">
        <v>1</v>
      </c>
      <c r="I40" t="str">
        <f t="shared" si="0"/>
        <v>s</v>
      </c>
    </row>
    <row r="41" spans="1:9">
      <c r="A41" t="s">
        <v>275</v>
      </c>
      <c r="B41">
        <v>3</v>
      </c>
      <c r="C41" t="s">
        <v>19</v>
      </c>
      <c r="D41" t="s">
        <v>276</v>
      </c>
      <c r="E41" t="s">
        <v>280</v>
      </c>
      <c r="F41">
        <v>3</v>
      </c>
      <c r="G41">
        <v>0</v>
      </c>
      <c r="H41">
        <v>0.8</v>
      </c>
      <c r="I41" t="str">
        <f t="shared" si="0"/>
        <v>s</v>
      </c>
    </row>
    <row r="42" spans="1:9">
      <c r="A42" t="s">
        <v>275</v>
      </c>
      <c r="B42">
        <v>3</v>
      </c>
      <c r="C42" t="s">
        <v>24</v>
      </c>
      <c r="D42" t="s">
        <v>276</v>
      </c>
      <c r="E42" t="s">
        <v>277</v>
      </c>
      <c r="F42">
        <v>3</v>
      </c>
      <c r="G42">
        <v>0</v>
      </c>
      <c r="H42">
        <v>1</v>
      </c>
      <c r="I42" t="str">
        <f t="shared" si="0"/>
        <v>s</v>
      </c>
    </row>
    <row r="43" spans="1:9">
      <c r="A43" t="s">
        <v>281</v>
      </c>
      <c r="B43">
        <v>0</v>
      </c>
      <c r="C43" t="s">
        <v>24</v>
      </c>
      <c r="D43" t="s">
        <v>236</v>
      </c>
      <c r="E43" t="s">
        <v>237</v>
      </c>
      <c r="F43">
        <v>31</v>
      </c>
      <c r="G43">
        <v>0</v>
      </c>
      <c r="H43">
        <v>1</v>
      </c>
      <c r="I43" t="str">
        <f t="shared" si="0"/>
        <v>c</v>
      </c>
    </row>
    <row r="44" spans="1:9">
      <c r="A44" t="s">
        <v>281</v>
      </c>
      <c r="B44">
        <v>1</v>
      </c>
      <c r="C44" t="s">
        <v>19</v>
      </c>
      <c r="D44" t="s">
        <v>236</v>
      </c>
      <c r="E44" t="s">
        <v>282</v>
      </c>
      <c r="F44">
        <v>529</v>
      </c>
      <c r="G44">
        <v>0</v>
      </c>
      <c r="H44">
        <v>0.87878787899999999</v>
      </c>
      <c r="I44" t="str">
        <f t="shared" si="0"/>
        <v>c</v>
      </c>
    </row>
    <row r="45" spans="1:9">
      <c r="A45" t="s">
        <v>281</v>
      </c>
      <c r="B45">
        <v>2</v>
      </c>
      <c r="C45" t="s">
        <v>19</v>
      </c>
      <c r="D45" t="s">
        <v>236</v>
      </c>
      <c r="E45" t="s">
        <v>264</v>
      </c>
      <c r="F45">
        <v>592</v>
      </c>
      <c r="G45">
        <v>0</v>
      </c>
      <c r="H45">
        <v>0.87878787899999999</v>
      </c>
      <c r="I45" t="str">
        <f t="shared" si="0"/>
        <v>c</v>
      </c>
    </row>
    <row r="46" spans="1:9">
      <c r="A46" t="s">
        <v>281</v>
      </c>
      <c r="B46">
        <v>3</v>
      </c>
      <c r="C46" t="s">
        <v>19</v>
      </c>
      <c r="D46" t="s">
        <v>236</v>
      </c>
      <c r="E46" t="s">
        <v>283</v>
      </c>
      <c r="F46">
        <v>606</v>
      </c>
      <c r="G46">
        <v>0</v>
      </c>
      <c r="H46">
        <v>0.84848484800000001</v>
      </c>
      <c r="I46" t="str">
        <f t="shared" si="0"/>
        <v>c</v>
      </c>
    </row>
    <row r="47" spans="1:9">
      <c r="A47" t="s">
        <v>281</v>
      </c>
      <c r="B47">
        <v>3</v>
      </c>
      <c r="C47" t="s">
        <v>24</v>
      </c>
      <c r="D47" t="s">
        <v>236</v>
      </c>
      <c r="E47" t="s">
        <v>270</v>
      </c>
      <c r="F47">
        <v>606</v>
      </c>
      <c r="G47">
        <v>0</v>
      </c>
      <c r="H47">
        <v>0.87878787899999999</v>
      </c>
      <c r="I47" t="str">
        <f t="shared" si="0"/>
        <v>c</v>
      </c>
    </row>
    <row r="48" spans="1:9">
      <c r="A48" t="s">
        <v>284</v>
      </c>
      <c r="B48">
        <v>0</v>
      </c>
      <c r="C48" t="s">
        <v>24</v>
      </c>
      <c r="D48" t="s">
        <v>285</v>
      </c>
      <c r="E48" t="s">
        <v>286</v>
      </c>
      <c r="F48">
        <v>2</v>
      </c>
      <c r="G48">
        <v>0</v>
      </c>
      <c r="H48">
        <v>1</v>
      </c>
      <c r="I48" t="str">
        <f t="shared" si="0"/>
        <v>s</v>
      </c>
    </row>
    <row r="49" spans="1:9">
      <c r="A49" t="s">
        <v>284</v>
      </c>
      <c r="B49">
        <v>1</v>
      </c>
      <c r="C49" t="s">
        <v>19</v>
      </c>
      <c r="D49" t="s">
        <v>285</v>
      </c>
      <c r="E49" t="s">
        <v>287</v>
      </c>
      <c r="F49">
        <v>3</v>
      </c>
      <c r="G49">
        <v>0</v>
      </c>
      <c r="H49">
        <v>1</v>
      </c>
      <c r="I49" t="str">
        <f t="shared" si="0"/>
        <v>s</v>
      </c>
    </row>
    <row r="50" spans="1:9">
      <c r="A50" t="s">
        <v>284</v>
      </c>
      <c r="B50">
        <v>2</v>
      </c>
      <c r="C50" t="s">
        <v>19</v>
      </c>
      <c r="D50" t="s">
        <v>285</v>
      </c>
      <c r="E50" t="s">
        <v>288</v>
      </c>
      <c r="F50">
        <v>2</v>
      </c>
      <c r="G50">
        <v>0</v>
      </c>
      <c r="H50">
        <v>1</v>
      </c>
      <c r="I50" t="str">
        <f t="shared" si="0"/>
        <v>s</v>
      </c>
    </row>
    <row r="51" spans="1:9">
      <c r="A51" t="s">
        <v>284</v>
      </c>
      <c r="B51">
        <v>3</v>
      </c>
      <c r="C51" t="s">
        <v>19</v>
      </c>
      <c r="D51" t="s">
        <v>285</v>
      </c>
      <c r="E51" t="s">
        <v>289</v>
      </c>
      <c r="F51">
        <v>4</v>
      </c>
      <c r="G51">
        <v>0</v>
      </c>
      <c r="H51">
        <v>0.8</v>
      </c>
      <c r="I51" t="str">
        <f t="shared" ref="I51:I75" si="1">LEFT(RIGHT(A51,2),1)</f>
        <v>s</v>
      </c>
    </row>
    <row r="52" spans="1:9">
      <c r="A52" t="s">
        <v>284</v>
      </c>
      <c r="B52">
        <v>3</v>
      </c>
      <c r="C52" t="s">
        <v>24</v>
      </c>
      <c r="D52" t="s">
        <v>285</v>
      </c>
      <c r="E52" t="s">
        <v>286</v>
      </c>
      <c r="F52">
        <v>4</v>
      </c>
      <c r="G52">
        <v>0</v>
      </c>
      <c r="H52">
        <v>1</v>
      </c>
      <c r="I52" t="str">
        <f t="shared" si="1"/>
        <v>s</v>
      </c>
    </row>
    <row r="53" spans="1:9">
      <c r="A53" t="s">
        <v>251</v>
      </c>
      <c r="B53">
        <v>0</v>
      </c>
      <c r="C53" t="s">
        <v>24</v>
      </c>
      <c r="D53" t="s">
        <v>252</v>
      </c>
      <c r="E53" t="s">
        <v>257</v>
      </c>
      <c r="F53">
        <v>2</v>
      </c>
      <c r="G53">
        <v>0</v>
      </c>
      <c r="H53">
        <v>1</v>
      </c>
      <c r="I53" t="str">
        <f t="shared" si="1"/>
        <v>m</v>
      </c>
    </row>
    <row r="54" spans="1:9">
      <c r="A54" t="s">
        <v>251</v>
      </c>
      <c r="B54">
        <v>1</v>
      </c>
      <c r="C54" t="s">
        <v>19</v>
      </c>
      <c r="D54" t="s">
        <v>252</v>
      </c>
      <c r="E54" t="s">
        <v>290</v>
      </c>
      <c r="F54">
        <v>99</v>
      </c>
      <c r="G54">
        <v>0</v>
      </c>
      <c r="H54">
        <v>0.82608695700000001</v>
      </c>
      <c r="I54" t="str">
        <f t="shared" si="1"/>
        <v>m</v>
      </c>
    </row>
    <row r="55" spans="1:9">
      <c r="A55" t="s">
        <v>251</v>
      </c>
      <c r="B55">
        <v>2</v>
      </c>
      <c r="C55" t="s">
        <v>19</v>
      </c>
      <c r="D55" t="s">
        <v>252</v>
      </c>
      <c r="E55" t="s">
        <v>259</v>
      </c>
      <c r="F55">
        <v>99</v>
      </c>
      <c r="G55">
        <v>0</v>
      </c>
      <c r="H55">
        <v>0.82608695700000001</v>
      </c>
      <c r="I55" t="str">
        <f t="shared" si="1"/>
        <v>m</v>
      </c>
    </row>
    <row r="56" spans="1:9">
      <c r="A56" t="s">
        <v>251</v>
      </c>
      <c r="B56">
        <v>3</v>
      </c>
      <c r="C56" t="s">
        <v>24</v>
      </c>
      <c r="D56" t="s">
        <v>252</v>
      </c>
      <c r="E56" t="s">
        <v>261</v>
      </c>
      <c r="F56">
        <v>115</v>
      </c>
      <c r="G56">
        <v>0</v>
      </c>
      <c r="H56">
        <v>0.82608695700000001</v>
      </c>
      <c r="I56" t="str">
        <f t="shared" si="1"/>
        <v>m</v>
      </c>
    </row>
    <row r="57" spans="1:9">
      <c r="A57" t="s">
        <v>291</v>
      </c>
      <c r="B57">
        <v>0</v>
      </c>
      <c r="C57" t="s">
        <v>24</v>
      </c>
      <c r="D57" t="s">
        <v>292</v>
      </c>
      <c r="E57" t="s">
        <v>293</v>
      </c>
      <c r="F57">
        <v>8</v>
      </c>
      <c r="G57">
        <v>0</v>
      </c>
      <c r="H57">
        <v>1</v>
      </c>
      <c r="I57" t="str">
        <f t="shared" si="1"/>
        <v>m</v>
      </c>
    </row>
    <row r="58" spans="1:9">
      <c r="A58" t="s">
        <v>291</v>
      </c>
      <c r="B58">
        <v>1</v>
      </c>
      <c r="C58" t="s">
        <v>19</v>
      </c>
      <c r="D58" t="s">
        <v>292</v>
      </c>
      <c r="E58" t="s">
        <v>294</v>
      </c>
      <c r="F58">
        <v>113</v>
      </c>
      <c r="G58">
        <v>0</v>
      </c>
      <c r="H58">
        <v>0.82608695700000001</v>
      </c>
      <c r="I58" t="str">
        <f t="shared" si="1"/>
        <v>m</v>
      </c>
    </row>
    <row r="59" spans="1:9">
      <c r="A59" t="s">
        <v>291</v>
      </c>
      <c r="B59">
        <v>2</v>
      </c>
      <c r="C59" t="s">
        <v>19</v>
      </c>
      <c r="D59" t="s">
        <v>292</v>
      </c>
      <c r="E59" t="s">
        <v>273</v>
      </c>
      <c r="F59">
        <v>115</v>
      </c>
      <c r="G59">
        <v>0</v>
      </c>
      <c r="H59">
        <v>0.82608695700000001</v>
      </c>
      <c r="I59" t="str">
        <f t="shared" si="1"/>
        <v>m</v>
      </c>
    </row>
    <row r="60" spans="1:9">
      <c r="A60" t="s">
        <v>291</v>
      </c>
      <c r="B60">
        <v>3</v>
      </c>
      <c r="C60" t="s">
        <v>19</v>
      </c>
      <c r="D60" t="s">
        <v>292</v>
      </c>
      <c r="E60" t="s">
        <v>259</v>
      </c>
      <c r="F60">
        <v>125</v>
      </c>
      <c r="G60">
        <v>0</v>
      </c>
      <c r="H60">
        <v>0.78260869600000005</v>
      </c>
      <c r="I60" t="str">
        <f t="shared" si="1"/>
        <v>m</v>
      </c>
    </row>
    <row r="61" spans="1:9">
      <c r="A61" t="s">
        <v>291</v>
      </c>
      <c r="B61">
        <v>3</v>
      </c>
      <c r="C61" t="s">
        <v>24</v>
      </c>
      <c r="D61" t="s">
        <v>292</v>
      </c>
      <c r="E61" t="s">
        <v>295</v>
      </c>
      <c r="F61">
        <v>125</v>
      </c>
      <c r="G61">
        <v>0</v>
      </c>
      <c r="H61">
        <v>0.82608695700000001</v>
      </c>
      <c r="I61" t="str">
        <f t="shared" si="1"/>
        <v>m</v>
      </c>
    </row>
    <row r="62" spans="1:9">
      <c r="A62" t="s">
        <v>296</v>
      </c>
      <c r="B62">
        <v>0</v>
      </c>
      <c r="C62" t="s">
        <v>24</v>
      </c>
      <c r="D62" t="s">
        <v>297</v>
      </c>
      <c r="E62" t="s">
        <v>286</v>
      </c>
      <c r="F62">
        <v>1</v>
      </c>
      <c r="G62">
        <v>0</v>
      </c>
      <c r="H62">
        <v>0.8</v>
      </c>
      <c r="I62" t="str">
        <f t="shared" si="1"/>
        <v>s</v>
      </c>
    </row>
    <row r="63" spans="1:9">
      <c r="A63" t="s">
        <v>296</v>
      </c>
      <c r="B63">
        <v>1</v>
      </c>
      <c r="C63" t="s">
        <v>19</v>
      </c>
      <c r="D63" t="s">
        <v>297</v>
      </c>
      <c r="E63" t="s">
        <v>298</v>
      </c>
      <c r="F63">
        <v>4</v>
      </c>
      <c r="G63">
        <v>0</v>
      </c>
      <c r="H63">
        <v>1</v>
      </c>
      <c r="I63" t="str">
        <f t="shared" si="1"/>
        <v>s</v>
      </c>
    </row>
    <row r="64" spans="1:9">
      <c r="A64" t="s">
        <v>296</v>
      </c>
      <c r="B64">
        <v>2</v>
      </c>
      <c r="C64" t="s">
        <v>19</v>
      </c>
      <c r="D64" t="s">
        <v>297</v>
      </c>
      <c r="E64" t="s">
        <v>299</v>
      </c>
      <c r="F64">
        <v>2</v>
      </c>
      <c r="G64">
        <v>0</v>
      </c>
      <c r="H64">
        <v>1</v>
      </c>
      <c r="I64" t="str">
        <f t="shared" si="1"/>
        <v>s</v>
      </c>
    </row>
    <row r="65" spans="1:9">
      <c r="A65" t="s">
        <v>296</v>
      </c>
      <c r="B65">
        <v>3</v>
      </c>
      <c r="C65" t="s">
        <v>19</v>
      </c>
      <c r="D65" t="s">
        <v>297</v>
      </c>
      <c r="E65" t="s">
        <v>300</v>
      </c>
      <c r="F65">
        <v>3</v>
      </c>
      <c r="G65">
        <v>0</v>
      </c>
      <c r="H65">
        <v>0.8</v>
      </c>
      <c r="I65" t="str">
        <f t="shared" si="1"/>
        <v>s</v>
      </c>
    </row>
    <row r="66" spans="1:9">
      <c r="A66" t="s">
        <v>296</v>
      </c>
      <c r="B66">
        <v>3</v>
      </c>
      <c r="C66" t="s">
        <v>24</v>
      </c>
      <c r="D66" t="s">
        <v>297</v>
      </c>
      <c r="E66" t="s">
        <v>286</v>
      </c>
      <c r="F66">
        <v>3</v>
      </c>
      <c r="G66">
        <v>0</v>
      </c>
      <c r="H66">
        <v>0.8</v>
      </c>
      <c r="I66" t="str">
        <f t="shared" si="1"/>
        <v>s</v>
      </c>
    </row>
    <row r="67" spans="1:9">
      <c r="A67" t="s">
        <v>301</v>
      </c>
      <c r="B67">
        <v>0</v>
      </c>
      <c r="C67" t="s">
        <v>24</v>
      </c>
      <c r="D67" t="s">
        <v>302</v>
      </c>
      <c r="E67" t="s">
        <v>286</v>
      </c>
      <c r="F67">
        <v>1</v>
      </c>
      <c r="G67">
        <v>0</v>
      </c>
      <c r="H67">
        <v>0.8</v>
      </c>
      <c r="I67" t="str">
        <f t="shared" si="1"/>
        <v>s</v>
      </c>
    </row>
    <row r="68" spans="1:9">
      <c r="A68" t="s">
        <v>301</v>
      </c>
      <c r="B68">
        <v>1</v>
      </c>
      <c r="C68" t="s">
        <v>19</v>
      </c>
      <c r="D68" t="s">
        <v>302</v>
      </c>
      <c r="E68" t="s">
        <v>303</v>
      </c>
      <c r="F68">
        <v>6</v>
      </c>
      <c r="G68">
        <v>0</v>
      </c>
      <c r="H68">
        <v>1</v>
      </c>
      <c r="I68" t="str">
        <f t="shared" si="1"/>
        <v>s</v>
      </c>
    </row>
    <row r="69" spans="1:9">
      <c r="A69" t="s">
        <v>301</v>
      </c>
      <c r="B69">
        <v>2</v>
      </c>
      <c r="C69" t="s">
        <v>19</v>
      </c>
      <c r="D69" t="s">
        <v>302</v>
      </c>
      <c r="E69" t="s">
        <v>280</v>
      </c>
      <c r="F69">
        <v>3</v>
      </c>
      <c r="G69">
        <v>0</v>
      </c>
      <c r="H69">
        <v>1</v>
      </c>
      <c r="I69" t="str">
        <f t="shared" si="1"/>
        <v>s</v>
      </c>
    </row>
    <row r="70" spans="1:9">
      <c r="A70" t="s">
        <v>301</v>
      </c>
      <c r="B70">
        <v>3</v>
      </c>
      <c r="C70" t="s">
        <v>19</v>
      </c>
      <c r="D70" t="s">
        <v>302</v>
      </c>
      <c r="E70" t="s">
        <v>289</v>
      </c>
      <c r="F70">
        <v>3</v>
      </c>
      <c r="G70">
        <v>0</v>
      </c>
      <c r="H70">
        <v>0.8</v>
      </c>
      <c r="I70" t="str">
        <f t="shared" si="1"/>
        <v>s</v>
      </c>
    </row>
    <row r="71" spans="1:9">
      <c r="A71" t="s">
        <v>301</v>
      </c>
      <c r="B71">
        <v>3</v>
      </c>
      <c r="C71" t="s">
        <v>24</v>
      </c>
      <c r="D71" t="s">
        <v>302</v>
      </c>
      <c r="E71" t="s">
        <v>286</v>
      </c>
      <c r="F71">
        <v>3</v>
      </c>
      <c r="G71">
        <v>0</v>
      </c>
      <c r="H71">
        <v>0.8</v>
      </c>
      <c r="I71" t="str">
        <f t="shared" si="1"/>
        <v>s</v>
      </c>
    </row>
    <row r="72" spans="1:9">
      <c r="A72" t="s">
        <v>304</v>
      </c>
      <c r="B72">
        <v>0</v>
      </c>
      <c r="C72" t="s">
        <v>24</v>
      </c>
      <c r="D72" t="s">
        <v>305</v>
      </c>
      <c r="E72" t="s">
        <v>306</v>
      </c>
      <c r="F72">
        <v>6</v>
      </c>
      <c r="G72">
        <v>0</v>
      </c>
      <c r="H72">
        <v>1</v>
      </c>
      <c r="I72" t="str">
        <f t="shared" si="1"/>
        <v>m</v>
      </c>
    </row>
    <row r="73" spans="1:9">
      <c r="A73" t="s">
        <v>304</v>
      </c>
      <c r="B73">
        <v>1</v>
      </c>
      <c r="C73" t="s">
        <v>19</v>
      </c>
      <c r="D73" t="s">
        <v>305</v>
      </c>
      <c r="E73" t="s">
        <v>307</v>
      </c>
      <c r="F73">
        <v>108</v>
      </c>
      <c r="G73">
        <v>0</v>
      </c>
      <c r="H73">
        <v>0.82608695700000001</v>
      </c>
      <c r="I73" t="str">
        <f t="shared" si="1"/>
        <v>m</v>
      </c>
    </row>
    <row r="74" spans="1:9">
      <c r="A74" t="s">
        <v>304</v>
      </c>
      <c r="B74">
        <v>2</v>
      </c>
      <c r="C74" t="s">
        <v>19</v>
      </c>
      <c r="D74" t="s">
        <v>305</v>
      </c>
      <c r="E74" t="s">
        <v>308</v>
      </c>
      <c r="F74">
        <v>113</v>
      </c>
      <c r="G74">
        <v>0</v>
      </c>
      <c r="H74">
        <v>0.82608695700000001</v>
      </c>
      <c r="I74" t="str">
        <f t="shared" si="1"/>
        <v>m</v>
      </c>
    </row>
    <row r="75" spans="1:9">
      <c r="A75" t="s">
        <v>304</v>
      </c>
      <c r="B75">
        <v>3</v>
      </c>
      <c r="C75" t="s">
        <v>19</v>
      </c>
      <c r="D75" t="s">
        <v>305</v>
      </c>
      <c r="E75" t="s">
        <v>259</v>
      </c>
      <c r="F75">
        <v>124</v>
      </c>
      <c r="G75">
        <v>0</v>
      </c>
      <c r="H75">
        <v>0.78260869600000005</v>
      </c>
      <c r="I75" t="str">
        <f t="shared" si="1"/>
        <v>m</v>
      </c>
    </row>
    <row r="76" spans="1:9">
      <c r="A76" t="s">
        <v>304</v>
      </c>
      <c r="B76">
        <v>3</v>
      </c>
      <c r="C76" t="s">
        <v>24</v>
      </c>
      <c r="D76" t="s">
        <v>305</v>
      </c>
      <c r="E76" t="s">
        <v>309</v>
      </c>
      <c r="F76">
        <v>124</v>
      </c>
      <c r="G76">
        <v>0</v>
      </c>
      <c r="H76">
        <v>0.82608695700000001</v>
      </c>
    </row>
    <row r="77" spans="1:9">
      <c r="A77" s="1" t="s">
        <v>8</v>
      </c>
      <c r="F77" s="1">
        <f>AVERAGEIF(I2:I76,"s",F2:F76)</f>
        <v>2.76</v>
      </c>
      <c r="H77" s="1">
        <f>AVERAGEIF(I2:I76,"s",H2:H76)</f>
        <v>0.92800000000000027</v>
      </c>
    </row>
    <row r="78" spans="1:9">
      <c r="A78" s="1" t="s">
        <v>9</v>
      </c>
      <c r="F78">
        <f t="array" ref="F78">STDEV(IF(I2:I76 ="s",F2:F76))</f>
        <v>1.2342339054382412</v>
      </c>
      <c r="H78">
        <f t="array" ref="H78">STDEV(IF(I2:I76 ="s",H2:H76))</f>
        <v>9.7979589711325504E-2</v>
      </c>
    </row>
    <row r="79" spans="1:9">
      <c r="A79" s="1"/>
      <c r="H79" s="1"/>
    </row>
    <row r="80" spans="1:9">
      <c r="A80" s="1" t="s">
        <v>10</v>
      </c>
      <c r="F80" s="1">
        <f>AVERAGEIF(I2:I76,"m",F2:F76)</f>
        <v>88.375</v>
      </c>
      <c r="H80" s="1">
        <f>AVERAGEIF(I2:I76,"m",H2:H76)</f>
        <v>0.85326086991666672</v>
      </c>
    </row>
    <row r="81" spans="1:8">
      <c r="A81" s="1" t="s">
        <v>11</v>
      </c>
      <c r="F81">
        <f t="array" ref="F81">STDEV(IF(I2:I76 ="m",F2:F76))</f>
        <v>44.12316014146726</v>
      </c>
      <c r="H81">
        <f t="array" ref="H81">STDEV(IF(I2:I76 ="m",H2:H76))</f>
        <v>7.8838969477045495E-2</v>
      </c>
    </row>
    <row r="82" spans="1:8">
      <c r="A82" s="1"/>
      <c r="H82" s="1"/>
    </row>
    <row r="83" spans="1:8">
      <c r="A83" s="1" t="s">
        <v>12</v>
      </c>
      <c r="F83" s="1">
        <f>AVERAGEIF(I2:I76,"c",F2:F76)</f>
        <v>472.52</v>
      </c>
      <c r="H83" s="1">
        <f>AVERAGEIF(I2:I76,"c",H2:H76)</f>
        <v>0.88969696972000012</v>
      </c>
    </row>
    <row r="84" spans="1:8">
      <c r="A84" s="1" t="s">
        <v>13</v>
      </c>
      <c r="F84">
        <f t="array" ref="F84">STDEV(IF(I2:I76 ="c",F2:F76))</f>
        <v>232.67952208993384</v>
      </c>
      <c r="H84">
        <f t="array" ref="H84">STDEV(IF(I2:I76 ="c",H2:H76))</f>
        <v>6.1159092985572261E-2</v>
      </c>
    </row>
    <row r="85" spans="1:8">
      <c r="A85" s="1"/>
      <c r="H85" s="1"/>
    </row>
    <row r="86" spans="1:8">
      <c r="A86" s="1" t="s">
        <v>14</v>
      </c>
      <c r="F86" s="1">
        <f>AVERAGEIF(B2:B76,"&lt;3",F2:F76)</f>
        <v>155.4</v>
      </c>
      <c r="H86" s="1">
        <f>AVERAGEIF(B2:B76,"&lt;3",H2:H76)</f>
        <v>0.92418093997777784</v>
      </c>
    </row>
    <row r="87" spans="1:8">
      <c r="A87" s="1" t="s">
        <v>15</v>
      </c>
      <c r="H87">
        <f t="array" ref="H87">STDEV(IF(B2:B76 &lt;3,H2:H76))</f>
        <v>8.1053135943686419E-2</v>
      </c>
    </row>
    <row r="88" spans="1:8">
      <c r="A88" s="1"/>
      <c r="H88" s="1"/>
    </row>
    <row r="89" spans="1:8">
      <c r="A89" s="1" t="s">
        <v>16</v>
      </c>
      <c r="F89" s="1">
        <f>AVERAGEIF(B2:B76,"=3",F2:F76)</f>
        <v>237.8</v>
      </c>
      <c r="H89" s="1">
        <f>AVERAGEIF(B2:B76,"=3",H2:H76)</f>
        <v>0.83862099263333367</v>
      </c>
    </row>
    <row r="90" spans="1:8">
      <c r="A90" s="1" t="s">
        <v>16</v>
      </c>
      <c r="H90">
        <f t="array" ref="H90">STDEV(IF(B2:B76 =3,H2:H76))</f>
        <v>6.2939008648472572E-2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64791-35B3-C846-934D-76BA1656141D}">
  <dimension ref="A1:I91"/>
  <sheetViews>
    <sheetView tabSelected="1" topLeftCell="A65" workbookViewId="0">
      <selection activeCell="H90" sqref="H90"/>
    </sheetView>
  </sheetViews>
  <sheetFormatPr baseColWidth="10" defaultRowHeight="16"/>
  <cols>
    <col min="8" max="8" width="15.16406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17</v>
      </c>
    </row>
    <row r="2" spans="1:9">
      <c r="A2" t="s">
        <v>310</v>
      </c>
      <c r="B2">
        <v>0</v>
      </c>
      <c r="C2" t="s">
        <v>24</v>
      </c>
      <c r="D2" t="s">
        <v>311</v>
      </c>
      <c r="E2" t="s">
        <v>312</v>
      </c>
      <c r="F2">
        <v>0</v>
      </c>
      <c r="G2">
        <v>0</v>
      </c>
      <c r="H2">
        <v>1</v>
      </c>
      <c r="I2" t="str">
        <f t="shared" ref="I2:I50" si="0">LEFT(RIGHT(A2,2),1)</f>
        <v>s</v>
      </c>
    </row>
    <row r="3" spans="1:9">
      <c r="A3" t="s">
        <v>310</v>
      </c>
      <c r="B3">
        <v>1</v>
      </c>
      <c r="C3" t="s">
        <v>19</v>
      </c>
      <c r="D3" t="s">
        <v>311</v>
      </c>
      <c r="E3" t="s">
        <v>313</v>
      </c>
      <c r="F3">
        <v>1</v>
      </c>
      <c r="G3">
        <v>0</v>
      </c>
      <c r="H3">
        <v>0.83333333300000001</v>
      </c>
      <c r="I3" t="str">
        <f t="shared" si="0"/>
        <v>s</v>
      </c>
    </row>
    <row r="4" spans="1:9">
      <c r="A4" t="s">
        <v>310</v>
      </c>
      <c r="B4">
        <v>2</v>
      </c>
      <c r="C4" t="s">
        <v>19</v>
      </c>
      <c r="D4" t="s">
        <v>311</v>
      </c>
      <c r="E4" t="s">
        <v>314</v>
      </c>
      <c r="F4">
        <v>1</v>
      </c>
      <c r="G4">
        <v>0</v>
      </c>
      <c r="H4">
        <v>0.83333333300000001</v>
      </c>
      <c r="I4" t="str">
        <f t="shared" si="0"/>
        <v>s</v>
      </c>
    </row>
    <row r="5" spans="1:9">
      <c r="A5" t="s">
        <v>310</v>
      </c>
      <c r="B5">
        <v>3</v>
      </c>
      <c r="C5" t="s">
        <v>19</v>
      </c>
      <c r="D5" t="s">
        <v>311</v>
      </c>
      <c r="E5" t="s">
        <v>315</v>
      </c>
      <c r="F5">
        <v>1</v>
      </c>
      <c r="G5">
        <v>0</v>
      </c>
      <c r="H5">
        <v>0.75</v>
      </c>
      <c r="I5" t="str">
        <f t="shared" si="0"/>
        <v>s</v>
      </c>
    </row>
    <row r="6" spans="1:9">
      <c r="A6" t="s">
        <v>310</v>
      </c>
      <c r="B6">
        <v>3</v>
      </c>
      <c r="C6" t="s">
        <v>24</v>
      </c>
      <c r="D6" t="s">
        <v>311</v>
      </c>
      <c r="E6" t="s">
        <v>316</v>
      </c>
      <c r="F6">
        <v>1</v>
      </c>
      <c r="G6">
        <v>0</v>
      </c>
      <c r="H6">
        <v>0.83333333300000001</v>
      </c>
      <c r="I6" t="str">
        <f t="shared" si="0"/>
        <v>s</v>
      </c>
    </row>
    <row r="7" spans="1:9">
      <c r="A7" t="s">
        <v>317</v>
      </c>
      <c r="B7">
        <v>0</v>
      </c>
      <c r="C7" t="s">
        <v>24</v>
      </c>
      <c r="D7" t="s">
        <v>318</v>
      </c>
      <c r="E7" t="s">
        <v>319</v>
      </c>
      <c r="F7">
        <v>0</v>
      </c>
      <c r="G7">
        <v>0</v>
      </c>
      <c r="H7">
        <v>1</v>
      </c>
      <c r="I7" t="str">
        <f t="shared" si="0"/>
        <v>m</v>
      </c>
    </row>
    <row r="8" spans="1:9">
      <c r="A8" t="s">
        <v>317</v>
      </c>
      <c r="B8">
        <v>1</v>
      </c>
      <c r="C8" t="s">
        <v>19</v>
      </c>
      <c r="D8" t="s">
        <v>318</v>
      </c>
      <c r="E8" t="s">
        <v>320</v>
      </c>
      <c r="F8">
        <v>3</v>
      </c>
      <c r="G8">
        <v>0</v>
      </c>
      <c r="H8">
        <v>0.76923076899999998</v>
      </c>
      <c r="I8" t="str">
        <f t="shared" si="0"/>
        <v>m</v>
      </c>
    </row>
    <row r="9" spans="1:9">
      <c r="A9" t="s">
        <v>317</v>
      </c>
      <c r="B9">
        <v>2</v>
      </c>
      <c r="C9" t="s">
        <v>19</v>
      </c>
      <c r="D9" t="s">
        <v>318</v>
      </c>
      <c r="E9" t="s">
        <v>320</v>
      </c>
      <c r="F9">
        <v>3</v>
      </c>
      <c r="G9">
        <v>0</v>
      </c>
      <c r="H9">
        <v>0.76923076899999998</v>
      </c>
      <c r="I9" t="str">
        <f t="shared" si="0"/>
        <v>m</v>
      </c>
    </row>
    <row r="10" spans="1:9">
      <c r="A10" t="s">
        <v>317</v>
      </c>
      <c r="B10">
        <v>3</v>
      </c>
      <c r="C10" t="s">
        <v>19</v>
      </c>
      <c r="D10" t="s">
        <v>318</v>
      </c>
      <c r="E10" t="s">
        <v>321</v>
      </c>
      <c r="F10">
        <v>3</v>
      </c>
      <c r="G10">
        <v>0</v>
      </c>
      <c r="H10">
        <v>0.73076923100000002</v>
      </c>
      <c r="I10" t="str">
        <f t="shared" si="0"/>
        <v>m</v>
      </c>
    </row>
    <row r="11" spans="1:9">
      <c r="A11" t="s">
        <v>317</v>
      </c>
      <c r="B11">
        <v>3</v>
      </c>
      <c r="C11" t="s">
        <v>24</v>
      </c>
      <c r="D11" t="s">
        <v>318</v>
      </c>
      <c r="E11" t="s">
        <v>322</v>
      </c>
      <c r="F11">
        <v>3</v>
      </c>
      <c r="G11">
        <v>0</v>
      </c>
      <c r="H11">
        <v>0.76923076899999998</v>
      </c>
      <c r="I11" t="str">
        <f t="shared" si="0"/>
        <v>m</v>
      </c>
    </row>
    <row r="12" spans="1:9">
      <c r="A12" t="s">
        <v>323</v>
      </c>
      <c r="B12">
        <v>0</v>
      </c>
      <c r="C12" t="s">
        <v>24</v>
      </c>
      <c r="D12" t="s">
        <v>324</v>
      </c>
      <c r="E12" t="s">
        <v>325</v>
      </c>
      <c r="F12">
        <v>2</v>
      </c>
      <c r="G12">
        <v>0</v>
      </c>
      <c r="H12">
        <v>1</v>
      </c>
      <c r="I12" t="str">
        <f t="shared" si="0"/>
        <v>c</v>
      </c>
    </row>
    <row r="13" spans="1:9">
      <c r="A13" t="s">
        <v>323</v>
      </c>
      <c r="B13">
        <v>1</v>
      </c>
      <c r="C13" t="s">
        <v>19</v>
      </c>
      <c r="D13" t="s">
        <v>324</v>
      </c>
      <c r="E13" t="s">
        <v>326</v>
      </c>
      <c r="F13">
        <v>6</v>
      </c>
      <c r="G13">
        <v>0</v>
      </c>
      <c r="H13">
        <v>0.75757575799999999</v>
      </c>
      <c r="I13" t="str">
        <f t="shared" si="0"/>
        <v>c</v>
      </c>
    </row>
    <row r="14" spans="1:9">
      <c r="A14" t="s">
        <v>327</v>
      </c>
      <c r="B14">
        <v>3</v>
      </c>
      <c r="C14" t="s">
        <v>24</v>
      </c>
      <c r="D14" t="s">
        <v>328</v>
      </c>
      <c r="E14" t="s">
        <v>329</v>
      </c>
      <c r="F14">
        <v>1</v>
      </c>
      <c r="G14">
        <v>0</v>
      </c>
      <c r="H14">
        <v>0.83333333300000001</v>
      </c>
      <c r="I14" t="str">
        <f t="shared" si="0"/>
        <v>s</v>
      </c>
    </row>
    <row r="15" spans="1:9">
      <c r="A15" t="s">
        <v>323</v>
      </c>
      <c r="B15">
        <v>2</v>
      </c>
      <c r="C15" t="s">
        <v>19</v>
      </c>
      <c r="D15" t="s">
        <v>324</v>
      </c>
      <c r="E15" t="s">
        <v>330</v>
      </c>
      <c r="F15">
        <v>5</v>
      </c>
      <c r="G15">
        <v>0</v>
      </c>
      <c r="H15">
        <v>0.75757575799999999</v>
      </c>
      <c r="I15" t="str">
        <f t="shared" si="0"/>
        <v>c</v>
      </c>
    </row>
    <row r="16" spans="1:9">
      <c r="A16" t="s">
        <v>323</v>
      </c>
      <c r="B16">
        <v>3</v>
      </c>
      <c r="C16" t="s">
        <v>19</v>
      </c>
      <c r="D16" t="s">
        <v>324</v>
      </c>
      <c r="E16" t="s">
        <v>331</v>
      </c>
      <c r="F16">
        <v>6</v>
      </c>
      <c r="G16">
        <v>0</v>
      </c>
      <c r="H16">
        <v>0.72727272700000001</v>
      </c>
      <c r="I16" t="str">
        <f t="shared" si="0"/>
        <v>c</v>
      </c>
    </row>
    <row r="17" spans="1:9">
      <c r="A17" t="s">
        <v>323</v>
      </c>
      <c r="B17">
        <v>3</v>
      </c>
      <c r="C17" t="s">
        <v>24</v>
      </c>
      <c r="D17" t="s">
        <v>324</v>
      </c>
      <c r="E17" t="s">
        <v>332</v>
      </c>
      <c r="F17">
        <v>6</v>
      </c>
      <c r="G17">
        <v>0</v>
      </c>
      <c r="H17">
        <v>0.75757575799999999</v>
      </c>
      <c r="I17" t="str">
        <f t="shared" si="0"/>
        <v>c</v>
      </c>
    </row>
    <row r="18" spans="1:9">
      <c r="A18" t="s">
        <v>333</v>
      </c>
      <c r="B18">
        <v>0</v>
      </c>
      <c r="C18" t="s">
        <v>24</v>
      </c>
      <c r="D18" t="s">
        <v>318</v>
      </c>
      <c r="E18" t="s">
        <v>319</v>
      </c>
      <c r="F18">
        <v>0</v>
      </c>
      <c r="G18">
        <v>0</v>
      </c>
      <c r="H18">
        <v>1</v>
      </c>
      <c r="I18" t="str">
        <f t="shared" si="0"/>
        <v>m</v>
      </c>
    </row>
    <row r="19" spans="1:9">
      <c r="A19" t="s">
        <v>333</v>
      </c>
      <c r="B19">
        <v>1</v>
      </c>
      <c r="C19" t="s">
        <v>19</v>
      </c>
      <c r="D19" t="s">
        <v>318</v>
      </c>
      <c r="E19" t="s">
        <v>334</v>
      </c>
      <c r="F19">
        <v>4</v>
      </c>
      <c r="G19">
        <v>0</v>
      </c>
      <c r="H19">
        <v>0.76923076899999998</v>
      </c>
      <c r="I19" t="str">
        <f t="shared" si="0"/>
        <v>m</v>
      </c>
    </row>
    <row r="20" spans="1:9">
      <c r="A20" t="s">
        <v>333</v>
      </c>
      <c r="B20">
        <v>2</v>
      </c>
      <c r="C20" t="s">
        <v>19</v>
      </c>
      <c r="D20" t="s">
        <v>318</v>
      </c>
      <c r="E20" t="s">
        <v>335</v>
      </c>
      <c r="F20">
        <v>2</v>
      </c>
      <c r="G20">
        <v>0</v>
      </c>
      <c r="H20">
        <v>0.76923076899999998</v>
      </c>
      <c r="I20" t="str">
        <f t="shared" si="0"/>
        <v>m</v>
      </c>
    </row>
    <row r="21" spans="1:9">
      <c r="A21" t="s">
        <v>333</v>
      </c>
      <c r="B21">
        <v>3</v>
      </c>
      <c r="C21" t="s">
        <v>19</v>
      </c>
      <c r="D21" t="s">
        <v>318</v>
      </c>
      <c r="E21" t="s">
        <v>336</v>
      </c>
      <c r="F21">
        <v>4</v>
      </c>
      <c r="G21">
        <v>0</v>
      </c>
      <c r="H21">
        <v>0.73076923100000002</v>
      </c>
      <c r="I21" t="str">
        <f t="shared" si="0"/>
        <v>m</v>
      </c>
    </row>
    <row r="22" spans="1:9">
      <c r="A22" t="s">
        <v>333</v>
      </c>
      <c r="B22">
        <v>3</v>
      </c>
      <c r="C22" t="s">
        <v>24</v>
      </c>
      <c r="D22" t="s">
        <v>318</v>
      </c>
      <c r="E22" t="s">
        <v>322</v>
      </c>
      <c r="F22">
        <v>4</v>
      </c>
      <c r="G22">
        <v>0</v>
      </c>
      <c r="H22">
        <v>0.76923076899999998</v>
      </c>
      <c r="I22" t="str">
        <f t="shared" si="0"/>
        <v>m</v>
      </c>
    </row>
    <row r="23" spans="1:9">
      <c r="A23" t="s">
        <v>327</v>
      </c>
      <c r="B23">
        <v>0</v>
      </c>
      <c r="C23" t="s">
        <v>24</v>
      </c>
      <c r="D23" t="s">
        <v>328</v>
      </c>
      <c r="E23" t="s">
        <v>337</v>
      </c>
      <c r="F23">
        <v>0</v>
      </c>
      <c r="G23">
        <v>0</v>
      </c>
      <c r="H23">
        <v>1</v>
      </c>
      <c r="I23" t="str">
        <f t="shared" si="0"/>
        <v>s</v>
      </c>
    </row>
    <row r="24" spans="1:9">
      <c r="A24" t="s">
        <v>327</v>
      </c>
      <c r="B24">
        <v>1</v>
      </c>
      <c r="C24" t="s">
        <v>19</v>
      </c>
      <c r="D24" t="s">
        <v>328</v>
      </c>
      <c r="E24" t="s">
        <v>338</v>
      </c>
      <c r="F24">
        <v>1</v>
      </c>
      <c r="G24">
        <v>0</v>
      </c>
      <c r="H24">
        <v>0.83333333300000001</v>
      </c>
      <c r="I24" t="str">
        <f t="shared" si="0"/>
        <v>s</v>
      </c>
    </row>
    <row r="25" spans="1:9">
      <c r="A25" t="s">
        <v>327</v>
      </c>
      <c r="B25">
        <v>2</v>
      </c>
      <c r="C25" t="s">
        <v>19</v>
      </c>
      <c r="D25" t="s">
        <v>328</v>
      </c>
      <c r="E25" t="s">
        <v>339</v>
      </c>
      <c r="F25">
        <v>1</v>
      </c>
      <c r="G25">
        <v>0</v>
      </c>
      <c r="H25">
        <v>0.83333333300000001</v>
      </c>
      <c r="I25" t="str">
        <f t="shared" si="0"/>
        <v>s</v>
      </c>
    </row>
    <row r="26" spans="1:9">
      <c r="A26" t="s">
        <v>327</v>
      </c>
      <c r="B26">
        <v>3</v>
      </c>
      <c r="C26" t="s">
        <v>19</v>
      </c>
      <c r="D26" t="s">
        <v>328</v>
      </c>
      <c r="E26" t="s">
        <v>315</v>
      </c>
      <c r="F26">
        <v>1</v>
      </c>
      <c r="G26">
        <v>0</v>
      </c>
      <c r="H26">
        <v>0.75</v>
      </c>
      <c r="I26" t="str">
        <f t="shared" si="0"/>
        <v>s</v>
      </c>
    </row>
    <row r="27" spans="1:9">
      <c r="A27" t="s">
        <v>340</v>
      </c>
      <c r="B27">
        <v>0</v>
      </c>
      <c r="C27" t="s">
        <v>24</v>
      </c>
      <c r="D27" t="s">
        <v>341</v>
      </c>
      <c r="E27" t="s">
        <v>342</v>
      </c>
      <c r="F27">
        <v>0</v>
      </c>
      <c r="G27">
        <v>0</v>
      </c>
      <c r="H27">
        <v>1</v>
      </c>
      <c r="I27" t="str">
        <f t="shared" si="0"/>
        <v>s</v>
      </c>
    </row>
    <row r="28" spans="1:9">
      <c r="A28" t="s">
        <v>340</v>
      </c>
      <c r="B28">
        <v>1</v>
      </c>
      <c r="C28" t="s">
        <v>19</v>
      </c>
      <c r="D28" t="s">
        <v>341</v>
      </c>
      <c r="E28" t="s">
        <v>343</v>
      </c>
      <c r="F28">
        <v>1</v>
      </c>
      <c r="G28">
        <v>0</v>
      </c>
      <c r="H28">
        <v>0.83333333300000001</v>
      </c>
      <c r="I28" t="str">
        <f t="shared" si="0"/>
        <v>s</v>
      </c>
    </row>
    <row r="29" spans="1:9">
      <c r="A29" t="s">
        <v>340</v>
      </c>
      <c r="B29">
        <v>2</v>
      </c>
      <c r="C29" t="s">
        <v>19</v>
      </c>
      <c r="D29" t="s">
        <v>341</v>
      </c>
      <c r="E29" t="s">
        <v>315</v>
      </c>
      <c r="F29">
        <v>1</v>
      </c>
      <c r="G29">
        <v>0</v>
      </c>
      <c r="H29">
        <v>0.83333333300000001</v>
      </c>
      <c r="I29" t="str">
        <f t="shared" si="0"/>
        <v>s</v>
      </c>
    </row>
    <row r="30" spans="1:9">
      <c r="A30" t="s">
        <v>340</v>
      </c>
      <c r="B30">
        <v>3</v>
      </c>
      <c r="C30" t="s">
        <v>19</v>
      </c>
      <c r="D30" t="s">
        <v>341</v>
      </c>
      <c r="E30" t="s">
        <v>344</v>
      </c>
      <c r="F30">
        <v>1</v>
      </c>
      <c r="G30">
        <v>0</v>
      </c>
      <c r="H30">
        <v>0.75</v>
      </c>
      <c r="I30" t="str">
        <f t="shared" si="0"/>
        <v>s</v>
      </c>
    </row>
    <row r="31" spans="1:9">
      <c r="A31" t="s">
        <v>340</v>
      </c>
      <c r="B31">
        <v>3</v>
      </c>
      <c r="C31" t="s">
        <v>24</v>
      </c>
      <c r="D31" t="s">
        <v>341</v>
      </c>
      <c r="E31" t="s">
        <v>345</v>
      </c>
      <c r="F31">
        <v>1</v>
      </c>
      <c r="G31">
        <v>0</v>
      </c>
      <c r="H31">
        <v>0.83333333300000001</v>
      </c>
      <c r="I31" t="str">
        <f t="shared" si="0"/>
        <v>s</v>
      </c>
    </row>
    <row r="32" spans="1:9">
      <c r="A32" t="s">
        <v>346</v>
      </c>
      <c r="B32">
        <v>0</v>
      </c>
      <c r="C32" t="s">
        <v>24</v>
      </c>
      <c r="D32" t="s">
        <v>347</v>
      </c>
      <c r="E32" t="s">
        <v>348</v>
      </c>
      <c r="F32">
        <v>0</v>
      </c>
      <c r="G32">
        <v>0</v>
      </c>
      <c r="H32">
        <v>1</v>
      </c>
      <c r="I32" t="str">
        <f t="shared" si="0"/>
        <v>m</v>
      </c>
    </row>
    <row r="33" spans="1:9">
      <c r="A33" t="s">
        <v>346</v>
      </c>
      <c r="B33">
        <v>1</v>
      </c>
      <c r="C33" t="s">
        <v>19</v>
      </c>
      <c r="D33" t="s">
        <v>347</v>
      </c>
      <c r="E33" t="s">
        <v>336</v>
      </c>
      <c r="F33">
        <v>2</v>
      </c>
      <c r="G33">
        <v>0</v>
      </c>
      <c r="H33">
        <v>0.76923076899999998</v>
      </c>
      <c r="I33" t="str">
        <f t="shared" si="0"/>
        <v>m</v>
      </c>
    </row>
    <row r="34" spans="1:9">
      <c r="A34" t="s">
        <v>346</v>
      </c>
      <c r="B34">
        <v>2</v>
      </c>
      <c r="C34" t="s">
        <v>19</v>
      </c>
      <c r="D34" t="s">
        <v>347</v>
      </c>
      <c r="E34" t="s">
        <v>349</v>
      </c>
      <c r="F34">
        <v>3</v>
      </c>
      <c r="G34">
        <v>0</v>
      </c>
      <c r="H34">
        <v>0.76923076899999998</v>
      </c>
      <c r="I34" t="str">
        <f t="shared" si="0"/>
        <v>m</v>
      </c>
    </row>
    <row r="35" spans="1:9">
      <c r="A35" t="s">
        <v>346</v>
      </c>
      <c r="B35">
        <v>3</v>
      </c>
      <c r="C35" t="s">
        <v>19</v>
      </c>
      <c r="D35" t="s">
        <v>347</v>
      </c>
      <c r="E35" t="s">
        <v>334</v>
      </c>
      <c r="F35">
        <v>3</v>
      </c>
      <c r="G35">
        <v>0</v>
      </c>
      <c r="H35">
        <v>0.73076923100000002</v>
      </c>
      <c r="I35" t="str">
        <f t="shared" si="0"/>
        <v>m</v>
      </c>
    </row>
    <row r="36" spans="1:9">
      <c r="A36" t="s">
        <v>346</v>
      </c>
      <c r="B36">
        <v>3</v>
      </c>
      <c r="C36" t="s">
        <v>24</v>
      </c>
      <c r="D36" t="s">
        <v>347</v>
      </c>
      <c r="E36" t="s">
        <v>350</v>
      </c>
      <c r="F36">
        <v>3</v>
      </c>
      <c r="G36">
        <v>0</v>
      </c>
      <c r="H36">
        <v>0.76923076899999998</v>
      </c>
      <c r="I36" t="str">
        <f t="shared" si="0"/>
        <v>m</v>
      </c>
    </row>
    <row r="37" spans="1:9">
      <c r="A37" t="s">
        <v>351</v>
      </c>
      <c r="B37">
        <v>0</v>
      </c>
      <c r="C37" t="s">
        <v>24</v>
      </c>
      <c r="D37" t="s">
        <v>318</v>
      </c>
      <c r="E37" t="s">
        <v>319</v>
      </c>
      <c r="F37">
        <v>1</v>
      </c>
      <c r="G37">
        <v>0</v>
      </c>
      <c r="H37">
        <v>1</v>
      </c>
      <c r="I37" t="str">
        <f t="shared" si="0"/>
        <v>m</v>
      </c>
    </row>
    <row r="38" spans="1:9">
      <c r="A38" t="s">
        <v>351</v>
      </c>
      <c r="B38">
        <v>1</v>
      </c>
      <c r="C38" t="s">
        <v>19</v>
      </c>
      <c r="D38" t="s">
        <v>318</v>
      </c>
      <c r="E38" t="s">
        <v>335</v>
      </c>
      <c r="F38">
        <v>5</v>
      </c>
      <c r="G38">
        <v>0</v>
      </c>
      <c r="H38">
        <v>0.76923076899999998</v>
      </c>
      <c r="I38" t="str">
        <f t="shared" si="0"/>
        <v>m</v>
      </c>
    </row>
    <row r="39" spans="1:9">
      <c r="A39" t="s">
        <v>351</v>
      </c>
      <c r="B39">
        <v>2</v>
      </c>
      <c r="C39" t="s">
        <v>19</v>
      </c>
      <c r="D39" t="s">
        <v>318</v>
      </c>
      <c r="E39" t="s">
        <v>335</v>
      </c>
      <c r="F39">
        <v>6</v>
      </c>
      <c r="G39">
        <v>0</v>
      </c>
      <c r="H39">
        <v>0.76923076899999998</v>
      </c>
      <c r="I39" t="str">
        <f t="shared" si="0"/>
        <v>m</v>
      </c>
    </row>
    <row r="40" spans="1:9">
      <c r="A40" t="s">
        <v>351</v>
      </c>
      <c r="B40">
        <v>3</v>
      </c>
      <c r="C40" t="s">
        <v>19</v>
      </c>
      <c r="D40" t="s">
        <v>318</v>
      </c>
      <c r="E40" t="s">
        <v>352</v>
      </c>
      <c r="F40">
        <v>4</v>
      </c>
      <c r="G40">
        <v>0</v>
      </c>
      <c r="H40">
        <v>0.69230769199999997</v>
      </c>
      <c r="I40" t="str">
        <f t="shared" si="0"/>
        <v>m</v>
      </c>
    </row>
    <row r="41" spans="1:9">
      <c r="A41" t="s">
        <v>351</v>
      </c>
      <c r="B41">
        <v>3</v>
      </c>
      <c r="C41" t="s">
        <v>24</v>
      </c>
      <c r="D41" t="s">
        <v>318</v>
      </c>
      <c r="E41" t="s">
        <v>353</v>
      </c>
      <c r="F41">
        <v>4</v>
      </c>
      <c r="G41">
        <v>0</v>
      </c>
      <c r="H41">
        <v>0.73076923100000002</v>
      </c>
      <c r="I41" t="str">
        <f t="shared" si="0"/>
        <v>m</v>
      </c>
    </row>
    <row r="42" spans="1:9">
      <c r="A42" t="s">
        <v>354</v>
      </c>
      <c r="B42">
        <v>0</v>
      </c>
      <c r="C42" t="s">
        <v>24</v>
      </c>
      <c r="D42" t="s">
        <v>355</v>
      </c>
      <c r="E42" t="s">
        <v>342</v>
      </c>
      <c r="F42">
        <v>0</v>
      </c>
      <c r="G42">
        <v>0</v>
      </c>
      <c r="H42">
        <v>1</v>
      </c>
      <c r="I42" t="str">
        <f t="shared" si="0"/>
        <v>s</v>
      </c>
    </row>
    <row r="43" spans="1:9">
      <c r="A43" t="s">
        <v>354</v>
      </c>
      <c r="B43">
        <v>1</v>
      </c>
      <c r="C43" t="s">
        <v>19</v>
      </c>
      <c r="D43" t="s">
        <v>355</v>
      </c>
      <c r="E43" t="s">
        <v>343</v>
      </c>
      <c r="F43">
        <v>1</v>
      </c>
      <c r="G43">
        <v>0</v>
      </c>
      <c r="H43">
        <v>0.83333333300000001</v>
      </c>
      <c r="I43" t="str">
        <f t="shared" si="0"/>
        <v>s</v>
      </c>
    </row>
    <row r="44" spans="1:9">
      <c r="A44" t="s">
        <v>354</v>
      </c>
      <c r="B44">
        <v>2</v>
      </c>
      <c r="C44" t="s">
        <v>19</v>
      </c>
      <c r="D44" t="s">
        <v>355</v>
      </c>
      <c r="E44" t="s">
        <v>315</v>
      </c>
      <c r="F44">
        <v>0</v>
      </c>
      <c r="G44">
        <v>0</v>
      </c>
      <c r="H44">
        <v>0.83333333300000001</v>
      </c>
      <c r="I44" t="str">
        <f t="shared" si="0"/>
        <v>s</v>
      </c>
    </row>
    <row r="45" spans="1:9">
      <c r="A45" t="s">
        <v>354</v>
      </c>
      <c r="B45">
        <v>3</v>
      </c>
      <c r="C45" t="s">
        <v>19</v>
      </c>
      <c r="D45" t="s">
        <v>355</v>
      </c>
      <c r="E45" t="s">
        <v>314</v>
      </c>
      <c r="F45">
        <v>2</v>
      </c>
      <c r="G45">
        <v>0</v>
      </c>
      <c r="H45">
        <v>0.75</v>
      </c>
      <c r="I45" t="str">
        <f t="shared" si="0"/>
        <v>s</v>
      </c>
    </row>
    <row r="46" spans="1:9">
      <c r="A46" t="s">
        <v>354</v>
      </c>
      <c r="B46">
        <v>3</v>
      </c>
      <c r="C46" t="s">
        <v>24</v>
      </c>
      <c r="D46" t="s">
        <v>355</v>
      </c>
      <c r="E46" t="s">
        <v>345</v>
      </c>
      <c r="F46">
        <v>2</v>
      </c>
      <c r="G46">
        <v>0</v>
      </c>
      <c r="H46">
        <v>0.83333333300000001</v>
      </c>
      <c r="I46" t="str">
        <f t="shared" si="0"/>
        <v>s</v>
      </c>
    </row>
    <row r="47" spans="1:9">
      <c r="A47" t="s">
        <v>356</v>
      </c>
      <c r="B47">
        <v>0</v>
      </c>
      <c r="C47" t="s">
        <v>24</v>
      </c>
      <c r="D47" t="s">
        <v>324</v>
      </c>
      <c r="E47" t="s">
        <v>325</v>
      </c>
      <c r="F47">
        <v>0</v>
      </c>
      <c r="G47">
        <v>0</v>
      </c>
      <c r="H47">
        <v>1</v>
      </c>
      <c r="I47" t="str">
        <f t="shared" si="0"/>
        <v>c</v>
      </c>
    </row>
    <row r="48" spans="1:9">
      <c r="A48" t="s">
        <v>356</v>
      </c>
      <c r="B48">
        <v>1</v>
      </c>
      <c r="C48" t="s">
        <v>19</v>
      </c>
      <c r="D48" t="s">
        <v>324</v>
      </c>
      <c r="E48" t="s">
        <v>357</v>
      </c>
      <c r="F48">
        <v>9</v>
      </c>
      <c r="G48">
        <v>0</v>
      </c>
      <c r="H48">
        <v>0.75757575799999999</v>
      </c>
      <c r="I48" t="str">
        <f t="shared" si="0"/>
        <v>c</v>
      </c>
    </row>
    <row r="49" spans="1:9">
      <c r="A49" t="s">
        <v>356</v>
      </c>
      <c r="B49">
        <v>2</v>
      </c>
      <c r="C49" t="s">
        <v>19</v>
      </c>
      <c r="D49" t="s">
        <v>324</v>
      </c>
      <c r="E49" t="s">
        <v>330</v>
      </c>
      <c r="F49">
        <v>7</v>
      </c>
      <c r="G49">
        <v>0</v>
      </c>
      <c r="H49">
        <v>0.75757575799999999</v>
      </c>
      <c r="I49" t="str">
        <f t="shared" si="0"/>
        <v>c</v>
      </c>
    </row>
    <row r="50" spans="1:9">
      <c r="A50" t="s">
        <v>356</v>
      </c>
      <c r="B50">
        <v>3</v>
      </c>
      <c r="C50" t="s">
        <v>19</v>
      </c>
      <c r="D50" t="s">
        <v>324</v>
      </c>
      <c r="E50" t="s">
        <v>358</v>
      </c>
      <c r="F50">
        <v>6</v>
      </c>
      <c r="G50">
        <v>0</v>
      </c>
      <c r="H50">
        <v>0.696969697</v>
      </c>
      <c r="I50" t="str">
        <f t="shared" si="0"/>
        <v>c</v>
      </c>
    </row>
    <row r="51" spans="1:9">
      <c r="A51" t="s">
        <v>356</v>
      </c>
      <c r="B51">
        <v>3</v>
      </c>
      <c r="C51" t="s">
        <v>24</v>
      </c>
      <c r="D51" t="s">
        <v>324</v>
      </c>
      <c r="E51" t="s">
        <v>359</v>
      </c>
      <c r="F51">
        <v>6</v>
      </c>
      <c r="G51">
        <v>0</v>
      </c>
      <c r="H51">
        <v>0.72727272700000001</v>
      </c>
      <c r="I51" t="str">
        <f t="shared" ref="I51:I76" si="1">LEFT(RIGHT(A51,2),1)</f>
        <v>c</v>
      </c>
    </row>
    <row r="52" spans="1:9">
      <c r="A52" t="s">
        <v>360</v>
      </c>
      <c r="B52">
        <v>0</v>
      </c>
      <c r="C52" t="s">
        <v>24</v>
      </c>
      <c r="D52" t="s">
        <v>341</v>
      </c>
      <c r="E52" t="s">
        <v>342</v>
      </c>
      <c r="F52">
        <v>0</v>
      </c>
      <c r="G52">
        <v>0</v>
      </c>
      <c r="H52">
        <v>1</v>
      </c>
      <c r="I52" t="str">
        <f t="shared" si="1"/>
        <v>s</v>
      </c>
    </row>
    <row r="53" spans="1:9">
      <c r="A53" t="s">
        <v>360</v>
      </c>
      <c r="B53">
        <v>1</v>
      </c>
      <c r="C53" t="s">
        <v>19</v>
      </c>
      <c r="D53" t="s">
        <v>341</v>
      </c>
      <c r="E53" t="s">
        <v>343</v>
      </c>
      <c r="F53">
        <v>1</v>
      </c>
      <c r="G53">
        <v>0</v>
      </c>
      <c r="H53">
        <v>0.83333333300000001</v>
      </c>
      <c r="I53" t="str">
        <f t="shared" si="1"/>
        <v>s</v>
      </c>
    </row>
    <row r="54" spans="1:9">
      <c r="A54" t="s">
        <v>360</v>
      </c>
      <c r="B54">
        <v>2</v>
      </c>
      <c r="C54" t="s">
        <v>19</v>
      </c>
      <c r="D54" t="s">
        <v>341</v>
      </c>
      <c r="E54" t="s">
        <v>315</v>
      </c>
      <c r="F54">
        <v>0</v>
      </c>
      <c r="G54">
        <v>0</v>
      </c>
      <c r="H54">
        <v>0.83333333300000001</v>
      </c>
      <c r="I54" t="str">
        <f t="shared" si="1"/>
        <v>s</v>
      </c>
    </row>
    <row r="55" spans="1:9">
      <c r="A55" t="s">
        <v>360</v>
      </c>
      <c r="B55">
        <v>3</v>
      </c>
      <c r="C55" t="s">
        <v>19</v>
      </c>
      <c r="D55" t="s">
        <v>341</v>
      </c>
      <c r="E55" t="s">
        <v>339</v>
      </c>
      <c r="F55">
        <v>1</v>
      </c>
      <c r="G55">
        <v>0</v>
      </c>
      <c r="H55">
        <v>0.75</v>
      </c>
      <c r="I55" t="str">
        <f t="shared" si="1"/>
        <v>s</v>
      </c>
    </row>
    <row r="56" spans="1:9">
      <c r="A56" t="s">
        <v>360</v>
      </c>
      <c r="B56">
        <v>3</v>
      </c>
      <c r="C56" t="s">
        <v>24</v>
      </c>
      <c r="D56" t="s">
        <v>341</v>
      </c>
      <c r="E56" t="s">
        <v>345</v>
      </c>
      <c r="F56">
        <v>1</v>
      </c>
      <c r="G56">
        <v>0</v>
      </c>
      <c r="H56">
        <v>0.83333333300000001</v>
      </c>
      <c r="I56" t="str">
        <f t="shared" si="1"/>
        <v>s</v>
      </c>
    </row>
    <row r="57" spans="1:9">
      <c r="A57" t="s">
        <v>361</v>
      </c>
      <c r="B57">
        <v>0</v>
      </c>
      <c r="C57" t="s">
        <v>24</v>
      </c>
      <c r="D57" t="s">
        <v>362</v>
      </c>
      <c r="E57" t="s">
        <v>363</v>
      </c>
      <c r="F57">
        <v>1</v>
      </c>
      <c r="G57">
        <v>0</v>
      </c>
      <c r="H57">
        <v>1</v>
      </c>
      <c r="I57" t="str">
        <f t="shared" si="1"/>
        <v>c</v>
      </c>
    </row>
    <row r="58" spans="1:9">
      <c r="A58" t="s">
        <v>361</v>
      </c>
      <c r="B58">
        <v>1</v>
      </c>
      <c r="C58" t="s">
        <v>19</v>
      </c>
      <c r="D58" t="s">
        <v>362</v>
      </c>
      <c r="E58" t="s">
        <v>331</v>
      </c>
      <c r="F58">
        <v>6</v>
      </c>
      <c r="G58">
        <v>0</v>
      </c>
      <c r="H58">
        <v>0.75757575799999999</v>
      </c>
      <c r="I58" t="str">
        <f t="shared" si="1"/>
        <v>c</v>
      </c>
    </row>
    <row r="59" spans="1:9">
      <c r="A59" t="s">
        <v>361</v>
      </c>
      <c r="B59">
        <v>2</v>
      </c>
      <c r="C59" t="s">
        <v>19</v>
      </c>
      <c r="D59" t="s">
        <v>362</v>
      </c>
      <c r="E59" t="s">
        <v>331</v>
      </c>
      <c r="F59">
        <v>5</v>
      </c>
      <c r="G59">
        <v>0</v>
      </c>
      <c r="H59">
        <v>0.75757575799999999</v>
      </c>
      <c r="I59" t="str">
        <f t="shared" si="1"/>
        <v>c</v>
      </c>
    </row>
    <row r="60" spans="1:9">
      <c r="A60" t="s">
        <v>361</v>
      </c>
      <c r="B60">
        <v>3</v>
      </c>
      <c r="C60" t="s">
        <v>19</v>
      </c>
      <c r="D60" t="s">
        <v>362</v>
      </c>
      <c r="E60" t="s">
        <v>330</v>
      </c>
      <c r="F60">
        <v>6</v>
      </c>
      <c r="G60">
        <v>0</v>
      </c>
      <c r="H60">
        <v>0.72727272700000001</v>
      </c>
      <c r="I60" t="str">
        <f t="shared" si="1"/>
        <v>c</v>
      </c>
    </row>
    <row r="61" spans="1:9">
      <c r="A61" t="s">
        <v>361</v>
      </c>
      <c r="B61">
        <v>3</v>
      </c>
      <c r="C61" t="s">
        <v>24</v>
      </c>
      <c r="D61" t="s">
        <v>362</v>
      </c>
      <c r="E61" t="s">
        <v>364</v>
      </c>
      <c r="F61">
        <v>6</v>
      </c>
      <c r="G61">
        <v>0</v>
      </c>
      <c r="H61">
        <v>0.75757575799999999</v>
      </c>
      <c r="I61" t="str">
        <f t="shared" si="1"/>
        <v>c</v>
      </c>
    </row>
    <row r="62" spans="1:9">
      <c r="A62" t="s">
        <v>365</v>
      </c>
      <c r="B62">
        <v>0</v>
      </c>
      <c r="C62" t="s">
        <v>24</v>
      </c>
      <c r="D62" t="s">
        <v>318</v>
      </c>
      <c r="E62" t="s">
        <v>366</v>
      </c>
      <c r="F62">
        <v>0</v>
      </c>
      <c r="G62">
        <v>0</v>
      </c>
      <c r="H62">
        <v>0.95</v>
      </c>
      <c r="I62" t="str">
        <f t="shared" si="1"/>
        <v>m</v>
      </c>
    </row>
    <row r="63" spans="1:9">
      <c r="A63" t="s">
        <v>365</v>
      </c>
      <c r="B63">
        <v>1</v>
      </c>
      <c r="C63" t="s">
        <v>19</v>
      </c>
      <c r="D63" t="s">
        <v>318</v>
      </c>
      <c r="E63" t="s">
        <v>334</v>
      </c>
      <c r="F63">
        <v>3</v>
      </c>
      <c r="G63">
        <v>0</v>
      </c>
      <c r="H63">
        <v>0.76923076899999998</v>
      </c>
      <c r="I63" t="str">
        <f t="shared" si="1"/>
        <v>m</v>
      </c>
    </row>
    <row r="64" spans="1:9">
      <c r="A64" t="s">
        <v>365</v>
      </c>
      <c r="B64">
        <v>2</v>
      </c>
      <c r="C64" t="s">
        <v>19</v>
      </c>
      <c r="D64" t="s">
        <v>318</v>
      </c>
      <c r="E64" t="s">
        <v>335</v>
      </c>
      <c r="F64">
        <v>3</v>
      </c>
      <c r="G64">
        <v>0</v>
      </c>
      <c r="H64">
        <v>0.76923076899999998</v>
      </c>
      <c r="I64" t="str">
        <f t="shared" si="1"/>
        <v>m</v>
      </c>
    </row>
    <row r="65" spans="1:9">
      <c r="A65" t="s">
        <v>365</v>
      </c>
      <c r="B65">
        <v>3</v>
      </c>
      <c r="C65" t="s">
        <v>19</v>
      </c>
      <c r="D65" t="s">
        <v>318</v>
      </c>
      <c r="E65" t="s">
        <v>367</v>
      </c>
      <c r="F65">
        <v>4</v>
      </c>
      <c r="G65">
        <v>0</v>
      </c>
      <c r="H65">
        <v>0.73076923100000002</v>
      </c>
      <c r="I65" t="str">
        <f t="shared" si="1"/>
        <v>m</v>
      </c>
    </row>
    <row r="66" spans="1:9">
      <c r="A66" t="s">
        <v>365</v>
      </c>
      <c r="B66">
        <v>3</v>
      </c>
      <c r="C66" t="s">
        <v>24</v>
      </c>
      <c r="D66" t="s">
        <v>318</v>
      </c>
      <c r="E66" t="s">
        <v>368</v>
      </c>
      <c r="F66">
        <v>4</v>
      </c>
      <c r="G66">
        <v>0</v>
      </c>
      <c r="H66">
        <v>0.73076923100000002</v>
      </c>
      <c r="I66" t="str">
        <f t="shared" si="1"/>
        <v>m</v>
      </c>
    </row>
    <row r="67" spans="1:9">
      <c r="A67" t="s">
        <v>369</v>
      </c>
      <c r="B67">
        <v>0</v>
      </c>
      <c r="C67" t="s">
        <v>24</v>
      </c>
      <c r="D67" t="s">
        <v>324</v>
      </c>
      <c r="E67" t="s">
        <v>370</v>
      </c>
      <c r="F67">
        <v>1</v>
      </c>
      <c r="G67">
        <v>0</v>
      </c>
      <c r="H67">
        <v>0.96</v>
      </c>
      <c r="I67" t="str">
        <f t="shared" si="1"/>
        <v>c</v>
      </c>
    </row>
    <row r="68" spans="1:9">
      <c r="A68" t="s">
        <v>369</v>
      </c>
      <c r="B68">
        <v>1</v>
      </c>
      <c r="C68" t="s">
        <v>19</v>
      </c>
      <c r="D68" t="s">
        <v>324</v>
      </c>
      <c r="E68" t="s">
        <v>326</v>
      </c>
      <c r="F68">
        <v>5</v>
      </c>
      <c r="G68">
        <v>0</v>
      </c>
      <c r="H68">
        <v>0.75757575799999999</v>
      </c>
      <c r="I68" t="str">
        <f t="shared" si="1"/>
        <v>c</v>
      </c>
    </row>
    <row r="69" spans="1:9">
      <c r="A69" t="s">
        <v>369</v>
      </c>
      <c r="B69">
        <v>2</v>
      </c>
      <c r="C69" t="s">
        <v>19</v>
      </c>
      <c r="D69" t="s">
        <v>324</v>
      </c>
      <c r="E69" t="s">
        <v>330</v>
      </c>
      <c r="F69">
        <v>4</v>
      </c>
      <c r="G69">
        <v>0</v>
      </c>
      <c r="H69">
        <v>0.75757575799999999</v>
      </c>
      <c r="I69" t="str">
        <f t="shared" si="1"/>
        <v>c</v>
      </c>
    </row>
    <row r="70" spans="1:9">
      <c r="A70" t="s">
        <v>369</v>
      </c>
      <c r="B70">
        <v>3</v>
      </c>
      <c r="C70" t="s">
        <v>19</v>
      </c>
      <c r="D70" t="s">
        <v>324</v>
      </c>
      <c r="E70" t="s">
        <v>331</v>
      </c>
      <c r="F70">
        <v>6</v>
      </c>
      <c r="G70">
        <v>0</v>
      </c>
      <c r="H70">
        <v>0.72727272700000001</v>
      </c>
      <c r="I70" t="str">
        <f t="shared" si="1"/>
        <v>c</v>
      </c>
    </row>
    <row r="71" spans="1:9">
      <c r="A71" t="s">
        <v>369</v>
      </c>
      <c r="B71">
        <v>3</v>
      </c>
      <c r="C71" t="s">
        <v>24</v>
      </c>
      <c r="D71" t="s">
        <v>324</v>
      </c>
      <c r="E71" t="s">
        <v>332</v>
      </c>
      <c r="F71">
        <v>6</v>
      </c>
      <c r="G71">
        <v>0</v>
      </c>
      <c r="H71">
        <v>0.75757575799999999</v>
      </c>
      <c r="I71" t="str">
        <f t="shared" si="1"/>
        <v>c</v>
      </c>
    </row>
    <row r="72" spans="1:9">
      <c r="A72" t="s">
        <v>371</v>
      </c>
      <c r="B72">
        <v>0</v>
      </c>
      <c r="C72" t="s">
        <v>24</v>
      </c>
      <c r="D72" t="s">
        <v>324</v>
      </c>
      <c r="E72" t="s">
        <v>325</v>
      </c>
      <c r="F72">
        <v>0</v>
      </c>
      <c r="G72">
        <v>0</v>
      </c>
      <c r="H72">
        <v>1</v>
      </c>
      <c r="I72" t="str">
        <f t="shared" si="1"/>
        <v>c</v>
      </c>
    </row>
    <row r="73" spans="1:9">
      <c r="A73" t="s">
        <v>371</v>
      </c>
      <c r="B73">
        <v>1</v>
      </c>
      <c r="C73" t="s">
        <v>19</v>
      </c>
      <c r="D73" t="s">
        <v>324</v>
      </c>
      <c r="E73" t="s">
        <v>330</v>
      </c>
      <c r="F73">
        <v>5</v>
      </c>
      <c r="G73">
        <v>0</v>
      </c>
      <c r="H73">
        <v>0.75757575799999999</v>
      </c>
      <c r="I73" t="str">
        <f t="shared" si="1"/>
        <v>c</v>
      </c>
    </row>
    <row r="74" spans="1:9">
      <c r="A74" t="s">
        <v>371</v>
      </c>
      <c r="B74">
        <v>2</v>
      </c>
      <c r="C74" t="s">
        <v>19</v>
      </c>
      <c r="D74" t="s">
        <v>324</v>
      </c>
      <c r="E74" t="s">
        <v>330</v>
      </c>
      <c r="F74">
        <v>7</v>
      </c>
      <c r="G74">
        <v>0</v>
      </c>
      <c r="H74">
        <v>0.75757575799999999</v>
      </c>
      <c r="I74" t="str">
        <f t="shared" si="1"/>
        <v>c</v>
      </c>
    </row>
    <row r="75" spans="1:9">
      <c r="A75" t="s">
        <v>371</v>
      </c>
      <c r="B75">
        <v>3</v>
      </c>
      <c r="C75" t="s">
        <v>19</v>
      </c>
      <c r="D75" t="s">
        <v>324</v>
      </c>
      <c r="E75" t="s">
        <v>372</v>
      </c>
      <c r="F75">
        <v>5</v>
      </c>
      <c r="G75">
        <v>0</v>
      </c>
      <c r="H75">
        <v>0.696969697</v>
      </c>
      <c r="I75" t="str">
        <f t="shared" si="1"/>
        <v>c</v>
      </c>
    </row>
    <row r="76" spans="1:9">
      <c r="A76" t="s">
        <v>371</v>
      </c>
      <c r="B76">
        <v>3</v>
      </c>
      <c r="C76" t="s">
        <v>24</v>
      </c>
      <c r="D76" t="s">
        <v>324</v>
      </c>
      <c r="E76" t="s">
        <v>373</v>
      </c>
      <c r="F76">
        <v>5</v>
      </c>
      <c r="G76">
        <v>0</v>
      </c>
      <c r="H76">
        <v>0.72727272700000001</v>
      </c>
      <c r="I76" t="str">
        <f t="shared" si="1"/>
        <v>c</v>
      </c>
    </row>
    <row r="78" spans="1:9">
      <c r="A78" s="1" t="s">
        <v>8</v>
      </c>
      <c r="F78" s="1">
        <f>AVERAGEIF(I2:I76,"s",F2:F76)</f>
        <v>0.8</v>
      </c>
      <c r="H78" s="1">
        <f>AVERAGEIF(I2:I76,"s",H2:H76)</f>
        <v>0.84999999979999985</v>
      </c>
    </row>
    <row r="79" spans="1:9">
      <c r="A79" s="1" t="s">
        <v>9</v>
      </c>
      <c r="F79">
        <f t="array" ref="F79">STDEV(IF(I2:I76 ="s",F2:F76))</f>
        <v>0.57735026918962573</v>
      </c>
      <c r="H79">
        <f t="array" ref="H79">STDEV(IF(I2:I76 ="s",H2:H76))</f>
        <v>8.3333333374999999E-2</v>
      </c>
    </row>
    <row r="80" spans="1:9">
      <c r="A80" s="1"/>
      <c r="H80" s="1"/>
    </row>
    <row r="81" spans="1:8">
      <c r="A81" s="1" t="s">
        <v>10</v>
      </c>
      <c r="F81" s="1">
        <f>AVERAGEIF(I2:I75,"m",F2:F75)</f>
        <v>2.84</v>
      </c>
      <c r="H81" s="1">
        <f>AVERAGEIF(I2:I76,"m",H2:H76)</f>
        <v>0.801076923</v>
      </c>
    </row>
    <row r="82" spans="1:8">
      <c r="A82" s="1" t="s">
        <v>11</v>
      </c>
      <c r="F82">
        <f t="array" ref="F82">STDEV(IF(I2:I76 ="m",F2:F76))</f>
        <v>1.5989579940281944</v>
      </c>
      <c r="H82">
        <f t="array" ref="H82">STDEV(IF(I2:I76 ="m",H2:H76))</f>
        <v>9.8981001517539746E-2</v>
      </c>
    </row>
    <row r="83" spans="1:8">
      <c r="A83" s="1"/>
      <c r="H83" s="1"/>
    </row>
    <row r="84" spans="1:8">
      <c r="A84" s="1" t="s">
        <v>12</v>
      </c>
      <c r="F84" s="1">
        <f>AVERAGEIF(I2:I76,"c",F2:F76)</f>
        <v>4.84</v>
      </c>
      <c r="H84" s="1">
        <f>AVERAGEIF(I2:I76,"c",H2:H76)</f>
        <v>0.79355151532000012</v>
      </c>
    </row>
    <row r="85" spans="1:8">
      <c r="A85" s="1" t="s">
        <v>13</v>
      </c>
      <c r="F85">
        <f t="array" ref="F85">STDEV(IF(I2:I76 ="c",F2:F76))</f>
        <v>2.2854612955229263</v>
      </c>
      <c r="H85">
        <f t="array" ref="H85">STDEV(IF(I2:I76 ="c",H2:H76))</f>
        <v>0.10320586345110022</v>
      </c>
    </row>
    <row r="86" spans="1:8">
      <c r="A86" s="1"/>
      <c r="H86" s="1"/>
    </row>
    <row r="87" spans="1:8">
      <c r="A87" s="1" t="s">
        <v>14</v>
      </c>
      <c r="F87" s="1">
        <f>AVERAGEIF(B2:B76,"&lt;3",F2:F76)</f>
        <v>2.3555555555555556</v>
      </c>
      <c r="H87" s="1">
        <f>AVERAGEIF(B2:B76,"&lt;3",H2:H76)</f>
        <v>0.85580885777777804</v>
      </c>
    </row>
    <row r="88" spans="1:8">
      <c r="A88" s="1" t="s">
        <v>15</v>
      </c>
      <c r="H88">
        <f t="array" ref="H88">STDEV(IF(B2:B76 &lt;3,H2:H76))</f>
        <v>0.10296937347560825</v>
      </c>
    </row>
    <row r="89" spans="1:8">
      <c r="A89" s="1"/>
      <c r="H89" s="1"/>
    </row>
    <row r="90" spans="1:8">
      <c r="A90" s="1" t="s">
        <v>16</v>
      </c>
      <c r="F90" s="1">
        <f>AVERAGEIF(B2:B76,"=3",F2:F76)</f>
        <v>3.5333333333333332</v>
      </c>
      <c r="H90" s="1">
        <f>AVERAGEIF(B2:B76,"=3",H2:H76)</f>
        <v>0.75347707843333334</v>
      </c>
    </row>
    <row r="91" spans="1:8">
      <c r="A91" s="1" t="s">
        <v>16</v>
      </c>
      <c r="H91">
        <f t="array" ref="H91">STDEV(IF(B2:B76 =3,H2:H76))</f>
        <v>4.1271001546672112E-2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adventureworks</vt:lpstr>
      <vt:lpstr>employees</vt:lpstr>
      <vt:lpstr>polling_etl</vt:lpstr>
      <vt:lpstr>db</vt:lpstr>
      <vt:lpstr>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Guo, Yun</dc:creator>
  <cp:lastModifiedBy>Guo, Yun</cp:lastModifiedBy>
  <dcterms:created xsi:type="dcterms:W3CDTF">2018-03-03T15:33:03Z</dcterms:created>
  <dcterms:modified xsi:type="dcterms:W3CDTF">2018-03-05T22:15:33Z</dcterms:modified>
</cp:coreProperties>
</file>