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yguo/RubymineProjects/altar/experiment_results/"/>
    </mc:Choice>
  </mc:AlternateContent>
  <xr:revisionPtr revIDLastSave="0" documentId="13_ncr:1_{A5B2BB70-A66B-CE41-8CCB-73DB05687F01}" xr6:coauthVersionLast="28" xr6:coauthVersionMax="28" xr10:uidLastSave="{00000000-0000-0000-0000-000000000000}"/>
  <bookViews>
    <workbookView xWindow="-40360" yWindow="460" windowWidth="41540" windowHeight="25080" tabRatio="500" activeTab="5" xr2:uid="{00000000-000D-0000-FFFF-FFFF00000000}"/>
  </bookViews>
  <sheets>
    <sheet name="polling_Simple" sheetId="1" r:id="rId1"/>
    <sheet name="polling_Moderate" sheetId="2" r:id="rId2"/>
    <sheet name="polling_Complex" sheetId="3" r:id="rId3"/>
    <sheet name="Sheet1" sheetId="4" r:id="rId4"/>
    <sheet name="Join SFL" sheetId="5" r:id="rId5"/>
    <sheet name="JOIN JFL" sheetId="6" r:id="rId6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4" i="6" l="1"/>
  <c r="D124" i="6"/>
  <c r="G78" i="5" l="1"/>
  <c r="H78" i="5"/>
  <c r="I78" i="5"/>
  <c r="J78" i="5"/>
  <c r="K78" i="5"/>
  <c r="L78" i="5"/>
  <c r="M78" i="5"/>
  <c r="N78" i="5"/>
  <c r="G77" i="5"/>
  <c r="H77" i="5"/>
  <c r="I77" i="5"/>
  <c r="J77" i="5"/>
  <c r="K77" i="5"/>
  <c r="L77" i="5"/>
  <c r="M77" i="5"/>
  <c r="N77" i="5"/>
  <c r="F78" i="5"/>
  <c r="F77" i="5"/>
  <c r="I95" i="4"/>
  <c r="I93" i="4"/>
  <c r="H95" i="4"/>
  <c r="H93" i="4"/>
  <c r="V52" i="3"/>
  <c r="V53" i="3"/>
  <c r="V54" i="3"/>
  <c r="V55" i="3"/>
  <c r="V51" i="3"/>
  <c r="V52" i="2"/>
  <c r="V53" i="2"/>
  <c r="V54" i="2"/>
  <c r="V55" i="2"/>
  <c r="V51" i="2"/>
  <c r="V55" i="1"/>
  <c r="V52" i="1"/>
  <c r="V53" i="1"/>
  <c r="V54" i="1"/>
  <c r="V51" i="1"/>
  <c r="AA2" i="1"/>
  <c r="G95" i="4"/>
  <c r="F95" i="4"/>
  <c r="E95" i="4"/>
  <c r="D95" i="4"/>
  <c r="C95" i="4"/>
  <c r="B95" i="4"/>
  <c r="A95" i="4"/>
  <c r="G93" i="4"/>
  <c r="F93" i="4"/>
  <c r="E93" i="4"/>
  <c r="D93" i="4"/>
  <c r="C93" i="4"/>
  <c r="B93" i="4"/>
  <c r="A93" i="4"/>
  <c r="AA54" i="3"/>
  <c r="AB54" i="3"/>
  <c r="AC54" i="3"/>
  <c r="AD54" i="3"/>
  <c r="AE54" i="3"/>
  <c r="AF54" i="3"/>
  <c r="AA55" i="3"/>
  <c r="AB55" i="3"/>
  <c r="AC55" i="3"/>
  <c r="AD55" i="3"/>
  <c r="AE55" i="3"/>
  <c r="AF55" i="3"/>
  <c r="AB53" i="3"/>
  <c r="AC53" i="3"/>
  <c r="AD53" i="3"/>
  <c r="AE53" i="3"/>
  <c r="AF53" i="3"/>
  <c r="AA53" i="3"/>
  <c r="AA31" i="3"/>
  <c r="AB31" i="3"/>
  <c r="AC31" i="3"/>
  <c r="AD31" i="3"/>
  <c r="AE31" i="3"/>
  <c r="AF31" i="3"/>
  <c r="AA33" i="3"/>
  <c r="AB33" i="3"/>
  <c r="AC33" i="3"/>
  <c r="AD33" i="3"/>
  <c r="AE33" i="3"/>
  <c r="AF33" i="3"/>
  <c r="AA35" i="3"/>
  <c r="AB35" i="3"/>
  <c r="AC35" i="3"/>
  <c r="AD35" i="3"/>
  <c r="AE35" i="3"/>
  <c r="AF35" i="3"/>
  <c r="AA37" i="3"/>
  <c r="AB37" i="3"/>
  <c r="AC37" i="3"/>
  <c r="AD37" i="3"/>
  <c r="AE37" i="3"/>
  <c r="AF37" i="3"/>
  <c r="AB29" i="3"/>
  <c r="AC29" i="3"/>
  <c r="AD29" i="3"/>
  <c r="AE29" i="3"/>
  <c r="AF29" i="3"/>
  <c r="AA29" i="3"/>
  <c r="AC53" i="2"/>
  <c r="AD53" i="2"/>
  <c r="R64" i="2"/>
  <c r="S64" i="2"/>
  <c r="T64" i="2"/>
  <c r="U64" i="2"/>
  <c r="P64" i="2"/>
  <c r="U63" i="2"/>
  <c r="T63" i="2"/>
  <c r="P63" i="2"/>
  <c r="U59" i="2"/>
  <c r="AF54" i="2" s="1"/>
  <c r="T59" i="2"/>
  <c r="AE54" i="2" s="1"/>
  <c r="S59" i="2"/>
  <c r="AD54" i="2" s="1"/>
  <c r="R59" i="2"/>
  <c r="AC54" i="2" s="1"/>
  <c r="Q59" i="2"/>
  <c r="AB54" i="2" s="1"/>
  <c r="P59" i="2"/>
  <c r="AA54" i="2" s="1"/>
  <c r="U58" i="2"/>
  <c r="AF53" i="2" s="1"/>
  <c r="T58" i="2"/>
  <c r="AE53" i="2" s="1"/>
  <c r="P58" i="2"/>
  <c r="AA53" i="2" s="1"/>
  <c r="U57" i="2"/>
  <c r="AF52" i="2" s="1"/>
  <c r="T57" i="2"/>
  <c r="AE52" i="2" s="1"/>
  <c r="S57" i="2"/>
  <c r="AD52" i="2" s="1"/>
  <c r="R57" i="2"/>
  <c r="AC52" i="2" s="1"/>
  <c r="Q57" i="2"/>
  <c r="AB52" i="2" s="1"/>
  <c r="P57" i="2"/>
  <c r="AA52" i="2" s="1"/>
  <c r="U56" i="2"/>
  <c r="AF51" i="2" s="1"/>
  <c r="T56" i="2"/>
  <c r="AE51" i="2" s="1"/>
  <c r="S56" i="2"/>
  <c r="AD51" i="2" s="1"/>
  <c r="R56" i="2"/>
  <c r="AC51" i="2" s="1"/>
  <c r="Q56" i="2"/>
  <c r="AB51" i="2" s="1"/>
  <c r="P56" i="2"/>
  <c r="AA51" i="2" s="1"/>
  <c r="AA31" i="2"/>
  <c r="AB31" i="2"/>
  <c r="AC31" i="2"/>
  <c r="AD31" i="2"/>
  <c r="AE31" i="2"/>
  <c r="AF31" i="2"/>
  <c r="AA33" i="2"/>
  <c r="AB33" i="2"/>
  <c r="AC33" i="2"/>
  <c r="AD33" i="2"/>
  <c r="AE33" i="2"/>
  <c r="AF33" i="2"/>
  <c r="AA35" i="2"/>
  <c r="AB35" i="2"/>
  <c r="AC35" i="2"/>
  <c r="AD35" i="2"/>
  <c r="AE35" i="2"/>
  <c r="AF35" i="2"/>
  <c r="AB29" i="2"/>
  <c r="AC29" i="2"/>
  <c r="AD29" i="2"/>
  <c r="AE29" i="2"/>
  <c r="AF29" i="2"/>
  <c r="AA29" i="2"/>
  <c r="AD52" i="1"/>
  <c r="AE52" i="1"/>
  <c r="AB53" i="1"/>
  <c r="AC53" i="1"/>
  <c r="AD53" i="1"/>
  <c r="P62" i="1"/>
  <c r="Q62" i="1"/>
  <c r="R62" i="1"/>
  <c r="S62" i="1"/>
  <c r="T62" i="1"/>
  <c r="U62" i="1"/>
  <c r="AF52" i="1" s="1"/>
  <c r="P63" i="1"/>
  <c r="T63" i="1"/>
  <c r="U63" i="1"/>
  <c r="P64" i="1"/>
  <c r="Q64" i="1"/>
  <c r="R64" i="1"/>
  <c r="S64" i="1"/>
  <c r="T64" i="1"/>
  <c r="U64" i="1"/>
  <c r="Q61" i="1"/>
  <c r="R61" i="1"/>
  <c r="S61" i="1"/>
  <c r="T61" i="1"/>
  <c r="U61" i="1"/>
  <c r="P61" i="1"/>
  <c r="P57" i="1"/>
  <c r="AA52" i="1" s="1"/>
  <c r="Q57" i="1"/>
  <c r="AB52" i="1" s="1"/>
  <c r="R57" i="1"/>
  <c r="AC52" i="1" s="1"/>
  <c r="S57" i="1"/>
  <c r="T57" i="1"/>
  <c r="U57" i="1"/>
  <c r="P58" i="1"/>
  <c r="AA53" i="1" s="1"/>
  <c r="T58" i="1"/>
  <c r="AE53" i="1" s="1"/>
  <c r="U58" i="1"/>
  <c r="AF53" i="1" s="1"/>
  <c r="P59" i="1"/>
  <c r="AA54" i="1" s="1"/>
  <c r="Q59" i="1"/>
  <c r="AB54" i="1" s="1"/>
  <c r="R59" i="1"/>
  <c r="AC54" i="1" s="1"/>
  <c r="S59" i="1"/>
  <c r="AD54" i="1" s="1"/>
  <c r="T59" i="1"/>
  <c r="AE54" i="1" s="1"/>
  <c r="U59" i="1"/>
  <c r="AF54" i="1" s="1"/>
  <c r="P60" i="1"/>
  <c r="AA55" i="1" s="1"/>
  <c r="Q60" i="1"/>
  <c r="AB55" i="1" s="1"/>
  <c r="R60" i="1"/>
  <c r="AC55" i="1" s="1"/>
  <c r="S60" i="1"/>
  <c r="AD55" i="1" s="1"/>
  <c r="T60" i="1"/>
  <c r="AE55" i="1" s="1"/>
  <c r="U60" i="1"/>
  <c r="AF55" i="1" s="1"/>
  <c r="Q56" i="1"/>
  <c r="AB51" i="1" s="1"/>
  <c r="R56" i="1"/>
  <c r="AC51" i="1" s="1"/>
  <c r="S56" i="1"/>
  <c r="AD51" i="1" s="1"/>
  <c r="T56" i="1"/>
  <c r="AE51" i="1" s="1"/>
  <c r="U56" i="1"/>
  <c r="AF51" i="1" s="1"/>
  <c r="P56" i="1"/>
  <c r="AA51" i="1" s="1"/>
  <c r="AA31" i="1"/>
  <c r="AB31" i="1"/>
  <c r="AC31" i="1"/>
  <c r="AD31" i="1"/>
  <c r="AE31" i="1"/>
  <c r="AF31" i="1"/>
  <c r="AA33" i="1"/>
  <c r="AB33" i="1"/>
  <c r="AC33" i="1"/>
  <c r="AD33" i="1"/>
  <c r="AE33" i="1"/>
  <c r="AF33" i="1"/>
  <c r="AA35" i="1"/>
  <c r="AB35" i="1"/>
  <c r="AC35" i="1"/>
  <c r="AD35" i="1"/>
  <c r="AE35" i="1"/>
  <c r="AF35" i="1"/>
  <c r="AA37" i="1"/>
  <c r="AB37" i="1"/>
  <c r="AC37" i="1"/>
  <c r="AD37" i="1"/>
  <c r="AE37" i="1"/>
  <c r="AF37" i="1"/>
  <c r="AB29" i="1"/>
  <c r="AC29" i="1"/>
  <c r="AD29" i="1"/>
  <c r="AE29" i="1"/>
  <c r="AF29" i="1"/>
  <c r="AA29" i="1"/>
  <c r="AC5" i="3"/>
  <c r="AC6" i="3"/>
  <c r="AC7" i="3"/>
  <c r="AC4" i="3"/>
  <c r="AD5" i="3"/>
  <c r="AD6" i="3"/>
  <c r="AD7" i="3"/>
  <c r="AD4" i="3"/>
  <c r="AE2" i="3"/>
  <c r="AE3" i="3"/>
  <c r="AE4" i="3"/>
  <c r="AE5" i="3"/>
  <c r="AE6" i="3"/>
  <c r="AE7" i="3"/>
  <c r="AE8" i="3"/>
  <c r="AE9" i="3"/>
  <c r="AE18" i="3" s="1"/>
  <c r="AE10" i="3"/>
  <c r="AE11" i="3"/>
  <c r="AE12" i="3"/>
  <c r="AE13" i="3"/>
  <c r="AE14" i="3"/>
  <c r="AE15" i="3"/>
  <c r="AE16" i="3"/>
  <c r="AE20" i="3"/>
  <c r="AF2" i="3"/>
  <c r="AF3" i="3"/>
  <c r="AF4" i="3"/>
  <c r="AF5" i="3"/>
  <c r="AF6" i="3"/>
  <c r="AF7" i="3"/>
  <c r="AF8" i="3"/>
  <c r="AF9" i="3"/>
  <c r="AF18" i="3" s="1"/>
  <c r="AF10" i="3"/>
  <c r="AF11" i="3"/>
  <c r="AF12" i="3"/>
  <c r="AF13" i="3"/>
  <c r="AF14" i="3"/>
  <c r="AF15" i="3"/>
  <c r="AF16" i="3"/>
  <c r="AF20" i="3"/>
  <c r="AD3" i="3"/>
  <c r="AD8" i="3"/>
  <c r="AD9" i="3"/>
  <c r="AD10" i="3"/>
  <c r="AD20" i="3" s="1"/>
  <c r="AD11" i="3"/>
  <c r="AD12" i="3"/>
  <c r="AD13" i="3"/>
  <c r="AD14" i="3"/>
  <c r="AD15" i="3"/>
  <c r="AD16" i="3"/>
  <c r="AC3" i="3"/>
  <c r="AC8" i="3"/>
  <c r="AC9" i="3"/>
  <c r="AC10" i="3"/>
  <c r="AC11" i="3"/>
  <c r="AC12" i="3"/>
  <c r="AC13" i="3"/>
  <c r="AC14" i="3"/>
  <c r="AC15" i="3"/>
  <c r="AC16" i="3"/>
  <c r="AB3" i="3"/>
  <c r="AB4" i="3"/>
  <c r="AB5" i="3"/>
  <c r="AB18" i="3" s="1"/>
  <c r="AB6" i="3"/>
  <c r="AB7" i="3"/>
  <c r="AB8" i="3"/>
  <c r="AB9" i="3"/>
  <c r="AB10" i="3"/>
  <c r="AB11" i="3"/>
  <c r="AB12" i="3"/>
  <c r="AB13" i="3"/>
  <c r="AB14" i="3"/>
  <c r="AB15" i="3"/>
  <c r="AB16" i="3"/>
  <c r="AB2" i="3"/>
  <c r="AC2" i="3"/>
  <c r="AC18" i="3" s="1"/>
  <c r="AD2" i="3"/>
  <c r="AD18" i="3" s="1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2" i="3"/>
  <c r="AA20" i="3" s="1"/>
  <c r="AF3" i="2"/>
  <c r="AF4" i="2"/>
  <c r="AF5" i="2"/>
  <c r="AF6" i="2"/>
  <c r="AF7" i="2"/>
  <c r="AF8" i="2"/>
  <c r="AF9" i="2"/>
  <c r="AF10" i="2"/>
  <c r="AF18" i="2" s="1"/>
  <c r="AF11" i="2"/>
  <c r="AF12" i="2"/>
  <c r="AF13" i="2"/>
  <c r="AF14" i="2"/>
  <c r="AF15" i="2"/>
  <c r="AF16" i="2"/>
  <c r="AE3" i="2"/>
  <c r="AE18" i="2" s="1"/>
  <c r="AE4" i="2"/>
  <c r="AE20" i="2" s="1"/>
  <c r="AE5" i="2"/>
  <c r="AE6" i="2"/>
  <c r="AE7" i="2"/>
  <c r="AE8" i="2"/>
  <c r="AE9" i="2"/>
  <c r="AE10" i="2"/>
  <c r="AE11" i="2"/>
  <c r="AE12" i="2"/>
  <c r="AE13" i="2"/>
  <c r="AE14" i="2"/>
  <c r="AE15" i="2"/>
  <c r="AE16" i="2"/>
  <c r="AD3" i="2"/>
  <c r="AD4" i="2"/>
  <c r="AD18" i="2" s="1"/>
  <c r="AD5" i="2"/>
  <c r="AD6" i="2"/>
  <c r="AD7" i="2"/>
  <c r="AD8" i="2"/>
  <c r="AD9" i="2"/>
  <c r="AD10" i="2"/>
  <c r="AD11" i="2"/>
  <c r="AD12" i="2"/>
  <c r="AD13" i="2"/>
  <c r="AD14" i="2"/>
  <c r="AD15" i="2"/>
  <c r="AD16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B3" i="2"/>
  <c r="AB4" i="2"/>
  <c r="AB5" i="2"/>
  <c r="AB6" i="2"/>
  <c r="AB7" i="2"/>
  <c r="AB8" i="2"/>
  <c r="AB9" i="2"/>
  <c r="AB10" i="2"/>
  <c r="AB18" i="2" s="1"/>
  <c r="AB11" i="2"/>
  <c r="AB12" i="2"/>
  <c r="AB13" i="2"/>
  <c r="AB14" i="2"/>
  <c r="AB15" i="2"/>
  <c r="AB16" i="2"/>
  <c r="AB2" i="2"/>
  <c r="AC2" i="2"/>
  <c r="AC18" i="2" s="1"/>
  <c r="AD2" i="2"/>
  <c r="AD20" i="2" s="1"/>
  <c r="AE2" i="2"/>
  <c r="AF2" i="2"/>
  <c r="AF20" i="2" s="1"/>
  <c r="AA3" i="2"/>
  <c r="AA18" i="2" s="1"/>
  <c r="AA4" i="2"/>
  <c r="AA5" i="2"/>
  <c r="AA6" i="2"/>
  <c r="AA7" i="2"/>
  <c r="AA20" i="2" s="1"/>
  <c r="AA8" i="2"/>
  <c r="AA9" i="2"/>
  <c r="AA10" i="2"/>
  <c r="AA11" i="2"/>
  <c r="AA12" i="2"/>
  <c r="AA13" i="2"/>
  <c r="AA14" i="2"/>
  <c r="AA15" i="2"/>
  <c r="AA16" i="2"/>
  <c r="AA2" i="2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B3" i="1"/>
  <c r="AB18" i="1" s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F2" i="1"/>
  <c r="AB2" i="1"/>
  <c r="AC2" i="1"/>
  <c r="AD2" i="1"/>
  <c r="AE2" i="1"/>
  <c r="AA3" i="1"/>
  <c r="AA18" i="1" s="1"/>
  <c r="AA4" i="1"/>
  <c r="AA5" i="1"/>
  <c r="AA20" i="1" s="1"/>
  <c r="AA6" i="1"/>
  <c r="AA7" i="1"/>
  <c r="AA8" i="1"/>
  <c r="AA9" i="1"/>
  <c r="AA10" i="1"/>
  <c r="AA11" i="1"/>
  <c r="AA12" i="1"/>
  <c r="AA13" i="1"/>
  <c r="AA14" i="1"/>
  <c r="AA15" i="1"/>
  <c r="AA16" i="1"/>
  <c r="J59" i="3"/>
  <c r="J57" i="3"/>
  <c r="J42" i="3"/>
  <c r="J40" i="3"/>
  <c r="J20" i="3"/>
  <c r="J18" i="3"/>
  <c r="L18" i="1"/>
  <c r="J20" i="1"/>
  <c r="J18" i="1"/>
  <c r="J20" i="2"/>
  <c r="J18" i="2"/>
  <c r="AB20" i="3"/>
  <c r="AB20" i="1"/>
  <c r="V20" i="3"/>
  <c r="V18" i="3"/>
  <c r="F20" i="3"/>
  <c r="V20" i="2"/>
  <c r="V18" i="2"/>
  <c r="F20" i="2"/>
  <c r="F18" i="2"/>
  <c r="V20" i="1"/>
  <c r="V18" i="1"/>
  <c r="F20" i="1"/>
  <c r="F18" i="1"/>
  <c r="G46" i="1" a="1"/>
  <c r="G46" i="1" s="1"/>
  <c r="G48" i="1"/>
  <c r="G50" i="1" a="1"/>
  <c r="G50" i="1" s="1"/>
  <c r="G65" i="1"/>
  <c r="G61" i="1"/>
  <c r="G44" i="1"/>
  <c r="G28" i="1" a="1"/>
  <c r="G28" i="1" s="1"/>
  <c r="G26" i="1"/>
  <c r="G22" i="1"/>
  <c r="G24" i="1" a="1"/>
  <c r="G24" i="1" s="1"/>
  <c r="G18" i="1"/>
  <c r="M20" i="1"/>
  <c r="M18" i="1"/>
  <c r="M20" i="2"/>
  <c r="M18" i="2"/>
  <c r="G59" i="1"/>
  <c r="G57" i="1"/>
  <c r="G42" i="1"/>
  <c r="G40" i="1"/>
  <c r="G20" i="1"/>
  <c r="G59" i="2"/>
  <c r="G57" i="2"/>
  <c r="G42" i="2"/>
  <c r="G40" i="2"/>
  <c r="G20" i="2"/>
  <c r="G18" i="2"/>
  <c r="M59" i="3"/>
  <c r="M57" i="3"/>
  <c r="M42" i="3"/>
  <c r="M40" i="3"/>
  <c r="M20" i="3"/>
  <c r="M18" i="3"/>
  <c r="G59" i="3"/>
  <c r="G57" i="3"/>
  <c r="G42" i="3"/>
  <c r="G40" i="3"/>
  <c r="F18" i="3"/>
  <c r="G20" i="3"/>
  <c r="G18" i="3"/>
  <c r="G63" i="1" l="1" a="1"/>
  <c r="G63" i="1" s="1"/>
  <c r="G67" i="1" a="1"/>
  <c r="G67" i="1" s="1"/>
  <c r="AB20" i="2"/>
  <c r="AC20" i="3"/>
  <c r="AA18" i="3"/>
  <c r="AC20" i="2"/>
</calcChain>
</file>

<file path=xl/sharedStrings.xml><?xml version="1.0" encoding="utf-8"?>
<sst xmlns="http://schemas.openxmlformats.org/spreadsheetml/2006/main" count="577" uniqueCount="123">
  <si>
    <t>Nodes</t>
  </si>
  <si>
    <t>Branches</t>
  </si>
  <si>
    <t>columns</t>
  </si>
  <si>
    <t>Test_id</t>
  </si>
  <si>
    <t>Error Type</t>
  </si>
  <si>
    <t>Tuple Count</t>
  </si>
  <si>
    <t>Duration</t>
  </si>
  <si>
    <t>Jaccard Index</t>
  </si>
  <si>
    <t>BaseLine Duration</t>
  </si>
  <si>
    <t>Baseline Harmonic Mean</t>
  </si>
  <si>
    <t>BaseLine Jaccard Index</t>
  </si>
  <si>
    <t>Total Test Cases</t>
  </si>
  <si>
    <t>Ochihai Rank</t>
  </si>
  <si>
    <t>Tarantular Rank</t>
  </si>
  <si>
    <t>Statistical Duration</t>
  </si>
  <si>
    <t>constant</t>
  </si>
  <si>
    <t>operator</t>
  </si>
  <si>
    <t>column</t>
  </si>
  <si>
    <t>missing node</t>
  </si>
  <si>
    <t>multiple errors</t>
  </si>
  <si>
    <t>2,3</t>
  </si>
  <si>
    <t>1,3</t>
  </si>
  <si>
    <t>extra node</t>
  </si>
  <si>
    <t>Harmonic Mean</t>
  </si>
  <si>
    <t>3,4</t>
  </si>
  <si>
    <t>1,2</t>
  </si>
  <si>
    <t>1,4</t>
  </si>
  <si>
    <t>1,5</t>
  </si>
  <si>
    <t>1,3,4,8</t>
  </si>
  <si>
    <t>type</t>
  </si>
  <si>
    <t>SDV</t>
  </si>
  <si>
    <t>id</t>
  </si>
  <si>
    <t>Branch</t>
  </si>
  <si>
    <t>Average</t>
  </si>
  <si>
    <t>1,1</t>
  </si>
  <si>
    <t>MultiC</t>
  </si>
  <si>
    <t xml:space="preserve">multiSC </t>
  </si>
  <si>
    <t>1,6</t>
  </si>
  <si>
    <t>5,6</t>
  </si>
  <si>
    <t>MultiSC</t>
  </si>
  <si>
    <t>SDV_D</t>
  </si>
  <si>
    <t>Average_D</t>
  </si>
  <si>
    <t>Average_S</t>
  </si>
  <si>
    <t>SDV_S</t>
  </si>
  <si>
    <t>Ochihai HM</t>
  </si>
  <si>
    <t>Tarantular HM</t>
  </si>
  <si>
    <t>2,4</t>
  </si>
  <si>
    <t>RM Duration</t>
  </si>
  <si>
    <t>RM Harmonic Mean</t>
  </si>
  <si>
    <t>RM Jaccard Index</t>
  </si>
  <si>
    <t>kulczynski2 Rank</t>
  </si>
  <si>
    <t>naish2 Rank</t>
  </si>
  <si>
    <t>naish2Rank</t>
  </si>
  <si>
    <t>4,3</t>
  </si>
  <si>
    <t>3,4,5</t>
  </si>
  <si>
    <t>1,2,2</t>
  </si>
  <si>
    <t>1,2,4</t>
  </si>
  <si>
    <t>2,4,4</t>
  </si>
  <si>
    <t>1,5,3</t>
  </si>
  <si>
    <t>1,2,3</t>
  </si>
  <si>
    <t>1,1,1</t>
  </si>
  <si>
    <t>2,9</t>
  </si>
  <si>
    <t>Sober Rank</t>
  </si>
  <si>
    <t>Liblit Rank</t>
  </si>
  <si>
    <t>kulczynski2 HM</t>
  </si>
  <si>
    <t>Naishi2 HM</t>
  </si>
  <si>
    <t>Sober HM</t>
  </si>
  <si>
    <t>Liblit HM</t>
  </si>
  <si>
    <t>4,2</t>
  </si>
  <si>
    <t>2,2</t>
  </si>
  <si>
    <t>5,4,1</t>
  </si>
  <si>
    <t>3,4,1</t>
  </si>
  <si>
    <t>5,3,1</t>
  </si>
  <si>
    <t>2,1,3</t>
  </si>
  <si>
    <t>4,5,1</t>
  </si>
  <si>
    <t>5,1</t>
  </si>
  <si>
    <t>4,5</t>
  </si>
  <si>
    <t>2,5</t>
  </si>
  <si>
    <t>4,1</t>
  </si>
  <si>
    <t xml:space="preserve"> Liblit HM</t>
  </si>
  <si>
    <t xml:space="preserve"> 2,3</t>
  </si>
  <si>
    <t>9,2</t>
  </si>
  <si>
    <t xml:space="preserve"> 2,4</t>
  </si>
  <si>
    <t>ALTAR</t>
  </si>
  <si>
    <t>AVG</t>
  </si>
  <si>
    <t>MW HM</t>
  </si>
  <si>
    <t>0.466670.5</t>
  </si>
  <si>
    <t>MW</t>
  </si>
  <si>
    <t>crosstab HM</t>
  </si>
  <si>
    <t>crosstab</t>
  </si>
  <si>
    <t>script_name</t>
  </si>
  <si>
    <t>test_id</t>
  </si>
  <si>
    <t>m_u_tuple_count</t>
  </si>
  <si>
    <t>duration</t>
  </si>
  <si>
    <t>total_score</t>
  </si>
  <si>
    <t>tarantular_hm</t>
  </si>
  <si>
    <t>ochihai_hm</t>
  </si>
  <si>
    <t>kulczynski2_hm</t>
  </si>
  <si>
    <t>naish2_hm</t>
  </si>
  <si>
    <t>wong1_hm</t>
  </si>
  <si>
    <t>sober_hm</t>
  </si>
  <si>
    <t>liblit_hm</t>
  </si>
  <si>
    <t>mw_hm</t>
  </si>
  <si>
    <t>crosstab_hm</t>
  </si>
  <si>
    <t>tarantular_duration</t>
  </si>
  <si>
    <t>total_test_cnt</t>
  </si>
  <si>
    <t>polling_etl_jc3</t>
  </si>
  <si>
    <t>polling_etl_jm1</t>
  </si>
  <si>
    <t>polling_etl_jc2</t>
  </si>
  <si>
    <t>polling_etl_js1</t>
  </si>
  <si>
    <t>polling_etl_jc5</t>
  </si>
  <si>
    <t>polling_etl_jc4</t>
  </si>
  <si>
    <t>polling_etl_jm4</t>
  </si>
  <si>
    <t>polling_etl_js3</t>
  </si>
  <si>
    <t>polling_etl_js2</t>
  </si>
  <si>
    <t>polling_etl_jm5</t>
  </si>
  <si>
    <t>polling_etl_jc1</t>
  </si>
  <si>
    <t>polling_etl_jm2</t>
  </si>
  <si>
    <t>polling_etl_js5</t>
  </si>
  <si>
    <t>polling_etl_js4</t>
  </si>
  <si>
    <t>polling_etl_jm3</t>
  </si>
  <si>
    <t>STD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</si>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</sst>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3" borderId="0" xfId="0" applyNumberFormat="1" applyFont="1" applyFill="1"/>
    <xf numFmtId="0" fontId="0" fillId="6" borderId="0" xfId="0" applyFill="1"/>
    <xf numFmtId="0" fontId="1" fillId="6" borderId="0" xfId="0" applyFont="1" applyFill="1"/>
    <xf numFmtId="0" fontId="0" fillId="6" borderId="0" xfId="0" applyFont="1" applyFill="1"/>
    <xf numFmtId="0" fontId="2" fillId="6" borderId="0" xfId="0" applyFont="1" applyFill="1"/>
    <xf numFmtId="0" fontId="0" fillId="7" borderId="0" xfId="0" applyFill="1"/>
    <xf numFmtId="0" fontId="0" fillId="0" borderId="1" xfId="0" applyBorder="1"/>
    <xf numFmtId="0" fontId="1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7"/>
  <sheetViews>
    <sheetView topLeftCell="AB1" workbookViewId="0">
      <selection activeCell="AH51" sqref="AH51:AH55"/>
    </sheetView>
  </sheetViews>
  <sheetFormatPr baseColWidth="10" defaultRowHeight="16"/>
  <cols>
    <col min="3" max="3" width="12" customWidth="1"/>
    <col min="4" max="4" width="16.33203125" customWidth="1"/>
    <col min="6" max="6" width="10.83203125" style="8"/>
    <col min="7" max="7" width="14.6640625" style="8" customWidth="1"/>
    <col min="8" max="8" width="16.1640625" style="8" customWidth="1"/>
    <col min="9" max="9" width="20.83203125" customWidth="1"/>
    <col min="12" max="12" width="13.1640625" style="4" customWidth="1"/>
    <col min="13" max="13" width="16.33203125" style="4" customWidth="1"/>
    <col min="14" max="14" width="18.33203125" style="4" customWidth="1"/>
    <col min="15" max="15" width="14.83203125" customWidth="1"/>
    <col min="16" max="16" width="18.33203125" style="12" customWidth="1"/>
    <col min="17" max="17" width="16" style="12" customWidth="1"/>
    <col min="18" max="19" width="18.33203125" style="12" customWidth="1"/>
    <col min="20" max="21" width="18.33203125" style="22" customWidth="1"/>
    <col min="22" max="22" width="16.6640625" style="12" customWidth="1"/>
    <col min="26" max="26" width="10.83203125" style="1"/>
    <col min="27" max="27" width="16" customWidth="1"/>
  </cols>
  <sheetData>
    <row r="1" spans="1:34" ht="16" customHeight="1">
      <c r="A1" t="s">
        <v>31</v>
      </c>
      <c r="B1" t="s">
        <v>29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47</v>
      </c>
      <c r="M1" s="4" t="s">
        <v>48</v>
      </c>
      <c r="N1" s="4" t="s">
        <v>49</v>
      </c>
      <c r="O1" t="s">
        <v>11</v>
      </c>
      <c r="P1" s="12" t="s">
        <v>13</v>
      </c>
      <c r="Q1" s="12" t="s">
        <v>12</v>
      </c>
      <c r="R1" s="12" t="s">
        <v>50</v>
      </c>
      <c r="S1" s="12" t="s">
        <v>51</v>
      </c>
      <c r="T1" s="22" t="s">
        <v>62</v>
      </c>
      <c r="U1" s="22" t="s">
        <v>63</v>
      </c>
      <c r="V1" s="12" t="s">
        <v>14</v>
      </c>
      <c r="W1" t="s">
        <v>0</v>
      </c>
      <c r="X1" t="s">
        <v>1</v>
      </c>
      <c r="Y1" t="s">
        <v>2</v>
      </c>
      <c r="Z1" s="1" t="s">
        <v>35</v>
      </c>
      <c r="AA1" s="1" t="s">
        <v>45</v>
      </c>
      <c r="AB1" s="1" t="s">
        <v>44</v>
      </c>
      <c r="AC1" t="s">
        <v>64</v>
      </c>
      <c r="AD1" t="s">
        <v>65</v>
      </c>
      <c r="AE1" t="s">
        <v>66</v>
      </c>
      <c r="AF1" t="s">
        <v>67</v>
      </c>
      <c r="AG1" t="s">
        <v>85</v>
      </c>
      <c r="AH1" t="s">
        <v>88</v>
      </c>
    </row>
    <row r="2" spans="1:34" s="2" customFormat="1">
      <c r="A2" s="2">
        <v>1</v>
      </c>
      <c r="B2" s="2">
        <v>1</v>
      </c>
      <c r="C2" s="2">
        <v>0</v>
      </c>
      <c r="D2" s="2" t="s">
        <v>15</v>
      </c>
      <c r="E2" s="2">
        <v>1484</v>
      </c>
      <c r="F2" s="9">
        <v>40</v>
      </c>
      <c r="G2" s="9">
        <v>1</v>
      </c>
      <c r="H2" s="9">
        <v>1</v>
      </c>
      <c r="I2" s="2">
        <v>1</v>
      </c>
      <c r="J2" s="2">
        <v>0.5</v>
      </c>
      <c r="K2" s="2">
        <v>0.33329999999999999</v>
      </c>
      <c r="L2" s="5">
        <v>1</v>
      </c>
      <c r="M2" s="5">
        <v>1</v>
      </c>
      <c r="N2" s="5">
        <v>1</v>
      </c>
      <c r="O2" s="2">
        <v>18380</v>
      </c>
      <c r="P2" s="13">
        <v>3</v>
      </c>
      <c r="Q2" s="13">
        <v>3</v>
      </c>
      <c r="R2" s="13">
        <v>3</v>
      </c>
      <c r="S2" s="13">
        <v>3</v>
      </c>
      <c r="T2" s="23">
        <v>3</v>
      </c>
      <c r="U2" s="23">
        <v>3</v>
      </c>
      <c r="V2" s="13">
        <v>1</v>
      </c>
      <c r="W2" s="2">
        <v>3</v>
      </c>
      <c r="X2" s="2">
        <v>1</v>
      </c>
      <c r="Y2" s="2">
        <v>13</v>
      </c>
      <c r="Z2" s="1">
        <v>0</v>
      </c>
      <c r="AA2" s="2">
        <f>1/P2*2/(1+1/P2)</f>
        <v>0.5</v>
      </c>
      <c r="AB2" s="2">
        <f t="shared" ref="AB2:AE16" si="0">1/Q2*2/(1+1/Q2)</f>
        <v>0.5</v>
      </c>
      <c r="AC2" s="2">
        <f t="shared" si="0"/>
        <v>0.5</v>
      </c>
      <c r="AD2" s="2">
        <f t="shared" si="0"/>
        <v>0.5</v>
      </c>
      <c r="AE2" s="2">
        <f t="shared" si="0"/>
        <v>0.5</v>
      </c>
      <c r="AF2" s="2">
        <f>1/U2*2/(1+1/U2)</f>
        <v>0.5</v>
      </c>
      <c r="AG2" s="2">
        <v>0</v>
      </c>
      <c r="AH2" s="2">
        <v>0.5</v>
      </c>
    </row>
    <row r="3" spans="1:34" s="2" customFormat="1">
      <c r="A3" s="2">
        <v>1</v>
      </c>
      <c r="B3" s="2">
        <v>1</v>
      </c>
      <c r="C3" s="2">
        <v>1</v>
      </c>
      <c r="D3" s="2" t="s">
        <v>16</v>
      </c>
      <c r="E3" s="2">
        <v>2380</v>
      </c>
      <c r="F3" s="9">
        <v>53</v>
      </c>
      <c r="G3" s="9">
        <v>1</v>
      </c>
      <c r="H3" s="9">
        <v>1</v>
      </c>
      <c r="I3" s="2">
        <v>1</v>
      </c>
      <c r="J3" s="2">
        <v>0.66669999999999996</v>
      </c>
      <c r="K3" s="2">
        <v>0.5</v>
      </c>
      <c r="L3" s="5">
        <v>2</v>
      </c>
      <c r="M3" s="5">
        <v>1</v>
      </c>
      <c r="N3" s="5">
        <v>1</v>
      </c>
      <c r="O3" s="2">
        <v>18380</v>
      </c>
      <c r="P3" s="13">
        <v>1</v>
      </c>
      <c r="Q3" s="13">
        <v>2</v>
      </c>
      <c r="R3" s="13">
        <v>2</v>
      </c>
      <c r="S3" s="13">
        <v>3</v>
      </c>
      <c r="T3" s="23">
        <v>3</v>
      </c>
      <c r="U3" s="23">
        <v>3</v>
      </c>
      <c r="V3" s="13">
        <v>1</v>
      </c>
      <c r="W3" s="2">
        <v>3</v>
      </c>
      <c r="X3" s="2">
        <v>1</v>
      </c>
      <c r="Y3" s="2">
        <v>13</v>
      </c>
      <c r="Z3" s="1">
        <v>0</v>
      </c>
      <c r="AA3" s="2">
        <f t="shared" ref="AA3:AA16" si="1">1/P3*2/(1+1/P3)</f>
        <v>1</v>
      </c>
      <c r="AB3" s="2">
        <f t="shared" si="0"/>
        <v>0.66666666666666663</v>
      </c>
      <c r="AC3" s="2">
        <f t="shared" si="0"/>
        <v>0.66666666666666663</v>
      </c>
      <c r="AD3" s="2">
        <f t="shared" si="0"/>
        <v>0.5</v>
      </c>
      <c r="AE3" s="2">
        <f t="shared" si="0"/>
        <v>0.5</v>
      </c>
      <c r="AF3" s="2">
        <f t="shared" ref="AF3:AF16" si="2">1/U3*2/(1+1/U3)</f>
        <v>0.5</v>
      </c>
      <c r="AG3" s="2">
        <v>0.5</v>
      </c>
      <c r="AH3" s="2">
        <v>0.5</v>
      </c>
    </row>
    <row r="4" spans="1:34" s="2" customFormat="1">
      <c r="A4" s="2">
        <v>1</v>
      </c>
      <c r="B4" s="2">
        <v>1</v>
      </c>
      <c r="C4" s="2">
        <v>2</v>
      </c>
      <c r="D4" s="2" t="s">
        <v>22</v>
      </c>
      <c r="E4" s="2">
        <v>20</v>
      </c>
      <c r="F4" s="9">
        <v>1</v>
      </c>
      <c r="G4" s="9">
        <v>1</v>
      </c>
      <c r="H4" s="9">
        <v>1</v>
      </c>
      <c r="I4" s="2">
        <v>1</v>
      </c>
      <c r="J4" s="2">
        <v>0.66669999999999996</v>
      </c>
      <c r="K4" s="2">
        <v>0.5</v>
      </c>
      <c r="L4" s="5">
        <v>1</v>
      </c>
      <c r="M4" s="5">
        <v>1</v>
      </c>
      <c r="N4" s="5">
        <v>1</v>
      </c>
      <c r="O4" s="2">
        <v>18380</v>
      </c>
      <c r="P4" s="13">
        <v>1</v>
      </c>
      <c r="Q4" s="13">
        <v>1</v>
      </c>
      <c r="R4" s="13">
        <v>1</v>
      </c>
      <c r="S4" s="13">
        <v>1</v>
      </c>
      <c r="T4" s="23">
        <v>1</v>
      </c>
      <c r="U4" s="23">
        <v>4</v>
      </c>
      <c r="V4" s="13">
        <v>1</v>
      </c>
      <c r="W4" s="2">
        <v>3</v>
      </c>
      <c r="X4" s="2">
        <v>1</v>
      </c>
      <c r="Y4" s="2">
        <v>13</v>
      </c>
      <c r="Z4" s="1">
        <v>0</v>
      </c>
      <c r="AA4" s="2">
        <f t="shared" si="1"/>
        <v>1</v>
      </c>
      <c r="AB4" s="2">
        <f t="shared" si="0"/>
        <v>1</v>
      </c>
      <c r="AC4" s="2">
        <f t="shared" si="0"/>
        <v>1</v>
      </c>
      <c r="AD4" s="2">
        <f t="shared" si="0"/>
        <v>1</v>
      </c>
      <c r="AE4" s="2">
        <f t="shared" si="0"/>
        <v>1</v>
      </c>
      <c r="AF4" s="2">
        <f t="shared" si="2"/>
        <v>0.4</v>
      </c>
      <c r="AG4" s="2">
        <v>0</v>
      </c>
      <c r="AH4" s="2">
        <v>1</v>
      </c>
    </row>
    <row r="5" spans="1:34">
      <c r="A5">
        <v>2</v>
      </c>
      <c r="B5">
        <v>1</v>
      </c>
      <c r="C5">
        <v>0</v>
      </c>
      <c r="D5" t="s">
        <v>15</v>
      </c>
      <c r="E5">
        <v>8648</v>
      </c>
      <c r="F5" s="8">
        <v>146</v>
      </c>
      <c r="G5" s="8">
        <v>1</v>
      </c>
      <c r="H5" s="8">
        <v>1</v>
      </c>
      <c r="I5">
        <v>40</v>
      </c>
      <c r="J5">
        <v>0.5</v>
      </c>
      <c r="K5">
        <v>0.33329999999999999</v>
      </c>
      <c r="L5" s="4">
        <v>15</v>
      </c>
      <c r="M5" s="4">
        <v>1</v>
      </c>
      <c r="N5" s="4">
        <v>1</v>
      </c>
      <c r="O5" s="2">
        <v>18380</v>
      </c>
      <c r="P5" s="12">
        <v>1</v>
      </c>
      <c r="Q5" s="12">
        <v>1</v>
      </c>
      <c r="R5" s="12">
        <v>1</v>
      </c>
      <c r="S5" s="12">
        <v>3</v>
      </c>
      <c r="T5" s="22">
        <v>3</v>
      </c>
      <c r="U5" s="22">
        <v>2</v>
      </c>
      <c r="V5" s="13">
        <v>1</v>
      </c>
      <c r="W5" s="2">
        <v>3</v>
      </c>
      <c r="X5">
        <v>2</v>
      </c>
      <c r="Y5" s="2">
        <v>13</v>
      </c>
      <c r="Z5" s="1">
        <v>0</v>
      </c>
      <c r="AA5" s="2">
        <f t="shared" si="1"/>
        <v>1</v>
      </c>
      <c r="AB5" s="2">
        <f t="shared" si="0"/>
        <v>1</v>
      </c>
      <c r="AC5" s="2">
        <f t="shared" si="0"/>
        <v>1</v>
      </c>
      <c r="AD5" s="2">
        <f t="shared" si="0"/>
        <v>0.5</v>
      </c>
      <c r="AE5" s="2">
        <f t="shared" si="0"/>
        <v>0.5</v>
      </c>
      <c r="AF5" s="2">
        <f t="shared" si="2"/>
        <v>0.66666666666666663</v>
      </c>
      <c r="AG5" s="2">
        <v>0.5</v>
      </c>
      <c r="AH5" s="2">
        <v>0.5</v>
      </c>
    </row>
    <row r="6" spans="1:34">
      <c r="A6">
        <v>2</v>
      </c>
      <c r="B6">
        <v>1</v>
      </c>
      <c r="C6">
        <v>1</v>
      </c>
      <c r="D6" t="s">
        <v>16</v>
      </c>
      <c r="E6">
        <v>11636</v>
      </c>
      <c r="F6" s="8">
        <v>205</v>
      </c>
      <c r="G6" s="8">
        <v>1</v>
      </c>
      <c r="H6" s="8">
        <v>1</v>
      </c>
      <c r="I6">
        <v>1</v>
      </c>
      <c r="J6">
        <v>0.4</v>
      </c>
      <c r="K6">
        <v>0.25</v>
      </c>
      <c r="L6" s="4">
        <v>9</v>
      </c>
      <c r="M6" s="4">
        <v>1</v>
      </c>
      <c r="N6" s="4">
        <v>1</v>
      </c>
      <c r="O6" s="2">
        <v>18380</v>
      </c>
      <c r="P6" s="12">
        <v>1</v>
      </c>
      <c r="Q6" s="12">
        <v>1</v>
      </c>
      <c r="R6" s="12">
        <v>1</v>
      </c>
      <c r="S6" s="12">
        <v>3</v>
      </c>
      <c r="T6" s="22">
        <v>3</v>
      </c>
      <c r="U6" s="22">
        <v>2</v>
      </c>
      <c r="V6" s="13">
        <v>1</v>
      </c>
      <c r="W6" s="2">
        <v>3</v>
      </c>
      <c r="X6">
        <v>2</v>
      </c>
      <c r="Y6" s="2">
        <v>13</v>
      </c>
      <c r="Z6" s="1">
        <v>0</v>
      </c>
      <c r="AA6" s="2">
        <f t="shared" si="1"/>
        <v>1</v>
      </c>
      <c r="AB6" s="2">
        <f t="shared" si="0"/>
        <v>1</v>
      </c>
      <c r="AC6" s="2">
        <f t="shared" si="0"/>
        <v>1</v>
      </c>
      <c r="AD6" s="2">
        <f t="shared" si="0"/>
        <v>0.5</v>
      </c>
      <c r="AE6" s="2">
        <f t="shared" si="0"/>
        <v>0.5</v>
      </c>
      <c r="AF6" s="2">
        <f t="shared" si="2"/>
        <v>0.66666666666666663</v>
      </c>
      <c r="AG6" s="2">
        <v>0.5</v>
      </c>
      <c r="AH6" s="2">
        <v>0.5</v>
      </c>
    </row>
    <row r="7" spans="1:34" s="2" customFormat="1">
      <c r="A7" s="2">
        <v>2</v>
      </c>
      <c r="B7" s="2">
        <v>1</v>
      </c>
      <c r="C7" s="2">
        <v>2</v>
      </c>
      <c r="D7" s="2" t="s">
        <v>22</v>
      </c>
      <c r="E7" s="2">
        <v>1169</v>
      </c>
      <c r="F7" s="9">
        <v>20</v>
      </c>
      <c r="G7" s="9">
        <v>1</v>
      </c>
      <c r="H7" s="9">
        <v>1</v>
      </c>
      <c r="I7" s="2">
        <v>4</v>
      </c>
      <c r="J7" s="2">
        <v>0.33329999999999999</v>
      </c>
      <c r="K7" s="2">
        <v>0.2</v>
      </c>
      <c r="L7" s="5">
        <v>1</v>
      </c>
      <c r="M7" s="5">
        <v>0.5</v>
      </c>
      <c r="N7" s="5">
        <v>0.33329999999999999</v>
      </c>
      <c r="O7" s="2">
        <v>18380</v>
      </c>
      <c r="P7" s="13">
        <v>3</v>
      </c>
      <c r="Q7" s="13">
        <v>3</v>
      </c>
      <c r="R7" s="13">
        <v>3</v>
      </c>
      <c r="S7" s="13">
        <v>3</v>
      </c>
      <c r="T7" s="23">
        <v>3</v>
      </c>
      <c r="U7" s="23">
        <v>3</v>
      </c>
      <c r="V7" s="13">
        <v>1</v>
      </c>
      <c r="W7" s="2">
        <v>3</v>
      </c>
      <c r="X7" s="2">
        <v>2</v>
      </c>
      <c r="Y7" s="2">
        <v>13</v>
      </c>
      <c r="Z7" s="1">
        <v>1</v>
      </c>
      <c r="AA7" s="2">
        <f t="shared" si="1"/>
        <v>0.5</v>
      </c>
      <c r="AB7" s="2">
        <f t="shared" si="0"/>
        <v>0.5</v>
      </c>
      <c r="AC7" s="2">
        <f t="shared" si="0"/>
        <v>0.5</v>
      </c>
      <c r="AD7" s="2">
        <f t="shared" si="0"/>
        <v>0.5</v>
      </c>
      <c r="AE7" s="2">
        <f t="shared" si="0"/>
        <v>0.5</v>
      </c>
      <c r="AF7" s="2">
        <f t="shared" si="2"/>
        <v>0.5</v>
      </c>
      <c r="AG7" s="2">
        <v>0</v>
      </c>
      <c r="AH7" s="2">
        <v>0.4</v>
      </c>
    </row>
    <row r="8" spans="1:34" s="1" customFormat="1">
      <c r="A8" s="1">
        <v>3</v>
      </c>
      <c r="B8" s="1">
        <v>1</v>
      </c>
      <c r="C8" s="1">
        <v>0</v>
      </c>
      <c r="D8" s="1" t="s">
        <v>15</v>
      </c>
      <c r="E8" s="1">
        <v>1470</v>
      </c>
      <c r="F8" s="10">
        <v>21</v>
      </c>
      <c r="G8" s="10">
        <v>1</v>
      </c>
      <c r="H8" s="10">
        <v>1</v>
      </c>
      <c r="I8" s="1">
        <v>1</v>
      </c>
      <c r="J8" s="1">
        <v>1</v>
      </c>
      <c r="K8" s="1">
        <v>1</v>
      </c>
      <c r="L8" s="6">
        <v>1</v>
      </c>
      <c r="M8" s="6">
        <v>1</v>
      </c>
      <c r="N8" s="6">
        <v>1</v>
      </c>
      <c r="O8" s="2">
        <v>18380</v>
      </c>
      <c r="P8" s="14">
        <v>1</v>
      </c>
      <c r="Q8" s="14">
        <v>1</v>
      </c>
      <c r="R8" s="14">
        <v>1</v>
      </c>
      <c r="S8" s="14">
        <v>1</v>
      </c>
      <c r="T8" s="24">
        <v>1</v>
      </c>
      <c r="U8" s="24">
        <v>1</v>
      </c>
      <c r="V8" s="13">
        <v>1</v>
      </c>
      <c r="W8" s="1">
        <v>3</v>
      </c>
      <c r="X8" s="1">
        <v>1</v>
      </c>
      <c r="Y8" s="2">
        <v>13</v>
      </c>
      <c r="Z8" s="1">
        <v>0</v>
      </c>
      <c r="AA8" s="2">
        <f t="shared" si="1"/>
        <v>1</v>
      </c>
      <c r="AB8" s="2">
        <f t="shared" si="0"/>
        <v>1</v>
      </c>
      <c r="AC8" s="2">
        <f t="shared" si="0"/>
        <v>1</v>
      </c>
      <c r="AD8" s="2">
        <f t="shared" si="0"/>
        <v>1</v>
      </c>
      <c r="AE8" s="2">
        <f t="shared" si="0"/>
        <v>1</v>
      </c>
      <c r="AF8" s="2">
        <f t="shared" si="2"/>
        <v>1</v>
      </c>
      <c r="AG8" s="2">
        <v>0</v>
      </c>
      <c r="AH8" s="1">
        <v>1</v>
      </c>
    </row>
    <row r="9" spans="1:34" s="1" customFormat="1">
      <c r="A9" s="1">
        <v>3</v>
      </c>
      <c r="B9" s="1">
        <v>1</v>
      </c>
      <c r="C9" s="1">
        <v>1</v>
      </c>
      <c r="D9" s="1" t="s">
        <v>16</v>
      </c>
      <c r="E9" s="1">
        <v>1470</v>
      </c>
      <c r="F9" s="10">
        <v>21</v>
      </c>
      <c r="G9" s="10">
        <v>1</v>
      </c>
      <c r="H9" s="10">
        <v>1</v>
      </c>
      <c r="I9" s="1">
        <v>1</v>
      </c>
      <c r="J9" s="1">
        <v>1</v>
      </c>
      <c r="K9" s="1">
        <v>1</v>
      </c>
      <c r="L9" s="6">
        <v>1</v>
      </c>
      <c r="M9" s="6">
        <v>1</v>
      </c>
      <c r="N9" s="6">
        <v>1</v>
      </c>
      <c r="O9" s="2">
        <v>18380</v>
      </c>
      <c r="P9" s="14">
        <v>1</v>
      </c>
      <c r="Q9" s="14">
        <v>1</v>
      </c>
      <c r="R9" s="14">
        <v>1</v>
      </c>
      <c r="S9" s="14">
        <v>1</v>
      </c>
      <c r="T9" s="24">
        <v>1</v>
      </c>
      <c r="U9" s="24">
        <v>1</v>
      </c>
      <c r="V9" s="13">
        <v>1</v>
      </c>
      <c r="W9" s="1">
        <v>3</v>
      </c>
      <c r="X9" s="1">
        <v>1</v>
      </c>
      <c r="Y9" s="2">
        <v>13</v>
      </c>
      <c r="Z9" s="1">
        <v>0</v>
      </c>
      <c r="AA9" s="2">
        <f t="shared" si="1"/>
        <v>1</v>
      </c>
      <c r="AB9" s="2">
        <f t="shared" si="0"/>
        <v>1</v>
      </c>
      <c r="AC9" s="2">
        <f t="shared" si="0"/>
        <v>1</v>
      </c>
      <c r="AD9" s="2">
        <f t="shared" si="0"/>
        <v>1</v>
      </c>
      <c r="AE9" s="2">
        <f t="shared" si="0"/>
        <v>1</v>
      </c>
      <c r="AF9" s="2">
        <f t="shared" si="2"/>
        <v>1</v>
      </c>
      <c r="AG9" s="2">
        <v>0</v>
      </c>
      <c r="AH9" s="1">
        <v>1</v>
      </c>
    </row>
    <row r="10" spans="1:34" s="2" customFormat="1">
      <c r="A10" s="1">
        <v>3</v>
      </c>
      <c r="B10" s="2">
        <v>1</v>
      </c>
      <c r="C10" s="2">
        <v>2</v>
      </c>
      <c r="D10" s="2" t="s">
        <v>22</v>
      </c>
      <c r="E10" s="2">
        <v>20</v>
      </c>
      <c r="F10" s="9">
        <v>1</v>
      </c>
      <c r="G10" s="9">
        <v>1</v>
      </c>
      <c r="H10" s="9">
        <v>1</v>
      </c>
      <c r="I10" s="2">
        <v>1</v>
      </c>
      <c r="J10" s="2">
        <v>1</v>
      </c>
      <c r="K10" s="2">
        <v>1</v>
      </c>
      <c r="L10" s="5">
        <v>1</v>
      </c>
      <c r="M10" s="5">
        <v>1</v>
      </c>
      <c r="N10" s="5">
        <v>1</v>
      </c>
      <c r="O10" s="2">
        <v>18380</v>
      </c>
      <c r="P10" s="13">
        <v>1</v>
      </c>
      <c r="Q10" s="13">
        <v>1</v>
      </c>
      <c r="R10" s="13">
        <v>1</v>
      </c>
      <c r="S10" s="13">
        <v>1</v>
      </c>
      <c r="T10" s="23">
        <v>1</v>
      </c>
      <c r="U10" s="23">
        <v>4</v>
      </c>
      <c r="V10" s="13">
        <v>1</v>
      </c>
      <c r="W10" s="2">
        <v>3</v>
      </c>
      <c r="X10" s="2">
        <v>1</v>
      </c>
      <c r="Y10" s="2">
        <v>13</v>
      </c>
      <c r="Z10" s="1">
        <v>1</v>
      </c>
      <c r="AA10" s="2">
        <f t="shared" si="1"/>
        <v>1</v>
      </c>
      <c r="AB10" s="2">
        <f t="shared" si="0"/>
        <v>1</v>
      </c>
      <c r="AC10" s="2">
        <f t="shared" si="0"/>
        <v>1</v>
      </c>
      <c r="AD10" s="2">
        <f t="shared" si="0"/>
        <v>1</v>
      </c>
      <c r="AE10" s="2">
        <f t="shared" si="0"/>
        <v>1</v>
      </c>
      <c r="AF10" s="2">
        <f t="shared" si="2"/>
        <v>0.4</v>
      </c>
      <c r="AG10" s="2">
        <v>0</v>
      </c>
      <c r="AH10" s="2">
        <v>1</v>
      </c>
    </row>
    <row r="11" spans="1:34" s="2" customFormat="1">
      <c r="A11" s="2">
        <v>4</v>
      </c>
      <c r="B11" s="2">
        <v>1</v>
      </c>
      <c r="C11" s="2">
        <v>0</v>
      </c>
      <c r="D11" s="2" t="s">
        <v>15</v>
      </c>
      <c r="E11" s="2">
        <v>1485</v>
      </c>
      <c r="F11" s="9">
        <v>21</v>
      </c>
      <c r="G11" s="9">
        <v>1</v>
      </c>
      <c r="H11" s="9">
        <v>1</v>
      </c>
      <c r="I11" s="2">
        <v>1</v>
      </c>
      <c r="J11" s="2">
        <v>0.5</v>
      </c>
      <c r="K11" s="2">
        <v>0.33329999999999999</v>
      </c>
      <c r="L11" s="5">
        <v>1</v>
      </c>
      <c r="M11" s="5">
        <v>1</v>
      </c>
      <c r="N11" s="5">
        <v>1</v>
      </c>
      <c r="O11" s="2">
        <v>18380</v>
      </c>
      <c r="P11" s="13">
        <v>3</v>
      </c>
      <c r="Q11" s="13">
        <v>3</v>
      </c>
      <c r="R11" s="13">
        <v>3</v>
      </c>
      <c r="S11" s="13">
        <v>3</v>
      </c>
      <c r="T11" s="23">
        <v>3</v>
      </c>
      <c r="U11" s="23">
        <v>2</v>
      </c>
      <c r="V11" s="13">
        <v>1</v>
      </c>
      <c r="W11" s="2">
        <v>4</v>
      </c>
      <c r="X11" s="2">
        <v>3</v>
      </c>
      <c r="Y11" s="2">
        <v>13</v>
      </c>
      <c r="Z11" s="1">
        <v>1</v>
      </c>
      <c r="AA11" s="2">
        <f t="shared" si="1"/>
        <v>0.5</v>
      </c>
      <c r="AB11" s="2">
        <f t="shared" si="0"/>
        <v>0.5</v>
      </c>
      <c r="AC11" s="2">
        <f t="shared" si="0"/>
        <v>0.5</v>
      </c>
      <c r="AD11" s="2">
        <f t="shared" si="0"/>
        <v>0.5</v>
      </c>
      <c r="AE11" s="2">
        <f t="shared" si="0"/>
        <v>0.5</v>
      </c>
      <c r="AF11" s="2">
        <f t="shared" si="2"/>
        <v>0.66666666666666663</v>
      </c>
      <c r="AG11" s="2">
        <v>0</v>
      </c>
      <c r="AH11" s="2">
        <v>0.5</v>
      </c>
    </row>
    <row r="12" spans="1:34" s="2" customFormat="1">
      <c r="A12" s="2">
        <v>4</v>
      </c>
      <c r="B12" s="2">
        <v>1</v>
      </c>
      <c r="C12" s="2">
        <v>1</v>
      </c>
      <c r="D12" s="2" t="s">
        <v>16</v>
      </c>
      <c r="E12" s="2">
        <v>1464</v>
      </c>
      <c r="F12" s="9">
        <v>19</v>
      </c>
      <c r="G12" s="9">
        <v>1</v>
      </c>
      <c r="H12" s="9">
        <v>1</v>
      </c>
      <c r="I12" s="2">
        <v>1</v>
      </c>
      <c r="J12" s="2">
        <v>0.4</v>
      </c>
      <c r="K12" s="2">
        <v>0.25</v>
      </c>
      <c r="L12" s="5">
        <v>1</v>
      </c>
      <c r="M12" s="5">
        <v>1</v>
      </c>
      <c r="N12" s="5">
        <v>1</v>
      </c>
      <c r="O12" s="2">
        <v>18380</v>
      </c>
      <c r="P12" s="13">
        <v>1</v>
      </c>
      <c r="Q12" s="13">
        <v>1</v>
      </c>
      <c r="R12" s="13">
        <v>1</v>
      </c>
      <c r="S12" s="13">
        <v>1</v>
      </c>
      <c r="T12" s="23">
        <v>1</v>
      </c>
      <c r="U12" s="23">
        <v>1</v>
      </c>
      <c r="V12" s="13">
        <v>1</v>
      </c>
      <c r="W12" s="2">
        <v>4</v>
      </c>
      <c r="X12" s="2">
        <v>3</v>
      </c>
      <c r="Y12" s="2">
        <v>13</v>
      </c>
      <c r="Z12" s="1">
        <v>1</v>
      </c>
      <c r="AA12" s="2">
        <f t="shared" si="1"/>
        <v>1</v>
      </c>
      <c r="AB12" s="2">
        <f t="shared" si="0"/>
        <v>1</v>
      </c>
      <c r="AC12" s="2">
        <f t="shared" si="0"/>
        <v>1</v>
      </c>
      <c r="AD12" s="2">
        <f t="shared" si="0"/>
        <v>1</v>
      </c>
      <c r="AE12" s="2">
        <f t="shared" si="0"/>
        <v>1</v>
      </c>
      <c r="AF12" s="2">
        <f t="shared" si="2"/>
        <v>1</v>
      </c>
      <c r="AG12" s="2">
        <v>0</v>
      </c>
      <c r="AH12" s="2">
        <v>1</v>
      </c>
    </row>
    <row r="13" spans="1:34" s="2" customFormat="1">
      <c r="A13" s="2">
        <v>4</v>
      </c>
      <c r="B13" s="2">
        <v>1</v>
      </c>
      <c r="C13" s="2">
        <v>2</v>
      </c>
      <c r="D13" s="2" t="s">
        <v>22</v>
      </c>
      <c r="E13" s="2">
        <v>9</v>
      </c>
      <c r="F13" s="9">
        <v>1</v>
      </c>
      <c r="G13" s="9">
        <v>1</v>
      </c>
      <c r="H13" s="9">
        <v>1</v>
      </c>
      <c r="I13" s="2">
        <v>1</v>
      </c>
      <c r="J13" s="2">
        <v>0.4</v>
      </c>
      <c r="K13" s="2">
        <v>0.25</v>
      </c>
      <c r="L13" s="5">
        <v>1</v>
      </c>
      <c r="M13" s="5">
        <v>1</v>
      </c>
      <c r="N13" s="5">
        <v>1</v>
      </c>
      <c r="O13" s="2">
        <v>18380</v>
      </c>
      <c r="P13" s="13">
        <v>2</v>
      </c>
      <c r="Q13" s="13">
        <v>2</v>
      </c>
      <c r="R13" s="13">
        <v>2</v>
      </c>
      <c r="S13" s="13">
        <v>2</v>
      </c>
      <c r="T13" s="23">
        <v>2</v>
      </c>
      <c r="U13" s="23">
        <v>3</v>
      </c>
      <c r="V13" s="13">
        <v>1</v>
      </c>
      <c r="W13" s="2">
        <v>4</v>
      </c>
      <c r="X13" s="2">
        <v>3</v>
      </c>
      <c r="Y13" s="2">
        <v>13</v>
      </c>
      <c r="Z13" s="1">
        <v>1</v>
      </c>
      <c r="AA13" s="2">
        <f t="shared" si="1"/>
        <v>0.66666666666666663</v>
      </c>
      <c r="AB13" s="2">
        <f t="shared" si="0"/>
        <v>0.66666666666666663</v>
      </c>
      <c r="AC13" s="2">
        <f t="shared" si="0"/>
        <v>0.66666666666666663</v>
      </c>
      <c r="AD13" s="2">
        <f t="shared" si="0"/>
        <v>0.66666666666666663</v>
      </c>
      <c r="AE13" s="2">
        <f t="shared" si="0"/>
        <v>0.66666666666666663</v>
      </c>
      <c r="AF13" s="2">
        <f t="shared" si="2"/>
        <v>0.5</v>
      </c>
      <c r="AG13" s="2">
        <v>0</v>
      </c>
      <c r="AH13" s="2">
        <v>0.66700000000000004</v>
      </c>
    </row>
    <row r="14" spans="1:34">
      <c r="A14">
        <v>5</v>
      </c>
      <c r="B14">
        <v>1</v>
      </c>
      <c r="C14">
        <v>0</v>
      </c>
      <c r="D14" t="s">
        <v>15</v>
      </c>
      <c r="E14">
        <v>1713</v>
      </c>
      <c r="F14" s="8">
        <v>24</v>
      </c>
      <c r="G14" s="8">
        <v>1</v>
      </c>
      <c r="H14" s="8">
        <v>1</v>
      </c>
      <c r="I14">
        <v>1</v>
      </c>
      <c r="J14">
        <v>0.4</v>
      </c>
      <c r="K14">
        <v>0.25</v>
      </c>
      <c r="L14" s="4">
        <v>3</v>
      </c>
      <c r="M14" s="4">
        <v>1</v>
      </c>
      <c r="N14" s="4">
        <v>1</v>
      </c>
      <c r="O14" s="2">
        <v>18380</v>
      </c>
      <c r="P14" s="12">
        <v>4</v>
      </c>
      <c r="Q14" s="12">
        <v>4</v>
      </c>
      <c r="R14" s="12">
        <v>4</v>
      </c>
      <c r="S14" s="12">
        <v>3</v>
      </c>
      <c r="T14" s="22">
        <v>5</v>
      </c>
      <c r="U14" s="22">
        <v>3</v>
      </c>
      <c r="V14" s="13">
        <v>1</v>
      </c>
      <c r="W14">
        <v>4</v>
      </c>
      <c r="X14">
        <v>4</v>
      </c>
      <c r="Y14" s="2">
        <v>13</v>
      </c>
      <c r="Z14" s="1">
        <v>0</v>
      </c>
      <c r="AA14" s="2">
        <f t="shared" si="1"/>
        <v>0.4</v>
      </c>
      <c r="AB14" s="2">
        <f t="shared" si="0"/>
        <v>0.4</v>
      </c>
      <c r="AC14" s="2">
        <f t="shared" si="0"/>
        <v>0.4</v>
      </c>
      <c r="AD14" s="2">
        <f t="shared" si="0"/>
        <v>0.5</v>
      </c>
      <c r="AE14" s="2">
        <f t="shared" si="0"/>
        <v>0.33333333333333337</v>
      </c>
      <c r="AF14" s="2">
        <f t="shared" si="2"/>
        <v>0.5</v>
      </c>
      <c r="AG14" s="2">
        <v>0.5</v>
      </c>
      <c r="AH14" s="2">
        <v>0.33329999999999999</v>
      </c>
    </row>
    <row r="15" spans="1:34">
      <c r="A15">
        <v>5</v>
      </c>
      <c r="B15">
        <v>1</v>
      </c>
      <c r="C15">
        <v>1</v>
      </c>
      <c r="D15" t="s">
        <v>16</v>
      </c>
      <c r="E15">
        <v>3597</v>
      </c>
      <c r="F15" s="8">
        <v>55</v>
      </c>
      <c r="G15" s="8">
        <v>1</v>
      </c>
      <c r="H15" s="8">
        <v>1</v>
      </c>
      <c r="I15">
        <v>2</v>
      </c>
      <c r="J15">
        <v>0.4</v>
      </c>
      <c r="K15">
        <v>0.25</v>
      </c>
      <c r="L15" s="4">
        <v>4</v>
      </c>
      <c r="M15" s="4">
        <v>1</v>
      </c>
      <c r="N15" s="4">
        <v>1</v>
      </c>
      <c r="O15" s="2">
        <v>18380</v>
      </c>
      <c r="P15" s="12">
        <v>3</v>
      </c>
      <c r="Q15" s="12">
        <v>3</v>
      </c>
      <c r="R15" s="12">
        <v>3</v>
      </c>
      <c r="S15" s="12">
        <v>1</v>
      </c>
      <c r="T15" s="22">
        <v>2</v>
      </c>
      <c r="U15" s="22">
        <v>4</v>
      </c>
      <c r="V15" s="13">
        <v>1</v>
      </c>
      <c r="W15">
        <v>4</v>
      </c>
      <c r="X15">
        <v>4</v>
      </c>
      <c r="Y15" s="2">
        <v>13</v>
      </c>
      <c r="Z15" s="1">
        <v>0</v>
      </c>
      <c r="AA15" s="2">
        <f t="shared" si="1"/>
        <v>0.5</v>
      </c>
      <c r="AB15" s="2">
        <f t="shared" si="0"/>
        <v>0.5</v>
      </c>
      <c r="AC15" s="2">
        <f t="shared" si="0"/>
        <v>0.5</v>
      </c>
      <c r="AD15" s="2">
        <f t="shared" si="0"/>
        <v>1</v>
      </c>
      <c r="AE15" s="2">
        <f t="shared" si="0"/>
        <v>0.66666666666666663</v>
      </c>
      <c r="AF15" s="2">
        <f t="shared" si="2"/>
        <v>0.4</v>
      </c>
      <c r="AG15" s="2">
        <v>0.66669999999999996</v>
      </c>
      <c r="AH15" s="2">
        <v>1</v>
      </c>
    </row>
    <row r="16" spans="1:34">
      <c r="A16">
        <v>5</v>
      </c>
      <c r="B16">
        <v>1</v>
      </c>
      <c r="C16">
        <v>2</v>
      </c>
      <c r="D16" t="s">
        <v>22</v>
      </c>
      <c r="E16">
        <v>491</v>
      </c>
      <c r="F16" s="8">
        <v>7</v>
      </c>
      <c r="G16" s="8">
        <v>1</v>
      </c>
      <c r="H16" s="8">
        <v>1</v>
      </c>
      <c r="I16">
        <v>2</v>
      </c>
      <c r="J16">
        <v>0.4</v>
      </c>
      <c r="K16">
        <v>0.25</v>
      </c>
      <c r="L16" s="4">
        <v>1</v>
      </c>
      <c r="M16" s="4">
        <v>1</v>
      </c>
      <c r="N16" s="4">
        <v>1</v>
      </c>
      <c r="O16" s="2">
        <v>18380</v>
      </c>
      <c r="P16" s="12">
        <v>4</v>
      </c>
      <c r="Q16" s="12">
        <v>4</v>
      </c>
      <c r="R16" s="12">
        <v>4</v>
      </c>
      <c r="S16" s="12">
        <v>2</v>
      </c>
      <c r="T16" s="22">
        <v>4</v>
      </c>
      <c r="U16" s="22">
        <v>5</v>
      </c>
      <c r="V16" s="13">
        <v>1</v>
      </c>
      <c r="W16">
        <v>4</v>
      </c>
      <c r="X16">
        <v>4</v>
      </c>
      <c r="Y16" s="2">
        <v>13</v>
      </c>
      <c r="Z16" s="1">
        <v>0</v>
      </c>
      <c r="AA16" s="2">
        <f t="shared" si="1"/>
        <v>0.4</v>
      </c>
      <c r="AB16" s="2">
        <f t="shared" si="0"/>
        <v>0.4</v>
      </c>
      <c r="AC16" s="2">
        <f t="shared" si="0"/>
        <v>0.4</v>
      </c>
      <c r="AD16" s="2">
        <f t="shared" si="0"/>
        <v>0.66666666666666663</v>
      </c>
      <c r="AE16" s="2">
        <f t="shared" si="0"/>
        <v>0.4</v>
      </c>
      <c r="AF16" s="2">
        <f t="shared" si="2"/>
        <v>0.33333333333333337</v>
      </c>
      <c r="AG16" s="2">
        <v>0.4</v>
      </c>
      <c r="AH16" s="2">
        <v>0.5</v>
      </c>
    </row>
    <row r="17" spans="1:34">
      <c r="F17" s="8" t="s">
        <v>33</v>
      </c>
      <c r="G17" s="8" t="s">
        <v>33</v>
      </c>
      <c r="J17" t="s">
        <v>33</v>
      </c>
      <c r="L17" s="4" t="s">
        <v>33</v>
      </c>
      <c r="M17" s="4" t="s">
        <v>33</v>
      </c>
      <c r="V17" s="12" t="s">
        <v>33</v>
      </c>
      <c r="AA17" t="s">
        <v>33</v>
      </c>
      <c r="AB17" t="s">
        <v>33</v>
      </c>
      <c r="AH17" s="2"/>
    </row>
    <row r="18" spans="1:34">
      <c r="F18" s="8">
        <f>AVERAGE(F2:F16)</f>
        <v>42.333333333333336</v>
      </c>
      <c r="G18" s="8">
        <f>AVERAGE(G2:G16)</f>
        <v>1</v>
      </c>
      <c r="J18">
        <f>AVERAGE(J2:J16)</f>
        <v>0.57111333333333336</v>
      </c>
      <c r="L18" s="4">
        <f>AVERAGE(L2:L16)</f>
        <v>2.8666666666666667</v>
      </c>
      <c r="M18" s="4">
        <f>AVERAGE(M2:M16)</f>
        <v>0.96666666666666667</v>
      </c>
      <c r="V18" s="12">
        <f>AVERAGE(V2:V16)</f>
        <v>1</v>
      </c>
      <c r="AA18" s="2">
        <f>AVERAGE(AA2:AA16)</f>
        <v>0.76444444444444448</v>
      </c>
      <c r="AB18" s="2">
        <f>AVERAGE(AB2:AB16)</f>
        <v>0.74222222222222223</v>
      </c>
    </row>
    <row r="19" spans="1:34">
      <c r="F19" s="8" t="s">
        <v>30</v>
      </c>
      <c r="G19" s="8" t="s">
        <v>30</v>
      </c>
      <c r="J19" t="s">
        <v>30</v>
      </c>
      <c r="M19" s="4" t="s">
        <v>30</v>
      </c>
      <c r="V19" s="12" t="s">
        <v>30</v>
      </c>
      <c r="AA19" t="s">
        <v>30</v>
      </c>
      <c r="AB19" t="s">
        <v>30</v>
      </c>
    </row>
    <row r="20" spans="1:34">
      <c r="F20" s="8">
        <f>STDEV(F2:F16)</f>
        <v>57.697074284164366</v>
      </c>
      <c r="G20" s="8">
        <f>STDEV(G2:G16)</f>
        <v>0</v>
      </c>
      <c r="J20">
        <f>STDEV(J2:J16)</f>
        <v>0.24164762972638679</v>
      </c>
      <c r="M20" s="4">
        <f>STDEV(M2:M16)</f>
        <v>0.12909944487358033</v>
      </c>
      <c r="V20" s="12">
        <f>STDEV(V2:V16)</f>
        <v>0</v>
      </c>
      <c r="AA20">
        <f>STDEV(AA2:AA16)</f>
        <v>0.26710281792582291</v>
      </c>
      <c r="AB20">
        <f>STDEV(AB2:AB16)</f>
        <v>0.25987379924569476</v>
      </c>
    </row>
    <row r="21" spans="1:34">
      <c r="G21" s="8" t="s">
        <v>41</v>
      </c>
    </row>
    <row r="22" spans="1:34">
      <c r="G22" s="8">
        <f>AVERAGEIF(Z2:Z16,0,G2:G16)</f>
        <v>1</v>
      </c>
    </row>
    <row r="23" spans="1:34">
      <c r="G23" s="8" t="s">
        <v>40</v>
      </c>
    </row>
    <row r="24" spans="1:34">
      <c r="G24" s="8">
        <f t="array" ref="G24">_xlfn.STDEV.S(IF(Z2:Z16=0,G2:G16))</f>
        <v>0</v>
      </c>
    </row>
    <row r="25" spans="1:34">
      <c r="G25" s="8" t="s">
        <v>42</v>
      </c>
    </row>
    <row r="26" spans="1:34">
      <c r="G26" s="8">
        <f>AVERAGEIF(Z2:Z16,1,G2:G16)</f>
        <v>1</v>
      </c>
    </row>
    <row r="27" spans="1:34">
      <c r="G27" s="8" t="s">
        <v>43</v>
      </c>
    </row>
    <row r="28" spans="1:34">
      <c r="G28" s="8">
        <f t="array" ref="G28">_xlfn.STDEV.S(IF(Z2:Z16=1,G2:G16))</f>
        <v>0</v>
      </c>
    </row>
    <row r="29" spans="1:34" s="2" customFormat="1">
      <c r="A29" s="2">
        <v>1</v>
      </c>
      <c r="B29" s="2">
        <v>2</v>
      </c>
      <c r="C29" s="2">
        <v>3</v>
      </c>
      <c r="D29" s="2" t="s">
        <v>17</v>
      </c>
      <c r="E29" s="2">
        <v>1169</v>
      </c>
      <c r="F29" s="9">
        <v>70</v>
      </c>
      <c r="G29" s="9">
        <v>1</v>
      </c>
      <c r="H29" s="9">
        <v>1</v>
      </c>
      <c r="I29" s="2">
        <v>1</v>
      </c>
      <c r="J29" s="2">
        <v>0.5</v>
      </c>
      <c r="K29" s="2">
        <v>0.33329999999999999</v>
      </c>
      <c r="L29" s="5">
        <v>1</v>
      </c>
      <c r="M29" s="5">
        <v>1</v>
      </c>
      <c r="N29" s="5">
        <v>1</v>
      </c>
      <c r="O29" s="2">
        <v>18380</v>
      </c>
      <c r="P29" s="13">
        <v>3</v>
      </c>
      <c r="Q29" s="13">
        <v>3</v>
      </c>
      <c r="R29" s="13">
        <v>3</v>
      </c>
      <c r="S29" s="13">
        <v>3</v>
      </c>
      <c r="T29" s="23">
        <v>1</v>
      </c>
      <c r="U29" s="23">
        <v>3</v>
      </c>
      <c r="V29" s="13">
        <v>1</v>
      </c>
      <c r="W29" s="2">
        <v>3</v>
      </c>
      <c r="X29" s="2">
        <v>1</v>
      </c>
      <c r="Y29" s="2">
        <v>13</v>
      </c>
      <c r="Z29" s="2">
        <v>1</v>
      </c>
      <c r="AA29" s="2">
        <f>1/P29*2/(1+1/P29)</f>
        <v>0.5</v>
      </c>
      <c r="AB29" s="2">
        <f t="shared" ref="AB29:AF29" si="3">1/Q29*2/(1+1/Q29)</f>
        <v>0.5</v>
      </c>
      <c r="AC29" s="2">
        <f t="shared" si="3"/>
        <v>0.5</v>
      </c>
      <c r="AD29" s="2">
        <f t="shared" si="3"/>
        <v>0.5</v>
      </c>
      <c r="AE29" s="2">
        <f t="shared" si="3"/>
        <v>1</v>
      </c>
      <c r="AF29" s="2">
        <f t="shared" si="3"/>
        <v>0.5</v>
      </c>
      <c r="AG29" s="2">
        <v>0</v>
      </c>
      <c r="AH29" s="2">
        <v>1</v>
      </c>
    </row>
    <row r="30" spans="1:34" s="2" customFormat="1">
      <c r="A30" s="2">
        <v>1</v>
      </c>
      <c r="B30" s="2">
        <v>2</v>
      </c>
      <c r="C30" s="2">
        <v>4</v>
      </c>
      <c r="D30" s="2" t="s">
        <v>18</v>
      </c>
      <c r="E30" s="2">
        <v>7209</v>
      </c>
      <c r="F30" s="9">
        <v>300</v>
      </c>
      <c r="G30" s="9">
        <v>1</v>
      </c>
      <c r="H30" s="9">
        <v>1</v>
      </c>
      <c r="I30" s="2">
        <v>1</v>
      </c>
      <c r="J30" s="2">
        <v>0.5</v>
      </c>
      <c r="K30" s="2">
        <v>0.33329999999999999</v>
      </c>
      <c r="L30" s="5">
        <v>13</v>
      </c>
      <c r="M30" s="5">
        <v>1</v>
      </c>
      <c r="N30" s="5">
        <v>1</v>
      </c>
      <c r="O30" s="2">
        <v>18380</v>
      </c>
      <c r="P30" s="13">
        <v>0</v>
      </c>
      <c r="Q30" s="13">
        <v>0</v>
      </c>
      <c r="R30" s="13">
        <v>0</v>
      </c>
      <c r="S30" s="13">
        <v>0</v>
      </c>
      <c r="T30" s="23">
        <v>0</v>
      </c>
      <c r="U30" s="23">
        <v>0</v>
      </c>
      <c r="V30" s="13">
        <v>1</v>
      </c>
      <c r="W30" s="2">
        <v>3</v>
      </c>
      <c r="X30" s="2">
        <v>1</v>
      </c>
      <c r="Y30" s="2">
        <v>13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3</v>
      </c>
      <c r="D31" t="s">
        <v>17</v>
      </c>
      <c r="E31">
        <v>5897</v>
      </c>
      <c r="F31" s="8">
        <v>284</v>
      </c>
      <c r="G31" s="8">
        <v>1</v>
      </c>
      <c r="H31" s="8">
        <v>1</v>
      </c>
      <c r="I31">
        <v>18</v>
      </c>
      <c r="J31">
        <v>0.66669999999999996</v>
      </c>
      <c r="K31">
        <v>0.5</v>
      </c>
      <c r="L31" s="4">
        <v>9</v>
      </c>
      <c r="M31" s="4">
        <v>1</v>
      </c>
      <c r="N31" s="4">
        <v>1</v>
      </c>
      <c r="O31" s="2">
        <v>18380</v>
      </c>
      <c r="P31" s="12">
        <v>2</v>
      </c>
      <c r="Q31" s="12">
        <v>2</v>
      </c>
      <c r="R31" s="12">
        <v>2</v>
      </c>
      <c r="S31" s="12">
        <v>2</v>
      </c>
      <c r="T31" s="22">
        <v>1</v>
      </c>
      <c r="U31" s="22">
        <v>2</v>
      </c>
      <c r="V31" s="13">
        <v>1</v>
      </c>
      <c r="W31" s="2">
        <v>3</v>
      </c>
      <c r="X31">
        <v>2</v>
      </c>
      <c r="Y31" s="2">
        <v>13</v>
      </c>
      <c r="Z31" s="1">
        <v>0</v>
      </c>
      <c r="AA31" s="2">
        <f t="shared" ref="AA31:AA37" si="4">1/P31*2/(1+1/P31)</f>
        <v>0.66666666666666663</v>
      </c>
      <c r="AB31" s="2">
        <f t="shared" ref="AB31:AB37" si="5">1/Q31*2/(1+1/Q31)</f>
        <v>0.66666666666666663</v>
      </c>
      <c r="AC31" s="2">
        <f t="shared" ref="AC31:AC37" si="6">1/R31*2/(1+1/R31)</f>
        <v>0.66666666666666663</v>
      </c>
      <c r="AD31" s="2">
        <f t="shared" ref="AD31:AD37" si="7">1/S31*2/(1+1/S31)</f>
        <v>0.66666666666666663</v>
      </c>
      <c r="AE31" s="2">
        <f t="shared" ref="AE31:AE37" si="8">1/T31*2/(1+1/T31)</f>
        <v>1</v>
      </c>
      <c r="AF31" s="2">
        <f t="shared" ref="AF31:AF37" si="9">1/U31*2/(1+1/U31)</f>
        <v>0.66666666666666663</v>
      </c>
      <c r="AG31">
        <v>0</v>
      </c>
      <c r="AH31">
        <v>1</v>
      </c>
    </row>
    <row r="32" spans="1:34">
      <c r="A32">
        <v>2</v>
      </c>
      <c r="B32">
        <v>2</v>
      </c>
      <c r="C32">
        <v>4</v>
      </c>
      <c r="D32" t="s">
        <v>18</v>
      </c>
      <c r="E32">
        <v>1169</v>
      </c>
      <c r="F32" s="8">
        <v>39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 s="2">
        <v>18380</v>
      </c>
      <c r="P32" s="12">
        <v>0</v>
      </c>
      <c r="Q32" s="12">
        <v>0</v>
      </c>
      <c r="R32" s="12">
        <v>0</v>
      </c>
      <c r="S32" s="12">
        <v>0</v>
      </c>
      <c r="T32" s="22">
        <v>0</v>
      </c>
      <c r="U32" s="22">
        <v>0</v>
      </c>
      <c r="V32" s="13">
        <v>1</v>
      </c>
      <c r="W32" s="2">
        <v>3</v>
      </c>
      <c r="X32">
        <v>2</v>
      </c>
      <c r="Y32" s="2">
        <v>13</v>
      </c>
      <c r="Z32" s="1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3</v>
      </c>
      <c r="D33" t="s">
        <v>17</v>
      </c>
      <c r="E33">
        <v>1169</v>
      </c>
      <c r="F33" s="8">
        <v>18</v>
      </c>
      <c r="G33" s="8">
        <v>1</v>
      </c>
      <c r="H33" s="8">
        <v>1</v>
      </c>
      <c r="I33">
        <v>1</v>
      </c>
      <c r="J33">
        <v>1</v>
      </c>
      <c r="K33">
        <v>1</v>
      </c>
      <c r="L33" s="4">
        <v>1</v>
      </c>
      <c r="M33" s="4">
        <v>1</v>
      </c>
      <c r="N33" s="4">
        <v>1</v>
      </c>
      <c r="O33" s="2">
        <v>18380</v>
      </c>
      <c r="P33" s="12">
        <v>4</v>
      </c>
      <c r="Q33" s="12">
        <v>4</v>
      </c>
      <c r="R33" s="12">
        <v>4</v>
      </c>
      <c r="S33" s="12">
        <v>4</v>
      </c>
      <c r="T33" s="22">
        <v>1</v>
      </c>
      <c r="U33" s="22">
        <v>3</v>
      </c>
      <c r="V33" s="13">
        <v>1</v>
      </c>
      <c r="W33">
        <v>3</v>
      </c>
      <c r="X33">
        <v>1</v>
      </c>
      <c r="Y33">
        <v>4</v>
      </c>
      <c r="Z33" s="1">
        <v>0</v>
      </c>
      <c r="AA33" s="2">
        <f t="shared" si="4"/>
        <v>0.4</v>
      </c>
      <c r="AB33" s="2">
        <f t="shared" si="5"/>
        <v>0.4</v>
      </c>
      <c r="AC33" s="2">
        <f t="shared" si="6"/>
        <v>0.4</v>
      </c>
      <c r="AD33" s="2">
        <f t="shared" si="7"/>
        <v>0.4</v>
      </c>
      <c r="AE33" s="2">
        <f t="shared" si="8"/>
        <v>1</v>
      </c>
      <c r="AF33" s="2">
        <f t="shared" si="9"/>
        <v>0.5</v>
      </c>
      <c r="AG33" s="2">
        <v>0</v>
      </c>
      <c r="AH33" s="2">
        <v>1</v>
      </c>
    </row>
    <row r="34" spans="1:34">
      <c r="A34">
        <v>3</v>
      </c>
      <c r="B34">
        <v>2</v>
      </c>
      <c r="C34">
        <v>4</v>
      </c>
      <c r="D34" t="s">
        <v>18</v>
      </c>
      <c r="E34">
        <v>1475</v>
      </c>
      <c r="F34" s="8">
        <v>42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18380</v>
      </c>
      <c r="P34" s="12">
        <v>0</v>
      </c>
      <c r="Q34" s="12">
        <v>0</v>
      </c>
      <c r="R34" s="12">
        <v>0</v>
      </c>
      <c r="S34" s="12">
        <v>0</v>
      </c>
      <c r="T34" s="22">
        <v>0</v>
      </c>
      <c r="U34" s="22">
        <v>0</v>
      </c>
      <c r="V34" s="13">
        <v>1</v>
      </c>
      <c r="W34">
        <v>3</v>
      </c>
      <c r="X34">
        <v>1</v>
      </c>
      <c r="Y34">
        <v>4</v>
      </c>
      <c r="Z34" s="1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>
      <c r="A35" s="2">
        <v>4</v>
      </c>
      <c r="B35" s="2">
        <v>2</v>
      </c>
      <c r="C35" s="2">
        <v>3</v>
      </c>
      <c r="D35" s="2" t="s">
        <v>17</v>
      </c>
      <c r="E35" s="2">
        <v>20</v>
      </c>
      <c r="F35" s="9">
        <v>1</v>
      </c>
      <c r="G35" s="9">
        <v>1</v>
      </c>
      <c r="H35" s="9">
        <v>1</v>
      </c>
      <c r="I35" s="2">
        <v>1</v>
      </c>
      <c r="J35" s="2">
        <v>0.4</v>
      </c>
      <c r="K35" s="2">
        <v>0.25</v>
      </c>
      <c r="L35" s="5">
        <v>1</v>
      </c>
      <c r="M35" s="5">
        <v>1</v>
      </c>
      <c r="N35" s="5">
        <v>1</v>
      </c>
      <c r="O35" s="2">
        <v>18380</v>
      </c>
      <c r="P35" s="13">
        <v>4</v>
      </c>
      <c r="Q35" s="13">
        <v>4</v>
      </c>
      <c r="R35" s="13">
        <v>4</v>
      </c>
      <c r="S35" s="13">
        <v>4</v>
      </c>
      <c r="T35" s="23">
        <v>4</v>
      </c>
      <c r="U35" s="23">
        <v>2</v>
      </c>
      <c r="V35" s="13">
        <v>1</v>
      </c>
      <c r="W35" s="2">
        <v>4</v>
      </c>
      <c r="X35" s="2">
        <v>3</v>
      </c>
      <c r="Y35" s="2">
        <v>6</v>
      </c>
      <c r="Z35" s="2">
        <v>1</v>
      </c>
      <c r="AA35" s="2">
        <f t="shared" si="4"/>
        <v>0.4</v>
      </c>
      <c r="AB35" s="2">
        <f t="shared" si="5"/>
        <v>0.4</v>
      </c>
      <c r="AC35" s="2">
        <f t="shared" si="6"/>
        <v>0.4</v>
      </c>
      <c r="AD35" s="2">
        <f t="shared" si="7"/>
        <v>0.4</v>
      </c>
      <c r="AE35" s="2">
        <f t="shared" si="8"/>
        <v>0.4</v>
      </c>
      <c r="AF35" s="2">
        <f t="shared" si="9"/>
        <v>0.66666666666666663</v>
      </c>
      <c r="AG35" s="2">
        <v>0</v>
      </c>
      <c r="AH35" s="2">
        <v>1</v>
      </c>
    </row>
    <row r="36" spans="1:34" s="3" customFormat="1">
      <c r="A36" s="3">
        <v>4</v>
      </c>
      <c r="B36" s="3">
        <v>2</v>
      </c>
      <c r="C36" s="3">
        <v>4</v>
      </c>
      <c r="D36" s="3" t="s">
        <v>18</v>
      </c>
      <c r="E36" s="3">
        <v>21</v>
      </c>
      <c r="F36" s="11">
        <v>1</v>
      </c>
      <c r="G36" s="11">
        <v>1</v>
      </c>
      <c r="H36" s="11">
        <v>1</v>
      </c>
      <c r="I36" s="3">
        <v>1</v>
      </c>
      <c r="J36" s="3">
        <v>0</v>
      </c>
      <c r="K36" s="3">
        <v>0</v>
      </c>
      <c r="L36" s="7">
        <v>1</v>
      </c>
      <c r="M36" s="7">
        <v>1</v>
      </c>
      <c r="N36" s="7">
        <v>1</v>
      </c>
      <c r="O36" s="2">
        <v>18380</v>
      </c>
      <c r="P36" s="15">
        <v>0</v>
      </c>
      <c r="Q36" s="15">
        <v>0</v>
      </c>
      <c r="R36" s="15">
        <v>0</v>
      </c>
      <c r="S36" s="15">
        <v>0</v>
      </c>
      <c r="T36" s="25">
        <v>0</v>
      </c>
      <c r="U36" s="25">
        <v>0</v>
      </c>
      <c r="V36" s="13">
        <v>1</v>
      </c>
      <c r="W36" s="3">
        <v>4</v>
      </c>
      <c r="X36" s="3">
        <v>3</v>
      </c>
      <c r="Y36" s="3">
        <v>6</v>
      </c>
      <c r="Z36" s="3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3">
        <v>0</v>
      </c>
      <c r="AH36" s="3">
        <v>0</v>
      </c>
    </row>
    <row r="37" spans="1:34">
      <c r="A37">
        <v>5</v>
      </c>
      <c r="B37">
        <v>2</v>
      </c>
      <c r="C37">
        <v>3</v>
      </c>
      <c r="D37" t="s">
        <v>17</v>
      </c>
      <c r="E37">
        <v>491</v>
      </c>
      <c r="F37" s="8">
        <v>26</v>
      </c>
      <c r="G37" s="8">
        <v>1</v>
      </c>
      <c r="H37" s="8">
        <v>1</v>
      </c>
      <c r="I37">
        <v>2</v>
      </c>
      <c r="J37">
        <v>0.4</v>
      </c>
      <c r="K37">
        <v>0.25</v>
      </c>
      <c r="L37" s="4">
        <v>1</v>
      </c>
      <c r="M37" s="4">
        <v>1</v>
      </c>
      <c r="N37" s="4">
        <v>1</v>
      </c>
      <c r="O37" s="2">
        <v>18380</v>
      </c>
      <c r="P37" s="12">
        <v>2</v>
      </c>
      <c r="Q37" s="12">
        <v>2</v>
      </c>
      <c r="R37" s="12">
        <v>2</v>
      </c>
      <c r="S37" s="12">
        <v>3</v>
      </c>
      <c r="T37" s="22">
        <v>3</v>
      </c>
      <c r="U37" s="22">
        <v>1</v>
      </c>
      <c r="V37" s="13">
        <v>1</v>
      </c>
      <c r="W37">
        <v>4</v>
      </c>
      <c r="X37">
        <v>4</v>
      </c>
      <c r="Y37">
        <v>6</v>
      </c>
      <c r="Z37" s="1">
        <v>0</v>
      </c>
      <c r="AA37" s="2">
        <f t="shared" si="4"/>
        <v>0.66666666666666663</v>
      </c>
      <c r="AB37" s="2">
        <f t="shared" si="5"/>
        <v>0.66666666666666663</v>
      </c>
      <c r="AC37" s="2">
        <f t="shared" si="6"/>
        <v>0.66666666666666663</v>
      </c>
      <c r="AD37" s="2">
        <f t="shared" si="7"/>
        <v>0.5</v>
      </c>
      <c r="AE37" s="2">
        <f t="shared" si="8"/>
        <v>0.5</v>
      </c>
      <c r="AF37" s="2">
        <f t="shared" si="9"/>
        <v>1</v>
      </c>
      <c r="AG37" s="2">
        <v>0.33300000000000002</v>
      </c>
      <c r="AH37" s="2">
        <v>0.4</v>
      </c>
    </row>
    <row r="38" spans="1:34" s="1" customFormat="1">
      <c r="A38" s="1">
        <v>5</v>
      </c>
      <c r="B38" s="1">
        <v>2</v>
      </c>
      <c r="C38" s="1">
        <v>4</v>
      </c>
      <c r="D38" s="1" t="s">
        <v>18</v>
      </c>
      <c r="E38" s="1">
        <v>2025</v>
      </c>
      <c r="F38" s="10">
        <v>57</v>
      </c>
      <c r="G38" s="10">
        <v>1</v>
      </c>
      <c r="H38" s="10">
        <v>1</v>
      </c>
      <c r="I38" s="1">
        <v>1</v>
      </c>
      <c r="J38" s="1">
        <v>0</v>
      </c>
      <c r="K38" s="1">
        <v>0</v>
      </c>
      <c r="L38" s="6">
        <v>2</v>
      </c>
      <c r="M38" s="6">
        <v>1</v>
      </c>
      <c r="N38" s="6">
        <v>1</v>
      </c>
      <c r="O38" s="2">
        <v>18380</v>
      </c>
      <c r="P38" s="14">
        <v>0</v>
      </c>
      <c r="Q38" s="14">
        <v>0</v>
      </c>
      <c r="R38" s="14">
        <v>0</v>
      </c>
      <c r="S38" s="14">
        <v>0</v>
      </c>
      <c r="T38" s="24">
        <v>0</v>
      </c>
      <c r="U38" s="24">
        <v>0</v>
      </c>
      <c r="V38" s="13">
        <v>1</v>
      </c>
      <c r="W38" s="1">
        <v>4</v>
      </c>
      <c r="X38" s="1">
        <v>4</v>
      </c>
      <c r="Y38" s="1">
        <v>6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2">
        <v>0</v>
      </c>
      <c r="AH38" s="2">
        <v>0</v>
      </c>
    </row>
    <row r="39" spans="1:34">
      <c r="G39" s="8" t="s">
        <v>33</v>
      </c>
    </row>
    <row r="40" spans="1:34">
      <c r="G40" s="8">
        <f>AVERAGE(G29:G38)</f>
        <v>1</v>
      </c>
    </row>
    <row r="41" spans="1:34">
      <c r="G41" s="8" t="s">
        <v>30</v>
      </c>
    </row>
    <row r="42" spans="1:34">
      <c r="G42" s="8">
        <f>STDEV(G29:G38)</f>
        <v>0</v>
      </c>
    </row>
    <row r="43" spans="1:34">
      <c r="G43" s="8" t="s">
        <v>41</v>
      </c>
    </row>
    <row r="44" spans="1:34">
      <c r="G44" s="8">
        <f>AVERAGEIF(Z29:Z38,0,G29:G38)</f>
        <v>1</v>
      </c>
    </row>
    <row r="45" spans="1:34">
      <c r="G45" s="8" t="s">
        <v>40</v>
      </c>
    </row>
    <row r="46" spans="1:34">
      <c r="G46" s="8">
        <f t="array" ref="G46">_xlfn.STDEV.S(IF(Z29:Z38=0,G29:G38))</f>
        <v>0</v>
      </c>
    </row>
    <row r="47" spans="1:34">
      <c r="G47" s="8" t="s">
        <v>42</v>
      </c>
    </row>
    <row r="48" spans="1:34">
      <c r="G48" s="8">
        <f>AVERAGEIF(Z29:Z38,1,G29:G38)</f>
        <v>1</v>
      </c>
    </row>
    <row r="49" spans="1:34">
      <c r="G49" s="8" t="s">
        <v>43</v>
      </c>
    </row>
    <row r="50" spans="1:34">
      <c r="G50" s="8">
        <f t="array" ref="G50">_xlfn.STDEV.S(IF(Z29:Z38=1,G29:G38))</f>
        <v>0</v>
      </c>
    </row>
    <row r="51" spans="1:34" s="2" customFormat="1">
      <c r="A51" s="2">
        <v>1</v>
      </c>
      <c r="B51" s="2">
        <v>3</v>
      </c>
      <c r="C51" s="2">
        <v>5</v>
      </c>
      <c r="D51" s="2" t="s">
        <v>19</v>
      </c>
      <c r="E51" s="2">
        <v>1485</v>
      </c>
      <c r="F51" s="9">
        <v>47</v>
      </c>
      <c r="G51" s="9">
        <v>1</v>
      </c>
      <c r="H51" s="9">
        <v>1</v>
      </c>
      <c r="I51" s="2">
        <v>1</v>
      </c>
      <c r="J51" s="2">
        <v>0.66669999999999996</v>
      </c>
      <c r="K51" s="2">
        <v>0.5</v>
      </c>
      <c r="L51" s="5">
        <v>1</v>
      </c>
      <c r="M51" s="5">
        <v>1</v>
      </c>
      <c r="N51" s="5">
        <v>1</v>
      </c>
      <c r="O51" s="2">
        <v>18380</v>
      </c>
      <c r="P51" s="13" t="s">
        <v>20</v>
      </c>
      <c r="Q51" s="13" t="s">
        <v>20</v>
      </c>
      <c r="R51" s="13" t="s">
        <v>21</v>
      </c>
      <c r="S51" s="13" t="s">
        <v>34</v>
      </c>
      <c r="T51" s="23" t="s">
        <v>20</v>
      </c>
      <c r="U51" s="23" t="s">
        <v>20</v>
      </c>
      <c r="V51" s="13">
        <f>1*2</f>
        <v>2</v>
      </c>
      <c r="W51" s="2">
        <v>3</v>
      </c>
      <c r="X51" s="2">
        <v>1</v>
      </c>
      <c r="Y51" s="2">
        <v>13</v>
      </c>
      <c r="Z51" s="2">
        <v>1</v>
      </c>
      <c r="AA51" s="2">
        <f>(P56+P61+2)/(P56*P61+P56+P61+1)</f>
        <v>0.58333333333333337</v>
      </c>
      <c r="AB51" s="2">
        <f t="shared" ref="AB51:AF51" si="10">(Q56+Q61+2)/(Q56*Q61+Q56+Q61+1)</f>
        <v>0.58333333333333337</v>
      </c>
      <c r="AC51" s="2">
        <f t="shared" si="10"/>
        <v>0.75</v>
      </c>
      <c r="AD51" s="2">
        <f t="shared" si="10"/>
        <v>1</v>
      </c>
      <c r="AE51" s="2">
        <f t="shared" si="10"/>
        <v>0.58333333333333337</v>
      </c>
      <c r="AF51" s="2">
        <f t="shared" si="10"/>
        <v>0.58333333333333337</v>
      </c>
      <c r="AG51" s="2">
        <v>0.58330000000000004</v>
      </c>
      <c r="AH51" s="2">
        <v>0.58333299999999999</v>
      </c>
    </row>
    <row r="52" spans="1:34">
      <c r="A52">
        <v>2</v>
      </c>
      <c r="B52">
        <v>3</v>
      </c>
      <c r="C52" s="2">
        <v>5</v>
      </c>
      <c r="D52" t="s">
        <v>19</v>
      </c>
      <c r="E52">
        <v>11107</v>
      </c>
      <c r="F52" s="8">
        <v>305</v>
      </c>
      <c r="G52" s="8">
        <v>1</v>
      </c>
      <c r="H52" s="8">
        <v>1</v>
      </c>
      <c r="I52">
        <v>4</v>
      </c>
      <c r="J52">
        <v>0.66669999999999996</v>
      </c>
      <c r="K52">
        <v>0.5</v>
      </c>
      <c r="L52" s="4">
        <v>9</v>
      </c>
      <c r="M52" s="4">
        <v>1</v>
      </c>
      <c r="N52" s="4">
        <v>1</v>
      </c>
      <c r="O52" s="2">
        <v>18380</v>
      </c>
      <c r="P52" s="14" t="s">
        <v>24</v>
      </c>
      <c r="Q52" s="14" t="s">
        <v>24</v>
      </c>
      <c r="R52" s="14" t="s">
        <v>24</v>
      </c>
      <c r="S52" s="14" t="s">
        <v>34</v>
      </c>
      <c r="T52" s="24" t="s">
        <v>20</v>
      </c>
      <c r="U52" s="24" t="s">
        <v>20</v>
      </c>
      <c r="V52" s="13">
        <f t="shared" ref="V52:V54" si="11">1*2</f>
        <v>2</v>
      </c>
      <c r="W52">
        <v>4</v>
      </c>
      <c r="X52">
        <v>2</v>
      </c>
      <c r="Y52">
        <v>13</v>
      </c>
      <c r="Z52" s="1">
        <v>0</v>
      </c>
      <c r="AA52" s="2">
        <f t="shared" ref="AA52:AA55" si="12">(P57+P62+2)/(P57*P62+P57+P62+1)</f>
        <v>0.45</v>
      </c>
      <c r="AB52" s="2">
        <f t="shared" ref="AB52:AB55" si="13">(Q57+Q62+2)/(Q57*Q62+Q57+Q62+1)</f>
        <v>0.45</v>
      </c>
      <c r="AC52" s="2">
        <f t="shared" ref="AC52:AC55" si="14">(R57+R62+2)/(R57*R62+R57+R62+1)</f>
        <v>0.45</v>
      </c>
      <c r="AD52" s="2">
        <f t="shared" ref="AD52:AD55" si="15">(S57+S62+2)/(S57*S62+S57+S62+1)</f>
        <v>1</v>
      </c>
      <c r="AE52" s="2">
        <f t="shared" ref="AE52:AE55" si="16">(T57+T62+2)/(T57*T62+T57+T62+1)</f>
        <v>0.58333333333333337</v>
      </c>
      <c r="AF52" s="2">
        <f t="shared" ref="AF52:AF55" si="17">(U57+U62+2)/(U57*U62+U57+U62+1)</f>
        <v>0.58333333333333337</v>
      </c>
      <c r="AG52">
        <v>0.83333000000000002</v>
      </c>
      <c r="AH52">
        <v>0.83333000000000002</v>
      </c>
    </row>
    <row r="53" spans="1:34">
      <c r="A53">
        <v>3</v>
      </c>
      <c r="B53">
        <v>3</v>
      </c>
      <c r="C53" s="2">
        <v>5</v>
      </c>
      <c r="D53" t="s">
        <v>19</v>
      </c>
      <c r="E53">
        <v>8378</v>
      </c>
      <c r="F53" s="8">
        <v>255</v>
      </c>
      <c r="G53" s="8">
        <v>1</v>
      </c>
      <c r="H53" s="8">
        <v>1</v>
      </c>
      <c r="I53">
        <v>1</v>
      </c>
      <c r="J53">
        <v>0.8</v>
      </c>
      <c r="K53">
        <v>0.66669999999999996</v>
      </c>
      <c r="L53" s="4">
        <v>1</v>
      </c>
      <c r="M53" s="4">
        <v>1</v>
      </c>
      <c r="N53" s="4">
        <v>1</v>
      </c>
      <c r="O53" s="2">
        <v>18380</v>
      </c>
      <c r="P53" s="14" t="s">
        <v>46</v>
      </c>
      <c r="Q53" s="14">
        <v>1</v>
      </c>
      <c r="R53" s="14">
        <v>2</v>
      </c>
      <c r="S53" s="14">
        <v>3</v>
      </c>
      <c r="T53" s="24" t="s">
        <v>68</v>
      </c>
      <c r="U53" s="24" t="s">
        <v>68</v>
      </c>
      <c r="V53" s="13">
        <f t="shared" si="11"/>
        <v>2</v>
      </c>
      <c r="W53">
        <v>3</v>
      </c>
      <c r="X53">
        <v>1</v>
      </c>
      <c r="Y53">
        <v>4</v>
      </c>
      <c r="Z53" s="1">
        <v>0</v>
      </c>
      <c r="AA53" s="2">
        <f t="shared" si="12"/>
        <v>0.53333333333333333</v>
      </c>
      <c r="AB53" s="2">
        <f t="shared" si="13"/>
        <v>1.5</v>
      </c>
      <c r="AC53" s="2">
        <f t="shared" si="14"/>
        <v>1.3333333333333333</v>
      </c>
      <c r="AD53" s="2">
        <f t="shared" si="15"/>
        <v>1.25</v>
      </c>
      <c r="AE53" s="2">
        <f t="shared" si="16"/>
        <v>0.53333333333333333</v>
      </c>
      <c r="AF53" s="2">
        <f t="shared" si="17"/>
        <v>0.53333333333333333</v>
      </c>
      <c r="AG53">
        <v>0.5</v>
      </c>
      <c r="AH53">
        <v>0.35555599999999998</v>
      </c>
    </row>
    <row r="54" spans="1:34" s="2" customFormat="1">
      <c r="A54" s="2">
        <v>4</v>
      </c>
      <c r="B54" s="2">
        <v>3</v>
      </c>
      <c r="C54" s="2">
        <v>5</v>
      </c>
      <c r="D54" s="2" t="s">
        <v>19</v>
      </c>
      <c r="E54" s="2">
        <v>5000</v>
      </c>
      <c r="F54" s="9">
        <v>68</v>
      </c>
      <c r="G54" s="9">
        <v>1</v>
      </c>
      <c r="H54" s="9">
        <v>1</v>
      </c>
      <c r="I54" s="2">
        <v>1</v>
      </c>
      <c r="J54" s="2">
        <v>0.66669999999999996</v>
      </c>
      <c r="K54" s="2">
        <v>0.5</v>
      </c>
      <c r="L54" s="5">
        <v>5</v>
      </c>
      <c r="M54" s="5">
        <v>0.8</v>
      </c>
      <c r="N54" s="5">
        <v>0.66669999999999996</v>
      </c>
      <c r="O54" s="2">
        <v>18380</v>
      </c>
      <c r="P54" s="13" t="s">
        <v>26</v>
      </c>
      <c r="Q54" s="13" t="s">
        <v>26</v>
      </c>
      <c r="R54" s="13" t="s">
        <v>26</v>
      </c>
      <c r="S54" s="13" t="s">
        <v>53</v>
      </c>
      <c r="T54" s="23" t="s">
        <v>24</v>
      </c>
      <c r="U54" s="23" t="s">
        <v>69</v>
      </c>
      <c r="V54" s="13">
        <f t="shared" si="11"/>
        <v>2</v>
      </c>
      <c r="W54" s="2">
        <v>4</v>
      </c>
      <c r="X54" s="2">
        <v>3</v>
      </c>
      <c r="Y54" s="2">
        <v>6</v>
      </c>
      <c r="Z54" s="2">
        <v>1</v>
      </c>
      <c r="AA54" s="2">
        <f t="shared" si="12"/>
        <v>0.7</v>
      </c>
      <c r="AB54" s="2">
        <f t="shared" si="13"/>
        <v>0.7</v>
      </c>
      <c r="AC54" s="2">
        <f t="shared" si="14"/>
        <v>0.7</v>
      </c>
      <c r="AD54" s="2">
        <f t="shared" si="15"/>
        <v>0.45</v>
      </c>
      <c r="AE54" s="2">
        <f t="shared" si="16"/>
        <v>0.45</v>
      </c>
      <c r="AF54" s="2">
        <f t="shared" si="17"/>
        <v>0.66666666666666663</v>
      </c>
      <c r="AG54" s="2">
        <v>0</v>
      </c>
      <c r="AH54" s="2">
        <v>0.45</v>
      </c>
    </row>
    <row r="55" spans="1:34">
      <c r="A55">
        <v>5</v>
      </c>
      <c r="B55">
        <v>3</v>
      </c>
      <c r="C55" s="2">
        <v>5</v>
      </c>
      <c r="D55" t="s">
        <v>19</v>
      </c>
      <c r="E55">
        <v>7004</v>
      </c>
      <c r="F55" s="8">
        <v>177</v>
      </c>
      <c r="G55" s="8">
        <v>0.85699999999999998</v>
      </c>
      <c r="H55" s="8">
        <v>0.75</v>
      </c>
      <c r="I55">
        <v>2</v>
      </c>
      <c r="J55">
        <v>0.66669999999999996</v>
      </c>
      <c r="K55">
        <v>0.5</v>
      </c>
      <c r="L55" s="4">
        <v>10</v>
      </c>
      <c r="M55" s="4">
        <v>0.85699999999999998</v>
      </c>
      <c r="N55" s="4">
        <v>0.75</v>
      </c>
      <c r="O55" s="2">
        <v>18380</v>
      </c>
      <c r="P55" s="12" t="s">
        <v>54</v>
      </c>
      <c r="Q55" s="12" t="s">
        <v>54</v>
      </c>
      <c r="R55" s="12" t="s">
        <v>54</v>
      </c>
      <c r="S55" s="12" t="s">
        <v>55</v>
      </c>
      <c r="T55" s="22" t="s">
        <v>70</v>
      </c>
      <c r="U55" s="22" t="s">
        <v>54</v>
      </c>
      <c r="V55" s="13">
        <f>1*3</f>
        <v>3</v>
      </c>
      <c r="W55">
        <v>4</v>
      </c>
      <c r="X55">
        <v>4</v>
      </c>
      <c r="Y55">
        <v>6</v>
      </c>
      <c r="Z55" s="1">
        <v>0</v>
      </c>
      <c r="AA55" s="2">
        <f t="shared" si="12"/>
        <v>0.45</v>
      </c>
      <c r="AB55" s="2">
        <f t="shared" si="13"/>
        <v>0.45</v>
      </c>
      <c r="AC55" s="2">
        <f t="shared" si="14"/>
        <v>0.45</v>
      </c>
      <c r="AD55" s="2">
        <f t="shared" si="15"/>
        <v>0.83333333333333337</v>
      </c>
      <c r="AE55" s="2">
        <f t="shared" si="16"/>
        <v>0.36666666666666664</v>
      </c>
      <c r="AF55" s="2">
        <f t="shared" si="17"/>
        <v>0.45</v>
      </c>
      <c r="AG55">
        <v>0.5222</v>
      </c>
      <c r="AH55">
        <v>0.5</v>
      </c>
    </row>
    <row r="56" spans="1:34">
      <c r="G56" s="8" t="s">
        <v>33</v>
      </c>
      <c r="P56" s="8" t="str">
        <f>LEFT(P51,FIND(",", P51)-1)</f>
        <v>2</v>
      </c>
      <c r="Q56" s="8" t="str">
        <f t="shared" ref="Q56:U56" si="18">LEFT(Q51,FIND(",", Q51)-1)</f>
        <v>2</v>
      </c>
      <c r="R56" s="8" t="str">
        <f t="shared" si="18"/>
        <v>1</v>
      </c>
      <c r="S56" s="8" t="str">
        <f t="shared" si="18"/>
        <v>1</v>
      </c>
      <c r="T56" s="8" t="str">
        <f t="shared" si="18"/>
        <v>2</v>
      </c>
      <c r="U56" s="8" t="str">
        <f t="shared" si="18"/>
        <v>2</v>
      </c>
    </row>
    <row r="57" spans="1:34">
      <c r="G57" s="8">
        <f>AVERAGE(G51:G55)</f>
        <v>0.97140000000000004</v>
      </c>
      <c r="P57" s="8" t="str">
        <f t="shared" ref="P57:U57" si="19">LEFT(P52,FIND(",", P52)-1)</f>
        <v>3</v>
      </c>
      <c r="Q57" s="8" t="str">
        <f t="shared" si="19"/>
        <v>3</v>
      </c>
      <c r="R57" s="8" t="str">
        <f t="shared" si="19"/>
        <v>3</v>
      </c>
      <c r="S57" s="8" t="str">
        <f t="shared" si="19"/>
        <v>1</v>
      </c>
      <c r="T57" s="8" t="str">
        <f t="shared" si="19"/>
        <v>2</v>
      </c>
      <c r="U57" s="8" t="str">
        <f t="shared" si="19"/>
        <v>2</v>
      </c>
    </row>
    <row r="58" spans="1:34">
      <c r="G58" s="8" t="s">
        <v>30</v>
      </c>
      <c r="P58" s="8" t="str">
        <f t="shared" ref="P58:U58" si="20">LEFT(P53,FIND(",", P53)-1)</f>
        <v>2</v>
      </c>
      <c r="Q58" s="8">
        <v>1</v>
      </c>
      <c r="R58" s="8">
        <v>2</v>
      </c>
      <c r="S58" s="8">
        <v>3</v>
      </c>
      <c r="T58" s="8" t="str">
        <f t="shared" si="20"/>
        <v>4</v>
      </c>
      <c r="U58" s="8" t="str">
        <f t="shared" si="20"/>
        <v>4</v>
      </c>
    </row>
    <row r="59" spans="1:34">
      <c r="G59" s="8">
        <f>STDEV(G51:G55)</f>
        <v>6.3951544156493997E-2</v>
      </c>
      <c r="P59" s="8" t="str">
        <f t="shared" ref="P59:U59" si="21">LEFT(P54,FIND(",", P54)-1)</f>
        <v>1</v>
      </c>
      <c r="Q59" s="8" t="str">
        <f t="shared" si="21"/>
        <v>1</v>
      </c>
      <c r="R59" s="8" t="str">
        <f t="shared" si="21"/>
        <v>1</v>
      </c>
      <c r="S59" s="8" t="str">
        <f t="shared" si="21"/>
        <v>4</v>
      </c>
      <c r="T59" s="8" t="str">
        <f t="shared" si="21"/>
        <v>3</v>
      </c>
      <c r="U59" s="8" t="str">
        <f t="shared" si="21"/>
        <v>2</v>
      </c>
    </row>
    <row r="60" spans="1:34">
      <c r="G60" s="8" t="s">
        <v>41</v>
      </c>
      <c r="P60" s="8" t="str">
        <f t="shared" ref="P60:U60" si="22">LEFT(P55,FIND(",", P55)-1)</f>
        <v>3</v>
      </c>
      <c r="Q60" s="8" t="str">
        <f t="shared" si="22"/>
        <v>3</v>
      </c>
      <c r="R60" s="8" t="str">
        <f t="shared" si="22"/>
        <v>3</v>
      </c>
      <c r="S60" s="8" t="str">
        <f t="shared" si="22"/>
        <v>1</v>
      </c>
      <c r="T60" s="8" t="str">
        <f t="shared" si="22"/>
        <v>5</v>
      </c>
      <c r="U60" s="8" t="str">
        <f t="shared" si="22"/>
        <v>3</v>
      </c>
    </row>
    <row r="61" spans="1:34">
      <c r="G61" s="8">
        <f>AVERAGEIF(Z46:Z55,0,G46:G55)</f>
        <v>0.95233333333333337</v>
      </c>
      <c r="P61" s="26" t="str">
        <f>RIGHT(P51,LEN(P51) -FIND(",", P51))</f>
        <v>3</v>
      </c>
      <c r="Q61" s="26" t="str">
        <f t="shared" ref="Q61:U61" si="23">RIGHT(Q51,LEN(Q51) -FIND(",", Q51))</f>
        <v>3</v>
      </c>
      <c r="R61" s="26" t="str">
        <f t="shared" si="23"/>
        <v>3</v>
      </c>
      <c r="S61" s="26" t="str">
        <f t="shared" si="23"/>
        <v>1</v>
      </c>
      <c r="T61" s="26" t="str">
        <f t="shared" si="23"/>
        <v>3</v>
      </c>
      <c r="U61" s="26" t="str">
        <f t="shared" si="23"/>
        <v>3</v>
      </c>
    </row>
    <row r="62" spans="1:34">
      <c r="A62" s="2" t="s">
        <v>36</v>
      </c>
      <c r="G62" s="8" t="s">
        <v>40</v>
      </c>
      <c r="P62" s="26" t="str">
        <f t="shared" ref="P62:U62" si="24">RIGHT(P52,LEN(P52) -FIND(",", P52))</f>
        <v>4</v>
      </c>
      <c r="Q62" s="26" t="str">
        <f t="shared" si="24"/>
        <v>4</v>
      </c>
      <c r="R62" s="26" t="str">
        <f t="shared" si="24"/>
        <v>4</v>
      </c>
      <c r="S62" s="26" t="str">
        <f t="shared" si="24"/>
        <v>1</v>
      </c>
      <c r="T62" s="26" t="str">
        <f t="shared" si="24"/>
        <v>3</v>
      </c>
      <c r="U62" s="26" t="str">
        <f t="shared" si="24"/>
        <v>3</v>
      </c>
    </row>
    <row r="63" spans="1:34">
      <c r="A63" s="2" t="s">
        <v>37</v>
      </c>
      <c r="G63" s="8">
        <f t="array" ref="G63">_xlfn.STDEV.S(IF(Z46:Z55=0,G46:G55))</f>
        <v>0.50100715231088933</v>
      </c>
      <c r="P63" s="26" t="str">
        <f t="shared" ref="P63:U63" si="25">RIGHT(P53,LEN(P53) -FIND(",", P53))</f>
        <v>4</v>
      </c>
      <c r="Q63" s="26">
        <v>0</v>
      </c>
      <c r="R63" s="26">
        <v>0</v>
      </c>
      <c r="S63" s="26">
        <v>0</v>
      </c>
      <c r="T63" s="26" t="str">
        <f t="shared" si="25"/>
        <v>2</v>
      </c>
      <c r="U63" s="26" t="str">
        <f t="shared" si="25"/>
        <v>2</v>
      </c>
    </row>
    <row r="64" spans="1:34">
      <c r="G64" s="8" t="s">
        <v>42</v>
      </c>
      <c r="P64" s="26" t="str">
        <f t="shared" ref="P64:U64" si="26">RIGHT(P54,LEN(P54) -FIND(",", P54))</f>
        <v>4</v>
      </c>
      <c r="Q64" s="26" t="str">
        <f t="shared" si="26"/>
        <v>4</v>
      </c>
      <c r="R64" s="26" t="str">
        <f t="shared" si="26"/>
        <v>4</v>
      </c>
      <c r="S64" s="26" t="str">
        <f t="shared" si="26"/>
        <v>3</v>
      </c>
      <c r="T64" s="26" t="str">
        <f t="shared" si="26"/>
        <v>4</v>
      </c>
      <c r="U64" s="26" t="str">
        <f t="shared" si="26"/>
        <v>2</v>
      </c>
    </row>
    <row r="65" spans="7:21">
      <c r="G65" s="8">
        <f>AVERAGEIF(Z46:Z55,1,G46:G55)</f>
        <v>1</v>
      </c>
      <c r="P65" s="26">
        <v>4</v>
      </c>
      <c r="Q65" s="26">
        <v>4</v>
      </c>
      <c r="R65" s="26">
        <v>4</v>
      </c>
      <c r="S65" s="26">
        <v>2</v>
      </c>
      <c r="T65" s="26">
        <v>4</v>
      </c>
      <c r="U65" s="26">
        <v>4</v>
      </c>
    </row>
    <row r="66" spans="7:21">
      <c r="G66" s="8" t="s">
        <v>43</v>
      </c>
    </row>
    <row r="67" spans="7:21">
      <c r="G67" s="8">
        <f t="array" ref="G67">_xlfn.STDEV.S(IF(Z46:Z55=1,G46:G55))</f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5"/>
  <sheetViews>
    <sheetView topLeftCell="AB1" workbookViewId="0">
      <selection activeCell="AH51" sqref="AH51:AH55"/>
    </sheetView>
  </sheetViews>
  <sheetFormatPr baseColWidth="10" defaultRowHeight="16"/>
  <cols>
    <col min="4" max="4" width="16.1640625" customWidth="1"/>
    <col min="6" max="6" width="10.83203125" style="8"/>
    <col min="7" max="7" width="15.83203125" style="8" customWidth="1"/>
    <col min="8" max="8" width="10.83203125" style="8"/>
    <col min="9" max="9" width="16.6640625" customWidth="1"/>
    <col min="12" max="12" width="12.1640625" style="4" customWidth="1"/>
    <col min="13" max="13" width="16.1640625" style="4" customWidth="1"/>
    <col min="14" max="14" width="10.83203125" style="4"/>
    <col min="16" max="16" width="15.33203125" style="18" customWidth="1"/>
    <col min="17" max="17" width="10.83203125" style="18"/>
    <col min="18" max="18" width="21.1640625" style="18" customWidth="1"/>
    <col min="19" max="21" width="24.1640625" style="18" customWidth="1"/>
    <col min="22" max="22" width="18.5" customWidth="1"/>
    <col min="27" max="27" width="16" customWidth="1"/>
  </cols>
  <sheetData>
    <row r="1" spans="1:34" ht="16" customHeight="1">
      <c r="A1" t="s">
        <v>31</v>
      </c>
      <c r="B1" t="s">
        <v>29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47</v>
      </c>
      <c r="M1" s="4" t="s">
        <v>48</v>
      </c>
      <c r="N1" s="4" t="s">
        <v>49</v>
      </c>
      <c r="O1" t="s">
        <v>11</v>
      </c>
      <c r="P1" s="18" t="s">
        <v>13</v>
      </c>
      <c r="Q1" s="18" t="s">
        <v>12</v>
      </c>
      <c r="R1" s="18" t="s">
        <v>50</v>
      </c>
      <c r="S1" s="18" t="s">
        <v>52</v>
      </c>
      <c r="T1" s="18" t="s">
        <v>62</v>
      </c>
      <c r="U1" s="18" t="s">
        <v>63</v>
      </c>
      <c r="V1" t="s">
        <v>14</v>
      </c>
      <c r="W1" t="s">
        <v>0</v>
      </c>
      <c r="X1" t="s">
        <v>1</v>
      </c>
      <c r="Y1" t="s">
        <v>2</v>
      </c>
      <c r="Z1" t="s">
        <v>39</v>
      </c>
      <c r="AA1" s="1" t="s">
        <v>45</v>
      </c>
      <c r="AB1" s="1" t="s">
        <v>44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85</v>
      </c>
      <c r="AH1" s="1" t="s">
        <v>88</v>
      </c>
    </row>
    <row r="2" spans="1:34">
      <c r="A2">
        <v>1</v>
      </c>
      <c r="B2">
        <v>1</v>
      </c>
      <c r="C2">
        <v>0</v>
      </c>
      <c r="D2" t="s">
        <v>15</v>
      </c>
      <c r="E2">
        <v>1123</v>
      </c>
      <c r="F2" s="8">
        <v>38</v>
      </c>
      <c r="G2" s="8">
        <v>1</v>
      </c>
      <c r="H2" s="8">
        <v>1</v>
      </c>
      <c r="I2">
        <v>1</v>
      </c>
      <c r="J2">
        <v>0.4</v>
      </c>
      <c r="K2">
        <v>0.25</v>
      </c>
      <c r="L2" s="4">
        <v>1</v>
      </c>
      <c r="M2" s="4">
        <v>1</v>
      </c>
      <c r="N2" s="4">
        <v>1</v>
      </c>
      <c r="O2">
        <v>55106</v>
      </c>
      <c r="P2" s="18">
        <v>1</v>
      </c>
      <c r="Q2" s="18">
        <v>1</v>
      </c>
      <c r="R2" s="18">
        <v>1</v>
      </c>
      <c r="S2" s="18">
        <v>1</v>
      </c>
      <c r="T2" s="18">
        <v>1</v>
      </c>
      <c r="U2" s="18">
        <v>5</v>
      </c>
      <c r="V2">
        <v>1</v>
      </c>
      <c r="W2">
        <v>5</v>
      </c>
      <c r="X2">
        <v>2</v>
      </c>
      <c r="Y2">
        <v>10</v>
      </c>
      <c r="Z2">
        <v>0</v>
      </c>
      <c r="AA2" s="2">
        <f>(1/P2*2)/(1+1/P2)</f>
        <v>1</v>
      </c>
      <c r="AB2" s="2">
        <f t="shared" ref="AB2:AF16" si="0">(1/Q2*2)/(1+1/Q2)</f>
        <v>1</v>
      </c>
      <c r="AC2" s="2">
        <f t="shared" si="0"/>
        <v>1</v>
      </c>
      <c r="AD2" s="2">
        <f t="shared" si="0"/>
        <v>1</v>
      </c>
      <c r="AE2" s="2">
        <f t="shared" si="0"/>
        <v>1</v>
      </c>
      <c r="AF2" s="2">
        <f t="shared" si="0"/>
        <v>0.33333333333333337</v>
      </c>
      <c r="AG2">
        <v>0</v>
      </c>
      <c r="AH2">
        <v>1</v>
      </c>
    </row>
    <row r="3" spans="1:34">
      <c r="A3">
        <v>1</v>
      </c>
      <c r="B3">
        <v>1</v>
      </c>
      <c r="C3">
        <v>1</v>
      </c>
      <c r="D3" t="s">
        <v>16</v>
      </c>
      <c r="E3">
        <v>2387</v>
      </c>
      <c r="F3" s="8">
        <v>44</v>
      </c>
      <c r="G3" s="8">
        <v>1</v>
      </c>
      <c r="H3" s="8">
        <v>1</v>
      </c>
      <c r="I3">
        <v>1</v>
      </c>
      <c r="J3">
        <v>0.5</v>
      </c>
      <c r="K3">
        <v>0.33329999999999999</v>
      </c>
      <c r="L3" s="4">
        <v>3</v>
      </c>
      <c r="M3" s="4">
        <v>1</v>
      </c>
      <c r="N3" s="4">
        <v>1</v>
      </c>
      <c r="O3">
        <v>55106</v>
      </c>
      <c r="P3" s="18">
        <v>1</v>
      </c>
      <c r="Q3" s="18">
        <v>1</v>
      </c>
      <c r="R3" s="18">
        <v>1</v>
      </c>
      <c r="S3" s="18">
        <v>1</v>
      </c>
      <c r="T3" s="18">
        <v>1</v>
      </c>
      <c r="U3" s="18">
        <v>1</v>
      </c>
      <c r="V3">
        <v>1</v>
      </c>
      <c r="W3">
        <v>5</v>
      </c>
      <c r="X3">
        <v>2</v>
      </c>
      <c r="Y3">
        <v>10</v>
      </c>
      <c r="Z3">
        <v>0</v>
      </c>
      <c r="AA3" s="2">
        <f t="shared" ref="AA3:AA16" si="1">(1/P3*2)/(1+1/P3)</f>
        <v>1</v>
      </c>
      <c r="AB3" s="2">
        <f t="shared" si="0"/>
        <v>1</v>
      </c>
      <c r="AC3" s="2">
        <f t="shared" si="0"/>
        <v>1</v>
      </c>
      <c r="AD3" s="2">
        <f t="shared" si="0"/>
        <v>1</v>
      </c>
      <c r="AE3" s="2">
        <f t="shared" si="0"/>
        <v>1</v>
      </c>
      <c r="AF3" s="2">
        <f t="shared" si="0"/>
        <v>1</v>
      </c>
      <c r="AG3">
        <v>0</v>
      </c>
      <c r="AH3">
        <v>1</v>
      </c>
    </row>
    <row r="4" spans="1:34">
      <c r="A4">
        <v>1</v>
      </c>
      <c r="B4">
        <v>1</v>
      </c>
      <c r="C4">
        <v>5</v>
      </c>
      <c r="D4" t="s">
        <v>22</v>
      </c>
      <c r="E4">
        <v>121</v>
      </c>
      <c r="F4" s="8">
        <v>4</v>
      </c>
      <c r="G4" s="16">
        <v>1</v>
      </c>
      <c r="H4" s="16">
        <v>1</v>
      </c>
      <c r="I4">
        <v>1</v>
      </c>
      <c r="J4">
        <v>0.4</v>
      </c>
      <c r="K4">
        <v>0.25</v>
      </c>
      <c r="L4" s="4">
        <v>1</v>
      </c>
      <c r="M4" s="4">
        <v>1</v>
      </c>
      <c r="N4" s="4">
        <v>1</v>
      </c>
      <c r="O4">
        <v>55106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6</v>
      </c>
      <c r="V4">
        <v>1</v>
      </c>
      <c r="W4">
        <v>5</v>
      </c>
      <c r="X4">
        <v>2</v>
      </c>
      <c r="Y4">
        <v>10</v>
      </c>
      <c r="Z4">
        <v>0</v>
      </c>
      <c r="AA4" s="2">
        <f t="shared" si="1"/>
        <v>1</v>
      </c>
      <c r="AB4" s="2">
        <f t="shared" si="0"/>
        <v>1</v>
      </c>
      <c r="AC4" s="2">
        <f t="shared" si="0"/>
        <v>1</v>
      </c>
      <c r="AD4" s="2">
        <f t="shared" si="0"/>
        <v>1</v>
      </c>
      <c r="AE4" s="2">
        <f t="shared" si="0"/>
        <v>1</v>
      </c>
      <c r="AF4" s="2">
        <f t="shared" si="0"/>
        <v>0.2857142857142857</v>
      </c>
      <c r="AG4">
        <v>0</v>
      </c>
      <c r="AH4">
        <v>1</v>
      </c>
    </row>
    <row r="5" spans="1:34">
      <c r="A5">
        <v>2</v>
      </c>
      <c r="B5">
        <v>1</v>
      </c>
      <c r="C5">
        <v>0</v>
      </c>
      <c r="D5" t="s">
        <v>15</v>
      </c>
      <c r="E5">
        <v>420</v>
      </c>
      <c r="F5" s="8">
        <v>6</v>
      </c>
      <c r="G5" s="8">
        <v>1</v>
      </c>
      <c r="H5" s="8">
        <v>1</v>
      </c>
      <c r="I5">
        <v>1</v>
      </c>
      <c r="J5">
        <v>1</v>
      </c>
      <c r="K5">
        <v>1</v>
      </c>
      <c r="L5" s="4">
        <v>1</v>
      </c>
      <c r="M5" s="4">
        <v>1</v>
      </c>
      <c r="N5" s="4">
        <v>1</v>
      </c>
      <c r="O5">
        <v>55106</v>
      </c>
      <c r="P5" s="18">
        <v>2</v>
      </c>
      <c r="Q5" s="18">
        <v>1</v>
      </c>
      <c r="R5" s="18">
        <v>2</v>
      </c>
      <c r="S5" s="18">
        <v>1</v>
      </c>
      <c r="T5" s="18">
        <v>1</v>
      </c>
      <c r="U5" s="18">
        <v>5</v>
      </c>
      <c r="V5">
        <v>1</v>
      </c>
      <c r="W5">
        <v>6</v>
      </c>
      <c r="X5">
        <v>1</v>
      </c>
      <c r="Y5">
        <v>10</v>
      </c>
      <c r="Z5">
        <v>0</v>
      </c>
      <c r="AA5" s="2">
        <f t="shared" si="1"/>
        <v>0.66666666666666663</v>
      </c>
      <c r="AB5" s="2">
        <f t="shared" si="0"/>
        <v>1</v>
      </c>
      <c r="AC5" s="2">
        <f t="shared" si="0"/>
        <v>0.66666666666666663</v>
      </c>
      <c r="AD5" s="2">
        <f t="shared" si="0"/>
        <v>1</v>
      </c>
      <c r="AE5" s="2">
        <f t="shared" si="0"/>
        <v>1</v>
      </c>
      <c r="AF5" s="2">
        <f t="shared" si="0"/>
        <v>0.33333333333333337</v>
      </c>
      <c r="AG5">
        <v>1</v>
      </c>
      <c r="AH5">
        <v>1</v>
      </c>
    </row>
    <row r="6" spans="1:34">
      <c r="A6">
        <v>2</v>
      </c>
      <c r="B6">
        <v>1</v>
      </c>
      <c r="C6">
        <v>1</v>
      </c>
      <c r="D6" t="s">
        <v>16</v>
      </c>
      <c r="E6">
        <v>3556</v>
      </c>
      <c r="F6" s="8">
        <v>58</v>
      </c>
      <c r="G6" s="8">
        <v>1</v>
      </c>
      <c r="H6" s="8">
        <v>1</v>
      </c>
      <c r="I6">
        <v>1</v>
      </c>
      <c r="J6">
        <v>0.28570000000000001</v>
      </c>
      <c r="K6">
        <v>0.16669999999999999</v>
      </c>
      <c r="L6" s="4">
        <v>4</v>
      </c>
      <c r="M6" s="4">
        <v>1</v>
      </c>
      <c r="N6" s="4">
        <v>1</v>
      </c>
      <c r="O6">
        <v>55106</v>
      </c>
      <c r="P6" s="18">
        <v>3</v>
      </c>
      <c r="Q6" s="18">
        <v>3</v>
      </c>
      <c r="R6" s="18">
        <v>3</v>
      </c>
      <c r="S6" s="18">
        <v>1</v>
      </c>
      <c r="T6" s="18">
        <v>1</v>
      </c>
      <c r="U6" s="18">
        <v>1</v>
      </c>
      <c r="V6">
        <v>1</v>
      </c>
      <c r="W6">
        <v>6</v>
      </c>
      <c r="X6">
        <v>1</v>
      </c>
      <c r="Y6">
        <v>10</v>
      </c>
      <c r="Z6">
        <v>0</v>
      </c>
      <c r="AA6" s="2">
        <f t="shared" si="1"/>
        <v>0.5</v>
      </c>
      <c r="AB6" s="2">
        <f t="shared" si="0"/>
        <v>0.5</v>
      </c>
      <c r="AC6" s="2">
        <f t="shared" si="0"/>
        <v>0.5</v>
      </c>
      <c r="AD6" s="2">
        <f t="shared" si="0"/>
        <v>1</v>
      </c>
      <c r="AE6" s="2">
        <f t="shared" si="0"/>
        <v>1</v>
      </c>
      <c r="AF6" s="2">
        <f t="shared" si="0"/>
        <v>1</v>
      </c>
      <c r="AG6">
        <v>0.66669999999999996</v>
      </c>
      <c r="AH6">
        <v>1</v>
      </c>
    </row>
    <row r="7" spans="1:34">
      <c r="A7">
        <v>2</v>
      </c>
      <c r="B7">
        <v>1</v>
      </c>
      <c r="C7">
        <v>5</v>
      </c>
      <c r="D7" t="s">
        <v>22</v>
      </c>
      <c r="E7">
        <v>1375</v>
      </c>
      <c r="F7" s="8">
        <v>22</v>
      </c>
      <c r="G7" s="16">
        <v>1</v>
      </c>
      <c r="H7" s="16">
        <v>1</v>
      </c>
      <c r="I7">
        <v>1</v>
      </c>
      <c r="J7">
        <v>1</v>
      </c>
      <c r="K7">
        <v>1</v>
      </c>
      <c r="L7" s="4">
        <v>3</v>
      </c>
      <c r="M7" s="4">
        <v>1</v>
      </c>
      <c r="N7" s="4">
        <v>1</v>
      </c>
      <c r="O7">
        <v>55106</v>
      </c>
      <c r="P7" s="19">
        <v>4</v>
      </c>
      <c r="Q7" s="19">
        <v>1</v>
      </c>
      <c r="R7" s="19">
        <v>1</v>
      </c>
      <c r="S7" s="19">
        <v>1</v>
      </c>
      <c r="T7" s="19">
        <v>1</v>
      </c>
      <c r="U7" s="19">
        <v>6</v>
      </c>
      <c r="V7">
        <v>1</v>
      </c>
      <c r="W7">
        <v>6</v>
      </c>
      <c r="X7">
        <v>1</v>
      </c>
      <c r="Y7">
        <v>10</v>
      </c>
      <c r="Z7">
        <v>0</v>
      </c>
      <c r="AA7" s="2">
        <f t="shared" si="1"/>
        <v>0.4</v>
      </c>
      <c r="AB7" s="2">
        <f t="shared" si="0"/>
        <v>1</v>
      </c>
      <c r="AC7" s="2">
        <f t="shared" si="0"/>
        <v>1</v>
      </c>
      <c r="AD7" s="2">
        <f t="shared" si="0"/>
        <v>1</v>
      </c>
      <c r="AE7" s="2">
        <f t="shared" si="0"/>
        <v>1</v>
      </c>
      <c r="AF7" s="2">
        <f t="shared" si="0"/>
        <v>0.2857142857142857</v>
      </c>
      <c r="AG7">
        <v>0.5</v>
      </c>
      <c r="AH7">
        <v>1</v>
      </c>
    </row>
    <row r="8" spans="1:34">
      <c r="A8">
        <v>3</v>
      </c>
      <c r="B8">
        <v>1</v>
      </c>
      <c r="C8">
        <v>0</v>
      </c>
      <c r="D8" t="s">
        <v>15</v>
      </c>
      <c r="E8">
        <v>1730</v>
      </c>
      <c r="F8" s="8">
        <v>28</v>
      </c>
      <c r="G8" s="8">
        <v>1</v>
      </c>
      <c r="H8" s="8">
        <v>1</v>
      </c>
      <c r="I8">
        <v>2</v>
      </c>
      <c r="J8">
        <v>0.28570000000000001</v>
      </c>
      <c r="K8">
        <v>0.16669999999999999</v>
      </c>
      <c r="L8" s="4">
        <v>3</v>
      </c>
      <c r="M8" s="4">
        <v>1</v>
      </c>
      <c r="N8" s="4">
        <v>1</v>
      </c>
      <c r="O8">
        <v>55106</v>
      </c>
      <c r="P8" s="18">
        <v>2</v>
      </c>
      <c r="Q8" s="18">
        <v>1</v>
      </c>
      <c r="R8" s="18">
        <v>1</v>
      </c>
      <c r="S8" s="18">
        <v>1</v>
      </c>
      <c r="T8" s="18">
        <v>1</v>
      </c>
      <c r="U8" s="18">
        <v>4</v>
      </c>
      <c r="V8">
        <v>1</v>
      </c>
      <c r="W8">
        <v>6</v>
      </c>
      <c r="X8">
        <v>6</v>
      </c>
      <c r="Y8">
        <v>10</v>
      </c>
      <c r="Z8">
        <v>0</v>
      </c>
      <c r="AA8" s="2">
        <f t="shared" si="1"/>
        <v>0.66666666666666663</v>
      </c>
      <c r="AB8" s="2">
        <f t="shared" si="0"/>
        <v>1</v>
      </c>
      <c r="AC8" s="2">
        <f t="shared" si="0"/>
        <v>1</v>
      </c>
      <c r="AD8" s="2">
        <f t="shared" si="0"/>
        <v>1</v>
      </c>
      <c r="AE8" s="2">
        <f t="shared" si="0"/>
        <v>1</v>
      </c>
      <c r="AF8" s="2">
        <f t="shared" si="0"/>
        <v>0.4</v>
      </c>
      <c r="AG8">
        <v>1</v>
      </c>
      <c r="AH8">
        <v>1</v>
      </c>
    </row>
    <row r="9" spans="1:34">
      <c r="A9">
        <v>3</v>
      </c>
      <c r="B9">
        <v>1</v>
      </c>
      <c r="C9">
        <v>1</v>
      </c>
      <c r="D9" t="s">
        <v>16</v>
      </c>
      <c r="E9">
        <v>1482</v>
      </c>
      <c r="F9" s="8">
        <v>22</v>
      </c>
      <c r="G9" s="8">
        <v>1</v>
      </c>
      <c r="H9" s="8">
        <v>1</v>
      </c>
      <c r="I9">
        <v>1</v>
      </c>
      <c r="J9">
        <v>0.28570000000000001</v>
      </c>
      <c r="K9">
        <v>0.16669999999999999</v>
      </c>
      <c r="L9" s="4">
        <v>2</v>
      </c>
      <c r="M9" s="4">
        <v>1</v>
      </c>
      <c r="N9" s="4">
        <v>1</v>
      </c>
      <c r="O9">
        <v>55106</v>
      </c>
      <c r="P9" s="18">
        <v>4</v>
      </c>
      <c r="Q9" s="18">
        <v>4</v>
      </c>
      <c r="R9" s="18">
        <v>4</v>
      </c>
      <c r="S9" s="18">
        <v>4</v>
      </c>
      <c r="T9" s="18">
        <v>4</v>
      </c>
      <c r="U9" s="18">
        <v>3</v>
      </c>
      <c r="V9">
        <v>1</v>
      </c>
      <c r="W9">
        <v>6</v>
      </c>
      <c r="X9">
        <v>6</v>
      </c>
      <c r="Y9">
        <v>10</v>
      </c>
      <c r="Z9">
        <v>0</v>
      </c>
      <c r="AA9" s="2">
        <f t="shared" si="1"/>
        <v>0.4</v>
      </c>
      <c r="AB9" s="2">
        <f t="shared" si="0"/>
        <v>0.4</v>
      </c>
      <c r="AC9" s="2">
        <f t="shared" si="0"/>
        <v>0.4</v>
      </c>
      <c r="AD9" s="2">
        <f t="shared" si="0"/>
        <v>0.4</v>
      </c>
      <c r="AE9" s="2">
        <f t="shared" si="0"/>
        <v>0.4</v>
      </c>
      <c r="AF9" s="2">
        <f t="shared" si="0"/>
        <v>0.5</v>
      </c>
      <c r="AG9">
        <v>0</v>
      </c>
      <c r="AH9">
        <v>0.4</v>
      </c>
    </row>
    <row r="10" spans="1:34">
      <c r="A10">
        <v>3</v>
      </c>
      <c r="B10">
        <v>1</v>
      </c>
      <c r="C10">
        <v>5</v>
      </c>
      <c r="D10" t="s">
        <v>22</v>
      </c>
      <c r="E10">
        <v>26</v>
      </c>
      <c r="F10" s="8">
        <v>4</v>
      </c>
      <c r="G10" s="16">
        <v>1</v>
      </c>
      <c r="H10" s="16">
        <v>1</v>
      </c>
      <c r="I10">
        <v>1</v>
      </c>
      <c r="J10">
        <v>1</v>
      </c>
      <c r="K10">
        <v>1</v>
      </c>
      <c r="L10" s="4">
        <v>2</v>
      </c>
      <c r="M10" s="4">
        <v>1</v>
      </c>
      <c r="N10" s="4">
        <v>1</v>
      </c>
      <c r="O10">
        <v>55106</v>
      </c>
      <c r="P10" s="19">
        <v>1</v>
      </c>
      <c r="Q10" s="19">
        <v>1</v>
      </c>
      <c r="R10" s="19">
        <v>1</v>
      </c>
      <c r="S10" s="19">
        <v>1</v>
      </c>
      <c r="T10" s="19">
        <v>1</v>
      </c>
      <c r="U10" s="19">
        <v>5</v>
      </c>
      <c r="V10">
        <v>1</v>
      </c>
      <c r="W10">
        <v>6</v>
      </c>
      <c r="X10">
        <v>6</v>
      </c>
      <c r="Y10">
        <v>10</v>
      </c>
      <c r="Z10">
        <v>0</v>
      </c>
      <c r="AA10" s="2">
        <f t="shared" si="1"/>
        <v>1</v>
      </c>
      <c r="AB10" s="2">
        <f t="shared" si="0"/>
        <v>1</v>
      </c>
      <c r="AC10" s="2">
        <f t="shared" si="0"/>
        <v>1</v>
      </c>
      <c r="AD10" s="2">
        <f t="shared" si="0"/>
        <v>1</v>
      </c>
      <c r="AE10" s="2">
        <f t="shared" si="0"/>
        <v>1</v>
      </c>
      <c r="AF10" s="2">
        <f t="shared" si="0"/>
        <v>0.33333333333333337</v>
      </c>
      <c r="AG10">
        <v>0</v>
      </c>
      <c r="AH10">
        <v>1</v>
      </c>
    </row>
    <row r="11" spans="1:34" s="2" customFormat="1">
      <c r="A11" s="2">
        <v>4</v>
      </c>
      <c r="B11" s="2">
        <v>1</v>
      </c>
      <c r="C11" s="2">
        <v>0</v>
      </c>
      <c r="D11" s="2" t="s">
        <v>15</v>
      </c>
      <c r="E11" s="2">
        <v>1730</v>
      </c>
      <c r="F11" s="9">
        <v>30</v>
      </c>
      <c r="G11" s="9">
        <v>1</v>
      </c>
      <c r="H11" s="9">
        <v>1</v>
      </c>
      <c r="I11" s="2">
        <v>1</v>
      </c>
      <c r="J11" s="2">
        <v>0.28570000000000001</v>
      </c>
      <c r="K11" s="2">
        <v>0.16669999999999999</v>
      </c>
      <c r="L11" s="5">
        <v>1</v>
      </c>
      <c r="M11" s="5">
        <v>1</v>
      </c>
      <c r="N11" s="5">
        <v>1</v>
      </c>
      <c r="O11">
        <v>55106</v>
      </c>
      <c r="P11" s="20">
        <v>2</v>
      </c>
      <c r="Q11" s="20">
        <v>1</v>
      </c>
      <c r="R11" s="20">
        <v>1</v>
      </c>
      <c r="S11" s="20">
        <v>1</v>
      </c>
      <c r="T11" s="20">
        <v>1</v>
      </c>
      <c r="U11" s="20">
        <v>5</v>
      </c>
      <c r="V11">
        <v>1</v>
      </c>
      <c r="W11" s="2">
        <v>7</v>
      </c>
      <c r="X11" s="2">
        <v>6</v>
      </c>
      <c r="Y11" s="2">
        <v>10</v>
      </c>
      <c r="Z11" s="2">
        <v>1</v>
      </c>
      <c r="AA11" s="2">
        <f t="shared" si="1"/>
        <v>0.66666666666666663</v>
      </c>
      <c r="AB11" s="2">
        <f t="shared" si="0"/>
        <v>1</v>
      </c>
      <c r="AC11" s="2">
        <f t="shared" si="0"/>
        <v>1</v>
      </c>
      <c r="AD11" s="2">
        <f t="shared" si="0"/>
        <v>1</v>
      </c>
      <c r="AE11" s="2">
        <f t="shared" si="0"/>
        <v>1</v>
      </c>
      <c r="AF11" s="2">
        <f t="shared" si="0"/>
        <v>0.33333333333333337</v>
      </c>
      <c r="AG11" s="2">
        <v>1</v>
      </c>
      <c r="AH11" s="2">
        <v>1</v>
      </c>
    </row>
    <row r="12" spans="1:34" s="2" customFormat="1">
      <c r="A12" s="2">
        <v>4</v>
      </c>
      <c r="B12" s="2">
        <v>1</v>
      </c>
      <c r="C12" s="2">
        <v>1</v>
      </c>
      <c r="D12" s="2" t="s">
        <v>16</v>
      </c>
      <c r="E12" s="2">
        <v>1496</v>
      </c>
      <c r="F12" s="9">
        <v>24</v>
      </c>
      <c r="G12" s="9">
        <v>0.5</v>
      </c>
      <c r="H12" s="9">
        <v>0.33329999999999999</v>
      </c>
      <c r="I12" s="2">
        <v>1</v>
      </c>
      <c r="J12" s="2">
        <v>0.25</v>
      </c>
      <c r="K12" s="2">
        <v>0.1429</v>
      </c>
      <c r="L12" s="5">
        <v>1</v>
      </c>
      <c r="M12" s="5">
        <v>0.66669999999999996</v>
      </c>
      <c r="N12" s="5">
        <v>0.5</v>
      </c>
      <c r="O12">
        <v>55106</v>
      </c>
      <c r="P12" s="20">
        <v>6</v>
      </c>
      <c r="Q12" s="20">
        <v>5</v>
      </c>
      <c r="R12" s="20">
        <v>5</v>
      </c>
      <c r="S12" s="20">
        <v>4</v>
      </c>
      <c r="T12" s="20">
        <v>4</v>
      </c>
      <c r="U12" s="20">
        <v>3</v>
      </c>
      <c r="V12">
        <v>1</v>
      </c>
      <c r="W12" s="2">
        <v>7</v>
      </c>
      <c r="X12" s="2">
        <v>6</v>
      </c>
      <c r="Y12" s="2">
        <v>10</v>
      </c>
      <c r="Z12" s="2">
        <v>1</v>
      </c>
      <c r="AA12" s="2">
        <f t="shared" si="1"/>
        <v>0.2857142857142857</v>
      </c>
      <c r="AB12" s="2">
        <f t="shared" si="0"/>
        <v>0.33333333333333337</v>
      </c>
      <c r="AC12" s="2">
        <f t="shared" si="0"/>
        <v>0.33333333333333337</v>
      </c>
      <c r="AD12" s="2">
        <f t="shared" si="0"/>
        <v>0.4</v>
      </c>
      <c r="AE12" s="2">
        <f t="shared" si="0"/>
        <v>0.4</v>
      </c>
      <c r="AF12" s="2">
        <f t="shared" si="0"/>
        <v>0.5</v>
      </c>
      <c r="AG12" s="2">
        <v>0.4</v>
      </c>
      <c r="AH12" s="2">
        <v>0.4</v>
      </c>
    </row>
    <row r="13" spans="1:34" s="2" customFormat="1">
      <c r="A13" s="2">
        <v>4</v>
      </c>
      <c r="B13" s="2">
        <v>1</v>
      </c>
      <c r="C13" s="2">
        <v>5</v>
      </c>
      <c r="D13" s="2" t="s">
        <v>22</v>
      </c>
      <c r="E13" s="2">
        <v>588</v>
      </c>
      <c r="F13" s="9">
        <v>10</v>
      </c>
      <c r="G13" s="17">
        <v>1</v>
      </c>
      <c r="H13" s="17">
        <v>1</v>
      </c>
      <c r="I13" s="2">
        <v>6</v>
      </c>
      <c r="J13" s="2">
        <v>0.25</v>
      </c>
      <c r="K13" s="2">
        <v>0.14280000000000001</v>
      </c>
      <c r="L13" s="5">
        <v>6</v>
      </c>
      <c r="M13" s="5">
        <v>1</v>
      </c>
      <c r="N13" s="5">
        <v>1</v>
      </c>
      <c r="O13">
        <v>55106</v>
      </c>
      <c r="P13" s="20">
        <v>2</v>
      </c>
      <c r="Q13" s="20">
        <v>1</v>
      </c>
      <c r="R13" s="20">
        <v>2</v>
      </c>
      <c r="S13" s="20">
        <v>1</v>
      </c>
      <c r="T13" s="20">
        <v>1</v>
      </c>
      <c r="U13" s="20">
        <v>7</v>
      </c>
      <c r="V13">
        <v>1</v>
      </c>
      <c r="W13" s="2">
        <v>7</v>
      </c>
      <c r="X13" s="2">
        <v>6</v>
      </c>
      <c r="Y13" s="2">
        <v>10</v>
      </c>
      <c r="Z13" s="2">
        <v>1</v>
      </c>
      <c r="AA13" s="2">
        <f t="shared" si="1"/>
        <v>0.66666666666666663</v>
      </c>
      <c r="AB13" s="2">
        <f t="shared" si="0"/>
        <v>1</v>
      </c>
      <c r="AC13" s="2">
        <f t="shared" si="0"/>
        <v>0.66666666666666663</v>
      </c>
      <c r="AD13" s="2">
        <f t="shared" si="0"/>
        <v>1</v>
      </c>
      <c r="AE13" s="2">
        <f t="shared" si="0"/>
        <v>1</v>
      </c>
      <c r="AF13" s="2">
        <f t="shared" si="0"/>
        <v>0.25</v>
      </c>
      <c r="AG13" s="2">
        <v>0.28570000000000001</v>
      </c>
      <c r="AH13" s="2">
        <v>1</v>
      </c>
    </row>
    <row r="14" spans="1:34" s="2" customFormat="1">
      <c r="A14" s="2">
        <v>5</v>
      </c>
      <c r="B14" s="2">
        <v>1</v>
      </c>
      <c r="C14" s="2">
        <v>0</v>
      </c>
      <c r="D14" s="2" t="s">
        <v>15</v>
      </c>
      <c r="E14" s="2">
        <v>822</v>
      </c>
      <c r="F14" s="9">
        <v>16</v>
      </c>
      <c r="G14" s="9">
        <v>1</v>
      </c>
      <c r="H14" s="9">
        <v>1</v>
      </c>
      <c r="I14" s="2">
        <v>8</v>
      </c>
      <c r="J14" s="2">
        <v>0.66669999999999996</v>
      </c>
      <c r="K14" s="2">
        <v>0.5</v>
      </c>
      <c r="L14" s="5">
        <v>1</v>
      </c>
      <c r="M14" s="5">
        <v>1</v>
      </c>
      <c r="N14" s="5">
        <v>1</v>
      </c>
      <c r="O14">
        <v>55106</v>
      </c>
      <c r="P14" s="20">
        <v>3</v>
      </c>
      <c r="Q14" s="20">
        <v>3</v>
      </c>
      <c r="R14" s="20">
        <v>3</v>
      </c>
      <c r="S14" s="20">
        <v>3</v>
      </c>
      <c r="T14" s="20">
        <v>3</v>
      </c>
      <c r="U14" s="20">
        <v>1</v>
      </c>
      <c r="V14">
        <v>1</v>
      </c>
      <c r="W14" s="2">
        <v>8</v>
      </c>
      <c r="X14" s="2">
        <v>5</v>
      </c>
      <c r="Y14" s="2">
        <v>14</v>
      </c>
      <c r="Z14" s="2">
        <v>1</v>
      </c>
      <c r="AA14" s="2">
        <f t="shared" si="1"/>
        <v>0.5</v>
      </c>
      <c r="AB14" s="2">
        <f t="shared" si="0"/>
        <v>0.5</v>
      </c>
      <c r="AC14" s="2">
        <f t="shared" si="0"/>
        <v>0.5</v>
      </c>
      <c r="AD14" s="2">
        <f t="shared" si="0"/>
        <v>0.5</v>
      </c>
      <c r="AE14" s="2">
        <f t="shared" si="0"/>
        <v>0.5</v>
      </c>
      <c r="AF14" s="2">
        <f t="shared" si="0"/>
        <v>1</v>
      </c>
      <c r="AG14" s="2">
        <v>0</v>
      </c>
      <c r="AH14" s="2">
        <v>0.5</v>
      </c>
    </row>
    <row r="15" spans="1:34" s="2" customFormat="1">
      <c r="A15" s="2">
        <v>5</v>
      </c>
      <c r="B15" s="2">
        <v>1</v>
      </c>
      <c r="C15" s="2">
        <v>1</v>
      </c>
      <c r="D15" s="2" t="s">
        <v>16</v>
      </c>
      <c r="E15" s="2">
        <v>2</v>
      </c>
      <c r="F15" s="9">
        <v>1</v>
      </c>
      <c r="G15" s="9">
        <v>1</v>
      </c>
      <c r="H15" s="9">
        <v>1</v>
      </c>
      <c r="I15" s="2">
        <v>1</v>
      </c>
      <c r="J15" s="2">
        <v>0.22220000000000001</v>
      </c>
      <c r="K15" s="2">
        <v>0.125</v>
      </c>
      <c r="L15" s="5">
        <v>1</v>
      </c>
      <c r="M15" s="5">
        <v>1</v>
      </c>
      <c r="N15" s="5">
        <v>1</v>
      </c>
      <c r="O15">
        <v>55106</v>
      </c>
      <c r="P15" s="20">
        <v>6</v>
      </c>
      <c r="Q15" s="20">
        <v>6</v>
      </c>
      <c r="R15" s="20">
        <v>6</v>
      </c>
      <c r="S15" s="20">
        <v>6</v>
      </c>
      <c r="T15" s="20">
        <v>6</v>
      </c>
      <c r="U15" s="20">
        <v>1</v>
      </c>
      <c r="V15">
        <v>1</v>
      </c>
      <c r="W15" s="2">
        <v>8</v>
      </c>
      <c r="X15" s="2">
        <v>5</v>
      </c>
      <c r="Y15" s="2">
        <v>14</v>
      </c>
      <c r="Z15" s="2">
        <v>1</v>
      </c>
      <c r="AA15" s="2">
        <f t="shared" si="1"/>
        <v>0.2857142857142857</v>
      </c>
      <c r="AB15" s="2">
        <f t="shared" si="0"/>
        <v>0.2857142857142857</v>
      </c>
      <c r="AC15" s="2">
        <f t="shared" si="0"/>
        <v>0.2857142857142857</v>
      </c>
      <c r="AD15" s="2">
        <f t="shared" si="0"/>
        <v>0.2857142857142857</v>
      </c>
      <c r="AE15" s="2">
        <f t="shared" si="0"/>
        <v>0.2857142857142857</v>
      </c>
      <c r="AF15" s="2">
        <f t="shared" si="0"/>
        <v>1</v>
      </c>
      <c r="AG15" s="2">
        <v>0</v>
      </c>
      <c r="AH15" s="2">
        <v>0.28571400000000002</v>
      </c>
    </row>
    <row r="16" spans="1:34" s="2" customFormat="1">
      <c r="A16" s="2">
        <v>5</v>
      </c>
      <c r="B16" s="2">
        <v>1</v>
      </c>
      <c r="C16" s="2">
        <v>5</v>
      </c>
      <c r="D16" s="2" t="s">
        <v>22</v>
      </c>
      <c r="E16" s="2">
        <v>1198</v>
      </c>
      <c r="F16" s="9">
        <v>24</v>
      </c>
      <c r="G16" s="17">
        <v>1</v>
      </c>
      <c r="H16" s="17">
        <v>1</v>
      </c>
      <c r="I16" s="2">
        <v>1</v>
      </c>
      <c r="J16" s="2">
        <v>0.22220000000000001</v>
      </c>
      <c r="K16" s="2">
        <v>0.125</v>
      </c>
      <c r="L16" s="5">
        <v>1</v>
      </c>
      <c r="M16" s="5">
        <v>1</v>
      </c>
      <c r="N16" s="5">
        <v>1</v>
      </c>
      <c r="O16">
        <v>55106</v>
      </c>
      <c r="P16" s="20">
        <v>2</v>
      </c>
      <c r="Q16" s="20">
        <v>2</v>
      </c>
      <c r="R16" s="20">
        <v>2</v>
      </c>
      <c r="S16" s="20">
        <v>2</v>
      </c>
      <c r="T16" s="20">
        <v>2</v>
      </c>
      <c r="U16" s="20">
        <v>2</v>
      </c>
      <c r="V16">
        <v>1</v>
      </c>
      <c r="W16" s="2">
        <v>8</v>
      </c>
      <c r="X16" s="2">
        <v>5</v>
      </c>
      <c r="Y16" s="2">
        <v>14</v>
      </c>
      <c r="Z16" s="2">
        <v>1</v>
      </c>
      <c r="AA16" s="2">
        <f t="shared" si="1"/>
        <v>0.66666666666666663</v>
      </c>
      <c r="AB16" s="2">
        <f t="shared" si="0"/>
        <v>0.66666666666666663</v>
      </c>
      <c r="AC16" s="2">
        <f t="shared" si="0"/>
        <v>0.66666666666666663</v>
      </c>
      <c r="AD16" s="2">
        <f t="shared" si="0"/>
        <v>0.66666666666666663</v>
      </c>
      <c r="AE16" s="2">
        <f t="shared" si="0"/>
        <v>0.66666666666666663</v>
      </c>
      <c r="AF16" s="2">
        <f t="shared" si="0"/>
        <v>0.66666666666666663</v>
      </c>
      <c r="AG16" s="2">
        <v>0</v>
      </c>
      <c r="AH16" s="2">
        <v>0.66666700000000001</v>
      </c>
    </row>
    <row r="17" spans="1:34">
      <c r="F17" s="8" t="s">
        <v>33</v>
      </c>
      <c r="G17" s="16" t="s">
        <v>33</v>
      </c>
      <c r="H17" s="16"/>
      <c r="J17" t="s">
        <v>33</v>
      </c>
      <c r="M17" s="4" t="s">
        <v>33</v>
      </c>
      <c r="P17" s="19"/>
      <c r="Q17" s="19"/>
      <c r="R17" s="19"/>
      <c r="S17" s="19"/>
      <c r="T17" s="19"/>
      <c r="U17" s="19"/>
      <c r="V17" s="1" t="s">
        <v>33</v>
      </c>
      <c r="AA17" t="s">
        <v>33</v>
      </c>
      <c r="AB17" t="s">
        <v>33</v>
      </c>
    </row>
    <row r="18" spans="1:34">
      <c r="F18" s="8">
        <f>AVERAGE(F2:F16)</f>
        <v>22.066666666666666</v>
      </c>
      <c r="G18" s="16">
        <f>AVERAGE(G2:G16)</f>
        <v>0.96666666666666667</v>
      </c>
      <c r="H18" s="16"/>
      <c r="J18">
        <f>AVERAGE(J2:J16)</f>
        <v>0.47025999999999996</v>
      </c>
      <c r="M18" s="4">
        <f>AVERAGE(M2:M16)</f>
        <v>0.97777999999999998</v>
      </c>
      <c r="P18" s="19"/>
      <c r="Q18" s="19"/>
      <c r="R18" s="19"/>
      <c r="S18" s="19"/>
      <c r="T18" s="19"/>
      <c r="U18" s="19"/>
      <c r="V18" s="1">
        <f>AVERAGE(V2:V16)</f>
        <v>1</v>
      </c>
      <c r="AA18" s="2">
        <f>AVERAGE(AA2:AA16)</f>
        <v>0.64698412698412711</v>
      </c>
      <c r="AB18" s="2">
        <f>AVERAGE(AB2:AB16)</f>
        <v>0.7790476190476191</v>
      </c>
      <c r="AC18" s="2">
        <f t="shared" ref="AC18:AF18" si="2">AVERAGE(AC2:AC16)</f>
        <v>0.73460317460317459</v>
      </c>
      <c r="AD18" s="2">
        <f t="shared" si="2"/>
        <v>0.8168253968253969</v>
      </c>
      <c r="AE18" s="2">
        <f t="shared" si="2"/>
        <v>0.8168253968253969</v>
      </c>
      <c r="AF18" s="2">
        <f t="shared" si="2"/>
        <v>0.54809523809523797</v>
      </c>
    </row>
    <row r="19" spans="1:34">
      <c r="F19" s="8" t="s">
        <v>30</v>
      </c>
      <c r="G19" s="16" t="s">
        <v>30</v>
      </c>
      <c r="H19" s="16"/>
      <c r="J19" t="s">
        <v>30</v>
      </c>
      <c r="M19" s="4" t="s">
        <v>30</v>
      </c>
      <c r="P19" s="19"/>
      <c r="Q19" s="19"/>
      <c r="R19" s="19"/>
      <c r="S19" s="19"/>
      <c r="T19" s="19"/>
      <c r="U19" s="19"/>
      <c r="V19" s="1" t="s">
        <v>30</v>
      </c>
      <c r="AA19" t="s">
        <v>30</v>
      </c>
      <c r="AB19" t="s">
        <v>30</v>
      </c>
    </row>
    <row r="20" spans="1:34">
      <c r="F20" s="8">
        <f>STDEV(F2:F16)</f>
        <v>16.18847326546474</v>
      </c>
      <c r="G20" s="16">
        <f>STDEV(G2:G16)</f>
        <v>0.12909944487358033</v>
      </c>
      <c r="H20" s="16"/>
      <c r="J20">
        <f>STDEV(J2:J16)</f>
        <v>0.2985160340273677</v>
      </c>
      <c r="M20" s="4">
        <f>STDEV(M2:M16)</f>
        <v>8.6057689952728819E-2</v>
      </c>
      <c r="P20" s="19"/>
      <c r="Q20" s="19"/>
      <c r="R20" s="19"/>
      <c r="S20" s="19"/>
      <c r="T20" s="19"/>
      <c r="U20" s="19"/>
      <c r="V20" s="1">
        <f>STDEV(V2:V16)</f>
        <v>0</v>
      </c>
      <c r="AA20">
        <f>STDEV(AA2:AA16)</f>
        <v>0.25727425885944544</v>
      </c>
      <c r="AB20">
        <f>STDEV(AB2:AB16)</f>
        <v>0.29197117243467646</v>
      </c>
      <c r="AC20">
        <f t="shared" ref="AC20:AF20" si="3">STDEV(AC2:AC16)</f>
        <v>0.27921442546771619</v>
      </c>
      <c r="AD20">
        <f t="shared" si="3"/>
        <v>0.27877553233754754</v>
      </c>
      <c r="AE20">
        <f t="shared" si="3"/>
        <v>0.27877553233754754</v>
      </c>
      <c r="AF20">
        <f t="shared" si="3"/>
        <v>0.30101356693098502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8</v>
      </c>
      <c r="F29" s="8">
        <v>1</v>
      </c>
      <c r="G29" s="8">
        <v>1</v>
      </c>
      <c r="H29" s="8">
        <v>1</v>
      </c>
      <c r="I29">
        <v>1</v>
      </c>
      <c r="J29">
        <v>0.5</v>
      </c>
      <c r="K29">
        <v>0.33329999999999999</v>
      </c>
      <c r="L29" s="4">
        <v>1</v>
      </c>
      <c r="M29" s="4">
        <v>1</v>
      </c>
      <c r="N29" s="4">
        <v>1</v>
      </c>
      <c r="O29">
        <v>55106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1</v>
      </c>
      <c r="V29">
        <v>1</v>
      </c>
      <c r="W29">
        <v>5</v>
      </c>
      <c r="X29">
        <v>2</v>
      </c>
      <c r="Y29">
        <v>10</v>
      </c>
      <c r="Z29">
        <v>0</v>
      </c>
      <c r="AA29" s="2">
        <f>(1/P29*2)/(1+1/P29)</f>
        <v>1</v>
      </c>
      <c r="AB29" s="2">
        <f t="shared" ref="AB29:AF29" si="4">(1/Q29*2)/(1+1/Q29)</f>
        <v>1</v>
      </c>
      <c r="AC29" s="2">
        <f t="shared" si="4"/>
        <v>1</v>
      </c>
      <c r="AD29" s="2">
        <f t="shared" si="4"/>
        <v>1</v>
      </c>
      <c r="AE29" s="2">
        <f t="shared" si="4"/>
        <v>1</v>
      </c>
      <c r="AF29" s="2">
        <f t="shared" si="4"/>
        <v>1</v>
      </c>
      <c r="AG29">
        <v>0</v>
      </c>
      <c r="AH29">
        <v>1</v>
      </c>
    </row>
    <row r="30" spans="1:34">
      <c r="A30">
        <v>1</v>
      </c>
      <c r="B30">
        <v>2</v>
      </c>
      <c r="C30">
        <v>3</v>
      </c>
      <c r="D30" t="s">
        <v>18</v>
      </c>
      <c r="E30">
        <v>8</v>
      </c>
      <c r="F30" s="8">
        <v>1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>
        <v>55106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>
        <v>1</v>
      </c>
      <c r="W30">
        <v>5</v>
      </c>
      <c r="X30">
        <v>2</v>
      </c>
      <c r="Y30">
        <v>10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6693</v>
      </c>
      <c r="F31" s="8">
        <v>136</v>
      </c>
      <c r="G31" s="8">
        <v>1</v>
      </c>
      <c r="H31" s="8">
        <v>1</v>
      </c>
      <c r="I31">
        <v>1</v>
      </c>
      <c r="J31">
        <v>0.28570000000000001</v>
      </c>
      <c r="K31">
        <v>0.16669999999999999</v>
      </c>
      <c r="L31" s="4">
        <v>11</v>
      </c>
      <c r="M31" s="4">
        <v>1</v>
      </c>
      <c r="N31" s="4">
        <v>1</v>
      </c>
      <c r="O31">
        <v>55106</v>
      </c>
      <c r="P31" s="18">
        <v>4</v>
      </c>
      <c r="Q31" s="18">
        <v>5</v>
      </c>
      <c r="R31" s="18">
        <v>5</v>
      </c>
      <c r="S31" s="18">
        <v>2</v>
      </c>
      <c r="T31" s="18">
        <v>1</v>
      </c>
      <c r="U31" s="18">
        <v>5</v>
      </c>
      <c r="V31">
        <v>1</v>
      </c>
      <c r="W31">
        <v>6</v>
      </c>
      <c r="X31">
        <v>1</v>
      </c>
      <c r="Y31">
        <v>10</v>
      </c>
      <c r="Z31">
        <v>0</v>
      </c>
      <c r="AA31" s="2">
        <f t="shared" ref="AA31:AA35" si="5">(1/P31*2)/(1+1/P31)</f>
        <v>0.4</v>
      </c>
      <c r="AB31" s="2">
        <f t="shared" ref="AB31:AB35" si="6">(1/Q31*2)/(1+1/Q31)</f>
        <v>0.33333333333333337</v>
      </c>
      <c r="AC31" s="2">
        <f t="shared" ref="AC31:AC35" si="7">(1/R31*2)/(1+1/R31)</f>
        <v>0.33333333333333337</v>
      </c>
      <c r="AD31" s="2">
        <f t="shared" ref="AD31:AD35" si="8">(1/S31*2)/(1+1/S31)</f>
        <v>0.66666666666666663</v>
      </c>
      <c r="AE31" s="2">
        <f t="shared" ref="AE31:AE35" si="9">(1/T31*2)/(1+1/T31)</f>
        <v>1</v>
      </c>
      <c r="AF31" s="2">
        <f t="shared" ref="AF31:AF35" si="10">(1/U31*2)/(1+1/U31)</f>
        <v>0.33333333333333337</v>
      </c>
      <c r="AG31">
        <v>0</v>
      </c>
      <c r="AH31">
        <v>1</v>
      </c>
    </row>
    <row r="32" spans="1:34">
      <c r="A32">
        <v>2</v>
      </c>
      <c r="B32">
        <v>2</v>
      </c>
      <c r="C32">
        <v>3</v>
      </c>
      <c r="D32" t="s">
        <v>18</v>
      </c>
      <c r="E32">
        <v>5</v>
      </c>
      <c r="F32" s="8">
        <v>1</v>
      </c>
      <c r="G32" s="8">
        <v>1</v>
      </c>
      <c r="H32" s="8">
        <v>1</v>
      </c>
      <c r="I32">
        <v>3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>
        <v>55106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>
        <v>1</v>
      </c>
      <c r="W32">
        <v>6</v>
      </c>
      <c r="X32">
        <v>1</v>
      </c>
      <c r="Y32">
        <v>10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2</v>
      </c>
      <c r="D33" t="s">
        <v>17</v>
      </c>
      <c r="E33">
        <v>522</v>
      </c>
      <c r="F33" s="8">
        <v>9</v>
      </c>
      <c r="G33" s="8">
        <v>1</v>
      </c>
      <c r="H33" s="8">
        <v>1</v>
      </c>
      <c r="I33">
        <v>8</v>
      </c>
      <c r="J33">
        <v>0.28570000000000001</v>
      </c>
      <c r="K33">
        <v>0.16669999999999999</v>
      </c>
      <c r="L33" s="4">
        <v>1</v>
      </c>
      <c r="M33" s="4">
        <v>1</v>
      </c>
      <c r="N33" s="4">
        <v>1</v>
      </c>
      <c r="O33">
        <v>55106</v>
      </c>
      <c r="P33" s="18">
        <v>2</v>
      </c>
      <c r="Q33" s="18">
        <v>2</v>
      </c>
      <c r="R33" s="18">
        <v>2</v>
      </c>
      <c r="S33" s="18">
        <v>2</v>
      </c>
      <c r="T33" s="18">
        <v>2</v>
      </c>
      <c r="U33" s="18">
        <v>4</v>
      </c>
      <c r="V33">
        <v>1</v>
      </c>
      <c r="W33">
        <v>6</v>
      </c>
      <c r="X33">
        <v>6</v>
      </c>
      <c r="Y33">
        <v>10</v>
      </c>
      <c r="Z33">
        <v>0</v>
      </c>
      <c r="AA33" s="2">
        <f t="shared" si="5"/>
        <v>0.66666666666666663</v>
      </c>
      <c r="AB33" s="2">
        <f t="shared" si="6"/>
        <v>0.66666666666666663</v>
      </c>
      <c r="AC33" s="2">
        <f t="shared" si="7"/>
        <v>0.66666666666666663</v>
      </c>
      <c r="AD33" s="2">
        <f t="shared" si="8"/>
        <v>0.66666666666666663</v>
      </c>
      <c r="AE33" s="2">
        <f t="shared" si="9"/>
        <v>0.66666666666666663</v>
      </c>
      <c r="AF33" s="2">
        <f t="shared" si="10"/>
        <v>0.4</v>
      </c>
      <c r="AG33">
        <v>0</v>
      </c>
      <c r="AH33">
        <v>0.66669999999999996</v>
      </c>
    </row>
    <row r="34" spans="1:34">
      <c r="A34">
        <v>3</v>
      </c>
      <c r="B34">
        <v>2</v>
      </c>
      <c r="C34">
        <v>3</v>
      </c>
      <c r="D34" t="s">
        <v>18</v>
      </c>
      <c r="E34">
        <v>4446</v>
      </c>
      <c r="F34" s="8">
        <v>161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4</v>
      </c>
      <c r="M34" s="4">
        <v>1</v>
      </c>
      <c r="N34" s="4">
        <v>1</v>
      </c>
      <c r="O34">
        <v>55106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>
        <v>1</v>
      </c>
      <c r="W34">
        <v>6</v>
      </c>
      <c r="X34">
        <v>6</v>
      </c>
      <c r="Y34">
        <v>10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>
      <c r="A35" s="2">
        <v>4</v>
      </c>
      <c r="B35" s="2">
        <v>2</v>
      </c>
      <c r="C35" s="2">
        <v>2</v>
      </c>
      <c r="D35" s="2" t="s">
        <v>17</v>
      </c>
      <c r="E35" s="2">
        <v>486</v>
      </c>
      <c r="F35" s="9">
        <v>8</v>
      </c>
      <c r="G35" s="9">
        <v>0.66669999999999996</v>
      </c>
      <c r="H35" s="9">
        <v>0.5</v>
      </c>
      <c r="I35" s="2">
        <v>1</v>
      </c>
      <c r="J35" s="2">
        <v>0.28570000000000001</v>
      </c>
      <c r="K35" s="2">
        <v>0.16669999999999999</v>
      </c>
      <c r="L35" s="5">
        <v>1</v>
      </c>
      <c r="M35" s="5">
        <v>1</v>
      </c>
      <c r="N35" s="5">
        <v>1</v>
      </c>
      <c r="O35">
        <v>55106</v>
      </c>
      <c r="P35" s="20">
        <v>2</v>
      </c>
      <c r="Q35" s="20">
        <v>2</v>
      </c>
      <c r="R35" s="20">
        <v>2</v>
      </c>
      <c r="S35" s="20">
        <v>2</v>
      </c>
      <c r="T35" s="20">
        <v>2</v>
      </c>
      <c r="U35" s="20">
        <v>5</v>
      </c>
      <c r="V35">
        <v>1</v>
      </c>
      <c r="W35" s="2">
        <v>7</v>
      </c>
      <c r="X35" s="2">
        <v>6</v>
      </c>
      <c r="Y35" s="2">
        <v>10</v>
      </c>
      <c r="Z35" s="2">
        <v>1</v>
      </c>
      <c r="AA35" s="2">
        <f t="shared" si="5"/>
        <v>0.66666666666666663</v>
      </c>
      <c r="AB35" s="2">
        <f t="shared" si="6"/>
        <v>0.66666666666666663</v>
      </c>
      <c r="AC35" s="2">
        <f t="shared" si="7"/>
        <v>0.66666666666666663</v>
      </c>
      <c r="AD35" s="2">
        <f t="shared" si="8"/>
        <v>0.66666666666666663</v>
      </c>
      <c r="AE35" s="2">
        <f t="shared" si="9"/>
        <v>0.66666666666666663</v>
      </c>
      <c r="AF35" s="2">
        <f t="shared" si="10"/>
        <v>0.33333333333333337</v>
      </c>
      <c r="AG35" s="2">
        <v>0</v>
      </c>
      <c r="AH35" s="2">
        <v>0.66666700000000001</v>
      </c>
    </row>
    <row r="36" spans="1:34" s="2" customFormat="1">
      <c r="A36" s="2">
        <v>4</v>
      </c>
      <c r="B36" s="2">
        <v>2</v>
      </c>
      <c r="C36" s="2">
        <v>3</v>
      </c>
      <c r="D36" s="2" t="s">
        <v>18</v>
      </c>
      <c r="E36" s="2">
        <v>253</v>
      </c>
      <c r="F36" s="9">
        <v>12</v>
      </c>
      <c r="G36" s="9">
        <v>0</v>
      </c>
      <c r="H36" s="9">
        <v>0</v>
      </c>
      <c r="I36" s="2">
        <v>1</v>
      </c>
      <c r="J36" s="2">
        <v>0</v>
      </c>
      <c r="K36" s="2">
        <v>0</v>
      </c>
      <c r="L36" s="5">
        <v>1</v>
      </c>
      <c r="M36" s="5">
        <v>0</v>
      </c>
      <c r="N36" s="5">
        <v>0</v>
      </c>
      <c r="O36">
        <v>55106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>
        <v>1</v>
      </c>
      <c r="W36" s="2">
        <v>7</v>
      </c>
      <c r="X36" s="2">
        <v>6</v>
      </c>
      <c r="Y36" s="2">
        <v>10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s="2" customFormat="1">
      <c r="A37" s="2">
        <v>5</v>
      </c>
      <c r="B37" s="2">
        <v>2</v>
      </c>
      <c r="C37" s="2">
        <v>2</v>
      </c>
      <c r="D37" s="2" t="s">
        <v>17</v>
      </c>
      <c r="E37" s="2">
        <v>75</v>
      </c>
      <c r="F37" s="9">
        <v>5</v>
      </c>
      <c r="G37" s="9">
        <v>1</v>
      </c>
      <c r="H37" s="9">
        <v>1</v>
      </c>
      <c r="I37" s="2">
        <v>1</v>
      </c>
      <c r="J37" s="2">
        <v>0.22220000000000001</v>
      </c>
      <c r="K37" s="2">
        <v>0.125</v>
      </c>
      <c r="L37" s="5">
        <v>1</v>
      </c>
      <c r="M37" s="5">
        <v>1</v>
      </c>
      <c r="N37" s="5">
        <v>1</v>
      </c>
      <c r="O37">
        <v>55106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>
        <v>1</v>
      </c>
      <c r="W37" s="2">
        <v>8</v>
      </c>
      <c r="X37" s="2">
        <v>5</v>
      </c>
      <c r="Y37" s="2">
        <v>14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</row>
    <row r="38" spans="1:34" s="2" customFormat="1">
      <c r="A38" s="2">
        <v>5</v>
      </c>
      <c r="B38" s="2">
        <v>2</v>
      </c>
      <c r="C38" s="2">
        <v>3</v>
      </c>
      <c r="D38" s="2" t="s">
        <v>18</v>
      </c>
      <c r="E38" s="2">
        <v>4</v>
      </c>
      <c r="F38" s="9">
        <v>1</v>
      </c>
      <c r="G38" s="9">
        <v>1</v>
      </c>
      <c r="H38" s="9">
        <v>1</v>
      </c>
      <c r="I38" s="2">
        <v>1</v>
      </c>
      <c r="J38" s="2">
        <v>0</v>
      </c>
      <c r="K38" s="2">
        <v>0</v>
      </c>
      <c r="L38" s="5">
        <v>1</v>
      </c>
      <c r="M38" s="5">
        <v>1</v>
      </c>
      <c r="N38" s="5">
        <v>1</v>
      </c>
      <c r="O38">
        <v>55106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>
        <v>1</v>
      </c>
      <c r="W38" s="2">
        <v>8</v>
      </c>
      <c r="X38" s="2">
        <v>5</v>
      </c>
      <c r="Y38" s="2">
        <v>14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16" t="s">
        <v>33</v>
      </c>
      <c r="H39" s="16"/>
      <c r="P39" s="19"/>
      <c r="Q39" s="19"/>
      <c r="R39" s="19"/>
      <c r="S39" s="19"/>
      <c r="T39" s="19"/>
      <c r="U39" s="19"/>
      <c r="V39" s="1"/>
    </row>
    <row r="40" spans="1:34">
      <c r="G40" s="16">
        <f>AVERAGE(G29:G38)</f>
        <v>0.86666999999999983</v>
      </c>
      <c r="H40" s="16"/>
      <c r="P40" s="19"/>
      <c r="Q40" s="19"/>
      <c r="R40" s="19"/>
      <c r="S40" s="19"/>
      <c r="T40" s="19"/>
      <c r="U40" s="19"/>
      <c r="V40" s="1"/>
    </row>
    <row r="41" spans="1:34">
      <c r="G41" s="16" t="s">
        <v>30</v>
      </c>
      <c r="H41" s="16"/>
      <c r="P41" s="19"/>
      <c r="Q41" s="19"/>
      <c r="R41" s="19"/>
      <c r="S41" s="19"/>
      <c r="T41" s="19"/>
      <c r="U41" s="19"/>
      <c r="V41" s="1"/>
    </row>
    <row r="42" spans="1:34">
      <c r="G42" s="16">
        <f>STDEV(G29:G38)</f>
        <v>0.3220282943055367</v>
      </c>
      <c r="H42" s="16"/>
      <c r="P42" s="19"/>
      <c r="Q42" s="19"/>
      <c r="R42" s="19"/>
      <c r="S42" s="19"/>
      <c r="T42" s="19"/>
      <c r="U42" s="19"/>
      <c r="V42" s="1"/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>
      <c r="A51">
        <v>1</v>
      </c>
      <c r="B51">
        <v>3</v>
      </c>
      <c r="C51">
        <v>4</v>
      </c>
      <c r="D51" t="s">
        <v>19</v>
      </c>
      <c r="E51">
        <v>4821</v>
      </c>
      <c r="F51" s="8">
        <v>148</v>
      </c>
      <c r="G51" s="16">
        <v>1</v>
      </c>
      <c r="H51" s="16">
        <v>1</v>
      </c>
      <c r="I51">
        <v>1</v>
      </c>
      <c r="J51">
        <v>0.57140000000000002</v>
      </c>
      <c r="K51">
        <v>0.4</v>
      </c>
      <c r="L51" s="4">
        <v>7</v>
      </c>
      <c r="M51" s="4">
        <v>1</v>
      </c>
      <c r="N51" s="4">
        <v>1</v>
      </c>
      <c r="O51">
        <v>55106</v>
      </c>
      <c r="P51" s="19" t="s">
        <v>56</v>
      </c>
      <c r="Q51" s="19" t="s">
        <v>56</v>
      </c>
      <c r="R51" s="19" t="s">
        <v>56</v>
      </c>
      <c r="S51" s="19" t="s">
        <v>57</v>
      </c>
      <c r="T51" s="19" t="s">
        <v>71</v>
      </c>
      <c r="U51" s="19" t="s">
        <v>72</v>
      </c>
      <c r="V51" s="1">
        <f>1*3</f>
        <v>3</v>
      </c>
      <c r="W51">
        <v>5</v>
      </c>
      <c r="X51">
        <v>2</v>
      </c>
      <c r="Y51">
        <v>10</v>
      </c>
      <c r="Z51">
        <v>0</v>
      </c>
      <c r="AA51" s="2">
        <f>(P56+P61+2)/(P56*P61+P56+P61+1)</f>
        <v>0.83333333333333337</v>
      </c>
      <c r="AB51" s="2">
        <f t="shared" ref="AB51:AF51" si="11">(Q56+Q61+2)/(Q56*Q61+Q56+Q61+1)</f>
        <v>0.83333333333333337</v>
      </c>
      <c r="AC51" s="2">
        <f t="shared" si="11"/>
        <v>0.83333333333333337</v>
      </c>
      <c r="AD51" s="2">
        <f t="shared" si="11"/>
        <v>0.53333333333333333</v>
      </c>
      <c r="AE51" s="2">
        <f t="shared" si="11"/>
        <v>0.45</v>
      </c>
      <c r="AF51" s="2">
        <f t="shared" si="11"/>
        <v>0.36666666666666664</v>
      </c>
      <c r="AG51" t="s">
        <v>86</v>
      </c>
      <c r="AH51">
        <v>0.57777800000000001</v>
      </c>
    </row>
    <row r="52" spans="1:34">
      <c r="A52">
        <v>2</v>
      </c>
      <c r="B52">
        <v>3</v>
      </c>
      <c r="C52">
        <v>4</v>
      </c>
      <c r="D52" t="s">
        <v>19</v>
      </c>
      <c r="E52">
        <v>3830</v>
      </c>
      <c r="F52" s="8">
        <v>212</v>
      </c>
      <c r="G52" s="16">
        <v>0.85709999999999997</v>
      </c>
      <c r="H52" s="16">
        <v>0.75</v>
      </c>
      <c r="I52">
        <v>2</v>
      </c>
      <c r="J52">
        <v>0.66669999999999996</v>
      </c>
      <c r="K52">
        <v>0.5</v>
      </c>
      <c r="L52" s="4">
        <v>7</v>
      </c>
      <c r="M52" s="4">
        <v>1</v>
      </c>
      <c r="N52" s="4">
        <v>1</v>
      </c>
      <c r="O52">
        <v>55106</v>
      </c>
      <c r="P52" s="19" t="s">
        <v>58</v>
      </c>
      <c r="Q52" s="19" t="s">
        <v>59</v>
      </c>
      <c r="R52" s="19" t="s">
        <v>59</v>
      </c>
      <c r="S52" s="19" t="s">
        <v>60</v>
      </c>
      <c r="T52" s="19" t="s">
        <v>73</v>
      </c>
      <c r="U52" s="19" t="s">
        <v>74</v>
      </c>
      <c r="V52" s="1">
        <f t="shared" ref="V52:V55" si="12">1*3</f>
        <v>3</v>
      </c>
      <c r="W52">
        <v>6</v>
      </c>
      <c r="X52">
        <v>1</v>
      </c>
      <c r="Y52">
        <v>10</v>
      </c>
      <c r="Z52">
        <v>0</v>
      </c>
      <c r="AA52" s="2">
        <f t="shared" ref="AA52:AA54" si="13">(P57+P62+2)/(P57*P62+P57+P62+1)</f>
        <v>0.66666666666666663</v>
      </c>
      <c r="AB52" s="2">
        <f t="shared" ref="AB52:AB54" si="14">(Q57+Q62+2)/(Q57*Q62+Q57+Q62+1)</f>
        <v>0.83333333333333337</v>
      </c>
      <c r="AC52" s="2">
        <f t="shared" ref="AC52:AC54" si="15">(R57+R62+2)/(R57*R62+R57+R62+1)</f>
        <v>0.83333333333333337</v>
      </c>
      <c r="AD52" s="2">
        <f t="shared" ref="AD52:AD54" si="16">(S57+S62+2)/(S57*S62+S57+S62+1)</f>
        <v>1</v>
      </c>
      <c r="AE52" s="2">
        <f t="shared" ref="AE52:AE54" si="17">(T57+T62+2)/(T57*T62+T57+T62+1)</f>
        <v>0.66666666666666663</v>
      </c>
      <c r="AF52" s="2">
        <f t="shared" ref="AF52:AF54" si="18">(U57+U62+2)/(U57*U62+U57+U62+1)</f>
        <v>0.4</v>
      </c>
      <c r="AG52">
        <v>0.47619</v>
      </c>
      <c r="AH52">
        <v>0.52222199999999996</v>
      </c>
    </row>
    <row r="53" spans="1:34">
      <c r="A53">
        <v>3</v>
      </c>
      <c r="B53">
        <v>3</v>
      </c>
      <c r="C53">
        <v>4</v>
      </c>
      <c r="D53" t="s">
        <v>19</v>
      </c>
      <c r="E53">
        <v>3962</v>
      </c>
      <c r="F53" s="8">
        <v>70</v>
      </c>
      <c r="G53" s="16">
        <v>1</v>
      </c>
      <c r="H53" s="16">
        <v>1</v>
      </c>
      <c r="I53">
        <v>7</v>
      </c>
      <c r="J53">
        <v>0.5</v>
      </c>
      <c r="K53">
        <v>0.33329999999999999</v>
      </c>
      <c r="L53" s="4">
        <v>7</v>
      </c>
      <c r="M53" s="4">
        <v>1</v>
      </c>
      <c r="N53" s="4">
        <v>1</v>
      </c>
      <c r="O53">
        <v>55106</v>
      </c>
      <c r="P53" s="19" t="s">
        <v>20</v>
      </c>
      <c r="Q53" s="19" t="s">
        <v>20</v>
      </c>
      <c r="R53" s="19" t="s">
        <v>20</v>
      </c>
      <c r="S53" s="19" t="s">
        <v>27</v>
      </c>
      <c r="T53" s="19" t="s">
        <v>75</v>
      </c>
      <c r="U53" s="19" t="s">
        <v>76</v>
      </c>
      <c r="V53" s="1">
        <f t="shared" si="12"/>
        <v>3</v>
      </c>
      <c r="W53">
        <v>6</v>
      </c>
      <c r="X53">
        <v>6</v>
      </c>
      <c r="Y53">
        <v>10</v>
      </c>
      <c r="Z53">
        <v>0</v>
      </c>
      <c r="AA53" s="2">
        <f t="shared" si="13"/>
        <v>0.58333333333333337</v>
      </c>
      <c r="AB53" s="2">
        <v>0.33</v>
      </c>
      <c r="AC53" s="2">
        <f t="shared" si="15"/>
        <v>0.33333433333333334</v>
      </c>
      <c r="AD53" s="2">
        <f t="shared" si="16"/>
        <v>0.25000099999999997</v>
      </c>
      <c r="AE53" s="2">
        <f t="shared" si="17"/>
        <v>0.66666666666666663</v>
      </c>
      <c r="AF53" s="2">
        <f t="shared" si="18"/>
        <v>0.36666666666666664</v>
      </c>
      <c r="AG53">
        <v>0.3</v>
      </c>
      <c r="AH53">
        <v>0.64285700000000001</v>
      </c>
    </row>
    <row r="54" spans="1:34" s="2" customFormat="1">
      <c r="A54" s="2">
        <v>4</v>
      </c>
      <c r="B54" s="2">
        <v>3</v>
      </c>
      <c r="C54" s="2">
        <v>4</v>
      </c>
      <c r="D54" s="2" t="s">
        <v>19</v>
      </c>
      <c r="E54" s="2">
        <v>4256</v>
      </c>
      <c r="F54" s="9">
        <v>82</v>
      </c>
      <c r="G54" s="17">
        <v>0.85709999999999997</v>
      </c>
      <c r="H54" s="17">
        <v>0.75</v>
      </c>
      <c r="I54" s="2">
        <v>1</v>
      </c>
      <c r="J54" s="2">
        <v>0.44440000000000002</v>
      </c>
      <c r="K54" s="2">
        <v>0.28570000000000001</v>
      </c>
      <c r="L54" s="5">
        <v>8</v>
      </c>
      <c r="M54" s="5">
        <v>0.85709999999999997</v>
      </c>
      <c r="N54" s="5">
        <v>0.75</v>
      </c>
      <c r="O54">
        <v>55106</v>
      </c>
      <c r="P54" s="20" t="s">
        <v>25</v>
      </c>
      <c r="Q54" s="20" t="s">
        <v>28</v>
      </c>
      <c r="R54" s="20" t="s">
        <v>25</v>
      </c>
      <c r="S54" s="20" t="s">
        <v>34</v>
      </c>
      <c r="T54" s="20" t="s">
        <v>77</v>
      </c>
      <c r="U54" s="20" t="s">
        <v>78</v>
      </c>
      <c r="V54" s="1">
        <f t="shared" si="12"/>
        <v>3</v>
      </c>
      <c r="W54" s="2">
        <v>7</v>
      </c>
      <c r="X54" s="2">
        <v>6</v>
      </c>
      <c r="Y54" s="2">
        <v>10</v>
      </c>
      <c r="Z54" s="2">
        <v>1</v>
      </c>
      <c r="AA54" s="2">
        <f t="shared" si="13"/>
        <v>0.83333333333333337</v>
      </c>
      <c r="AB54" s="2">
        <f t="shared" si="14"/>
        <v>0.75</v>
      </c>
      <c r="AC54" s="2">
        <f t="shared" si="15"/>
        <v>0.83333333333333337</v>
      </c>
      <c r="AD54" s="2">
        <f t="shared" si="16"/>
        <v>1</v>
      </c>
      <c r="AE54" s="2">
        <f t="shared" si="17"/>
        <v>0.5</v>
      </c>
      <c r="AF54" s="2">
        <f t="shared" si="18"/>
        <v>0.7</v>
      </c>
      <c r="AG54" s="2">
        <v>0</v>
      </c>
      <c r="AH54" s="2">
        <v>0.466667</v>
      </c>
    </row>
    <row r="55" spans="1:34" s="2" customFormat="1">
      <c r="A55" s="2">
        <v>5</v>
      </c>
      <c r="B55" s="2">
        <v>3</v>
      </c>
      <c r="C55" s="2">
        <v>4</v>
      </c>
      <c r="D55" s="2" t="s">
        <v>19</v>
      </c>
      <c r="E55" s="2">
        <v>826</v>
      </c>
      <c r="F55" s="9">
        <v>15</v>
      </c>
      <c r="G55" s="17">
        <v>0.88890000000000002</v>
      </c>
      <c r="H55" s="17">
        <v>0.8</v>
      </c>
      <c r="I55" s="2">
        <v>9</v>
      </c>
      <c r="J55" s="2">
        <v>0.66669999999999996</v>
      </c>
      <c r="K55" s="2">
        <v>0.5</v>
      </c>
      <c r="L55" s="5">
        <v>1</v>
      </c>
      <c r="M55" s="5">
        <v>0.88890000000000002</v>
      </c>
      <c r="N55" s="5">
        <v>0.8</v>
      </c>
      <c r="O55">
        <v>55106</v>
      </c>
      <c r="P55" s="20">
        <v>3</v>
      </c>
      <c r="Q55" s="20">
        <v>3</v>
      </c>
      <c r="R55" s="20">
        <v>3</v>
      </c>
      <c r="S55" s="20">
        <v>3</v>
      </c>
      <c r="T55" s="20">
        <v>3</v>
      </c>
      <c r="U55" s="20">
        <v>1</v>
      </c>
      <c r="V55" s="1">
        <f t="shared" si="12"/>
        <v>3</v>
      </c>
      <c r="W55" s="2">
        <v>8</v>
      </c>
      <c r="X55" s="2">
        <v>5</v>
      </c>
      <c r="Y55" s="2">
        <v>14</v>
      </c>
      <c r="Z55" s="2">
        <v>1</v>
      </c>
      <c r="AA55" s="2">
        <v>0.25</v>
      </c>
      <c r="AB55" s="2">
        <v>0.25</v>
      </c>
      <c r="AC55" s="2">
        <v>0.25</v>
      </c>
      <c r="AD55" s="2">
        <v>0.25</v>
      </c>
      <c r="AE55" s="2">
        <v>0.25</v>
      </c>
      <c r="AF55" s="2">
        <v>0.25</v>
      </c>
      <c r="AG55" s="2">
        <v>0</v>
      </c>
      <c r="AH55" s="2">
        <v>0.25</v>
      </c>
    </row>
    <row r="56" spans="1:34">
      <c r="G56" s="8" t="s">
        <v>33</v>
      </c>
      <c r="P56" s="8" t="str">
        <f>LEFT(P51,FIND(",", P51)-1)</f>
        <v>1</v>
      </c>
      <c r="Q56" s="8" t="str">
        <f t="shared" ref="Q56:U56" si="19">LEFT(Q51,FIND(",", Q51)-1)</f>
        <v>1</v>
      </c>
      <c r="R56" s="8" t="str">
        <f t="shared" si="19"/>
        <v>1</v>
      </c>
      <c r="S56" s="8" t="str">
        <f t="shared" si="19"/>
        <v>2</v>
      </c>
      <c r="T56" s="8" t="str">
        <f t="shared" si="19"/>
        <v>3</v>
      </c>
      <c r="U56" s="8" t="str">
        <f t="shared" si="19"/>
        <v>5</v>
      </c>
    </row>
    <row r="57" spans="1:34">
      <c r="G57" s="8">
        <f>AVERAGE(G51:G55)</f>
        <v>0.92061999999999988</v>
      </c>
      <c r="P57" s="8" t="str">
        <f t="shared" ref="P57:U59" si="20">LEFT(P52,FIND(",", P52)-1)</f>
        <v>1</v>
      </c>
      <c r="Q57" s="8" t="str">
        <f t="shared" si="20"/>
        <v>1</v>
      </c>
      <c r="R57" s="8" t="str">
        <f t="shared" si="20"/>
        <v>1</v>
      </c>
      <c r="S57" s="8" t="str">
        <f t="shared" si="20"/>
        <v>1</v>
      </c>
      <c r="T57" s="8" t="str">
        <f t="shared" si="20"/>
        <v>2</v>
      </c>
      <c r="U57" s="8" t="str">
        <f t="shared" si="20"/>
        <v>4</v>
      </c>
    </row>
    <row r="58" spans="1:34">
      <c r="G58" s="8" t="s">
        <v>30</v>
      </c>
      <c r="P58" s="8" t="str">
        <f t="shared" si="20"/>
        <v>2</v>
      </c>
      <c r="Q58" s="8">
        <v>1</v>
      </c>
      <c r="R58" s="8">
        <v>2</v>
      </c>
      <c r="S58" s="8">
        <v>3</v>
      </c>
      <c r="T58" s="8" t="str">
        <f t="shared" si="20"/>
        <v>5</v>
      </c>
      <c r="U58" s="8" t="str">
        <f t="shared" si="20"/>
        <v>4</v>
      </c>
    </row>
    <row r="59" spans="1:34">
      <c r="G59" s="8">
        <f>STDEV(G51:G55)</f>
        <v>7.3617436793194602E-2</v>
      </c>
      <c r="P59" s="8" t="str">
        <f t="shared" si="20"/>
        <v>1</v>
      </c>
      <c r="Q59" s="8" t="str">
        <f t="shared" si="20"/>
        <v>1</v>
      </c>
      <c r="R59" s="8" t="str">
        <f t="shared" si="20"/>
        <v>1</v>
      </c>
      <c r="S59" s="8" t="str">
        <f t="shared" si="20"/>
        <v>1</v>
      </c>
      <c r="T59" s="8" t="str">
        <f t="shared" si="20"/>
        <v>2</v>
      </c>
      <c r="U59" s="8" t="str">
        <f t="shared" si="20"/>
        <v>4</v>
      </c>
    </row>
    <row r="60" spans="1:34">
      <c r="P60" s="8">
        <v>3</v>
      </c>
      <c r="Q60" s="8">
        <v>3</v>
      </c>
      <c r="R60" s="8">
        <v>3</v>
      </c>
      <c r="S60" s="8">
        <v>3</v>
      </c>
      <c r="T60" s="8">
        <v>3</v>
      </c>
      <c r="U60" s="8">
        <v>3</v>
      </c>
    </row>
    <row r="61" spans="1:34">
      <c r="P61" s="26">
        <v>2</v>
      </c>
      <c r="Q61" s="26">
        <v>2</v>
      </c>
      <c r="R61" s="26">
        <v>2</v>
      </c>
      <c r="S61" s="26">
        <v>4</v>
      </c>
      <c r="T61" s="26">
        <v>4</v>
      </c>
      <c r="U61" s="26">
        <v>4</v>
      </c>
    </row>
    <row r="62" spans="1:34">
      <c r="A62" s="2" t="s">
        <v>36</v>
      </c>
      <c r="P62" s="26">
        <v>5</v>
      </c>
      <c r="Q62" s="26">
        <v>2</v>
      </c>
      <c r="R62" s="26">
        <v>2</v>
      </c>
      <c r="S62" s="26">
        <v>1</v>
      </c>
      <c r="T62" s="26">
        <v>2</v>
      </c>
      <c r="U62" s="26">
        <v>4</v>
      </c>
    </row>
    <row r="63" spans="1:34">
      <c r="A63" s="2" t="s">
        <v>38</v>
      </c>
      <c r="P63" s="26" t="str">
        <f t="shared" ref="P63:U64" si="21">RIGHT(P53,LEN(P53) -FIND(",", P53))</f>
        <v>3</v>
      </c>
      <c r="Q63" s="26">
        <v>99999</v>
      </c>
      <c r="R63" s="26">
        <v>999999</v>
      </c>
      <c r="S63" s="26">
        <v>999999</v>
      </c>
      <c r="T63" s="26" t="str">
        <f t="shared" si="21"/>
        <v>1</v>
      </c>
      <c r="U63" s="26" t="str">
        <f t="shared" si="21"/>
        <v>5</v>
      </c>
    </row>
    <row r="64" spans="1:34">
      <c r="P64" s="26" t="str">
        <f t="shared" si="21"/>
        <v>2</v>
      </c>
      <c r="Q64" s="26">
        <v>3</v>
      </c>
      <c r="R64" s="26" t="str">
        <f t="shared" si="21"/>
        <v>2</v>
      </c>
      <c r="S64" s="26" t="str">
        <f t="shared" si="21"/>
        <v>1</v>
      </c>
      <c r="T64" s="26" t="str">
        <f t="shared" si="21"/>
        <v>5</v>
      </c>
      <c r="U64" s="26" t="str">
        <f t="shared" si="21"/>
        <v>1</v>
      </c>
    </row>
    <row r="65" spans="16:21">
      <c r="P65" s="26">
        <v>99999</v>
      </c>
      <c r="Q65" s="26">
        <v>99999</v>
      </c>
      <c r="R65" s="26">
        <v>0</v>
      </c>
      <c r="S65" s="26">
        <v>0</v>
      </c>
      <c r="T65" s="26">
        <v>0</v>
      </c>
      <c r="U65" s="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9"/>
  <sheetViews>
    <sheetView topLeftCell="AA1" workbookViewId="0">
      <selection activeCell="AH51" sqref="AH51:AH55"/>
    </sheetView>
  </sheetViews>
  <sheetFormatPr baseColWidth="10" defaultRowHeight="16"/>
  <cols>
    <col min="4" max="4" width="17.1640625" customWidth="1"/>
    <col min="5" max="5" width="14.6640625" customWidth="1"/>
    <col min="6" max="6" width="14.6640625" style="8" customWidth="1"/>
    <col min="7" max="7" width="14" style="8" customWidth="1"/>
    <col min="8" max="8" width="10.83203125" style="8"/>
    <col min="12" max="12" width="12.83203125" style="4" customWidth="1"/>
    <col min="13" max="13" width="16.5" style="4" customWidth="1"/>
    <col min="14" max="14" width="20.83203125" style="4" customWidth="1"/>
    <col min="16" max="17" width="10.83203125" style="18"/>
    <col min="18" max="18" width="18.1640625" style="18" customWidth="1"/>
    <col min="19" max="21" width="26.83203125" style="18" customWidth="1"/>
    <col min="27" max="27" width="16" customWidth="1"/>
  </cols>
  <sheetData>
    <row r="1" spans="1:34">
      <c r="A1" t="s">
        <v>31</v>
      </c>
      <c r="B1" t="s">
        <v>29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47</v>
      </c>
      <c r="M1" s="4" t="s">
        <v>48</v>
      </c>
      <c r="N1" s="4" t="s">
        <v>49</v>
      </c>
      <c r="O1" t="s">
        <v>11</v>
      </c>
      <c r="P1" s="18" t="s">
        <v>13</v>
      </c>
      <c r="Q1" s="18" t="s">
        <v>12</v>
      </c>
      <c r="R1" s="18" t="s">
        <v>50</v>
      </c>
      <c r="S1" s="18" t="s">
        <v>51</v>
      </c>
      <c r="T1" s="18" t="s">
        <v>62</v>
      </c>
      <c r="U1" s="18" t="s">
        <v>63</v>
      </c>
      <c r="V1" t="s">
        <v>14</v>
      </c>
      <c r="W1" t="s">
        <v>0</v>
      </c>
      <c r="X1" t="s">
        <v>32</v>
      </c>
      <c r="Y1" t="s">
        <v>2</v>
      </c>
      <c r="Z1" t="s">
        <v>39</v>
      </c>
      <c r="AA1" s="1" t="s">
        <v>45</v>
      </c>
      <c r="AB1" s="1" t="s">
        <v>44</v>
      </c>
      <c r="AC1" s="1" t="s">
        <v>64</v>
      </c>
      <c r="AD1" s="1" t="s">
        <v>65</v>
      </c>
      <c r="AE1" s="1" t="s">
        <v>66</v>
      </c>
      <c r="AF1" s="1" t="s">
        <v>79</v>
      </c>
      <c r="AG1" s="1" t="s">
        <v>85</v>
      </c>
      <c r="AH1" s="1" t="s">
        <v>88</v>
      </c>
    </row>
    <row r="2" spans="1:34">
      <c r="A2">
        <v>1</v>
      </c>
      <c r="B2">
        <v>1</v>
      </c>
      <c r="C2">
        <v>0</v>
      </c>
      <c r="D2" t="s">
        <v>15</v>
      </c>
      <c r="E2">
        <v>1017</v>
      </c>
      <c r="F2" s="8">
        <v>34</v>
      </c>
      <c r="G2" s="8">
        <v>1</v>
      </c>
      <c r="H2" s="8">
        <v>1</v>
      </c>
      <c r="I2">
        <v>1</v>
      </c>
      <c r="J2">
        <v>0.2</v>
      </c>
      <c r="K2">
        <v>0.1111</v>
      </c>
      <c r="L2" s="4">
        <v>1</v>
      </c>
      <c r="M2" s="4">
        <v>1</v>
      </c>
      <c r="N2" s="4">
        <v>1</v>
      </c>
      <c r="O2">
        <v>55106</v>
      </c>
      <c r="P2" s="18">
        <v>1</v>
      </c>
      <c r="Q2" s="18">
        <v>1</v>
      </c>
      <c r="R2" s="18">
        <v>1</v>
      </c>
      <c r="S2" s="18">
        <v>1</v>
      </c>
      <c r="T2" s="18">
        <v>1</v>
      </c>
      <c r="U2" s="18">
        <v>9</v>
      </c>
      <c r="V2">
        <v>1</v>
      </c>
      <c r="W2">
        <v>9</v>
      </c>
      <c r="X2">
        <v>1</v>
      </c>
      <c r="Y2">
        <v>20</v>
      </c>
      <c r="Z2">
        <v>0</v>
      </c>
      <c r="AA2" s="2">
        <f>(1/P2*2)/(1+1/P2)</f>
        <v>1</v>
      </c>
      <c r="AB2" s="2">
        <f t="shared" ref="AB2:AF16" si="0">(1/Q2*2)/(1+1/Q2)</f>
        <v>1</v>
      </c>
      <c r="AC2" s="2">
        <f t="shared" si="0"/>
        <v>1</v>
      </c>
      <c r="AD2" s="2">
        <f t="shared" si="0"/>
        <v>1</v>
      </c>
      <c r="AE2" s="2">
        <f t="shared" si="0"/>
        <v>1</v>
      </c>
      <c r="AF2" s="2">
        <f t="shared" si="0"/>
        <v>0.19999999999999998</v>
      </c>
      <c r="AG2">
        <v>0</v>
      </c>
      <c r="AH2">
        <v>1</v>
      </c>
    </row>
    <row r="3" spans="1:34">
      <c r="A3">
        <v>1</v>
      </c>
      <c r="B3">
        <v>1</v>
      </c>
      <c r="C3">
        <v>1</v>
      </c>
      <c r="D3" t="s">
        <v>16</v>
      </c>
      <c r="E3">
        <v>483</v>
      </c>
      <c r="F3" s="8">
        <v>10</v>
      </c>
      <c r="G3" s="8">
        <v>1</v>
      </c>
      <c r="H3" s="8">
        <v>1</v>
      </c>
      <c r="I3">
        <v>1</v>
      </c>
      <c r="J3">
        <v>0.2</v>
      </c>
      <c r="K3">
        <v>0.1111</v>
      </c>
      <c r="L3" s="4">
        <v>1</v>
      </c>
      <c r="M3" s="4">
        <v>1</v>
      </c>
      <c r="N3" s="4">
        <v>1</v>
      </c>
      <c r="O3">
        <v>55106</v>
      </c>
      <c r="P3" s="18">
        <v>2</v>
      </c>
      <c r="Q3" s="18">
        <v>2</v>
      </c>
      <c r="R3" s="18">
        <v>2</v>
      </c>
      <c r="S3" s="18">
        <v>2</v>
      </c>
      <c r="T3" s="18">
        <v>2</v>
      </c>
      <c r="U3" s="18">
        <v>2</v>
      </c>
      <c r="V3">
        <v>1</v>
      </c>
      <c r="W3">
        <v>9</v>
      </c>
      <c r="X3">
        <v>1</v>
      </c>
      <c r="Y3">
        <v>20</v>
      </c>
      <c r="Z3">
        <v>0</v>
      </c>
      <c r="AA3" s="2">
        <f t="shared" ref="AA3:AA16" si="1">(1/P3*2)/(1+1/P3)</f>
        <v>0.66666666666666663</v>
      </c>
      <c r="AB3" s="2">
        <f t="shared" si="0"/>
        <v>0.66666666666666663</v>
      </c>
      <c r="AC3" s="2">
        <f t="shared" si="0"/>
        <v>0.66666666666666663</v>
      </c>
      <c r="AD3" s="2">
        <f t="shared" si="0"/>
        <v>0.66666666666666663</v>
      </c>
      <c r="AE3" s="2">
        <f t="shared" si="0"/>
        <v>0.66666666666666663</v>
      </c>
      <c r="AF3" s="2">
        <f t="shared" si="0"/>
        <v>0.66666666666666663</v>
      </c>
      <c r="AG3">
        <v>0</v>
      </c>
      <c r="AH3">
        <v>0.66669999999999996</v>
      </c>
    </row>
    <row r="4" spans="1:34" s="1" customFormat="1">
      <c r="A4">
        <v>1</v>
      </c>
      <c r="B4">
        <v>1</v>
      </c>
      <c r="C4" s="1">
        <v>5</v>
      </c>
      <c r="D4" s="1" t="s">
        <v>22</v>
      </c>
      <c r="E4" s="1">
        <v>149</v>
      </c>
      <c r="F4" s="10">
        <v>5</v>
      </c>
      <c r="G4" s="21">
        <v>1</v>
      </c>
      <c r="H4" s="21">
        <v>1</v>
      </c>
      <c r="I4" s="1">
        <v>1</v>
      </c>
      <c r="J4" s="1">
        <v>1</v>
      </c>
      <c r="K4" s="1">
        <v>1</v>
      </c>
      <c r="L4" s="6">
        <v>1</v>
      </c>
      <c r="M4" s="6">
        <v>1</v>
      </c>
      <c r="N4" s="6">
        <v>1</v>
      </c>
      <c r="O4">
        <v>55106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10</v>
      </c>
      <c r="V4">
        <v>1</v>
      </c>
      <c r="W4">
        <v>9</v>
      </c>
      <c r="X4">
        <v>1</v>
      </c>
      <c r="Y4">
        <v>20</v>
      </c>
      <c r="Z4">
        <v>0</v>
      </c>
      <c r="AA4" s="2">
        <f t="shared" si="1"/>
        <v>1</v>
      </c>
      <c r="AB4" s="2">
        <f t="shared" si="0"/>
        <v>1</v>
      </c>
      <c r="AC4" s="2">
        <f t="shared" si="0"/>
        <v>1</v>
      </c>
      <c r="AD4" s="2">
        <f t="shared" si="0"/>
        <v>1</v>
      </c>
      <c r="AE4" s="2">
        <f t="shared" si="0"/>
        <v>1</v>
      </c>
      <c r="AF4" s="2">
        <f t="shared" si="0"/>
        <v>0.18181818181818182</v>
      </c>
      <c r="AG4" s="1">
        <v>0</v>
      </c>
      <c r="AH4" s="1">
        <v>1</v>
      </c>
    </row>
    <row r="5" spans="1:34">
      <c r="A5">
        <v>2</v>
      </c>
      <c r="B5">
        <v>1</v>
      </c>
      <c r="C5">
        <v>0</v>
      </c>
      <c r="D5" t="s">
        <v>15</v>
      </c>
      <c r="E5">
        <v>609</v>
      </c>
      <c r="F5" s="8">
        <v>9</v>
      </c>
      <c r="G5" s="8">
        <v>1</v>
      </c>
      <c r="H5" s="8">
        <v>1</v>
      </c>
      <c r="I5">
        <v>2</v>
      </c>
      <c r="J5">
        <v>0.2</v>
      </c>
      <c r="K5">
        <v>0.1111</v>
      </c>
      <c r="L5" s="4">
        <v>1</v>
      </c>
      <c r="M5" s="4">
        <v>1</v>
      </c>
      <c r="N5" s="4">
        <v>1</v>
      </c>
      <c r="O5">
        <v>55106</v>
      </c>
      <c r="P5" s="18">
        <v>7</v>
      </c>
      <c r="Q5" s="18">
        <v>7</v>
      </c>
      <c r="R5" s="18">
        <v>7</v>
      </c>
      <c r="S5" s="18">
        <v>6</v>
      </c>
      <c r="T5" s="18">
        <v>7</v>
      </c>
      <c r="U5" s="18">
        <v>8</v>
      </c>
      <c r="V5">
        <v>1</v>
      </c>
      <c r="W5">
        <v>10</v>
      </c>
      <c r="X5">
        <v>2</v>
      </c>
      <c r="Y5">
        <v>20</v>
      </c>
      <c r="Z5">
        <v>0</v>
      </c>
      <c r="AA5" s="2">
        <f t="shared" si="1"/>
        <v>0.25</v>
      </c>
      <c r="AB5" s="2">
        <f t="shared" si="0"/>
        <v>0.25</v>
      </c>
      <c r="AC5" s="2">
        <f t="shared" si="0"/>
        <v>0.25</v>
      </c>
      <c r="AD5" s="2">
        <f t="shared" si="0"/>
        <v>0.2857142857142857</v>
      </c>
      <c r="AE5" s="2">
        <f t="shared" si="0"/>
        <v>0.25</v>
      </c>
      <c r="AF5" s="2">
        <f t="shared" si="0"/>
        <v>0.22222222222222221</v>
      </c>
      <c r="AG5" s="1">
        <v>0.66669999999999996</v>
      </c>
      <c r="AH5" s="1">
        <v>0.28570000000000001</v>
      </c>
    </row>
    <row r="6" spans="1:34">
      <c r="A6">
        <v>2</v>
      </c>
      <c r="B6">
        <v>1</v>
      </c>
      <c r="C6">
        <v>1</v>
      </c>
      <c r="D6" t="s">
        <v>16</v>
      </c>
      <c r="E6">
        <v>223</v>
      </c>
      <c r="F6" s="8">
        <v>4</v>
      </c>
      <c r="G6" s="8">
        <v>1</v>
      </c>
      <c r="H6" s="8">
        <v>1</v>
      </c>
      <c r="I6">
        <v>1</v>
      </c>
      <c r="J6">
        <v>0.2</v>
      </c>
      <c r="K6">
        <v>0.1111</v>
      </c>
      <c r="L6" s="4">
        <v>1</v>
      </c>
      <c r="M6" s="4">
        <v>1</v>
      </c>
      <c r="N6" s="4">
        <v>1</v>
      </c>
      <c r="O6">
        <v>55106</v>
      </c>
      <c r="P6" s="18">
        <v>5</v>
      </c>
      <c r="Q6" s="18">
        <v>5</v>
      </c>
      <c r="R6" s="18">
        <v>5</v>
      </c>
      <c r="S6" s="18">
        <v>4</v>
      </c>
      <c r="T6" s="18">
        <v>4</v>
      </c>
      <c r="U6" s="18">
        <v>3</v>
      </c>
      <c r="V6">
        <v>1</v>
      </c>
      <c r="W6">
        <v>10</v>
      </c>
      <c r="X6">
        <v>2</v>
      </c>
      <c r="Y6">
        <v>20</v>
      </c>
      <c r="Z6">
        <v>0</v>
      </c>
      <c r="AA6" s="2">
        <f t="shared" si="1"/>
        <v>0.33333333333333337</v>
      </c>
      <c r="AB6" s="2">
        <f t="shared" si="0"/>
        <v>0.33333333333333337</v>
      </c>
      <c r="AC6" s="2">
        <f t="shared" si="0"/>
        <v>0.33333333333333337</v>
      </c>
      <c r="AD6" s="2">
        <f t="shared" si="0"/>
        <v>0.4</v>
      </c>
      <c r="AE6" s="2">
        <f t="shared" si="0"/>
        <v>0.4</v>
      </c>
      <c r="AF6" s="2">
        <f t="shared" si="0"/>
        <v>0.5</v>
      </c>
      <c r="AG6" s="1">
        <v>0.4</v>
      </c>
      <c r="AH6" s="1">
        <v>0.4</v>
      </c>
    </row>
    <row r="7" spans="1:34" s="2" customFormat="1">
      <c r="A7" s="2">
        <v>2</v>
      </c>
      <c r="B7" s="2">
        <v>1</v>
      </c>
      <c r="C7" s="2">
        <v>5</v>
      </c>
      <c r="D7" s="2" t="s">
        <v>22</v>
      </c>
      <c r="E7" s="2">
        <v>478</v>
      </c>
      <c r="F7" s="9">
        <v>8</v>
      </c>
      <c r="G7" s="17">
        <v>1</v>
      </c>
      <c r="H7" s="17">
        <v>1</v>
      </c>
      <c r="I7" s="2">
        <v>1</v>
      </c>
      <c r="J7" s="2">
        <v>0.33329999999999999</v>
      </c>
      <c r="K7" s="2">
        <v>0.2</v>
      </c>
      <c r="L7" s="5">
        <v>1</v>
      </c>
      <c r="M7" s="5">
        <v>1</v>
      </c>
      <c r="N7" s="5">
        <v>1</v>
      </c>
      <c r="O7">
        <v>55106</v>
      </c>
      <c r="P7" s="20">
        <v>3</v>
      </c>
      <c r="Q7" s="20">
        <v>1</v>
      </c>
      <c r="R7" s="20">
        <v>1</v>
      </c>
      <c r="S7" s="20">
        <v>1</v>
      </c>
      <c r="T7" s="20">
        <v>1</v>
      </c>
      <c r="U7" s="20">
        <v>10</v>
      </c>
      <c r="V7">
        <v>1</v>
      </c>
      <c r="W7" s="2">
        <v>10</v>
      </c>
      <c r="X7" s="2">
        <v>2</v>
      </c>
      <c r="Y7" s="2">
        <v>20</v>
      </c>
      <c r="Z7">
        <v>1</v>
      </c>
      <c r="AA7" s="2">
        <f t="shared" si="1"/>
        <v>0.5</v>
      </c>
      <c r="AB7" s="2">
        <f t="shared" si="0"/>
        <v>1</v>
      </c>
      <c r="AC7" s="2">
        <f t="shared" si="0"/>
        <v>1</v>
      </c>
      <c r="AD7" s="2">
        <f t="shared" si="0"/>
        <v>1</v>
      </c>
      <c r="AE7" s="2">
        <f t="shared" si="0"/>
        <v>1</v>
      </c>
      <c r="AF7" s="2">
        <f t="shared" si="0"/>
        <v>0.18181818181818182</v>
      </c>
      <c r="AG7" s="2">
        <v>0.66669999999999996</v>
      </c>
      <c r="AH7" s="2">
        <v>1</v>
      </c>
    </row>
    <row r="8" spans="1:34">
      <c r="A8">
        <v>3</v>
      </c>
      <c r="B8">
        <v>1</v>
      </c>
      <c r="C8">
        <v>0</v>
      </c>
      <c r="D8" t="s">
        <v>15</v>
      </c>
      <c r="E8">
        <v>351</v>
      </c>
      <c r="F8" s="8">
        <v>6</v>
      </c>
      <c r="G8" s="8">
        <v>1</v>
      </c>
      <c r="H8" s="8">
        <v>1</v>
      </c>
      <c r="I8">
        <v>8</v>
      </c>
      <c r="J8">
        <v>0.28570000000000001</v>
      </c>
      <c r="K8">
        <v>0.16669999999999999</v>
      </c>
      <c r="L8" s="4">
        <v>1</v>
      </c>
      <c r="M8" s="4">
        <v>1</v>
      </c>
      <c r="N8" s="4">
        <v>1</v>
      </c>
      <c r="O8">
        <v>55106</v>
      </c>
      <c r="P8" s="18">
        <v>8</v>
      </c>
      <c r="Q8" s="18">
        <v>8</v>
      </c>
      <c r="R8" s="18">
        <v>8</v>
      </c>
      <c r="S8" s="18">
        <v>4</v>
      </c>
      <c r="T8" s="18">
        <v>5</v>
      </c>
      <c r="U8" s="18">
        <v>9</v>
      </c>
      <c r="V8">
        <v>1</v>
      </c>
      <c r="W8">
        <v>10</v>
      </c>
      <c r="X8">
        <v>3</v>
      </c>
      <c r="Y8">
        <v>20</v>
      </c>
      <c r="Z8">
        <v>0</v>
      </c>
      <c r="AA8" s="2">
        <f t="shared" si="1"/>
        <v>0.22222222222222221</v>
      </c>
      <c r="AB8" s="2">
        <f t="shared" si="0"/>
        <v>0.22222222222222221</v>
      </c>
      <c r="AC8" s="2">
        <f t="shared" si="0"/>
        <v>0.22222222222222221</v>
      </c>
      <c r="AD8" s="2">
        <f t="shared" si="0"/>
        <v>0.4</v>
      </c>
      <c r="AE8" s="2">
        <f t="shared" si="0"/>
        <v>0.33333333333333337</v>
      </c>
      <c r="AF8" s="2">
        <f t="shared" si="0"/>
        <v>0.19999999999999998</v>
      </c>
      <c r="AG8" s="1">
        <v>0.66669999999999996</v>
      </c>
      <c r="AH8" s="1">
        <v>0.4</v>
      </c>
    </row>
    <row r="9" spans="1:34">
      <c r="A9">
        <v>3</v>
      </c>
      <c r="B9">
        <v>1</v>
      </c>
      <c r="C9">
        <v>1</v>
      </c>
      <c r="D9" t="s">
        <v>16</v>
      </c>
      <c r="E9">
        <v>298</v>
      </c>
      <c r="F9" s="8">
        <v>5</v>
      </c>
      <c r="G9" s="8">
        <v>1</v>
      </c>
      <c r="H9" s="8">
        <v>1</v>
      </c>
      <c r="I9">
        <v>15</v>
      </c>
      <c r="J9">
        <v>0.2</v>
      </c>
      <c r="K9">
        <v>0.1111</v>
      </c>
      <c r="L9" s="4">
        <v>1</v>
      </c>
      <c r="M9" s="4">
        <v>1</v>
      </c>
      <c r="N9" s="4">
        <v>1</v>
      </c>
      <c r="O9">
        <v>55106</v>
      </c>
      <c r="P9" s="18">
        <v>6</v>
      </c>
      <c r="Q9" s="18">
        <v>4</v>
      </c>
      <c r="R9" s="18">
        <v>5</v>
      </c>
      <c r="S9" s="18">
        <v>2</v>
      </c>
      <c r="T9" s="18">
        <v>3</v>
      </c>
      <c r="U9" s="18">
        <v>9</v>
      </c>
      <c r="V9">
        <v>1</v>
      </c>
      <c r="W9">
        <v>10</v>
      </c>
      <c r="X9">
        <v>3</v>
      </c>
      <c r="Y9">
        <v>20</v>
      </c>
      <c r="Z9">
        <v>0</v>
      </c>
      <c r="AA9" s="2">
        <f t="shared" si="1"/>
        <v>0.2857142857142857</v>
      </c>
      <c r="AB9" s="2">
        <f t="shared" si="0"/>
        <v>0.4</v>
      </c>
      <c r="AC9" s="2">
        <f t="shared" si="0"/>
        <v>0.33333333333333337</v>
      </c>
      <c r="AD9" s="2">
        <f t="shared" si="0"/>
        <v>0.66666666666666663</v>
      </c>
      <c r="AE9" s="2">
        <f t="shared" si="0"/>
        <v>0.5</v>
      </c>
      <c r="AF9" s="2">
        <f t="shared" si="0"/>
        <v>0.19999999999999998</v>
      </c>
      <c r="AG9" s="1">
        <v>0.5</v>
      </c>
      <c r="AH9" s="1">
        <v>0.66669999999999996</v>
      </c>
    </row>
    <row r="10" spans="1:34">
      <c r="A10">
        <v>3</v>
      </c>
      <c r="B10">
        <v>1</v>
      </c>
      <c r="C10">
        <v>5</v>
      </c>
      <c r="D10" t="s">
        <v>22</v>
      </c>
      <c r="E10">
        <v>109</v>
      </c>
      <c r="F10" s="8">
        <v>2</v>
      </c>
      <c r="G10" s="16">
        <v>1</v>
      </c>
      <c r="H10" s="16">
        <v>1</v>
      </c>
      <c r="I10">
        <v>4</v>
      </c>
      <c r="J10">
        <v>0.28570000000000001</v>
      </c>
      <c r="K10">
        <v>0.16667000000000001</v>
      </c>
      <c r="L10" s="4">
        <v>1</v>
      </c>
      <c r="M10" s="4">
        <v>1</v>
      </c>
      <c r="N10" s="4">
        <v>1</v>
      </c>
      <c r="O10">
        <v>55106</v>
      </c>
      <c r="P10" s="19">
        <v>3</v>
      </c>
      <c r="Q10" s="19">
        <v>1</v>
      </c>
      <c r="R10" s="19">
        <v>1</v>
      </c>
      <c r="S10" s="19">
        <v>1</v>
      </c>
      <c r="T10" s="19">
        <v>1</v>
      </c>
      <c r="U10" s="19">
        <v>9</v>
      </c>
      <c r="V10">
        <v>1</v>
      </c>
      <c r="W10">
        <v>10</v>
      </c>
      <c r="X10">
        <v>3</v>
      </c>
      <c r="Y10">
        <v>20</v>
      </c>
      <c r="Z10">
        <v>0</v>
      </c>
      <c r="AA10" s="2">
        <f t="shared" si="1"/>
        <v>0.5</v>
      </c>
      <c r="AB10" s="2">
        <f t="shared" si="0"/>
        <v>1</v>
      </c>
      <c r="AC10" s="2">
        <f t="shared" si="0"/>
        <v>1</v>
      </c>
      <c r="AD10" s="2">
        <f t="shared" si="0"/>
        <v>1</v>
      </c>
      <c r="AE10" s="2">
        <f t="shared" si="0"/>
        <v>1</v>
      </c>
      <c r="AF10" s="2">
        <f t="shared" si="0"/>
        <v>0.19999999999999998</v>
      </c>
      <c r="AG10" s="1">
        <v>0.33300000000000002</v>
      </c>
      <c r="AH10" s="1">
        <v>1</v>
      </c>
    </row>
    <row r="11" spans="1:34">
      <c r="A11">
        <v>4</v>
      </c>
      <c r="B11">
        <v>1</v>
      </c>
      <c r="C11">
        <v>0</v>
      </c>
      <c r="D11" t="s">
        <v>15</v>
      </c>
      <c r="E11">
        <v>1047</v>
      </c>
      <c r="F11" s="8">
        <v>19</v>
      </c>
      <c r="G11" s="8">
        <v>1</v>
      </c>
      <c r="H11" s="8">
        <v>1</v>
      </c>
      <c r="I11">
        <v>1</v>
      </c>
      <c r="J11">
        <v>0.66669999999999996</v>
      </c>
      <c r="K11">
        <v>0.5</v>
      </c>
      <c r="L11" s="4">
        <v>2</v>
      </c>
      <c r="M11" s="4">
        <v>1</v>
      </c>
      <c r="N11" s="4">
        <v>1</v>
      </c>
      <c r="O11">
        <v>55106</v>
      </c>
      <c r="P11" s="18">
        <v>8</v>
      </c>
      <c r="Q11" s="18">
        <v>8</v>
      </c>
      <c r="R11" s="18">
        <v>8</v>
      </c>
      <c r="S11" s="18">
        <v>2</v>
      </c>
      <c r="T11" s="18">
        <v>8</v>
      </c>
      <c r="U11" s="18">
        <v>9</v>
      </c>
      <c r="V11">
        <v>1</v>
      </c>
      <c r="W11">
        <v>12</v>
      </c>
      <c r="X11">
        <v>6</v>
      </c>
      <c r="Y11">
        <v>20</v>
      </c>
      <c r="Z11">
        <v>0</v>
      </c>
      <c r="AA11" s="2">
        <f t="shared" si="1"/>
        <v>0.22222222222222221</v>
      </c>
      <c r="AB11" s="2">
        <f t="shared" si="0"/>
        <v>0.22222222222222221</v>
      </c>
      <c r="AC11" s="2">
        <f t="shared" si="0"/>
        <v>0.22222222222222221</v>
      </c>
      <c r="AD11" s="2">
        <f t="shared" si="0"/>
        <v>0.66666666666666663</v>
      </c>
      <c r="AE11" s="2">
        <f t="shared" si="0"/>
        <v>0.22222222222222221</v>
      </c>
      <c r="AF11" s="2">
        <f t="shared" si="0"/>
        <v>0.19999999999999998</v>
      </c>
      <c r="AG11" s="1">
        <v>0.66669999999999996</v>
      </c>
      <c r="AH11" s="1">
        <v>0.66669999999999996</v>
      </c>
    </row>
    <row r="12" spans="1:34">
      <c r="A12">
        <v>4</v>
      </c>
      <c r="B12">
        <v>1</v>
      </c>
      <c r="C12">
        <v>1</v>
      </c>
      <c r="D12" t="s">
        <v>16</v>
      </c>
      <c r="E12">
        <v>538</v>
      </c>
      <c r="F12" s="8">
        <v>8</v>
      </c>
      <c r="G12" s="8">
        <v>1</v>
      </c>
      <c r="H12" s="8">
        <v>1</v>
      </c>
      <c r="I12">
        <v>7</v>
      </c>
      <c r="J12">
        <v>0.15379999999999999</v>
      </c>
      <c r="K12">
        <v>8.3299999999999999E-2</v>
      </c>
      <c r="L12" s="4">
        <v>1</v>
      </c>
      <c r="M12" s="4">
        <v>1</v>
      </c>
      <c r="N12" s="4">
        <v>1</v>
      </c>
      <c r="O12">
        <v>55106</v>
      </c>
      <c r="P12" s="18">
        <v>7</v>
      </c>
      <c r="Q12" s="18">
        <v>7</v>
      </c>
      <c r="R12" s="18">
        <v>7</v>
      </c>
      <c r="S12" s="18">
        <v>2</v>
      </c>
      <c r="T12" s="18">
        <v>3</v>
      </c>
      <c r="U12" s="18">
        <v>3</v>
      </c>
      <c r="V12">
        <v>1</v>
      </c>
      <c r="W12">
        <v>12</v>
      </c>
      <c r="X12">
        <v>6</v>
      </c>
      <c r="Y12">
        <v>20</v>
      </c>
      <c r="Z12">
        <v>0</v>
      </c>
      <c r="AA12" s="2">
        <f t="shared" si="1"/>
        <v>0.25</v>
      </c>
      <c r="AB12" s="2">
        <f t="shared" si="0"/>
        <v>0.25</v>
      </c>
      <c r="AC12" s="2">
        <f t="shared" si="0"/>
        <v>0.25</v>
      </c>
      <c r="AD12" s="2">
        <f t="shared" si="0"/>
        <v>0.66666666666666663</v>
      </c>
      <c r="AE12" s="2">
        <f t="shared" si="0"/>
        <v>0.5</v>
      </c>
      <c r="AF12" s="2">
        <f t="shared" si="0"/>
        <v>0.5</v>
      </c>
      <c r="AG12" s="1">
        <v>0.4</v>
      </c>
      <c r="AH12" s="1">
        <v>0.66669999999999996</v>
      </c>
    </row>
    <row r="13" spans="1:34" ht="25" customHeight="1">
      <c r="A13">
        <v>4</v>
      </c>
      <c r="B13">
        <v>1</v>
      </c>
      <c r="C13">
        <v>5</v>
      </c>
      <c r="D13" t="s">
        <v>22</v>
      </c>
      <c r="E13">
        <v>79</v>
      </c>
      <c r="F13" s="8">
        <v>1</v>
      </c>
      <c r="G13" s="16">
        <v>1</v>
      </c>
      <c r="H13" s="16">
        <v>1</v>
      </c>
      <c r="I13">
        <v>1</v>
      </c>
      <c r="J13">
        <v>0.16669999999999999</v>
      </c>
      <c r="K13">
        <v>9.0899999999999995E-2</v>
      </c>
      <c r="L13" s="4">
        <v>1</v>
      </c>
      <c r="M13" s="4">
        <v>1</v>
      </c>
      <c r="N13" s="4">
        <v>1</v>
      </c>
      <c r="O13">
        <v>55106</v>
      </c>
      <c r="P13" s="19">
        <v>2</v>
      </c>
      <c r="Q13" s="19">
        <v>1</v>
      </c>
      <c r="R13" s="19">
        <v>1</v>
      </c>
      <c r="S13" s="19">
        <v>1</v>
      </c>
      <c r="T13" s="19">
        <v>1</v>
      </c>
      <c r="U13" s="19">
        <v>7</v>
      </c>
      <c r="V13">
        <v>1</v>
      </c>
      <c r="W13">
        <v>12</v>
      </c>
      <c r="X13">
        <v>6</v>
      </c>
      <c r="Y13">
        <v>20</v>
      </c>
      <c r="Z13">
        <v>0</v>
      </c>
      <c r="AA13" s="2">
        <f t="shared" si="1"/>
        <v>0.66666666666666663</v>
      </c>
      <c r="AB13" s="2">
        <f t="shared" si="0"/>
        <v>1</v>
      </c>
      <c r="AC13" s="2">
        <f t="shared" si="0"/>
        <v>1</v>
      </c>
      <c r="AD13" s="2">
        <f t="shared" si="0"/>
        <v>1</v>
      </c>
      <c r="AE13" s="2">
        <f t="shared" si="0"/>
        <v>1</v>
      </c>
      <c r="AF13" s="2">
        <f t="shared" si="0"/>
        <v>0.25</v>
      </c>
      <c r="AG13" s="1">
        <v>0.222</v>
      </c>
      <c r="AH13" s="1">
        <v>1</v>
      </c>
    </row>
    <row r="14" spans="1:34">
      <c r="A14">
        <v>5</v>
      </c>
      <c r="B14">
        <v>1</v>
      </c>
      <c r="C14">
        <v>0</v>
      </c>
      <c r="D14" t="s">
        <v>15</v>
      </c>
      <c r="E14">
        <v>500</v>
      </c>
      <c r="F14" s="8">
        <v>7</v>
      </c>
      <c r="G14" s="8">
        <v>1</v>
      </c>
      <c r="H14" s="8">
        <v>1</v>
      </c>
      <c r="I14">
        <v>1</v>
      </c>
      <c r="J14">
        <v>0.18179999999999999</v>
      </c>
      <c r="K14">
        <v>0.1</v>
      </c>
      <c r="L14" s="4">
        <v>1</v>
      </c>
      <c r="M14" s="4">
        <v>1</v>
      </c>
      <c r="N14" s="4">
        <v>1</v>
      </c>
      <c r="O14">
        <v>55106</v>
      </c>
      <c r="P14" s="18">
        <v>9</v>
      </c>
      <c r="Q14" s="18">
        <v>9</v>
      </c>
      <c r="R14" s="18">
        <v>9</v>
      </c>
      <c r="S14" s="18">
        <v>6</v>
      </c>
      <c r="T14" s="18">
        <v>9</v>
      </c>
      <c r="U14" s="18">
        <v>5</v>
      </c>
      <c r="V14">
        <v>1</v>
      </c>
      <c r="W14">
        <v>12</v>
      </c>
      <c r="X14">
        <v>12</v>
      </c>
      <c r="Y14">
        <v>20</v>
      </c>
      <c r="Z14">
        <v>0</v>
      </c>
      <c r="AA14" s="2">
        <f t="shared" si="1"/>
        <v>0.19999999999999998</v>
      </c>
      <c r="AB14" s="2">
        <f t="shared" si="0"/>
        <v>0.19999999999999998</v>
      </c>
      <c r="AC14" s="2">
        <f t="shared" si="0"/>
        <v>0.19999999999999998</v>
      </c>
      <c r="AD14" s="2">
        <f t="shared" si="0"/>
        <v>0.2857142857142857</v>
      </c>
      <c r="AE14" s="2">
        <f t="shared" si="0"/>
        <v>0.19999999999999998</v>
      </c>
      <c r="AF14" s="2">
        <f t="shared" si="0"/>
        <v>0.33333333333333337</v>
      </c>
      <c r="AG14" s="1">
        <v>1</v>
      </c>
      <c r="AH14" s="1">
        <v>0.28570000000000001</v>
      </c>
    </row>
    <row r="15" spans="1:34">
      <c r="A15">
        <v>5</v>
      </c>
      <c r="B15">
        <v>1</v>
      </c>
      <c r="C15">
        <v>1</v>
      </c>
      <c r="D15" t="s">
        <v>16</v>
      </c>
      <c r="E15">
        <v>188</v>
      </c>
      <c r="F15" s="8">
        <v>2</v>
      </c>
      <c r="G15" s="8">
        <v>1</v>
      </c>
      <c r="H15" s="8">
        <v>1</v>
      </c>
      <c r="I15">
        <v>4</v>
      </c>
      <c r="J15">
        <v>1</v>
      </c>
      <c r="K15">
        <v>1</v>
      </c>
      <c r="L15" s="4">
        <v>1</v>
      </c>
      <c r="M15" s="4">
        <v>1</v>
      </c>
      <c r="N15" s="4">
        <v>1</v>
      </c>
      <c r="O15">
        <v>55106</v>
      </c>
      <c r="P15" s="18">
        <v>7</v>
      </c>
      <c r="Q15" s="18">
        <v>6</v>
      </c>
      <c r="R15" s="18">
        <v>7</v>
      </c>
      <c r="S15" s="18">
        <v>2</v>
      </c>
      <c r="T15" s="18">
        <v>2</v>
      </c>
      <c r="U15" s="18">
        <v>2</v>
      </c>
      <c r="V15">
        <v>1</v>
      </c>
      <c r="W15">
        <v>12</v>
      </c>
      <c r="X15">
        <v>12</v>
      </c>
      <c r="Y15">
        <v>20</v>
      </c>
      <c r="Z15">
        <v>0</v>
      </c>
      <c r="AA15" s="2">
        <f t="shared" si="1"/>
        <v>0.25</v>
      </c>
      <c r="AB15" s="2">
        <f t="shared" si="0"/>
        <v>0.2857142857142857</v>
      </c>
      <c r="AC15" s="2">
        <f t="shared" si="0"/>
        <v>0.25</v>
      </c>
      <c r="AD15" s="2">
        <f t="shared" si="0"/>
        <v>0.66666666666666663</v>
      </c>
      <c r="AE15" s="2">
        <f t="shared" si="0"/>
        <v>0.66666666666666663</v>
      </c>
      <c r="AF15" s="2">
        <f t="shared" si="0"/>
        <v>0.66666666666666663</v>
      </c>
      <c r="AG15" s="1">
        <v>0.66669999999999996</v>
      </c>
      <c r="AH15" s="1">
        <v>0.66669999999999996</v>
      </c>
    </row>
    <row r="16" spans="1:34">
      <c r="A16">
        <v>5</v>
      </c>
      <c r="B16">
        <v>1</v>
      </c>
      <c r="C16">
        <v>5</v>
      </c>
      <c r="D16" t="s">
        <v>22</v>
      </c>
      <c r="E16">
        <v>172</v>
      </c>
      <c r="F16" s="8">
        <v>3</v>
      </c>
      <c r="G16" s="16">
        <v>1</v>
      </c>
      <c r="H16" s="16">
        <v>1</v>
      </c>
      <c r="I16">
        <v>6</v>
      </c>
      <c r="J16">
        <v>0.18179999999999999</v>
      </c>
      <c r="K16">
        <v>0.1</v>
      </c>
      <c r="L16" s="4">
        <v>1</v>
      </c>
      <c r="M16" s="4">
        <v>1</v>
      </c>
      <c r="N16" s="4">
        <v>1</v>
      </c>
      <c r="O16">
        <v>55106</v>
      </c>
      <c r="P16" s="18">
        <v>3</v>
      </c>
      <c r="Q16" s="18">
        <v>1</v>
      </c>
      <c r="R16" s="18">
        <v>1</v>
      </c>
      <c r="S16" s="18">
        <v>1</v>
      </c>
      <c r="T16" s="18">
        <v>1</v>
      </c>
      <c r="U16" s="18">
        <v>6</v>
      </c>
      <c r="V16">
        <v>1</v>
      </c>
      <c r="W16">
        <v>12</v>
      </c>
      <c r="X16">
        <v>12</v>
      </c>
      <c r="Y16">
        <v>20</v>
      </c>
      <c r="Z16">
        <v>0</v>
      </c>
      <c r="AA16" s="2">
        <f t="shared" si="1"/>
        <v>0.5</v>
      </c>
      <c r="AB16" s="2">
        <f t="shared" si="0"/>
        <v>1</v>
      </c>
      <c r="AC16" s="2">
        <f t="shared" si="0"/>
        <v>1</v>
      </c>
      <c r="AD16" s="2">
        <f t="shared" si="0"/>
        <v>1</v>
      </c>
      <c r="AE16" s="2">
        <f t="shared" si="0"/>
        <v>1</v>
      </c>
      <c r="AF16" s="2">
        <f t="shared" si="0"/>
        <v>0.2857142857142857</v>
      </c>
      <c r="AG16" s="1">
        <v>0.25</v>
      </c>
      <c r="AH16" s="1">
        <v>1</v>
      </c>
    </row>
    <row r="17" spans="1:34">
      <c r="F17" s="8" t="s">
        <v>33</v>
      </c>
      <c r="G17" s="16" t="s">
        <v>33</v>
      </c>
      <c r="H17" s="16"/>
      <c r="J17" t="s">
        <v>33</v>
      </c>
      <c r="M17" s="4" t="s">
        <v>33</v>
      </c>
      <c r="V17" t="s">
        <v>33</v>
      </c>
      <c r="AA17" t="s">
        <v>33</v>
      </c>
      <c r="AB17" t="s">
        <v>33</v>
      </c>
    </row>
    <row r="18" spans="1:34">
      <c r="F18" s="8">
        <f>AVERAGE(F2:F16)</f>
        <v>8.1999999999999993</v>
      </c>
      <c r="G18" s="16">
        <f>AVERAGE(G2:G16)</f>
        <v>1</v>
      </c>
      <c r="H18" s="16"/>
      <c r="J18">
        <f>AVERAGE(J2:J16)</f>
        <v>0.35036666666666666</v>
      </c>
      <c r="M18" s="4">
        <f>AVERAGE(M2:M16)</f>
        <v>1</v>
      </c>
      <c r="V18">
        <f>AVERAGE(V2:V16)</f>
        <v>1</v>
      </c>
      <c r="AA18" s="2">
        <f>AVERAGE(AA2:AA16)</f>
        <v>0.4564550264550265</v>
      </c>
      <c r="AB18" s="2">
        <f>AVERAGE(AB2:AB16)</f>
        <v>0.58867724867724869</v>
      </c>
      <c r="AC18" s="2">
        <f t="shared" ref="AC18:AF18" si="2">AVERAGE(AC2:AC16)</f>
        <v>0.58185185185185184</v>
      </c>
      <c r="AD18" s="2">
        <f t="shared" si="2"/>
        <v>0.71365079365079376</v>
      </c>
      <c r="AE18" s="2">
        <f t="shared" si="2"/>
        <v>0.64925925925925909</v>
      </c>
      <c r="AF18" s="2">
        <f t="shared" si="2"/>
        <v>0.31921596921596929</v>
      </c>
    </row>
    <row r="19" spans="1:34">
      <c r="F19" s="8" t="s">
        <v>30</v>
      </c>
      <c r="G19" s="16" t="s">
        <v>30</v>
      </c>
      <c r="H19" s="16"/>
      <c r="J19" t="s">
        <v>30</v>
      </c>
      <c r="M19" s="4" t="s">
        <v>30</v>
      </c>
      <c r="V19" t="s">
        <v>30</v>
      </c>
      <c r="AA19" t="s">
        <v>30</v>
      </c>
      <c r="AB19" t="s">
        <v>30</v>
      </c>
    </row>
    <row r="20" spans="1:34">
      <c r="F20" s="8">
        <f>STDEV(F2:F16)</f>
        <v>8.3938753181794912</v>
      </c>
      <c r="G20" s="16">
        <f>STDEV(G2:G16)</f>
        <v>0</v>
      </c>
      <c r="H20" s="16"/>
      <c r="J20">
        <f>STDEV(J2:J16)</f>
        <v>0.29216196013920254</v>
      </c>
      <c r="M20" s="4">
        <f>STDEV(M2:M16)</f>
        <v>0</v>
      </c>
      <c r="V20">
        <f>STDEV(V2:V16)</f>
        <v>0</v>
      </c>
      <c r="AA20">
        <f>STDEV(AA2:AA16)</f>
        <v>0.27158663673193634</v>
      </c>
      <c r="AB20">
        <f>STDEV(AB2:AB16)</f>
        <v>0.3647739117847339</v>
      </c>
      <c r="AC20">
        <f t="shared" ref="AC20:AF20" si="3">STDEV(AC2:AC16)</f>
        <v>0.3698125428814279</v>
      </c>
      <c r="AD20">
        <f t="shared" si="3"/>
        <v>0.27594327822535203</v>
      </c>
      <c r="AE20">
        <f t="shared" si="3"/>
        <v>0.32610459869289465</v>
      </c>
      <c r="AF20">
        <f t="shared" si="3"/>
        <v>0.17548881660594839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2098</v>
      </c>
      <c r="F29" s="8">
        <v>624</v>
      </c>
      <c r="G29" s="8">
        <v>1</v>
      </c>
      <c r="H29" s="8">
        <v>1</v>
      </c>
      <c r="I29">
        <v>1</v>
      </c>
      <c r="J29">
        <v>0.2</v>
      </c>
      <c r="K29">
        <v>0.1111</v>
      </c>
      <c r="L29" s="4">
        <v>5</v>
      </c>
      <c r="M29" s="4">
        <v>1</v>
      </c>
      <c r="N29" s="4">
        <v>1</v>
      </c>
      <c r="O29">
        <v>55106</v>
      </c>
      <c r="P29" s="18">
        <v>1</v>
      </c>
      <c r="Q29" s="18">
        <v>2</v>
      </c>
      <c r="R29" s="18">
        <v>2</v>
      </c>
      <c r="S29" s="18">
        <v>9</v>
      </c>
      <c r="T29" s="18">
        <v>5</v>
      </c>
      <c r="U29" s="18">
        <v>5</v>
      </c>
      <c r="V29">
        <v>1</v>
      </c>
      <c r="W29">
        <v>9</v>
      </c>
      <c r="X29">
        <v>1</v>
      </c>
      <c r="Y29">
        <v>20</v>
      </c>
      <c r="Z29">
        <v>0</v>
      </c>
      <c r="AA29" s="2">
        <f>(1/P29*2)/(1+1/P29)</f>
        <v>1</v>
      </c>
      <c r="AB29" s="2">
        <f t="shared" ref="AB29:AF29" si="4">(1/Q29*2)/(1+1/Q29)</f>
        <v>0.66666666666666663</v>
      </c>
      <c r="AC29" s="2">
        <f t="shared" si="4"/>
        <v>0.66666666666666663</v>
      </c>
      <c r="AD29" s="2">
        <f t="shared" si="4"/>
        <v>0.19999999999999998</v>
      </c>
      <c r="AE29" s="2">
        <f t="shared" si="4"/>
        <v>0.33333333333333337</v>
      </c>
      <c r="AF29" s="2">
        <f t="shared" si="4"/>
        <v>0.33333333333333337</v>
      </c>
      <c r="AG29">
        <v>0.2</v>
      </c>
      <c r="AH29">
        <v>0.2</v>
      </c>
    </row>
    <row r="30" spans="1:34">
      <c r="A30">
        <v>1</v>
      </c>
      <c r="B30">
        <v>2</v>
      </c>
      <c r="C30">
        <v>3</v>
      </c>
      <c r="D30" t="s">
        <v>18</v>
      </c>
      <c r="E30">
        <v>9</v>
      </c>
      <c r="F30" s="8">
        <v>2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>
        <v>55106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>
        <v>1</v>
      </c>
      <c r="W30">
        <v>9</v>
      </c>
      <c r="X30">
        <v>1</v>
      </c>
      <c r="Y30">
        <v>20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887</v>
      </c>
      <c r="F31" s="8">
        <v>52</v>
      </c>
      <c r="G31" s="8">
        <v>1</v>
      </c>
      <c r="H31" s="8">
        <v>1</v>
      </c>
      <c r="I31">
        <v>2</v>
      </c>
      <c r="J31">
        <v>0.2</v>
      </c>
      <c r="K31">
        <v>0.1111</v>
      </c>
      <c r="L31" s="4">
        <v>2</v>
      </c>
      <c r="M31" s="4">
        <v>1</v>
      </c>
      <c r="N31" s="4">
        <v>1</v>
      </c>
      <c r="O31">
        <v>55106</v>
      </c>
      <c r="P31" s="18">
        <v>2</v>
      </c>
      <c r="Q31" s="18">
        <v>5</v>
      </c>
      <c r="R31" s="18">
        <v>5</v>
      </c>
      <c r="S31" s="18">
        <v>8</v>
      </c>
      <c r="T31" s="18">
        <v>7</v>
      </c>
      <c r="U31" s="18">
        <v>5</v>
      </c>
      <c r="V31">
        <v>1</v>
      </c>
      <c r="W31">
        <v>10</v>
      </c>
      <c r="X31">
        <v>2</v>
      </c>
      <c r="Y31">
        <v>20</v>
      </c>
      <c r="Z31">
        <v>0</v>
      </c>
      <c r="AA31" s="2">
        <f t="shared" ref="AA31:AA37" si="5">(1/P31*2)/(1+1/P31)</f>
        <v>0.66666666666666663</v>
      </c>
      <c r="AB31" s="2">
        <f t="shared" ref="AB31:AB37" si="6">(1/Q31*2)/(1+1/Q31)</f>
        <v>0.33333333333333337</v>
      </c>
      <c r="AC31" s="2">
        <f t="shared" ref="AC31:AC37" si="7">(1/R31*2)/(1+1/R31)</f>
        <v>0.33333333333333337</v>
      </c>
      <c r="AD31" s="2">
        <f t="shared" ref="AD31:AD37" si="8">(1/S31*2)/(1+1/S31)</f>
        <v>0.22222222222222221</v>
      </c>
      <c r="AE31" s="2">
        <f t="shared" ref="AE31:AE37" si="9">(1/T31*2)/(1+1/T31)</f>
        <v>0.25</v>
      </c>
      <c r="AF31" s="2">
        <f t="shared" ref="AF31:AF37" si="10">(1/U31*2)/(1+1/U31)</f>
        <v>0.33333333333333337</v>
      </c>
      <c r="AG31">
        <v>0.22</v>
      </c>
      <c r="AH31">
        <v>0.2</v>
      </c>
    </row>
    <row r="32" spans="1:34">
      <c r="A32">
        <v>2</v>
      </c>
      <c r="B32">
        <v>2</v>
      </c>
      <c r="C32">
        <v>3</v>
      </c>
      <c r="D32" t="s">
        <v>18</v>
      </c>
      <c r="E32">
        <v>18</v>
      </c>
      <c r="F32" s="8">
        <v>1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>
        <v>55106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>
        <v>1</v>
      </c>
      <c r="W32">
        <v>10</v>
      </c>
      <c r="X32">
        <v>2</v>
      </c>
      <c r="Y32">
        <v>20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2</v>
      </c>
      <c r="D33" t="s">
        <v>17</v>
      </c>
      <c r="E33">
        <v>926</v>
      </c>
      <c r="F33" s="8">
        <v>50</v>
      </c>
      <c r="G33" s="8">
        <v>1</v>
      </c>
      <c r="H33" s="8">
        <v>1</v>
      </c>
      <c r="I33">
        <v>7</v>
      </c>
      <c r="J33">
        <v>0.25</v>
      </c>
      <c r="K33">
        <v>0.14280000000000001</v>
      </c>
      <c r="L33" s="4">
        <v>2</v>
      </c>
      <c r="M33" s="4">
        <v>1</v>
      </c>
      <c r="N33" s="4">
        <v>1</v>
      </c>
      <c r="O33">
        <v>55106</v>
      </c>
      <c r="P33" s="18">
        <v>3</v>
      </c>
      <c r="Q33" s="18">
        <v>5</v>
      </c>
      <c r="R33" s="18">
        <v>5</v>
      </c>
      <c r="S33" s="18">
        <v>5</v>
      </c>
      <c r="T33" s="18">
        <v>8</v>
      </c>
      <c r="U33" s="18">
        <v>6</v>
      </c>
      <c r="V33">
        <v>1</v>
      </c>
      <c r="W33">
        <v>10</v>
      </c>
      <c r="X33">
        <v>3</v>
      </c>
      <c r="Y33">
        <v>20</v>
      </c>
      <c r="Z33">
        <v>0</v>
      </c>
      <c r="AA33" s="2">
        <f t="shared" si="5"/>
        <v>0.5</v>
      </c>
      <c r="AB33" s="2">
        <f t="shared" si="6"/>
        <v>0.33333333333333337</v>
      </c>
      <c r="AC33" s="2">
        <f t="shared" si="7"/>
        <v>0.33333333333333337</v>
      </c>
      <c r="AD33" s="2">
        <f t="shared" si="8"/>
        <v>0.33333333333333337</v>
      </c>
      <c r="AE33" s="2">
        <f t="shared" si="9"/>
        <v>0.22222222222222221</v>
      </c>
      <c r="AF33" s="2">
        <f t="shared" si="10"/>
        <v>0.2857142857142857</v>
      </c>
      <c r="AG33">
        <v>0.22</v>
      </c>
      <c r="AH33">
        <v>0.28570000000000001</v>
      </c>
    </row>
    <row r="34" spans="1:34">
      <c r="A34">
        <v>3</v>
      </c>
      <c r="B34">
        <v>2</v>
      </c>
      <c r="C34">
        <v>3</v>
      </c>
      <c r="D34" t="s">
        <v>18</v>
      </c>
      <c r="E34">
        <v>714</v>
      </c>
      <c r="F34" s="8">
        <v>25</v>
      </c>
      <c r="G34" s="8">
        <v>1</v>
      </c>
      <c r="H34" s="8">
        <v>1</v>
      </c>
      <c r="I34">
        <v>2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>
        <v>55106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>
        <v>1</v>
      </c>
      <c r="W34">
        <v>10</v>
      </c>
      <c r="X34">
        <v>3</v>
      </c>
      <c r="Y34">
        <v>20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>
      <c r="A35">
        <v>4</v>
      </c>
      <c r="B35">
        <v>2</v>
      </c>
      <c r="C35">
        <v>2</v>
      </c>
      <c r="D35" t="s">
        <v>17</v>
      </c>
      <c r="E35">
        <v>389</v>
      </c>
      <c r="F35" s="8">
        <v>24</v>
      </c>
      <c r="G35" s="8">
        <v>1</v>
      </c>
      <c r="H35" s="8">
        <v>1</v>
      </c>
      <c r="I35">
        <v>10</v>
      </c>
      <c r="J35">
        <v>0.16667000000000001</v>
      </c>
      <c r="K35">
        <v>9.0899999999999995E-2</v>
      </c>
      <c r="L35" s="4">
        <v>1</v>
      </c>
      <c r="M35" s="4">
        <v>1</v>
      </c>
      <c r="N35" s="4">
        <v>1</v>
      </c>
      <c r="O35">
        <v>55106</v>
      </c>
      <c r="P35" s="18">
        <v>9</v>
      </c>
      <c r="Q35" s="18">
        <v>9</v>
      </c>
      <c r="R35" s="18">
        <v>9</v>
      </c>
      <c r="S35" s="18">
        <v>6</v>
      </c>
      <c r="T35" s="18">
        <v>9</v>
      </c>
      <c r="U35" s="18">
        <v>7</v>
      </c>
      <c r="V35">
        <v>1</v>
      </c>
      <c r="W35">
        <v>12</v>
      </c>
      <c r="X35">
        <v>6</v>
      </c>
      <c r="Y35">
        <v>20</v>
      </c>
      <c r="Z35">
        <v>0</v>
      </c>
      <c r="AA35" s="2">
        <f t="shared" si="5"/>
        <v>0.19999999999999998</v>
      </c>
      <c r="AB35" s="2">
        <f t="shared" si="6"/>
        <v>0.19999999999999998</v>
      </c>
      <c r="AC35" s="2">
        <f t="shared" si="7"/>
        <v>0.19999999999999998</v>
      </c>
      <c r="AD35" s="2">
        <f t="shared" si="8"/>
        <v>0.2857142857142857</v>
      </c>
      <c r="AE35" s="2">
        <f t="shared" si="9"/>
        <v>0.19999999999999998</v>
      </c>
      <c r="AF35" s="2">
        <f t="shared" si="10"/>
        <v>0.25</v>
      </c>
      <c r="AG35">
        <v>0.28570000000000001</v>
      </c>
      <c r="AH35">
        <v>0.66669999999999996</v>
      </c>
    </row>
    <row r="36" spans="1:34">
      <c r="A36">
        <v>4</v>
      </c>
      <c r="B36">
        <v>2</v>
      </c>
      <c r="C36">
        <v>3</v>
      </c>
      <c r="D36" t="s">
        <v>18</v>
      </c>
      <c r="E36">
        <v>599</v>
      </c>
      <c r="F36" s="8">
        <v>21</v>
      </c>
      <c r="G36" s="8">
        <v>1</v>
      </c>
      <c r="H36" s="8">
        <v>1</v>
      </c>
      <c r="I36">
        <v>7</v>
      </c>
      <c r="J36">
        <v>0</v>
      </c>
      <c r="K36">
        <v>0</v>
      </c>
      <c r="L36" s="4">
        <v>2</v>
      </c>
      <c r="M36" s="4">
        <v>1</v>
      </c>
      <c r="N36" s="4">
        <v>1</v>
      </c>
      <c r="O36">
        <v>55106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>
        <v>1</v>
      </c>
      <c r="W36">
        <v>12</v>
      </c>
      <c r="X36">
        <v>6</v>
      </c>
      <c r="Y36">
        <v>20</v>
      </c>
      <c r="Z36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>
      <c r="A37">
        <v>5</v>
      </c>
      <c r="B37">
        <v>2</v>
      </c>
      <c r="C37">
        <v>2</v>
      </c>
      <c r="D37" t="s">
        <v>17</v>
      </c>
      <c r="E37">
        <v>5</v>
      </c>
      <c r="F37" s="8">
        <v>1</v>
      </c>
      <c r="G37" s="8">
        <v>1</v>
      </c>
      <c r="H37" s="8">
        <v>1</v>
      </c>
      <c r="I37">
        <v>2</v>
      </c>
      <c r="J37">
        <v>0.18179999999999999</v>
      </c>
      <c r="K37">
        <v>0.1</v>
      </c>
      <c r="L37" s="4">
        <v>1</v>
      </c>
      <c r="M37" s="4">
        <v>1</v>
      </c>
      <c r="N37" s="4">
        <v>1</v>
      </c>
      <c r="O37">
        <v>55106</v>
      </c>
      <c r="P37" s="18">
        <v>9</v>
      </c>
      <c r="Q37" s="18">
        <v>9</v>
      </c>
      <c r="R37" s="18">
        <v>9</v>
      </c>
      <c r="S37" s="18">
        <v>8</v>
      </c>
      <c r="T37" s="18">
        <v>1</v>
      </c>
      <c r="U37" s="18">
        <v>3</v>
      </c>
      <c r="V37">
        <v>1</v>
      </c>
      <c r="W37">
        <v>12</v>
      </c>
      <c r="X37">
        <v>12</v>
      </c>
      <c r="Y37">
        <v>20</v>
      </c>
      <c r="Z37">
        <v>0</v>
      </c>
      <c r="AA37" s="2">
        <f t="shared" si="5"/>
        <v>0.19999999999999998</v>
      </c>
      <c r="AB37" s="2">
        <f t="shared" si="6"/>
        <v>0.19999999999999998</v>
      </c>
      <c r="AC37" s="2">
        <f t="shared" si="7"/>
        <v>0.19999999999999998</v>
      </c>
      <c r="AD37" s="2">
        <f t="shared" si="8"/>
        <v>0.22222222222222221</v>
      </c>
      <c r="AE37" s="2">
        <f t="shared" si="9"/>
        <v>1</v>
      </c>
      <c r="AF37" s="2">
        <f t="shared" si="10"/>
        <v>0.5</v>
      </c>
      <c r="AG37">
        <v>0.33300000000000002</v>
      </c>
      <c r="AH37">
        <v>1</v>
      </c>
    </row>
    <row r="38" spans="1:34">
      <c r="A38">
        <v>5</v>
      </c>
      <c r="B38">
        <v>2</v>
      </c>
      <c r="C38">
        <v>3</v>
      </c>
      <c r="D38" t="s">
        <v>18</v>
      </c>
      <c r="E38">
        <v>5</v>
      </c>
      <c r="F38" s="8">
        <v>1</v>
      </c>
      <c r="G38" s="8">
        <v>1</v>
      </c>
      <c r="H38" s="8">
        <v>1</v>
      </c>
      <c r="I38">
        <v>3</v>
      </c>
      <c r="J38">
        <v>0</v>
      </c>
      <c r="K38">
        <v>0</v>
      </c>
      <c r="L38" s="4">
        <v>1</v>
      </c>
      <c r="M38" s="4">
        <v>1</v>
      </c>
      <c r="N38" s="4">
        <v>1</v>
      </c>
      <c r="O38">
        <v>55106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>
        <v>1</v>
      </c>
      <c r="W38">
        <v>12</v>
      </c>
      <c r="X38">
        <v>12</v>
      </c>
      <c r="Y38">
        <v>20</v>
      </c>
      <c r="Z38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8" t="s">
        <v>33</v>
      </c>
      <c r="J39" t="s">
        <v>33</v>
      </c>
      <c r="M39" s="4" t="s">
        <v>33</v>
      </c>
    </row>
    <row r="40" spans="1:34">
      <c r="G40" s="8">
        <f>AVERAGE(G29:G38)</f>
        <v>1</v>
      </c>
      <c r="J40">
        <f>AVERAGE(J29:J38)</f>
        <v>9.9846999999999991E-2</v>
      </c>
      <c r="M40" s="4">
        <f>AVERAGE(M29:M38)</f>
        <v>1</v>
      </c>
    </row>
    <row r="41" spans="1:34">
      <c r="G41" s="8" t="s">
        <v>30</v>
      </c>
      <c r="J41" t="s">
        <v>30</v>
      </c>
      <c r="M41" s="4" t="s">
        <v>30</v>
      </c>
    </row>
    <row r="42" spans="1:34">
      <c r="G42" s="8">
        <f>STDEV(G29:G38)</f>
        <v>0</v>
      </c>
      <c r="J42">
        <f>STDEV(J29:J38)</f>
        <v>0.1073084312779445</v>
      </c>
      <c r="M42" s="4">
        <f>STDEV(M29:M38)</f>
        <v>0</v>
      </c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 s="1" customFormat="1">
      <c r="A51">
        <v>1</v>
      </c>
      <c r="B51">
        <v>3</v>
      </c>
      <c r="C51" s="1">
        <v>4</v>
      </c>
      <c r="D51" s="1" t="s">
        <v>19</v>
      </c>
      <c r="E51" s="1">
        <v>1765</v>
      </c>
      <c r="F51" s="10">
        <v>59</v>
      </c>
      <c r="G51" s="21">
        <v>1</v>
      </c>
      <c r="H51" s="21">
        <v>1</v>
      </c>
      <c r="I51" s="1">
        <v>1</v>
      </c>
      <c r="J51" s="1">
        <v>0.61539999999999995</v>
      </c>
      <c r="K51" s="1">
        <v>0.44440000000000002</v>
      </c>
      <c r="L51" s="6">
        <v>4</v>
      </c>
      <c r="M51" s="6">
        <v>1</v>
      </c>
      <c r="N51" s="6">
        <v>1</v>
      </c>
      <c r="O51">
        <v>55106</v>
      </c>
      <c r="P51" s="19" t="s">
        <v>21</v>
      </c>
      <c r="Q51" s="19" t="s">
        <v>21</v>
      </c>
      <c r="R51" s="19" t="s">
        <v>21</v>
      </c>
      <c r="S51" s="19" t="s">
        <v>61</v>
      </c>
      <c r="T51" s="19" t="s">
        <v>80</v>
      </c>
      <c r="U51" s="19" t="s">
        <v>81</v>
      </c>
      <c r="V51" s="1">
        <f>1*2</f>
        <v>2</v>
      </c>
      <c r="W51">
        <v>9</v>
      </c>
      <c r="X51">
        <v>1</v>
      </c>
      <c r="Y51">
        <v>20</v>
      </c>
      <c r="Z51" s="1">
        <v>0</v>
      </c>
      <c r="AA51" s="2">
        <v>0.83333333333333337</v>
      </c>
      <c r="AB51" s="2">
        <v>0.83333333333333337</v>
      </c>
      <c r="AC51" s="1">
        <v>0.83333333333333337</v>
      </c>
      <c r="AD51" s="1">
        <v>0.53333333333333333</v>
      </c>
      <c r="AE51" s="1">
        <v>0.45</v>
      </c>
      <c r="AF51" s="1">
        <v>0.36666666666666664</v>
      </c>
      <c r="AG51" s="1">
        <v>0.2</v>
      </c>
      <c r="AH51" s="1">
        <v>0.43333300000000002</v>
      </c>
    </row>
    <row r="52" spans="1:34">
      <c r="A52">
        <v>2</v>
      </c>
      <c r="B52">
        <v>3</v>
      </c>
      <c r="C52">
        <v>4</v>
      </c>
      <c r="D52" t="s">
        <v>19</v>
      </c>
      <c r="E52">
        <v>599</v>
      </c>
      <c r="F52" s="8">
        <v>13</v>
      </c>
      <c r="G52" s="16">
        <v>1</v>
      </c>
      <c r="H52" s="16">
        <v>1</v>
      </c>
      <c r="I52">
        <v>25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>
        <v>55106</v>
      </c>
      <c r="P52" s="19" t="s">
        <v>24</v>
      </c>
      <c r="Q52" s="19" t="s">
        <v>82</v>
      </c>
      <c r="R52" s="19" t="s">
        <v>82</v>
      </c>
      <c r="S52" s="19" t="s">
        <v>37</v>
      </c>
      <c r="T52" s="19" t="s">
        <v>20</v>
      </c>
      <c r="U52" s="19" t="s">
        <v>21</v>
      </c>
      <c r="V52" s="1">
        <f t="shared" ref="V52:V55" si="11">1*2</f>
        <v>2</v>
      </c>
      <c r="W52">
        <v>10</v>
      </c>
      <c r="X52">
        <v>2</v>
      </c>
      <c r="Y52">
        <v>20</v>
      </c>
      <c r="Z52" s="1">
        <v>0</v>
      </c>
      <c r="AA52">
        <v>0.66666666666666663</v>
      </c>
      <c r="AB52">
        <v>0.83333333333333337</v>
      </c>
      <c r="AC52">
        <v>0.83333333333333337</v>
      </c>
      <c r="AD52">
        <v>1</v>
      </c>
      <c r="AE52">
        <v>0.66666666666666663</v>
      </c>
      <c r="AF52">
        <v>0.4</v>
      </c>
      <c r="AG52">
        <v>0.29599999999999999</v>
      </c>
      <c r="AH52">
        <v>0.41666700000000001</v>
      </c>
    </row>
    <row r="53" spans="1:34" s="2" customFormat="1">
      <c r="A53" s="2">
        <v>3</v>
      </c>
      <c r="B53" s="2">
        <v>3</v>
      </c>
      <c r="C53" s="2">
        <v>4</v>
      </c>
      <c r="D53" s="2" t="s">
        <v>19</v>
      </c>
      <c r="E53" s="2">
        <v>1034</v>
      </c>
      <c r="F53" s="9">
        <v>30</v>
      </c>
      <c r="G53" s="17">
        <v>1</v>
      </c>
      <c r="H53" s="9">
        <v>1</v>
      </c>
      <c r="I53" s="2">
        <v>76</v>
      </c>
      <c r="J53" s="2">
        <v>0.75</v>
      </c>
      <c r="K53" s="2">
        <v>0.6</v>
      </c>
      <c r="L53" s="5">
        <v>1</v>
      </c>
      <c r="M53" s="5">
        <v>1</v>
      </c>
      <c r="N53" s="5">
        <v>1</v>
      </c>
      <c r="O53">
        <v>55106</v>
      </c>
      <c r="P53" s="20">
        <v>7</v>
      </c>
      <c r="Q53" s="20">
        <v>7</v>
      </c>
      <c r="R53" s="20">
        <v>7</v>
      </c>
      <c r="S53" s="20">
        <v>2</v>
      </c>
      <c r="T53" s="20">
        <v>3</v>
      </c>
      <c r="U53" s="20">
        <v>8</v>
      </c>
      <c r="V53" s="1">
        <f t="shared" si="11"/>
        <v>2</v>
      </c>
      <c r="W53" s="2">
        <v>10</v>
      </c>
      <c r="X53" s="2">
        <v>3</v>
      </c>
      <c r="Y53" s="2">
        <v>20</v>
      </c>
      <c r="Z53" s="2">
        <v>0</v>
      </c>
      <c r="AA53" s="2">
        <f>(1/P53*2)/(1+1/P53)</f>
        <v>0.25</v>
      </c>
      <c r="AB53" s="2">
        <f t="shared" ref="AB53:AF53" si="12">(1/Q53*2)/(1+1/Q53)</f>
        <v>0.25</v>
      </c>
      <c r="AC53" s="2">
        <f t="shared" si="12"/>
        <v>0.25</v>
      </c>
      <c r="AD53" s="2">
        <f t="shared" si="12"/>
        <v>0.66666666666666663</v>
      </c>
      <c r="AE53" s="2">
        <f t="shared" si="12"/>
        <v>0.5</v>
      </c>
      <c r="AF53" s="2">
        <f t="shared" si="12"/>
        <v>0.22222222222222221</v>
      </c>
      <c r="AG53" s="2">
        <v>0.33329999999999999</v>
      </c>
      <c r="AH53" s="2">
        <v>0.14285700000000001</v>
      </c>
    </row>
    <row r="54" spans="1:34" s="2" customFormat="1" ht="25" customHeight="1">
      <c r="A54" s="2">
        <v>4</v>
      </c>
      <c r="B54" s="2">
        <v>3</v>
      </c>
      <c r="C54" s="2">
        <v>4</v>
      </c>
      <c r="D54" s="2" t="s">
        <v>19</v>
      </c>
      <c r="E54" s="2">
        <v>1643</v>
      </c>
      <c r="F54" s="9">
        <v>40</v>
      </c>
      <c r="G54" s="17">
        <v>1</v>
      </c>
      <c r="H54" s="9">
        <v>1</v>
      </c>
      <c r="I54" s="2">
        <v>5</v>
      </c>
      <c r="J54" s="2">
        <v>0.5</v>
      </c>
      <c r="K54" s="2">
        <v>0.33329999999999999</v>
      </c>
      <c r="L54" s="5">
        <v>1</v>
      </c>
      <c r="M54" s="5">
        <v>1</v>
      </c>
      <c r="N54" s="5">
        <v>1</v>
      </c>
      <c r="O54">
        <v>55106</v>
      </c>
      <c r="P54" s="20">
        <v>7</v>
      </c>
      <c r="Q54" s="20">
        <v>7</v>
      </c>
      <c r="R54" s="20">
        <v>7</v>
      </c>
      <c r="S54" s="20">
        <v>1</v>
      </c>
      <c r="T54" s="20">
        <v>7</v>
      </c>
      <c r="U54" s="20">
        <v>8</v>
      </c>
      <c r="V54" s="1">
        <f t="shared" si="11"/>
        <v>2</v>
      </c>
      <c r="W54" s="2">
        <v>12</v>
      </c>
      <c r="X54" s="2">
        <v>6</v>
      </c>
      <c r="Y54" s="2">
        <v>20</v>
      </c>
      <c r="Z54" s="1">
        <v>0</v>
      </c>
      <c r="AA54" s="2">
        <f t="shared" ref="AA54:AA55" si="13">(1/P54*2)/(1+1/P54)</f>
        <v>0.25</v>
      </c>
      <c r="AB54" s="2">
        <f t="shared" ref="AB54:AB55" si="14">(1/Q54*2)/(1+1/Q54)</f>
        <v>0.25</v>
      </c>
      <c r="AC54" s="2">
        <f t="shared" ref="AC54:AC55" si="15">(1/R54*2)/(1+1/R54)</f>
        <v>0.25</v>
      </c>
      <c r="AD54" s="2">
        <f t="shared" ref="AD54:AD55" si="16">(1/S54*2)/(1+1/S54)</f>
        <v>1</v>
      </c>
      <c r="AE54" s="2">
        <f t="shared" ref="AE54:AE55" si="17">(1/T54*2)/(1+1/T54)</f>
        <v>0.25</v>
      </c>
      <c r="AF54" s="2">
        <f t="shared" ref="AF54:AF55" si="18">(1/U54*2)/(1+1/U54)</f>
        <v>0.22222222222222221</v>
      </c>
      <c r="AG54" s="2">
        <v>0.33329999999999999</v>
      </c>
      <c r="AH54" s="2">
        <v>0.5</v>
      </c>
    </row>
    <row r="55" spans="1:34" ht="25" customHeight="1">
      <c r="A55">
        <v>5</v>
      </c>
      <c r="B55">
        <v>3</v>
      </c>
      <c r="C55">
        <v>4</v>
      </c>
      <c r="D55" t="s">
        <v>19</v>
      </c>
      <c r="E55">
        <v>11</v>
      </c>
      <c r="F55" s="8">
        <v>1</v>
      </c>
      <c r="G55" s="16">
        <v>1</v>
      </c>
      <c r="H55" s="8">
        <v>1</v>
      </c>
      <c r="I55">
        <v>13</v>
      </c>
      <c r="J55">
        <v>0.66666999999999998</v>
      </c>
      <c r="K55">
        <v>0.5</v>
      </c>
      <c r="L55" s="4">
        <v>1</v>
      </c>
      <c r="M55" s="4">
        <v>1</v>
      </c>
      <c r="N55" s="4">
        <v>1</v>
      </c>
      <c r="O55">
        <v>55106</v>
      </c>
      <c r="P55" s="18">
        <v>6</v>
      </c>
      <c r="Q55" s="18">
        <v>3</v>
      </c>
      <c r="R55" s="18">
        <v>3</v>
      </c>
      <c r="S55" s="18">
        <v>1</v>
      </c>
      <c r="T55" s="18">
        <v>2</v>
      </c>
      <c r="U55" s="18">
        <v>3</v>
      </c>
      <c r="V55" s="1">
        <f t="shared" si="11"/>
        <v>2</v>
      </c>
      <c r="W55">
        <v>12</v>
      </c>
      <c r="X55">
        <v>12</v>
      </c>
      <c r="Y55">
        <v>20</v>
      </c>
      <c r="Z55" s="1">
        <v>0</v>
      </c>
      <c r="AA55" s="2">
        <f t="shared" si="13"/>
        <v>0.2857142857142857</v>
      </c>
      <c r="AB55" s="2">
        <f t="shared" si="14"/>
        <v>0.5</v>
      </c>
      <c r="AC55" s="2">
        <f t="shared" si="15"/>
        <v>0.5</v>
      </c>
      <c r="AD55" s="2">
        <f t="shared" si="16"/>
        <v>1</v>
      </c>
      <c r="AE55" s="2">
        <f t="shared" si="17"/>
        <v>0.66666666666666663</v>
      </c>
      <c r="AF55" s="2">
        <f t="shared" si="18"/>
        <v>0.5</v>
      </c>
      <c r="AG55">
        <v>0.33300000000000002</v>
      </c>
      <c r="AH55">
        <v>0.5</v>
      </c>
    </row>
    <row r="56" spans="1:34">
      <c r="G56" s="8" t="s">
        <v>33</v>
      </c>
      <c r="J56" t="s">
        <v>33</v>
      </c>
      <c r="M56" s="4" t="s">
        <v>33</v>
      </c>
    </row>
    <row r="57" spans="1:34">
      <c r="G57" s="8">
        <f>AVERAGE(G51:G55)</f>
        <v>1</v>
      </c>
      <c r="J57">
        <f>AVERAGE(J51:J55)</f>
        <v>0.63975399999999993</v>
      </c>
      <c r="M57" s="4">
        <f>AVERAGE(M51:M55)</f>
        <v>1</v>
      </c>
    </row>
    <row r="58" spans="1:34">
      <c r="G58" s="8" t="s">
        <v>30</v>
      </c>
      <c r="J58" t="s">
        <v>30</v>
      </c>
      <c r="M58" s="4" t="s">
        <v>30</v>
      </c>
    </row>
    <row r="59" spans="1:34">
      <c r="G59" s="8">
        <f>STDEV(G51:G55)</f>
        <v>0</v>
      </c>
      <c r="J59">
        <f>STDEV(J51:J55)</f>
        <v>9.1827332967913233E-2</v>
      </c>
      <c r="M59" s="4">
        <f>STDEV(M51:M55)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workbookViewId="0">
      <selection activeCell="I2" sqref="I2"/>
    </sheetView>
  </sheetViews>
  <sheetFormatPr baseColWidth="10" defaultRowHeight="16"/>
  <sheetData>
    <row r="1" spans="1:9">
      <c r="A1" s="1" t="s">
        <v>45</v>
      </c>
      <c r="B1" s="1" t="s">
        <v>44</v>
      </c>
      <c r="C1" s="1" t="s">
        <v>64</v>
      </c>
      <c r="D1" s="1" t="s">
        <v>65</v>
      </c>
      <c r="E1" s="1" t="s">
        <v>66</v>
      </c>
      <c r="F1" s="1" t="s">
        <v>79</v>
      </c>
      <c r="G1" s="1" t="s">
        <v>83</v>
      </c>
      <c r="H1" s="1" t="s">
        <v>87</v>
      </c>
      <c r="I1" s="1" t="s">
        <v>89</v>
      </c>
    </row>
    <row r="2" spans="1:9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 s="5">
        <v>1</v>
      </c>
      <c r="H2" s="2">
        <v>0</v>
      </c>
      <c r="I2" s="2">
        <v>0.5</v>
      </c>
    </row>
    <row r="3" spans="1:9">
      <c r="A3">
        <v>1</v>
      </c>
      <c r="B3">
        <v>0.66666666666666663</v>
      </c>
      <c r="C3">
        <v>0.66666666666666663</v>
      </c>
      <c r="D3">
        <v>0.5</v>
      </c>
      <c r="E3">
        <v>0.5</v>
      </c>
      <c r="F3">
        <v>0.5</v>
      </c>
      <c r="G3" s="5">
        <v>1</v>
      </c>
      <c r="H3" s="2">
        <v>0.5</v>
      </c>
      <c r="I3" s="2">
        <v>0.5</v>
      </c>
    </row>
    <row r="4" spans="1:9">
      <c r="A4">
        <v>1</v>
      </c>
      <c r="B4">
        <v>1</v>
      </c>
      <c r="C4">
        <v>1</v>
      </c>
      <c r="D4">
        <v>1</v>
      </c>
      <c r="E4">
        <v>1</v>
      </c>
      <c r="F4">
        <v>0.4</v>
      </c>
      <c r="G4" s="5">
        <v>1</v>
      </c>
      <c r="H4" s="2">
        <v>0</v>
      </c>
      <c r="I4" s="2">
        <v>1</v>
      </c>
    </row>
    <row r="5" spans="1:9">
      <c r="A5">
        <v>1</v>
      </c>
      <c r="B5">
        <v>1</v>
      </c>
      <c r="C5">
        <v>1</v>
      </c>
      <c r="D5">
        <v>0.5</v>
      </c>
      <c r="E5">
        <v>0.5</v>
      </c>
      <c r="F5">
        <v>0.66666666666666663</v>
      </c>
      <c r="G5" s="4">
        <v>1</v>
      </c>
      <c r="H5" s="2">
        <v>0.5</v>
      </c>
      <c r="I5" s="2">
        <v>0.5</v>
      </c>
    </row>
    <row r="6" spans="1:9">
      <c r="A6">
        <v>1</v>
      </c>
      <c r="B6">
        <v>1</v>
      </c>
      <c r="C6">
        <v>1</v>
      </c>
      <c r="D6">
        <v>0.5</v>
      </c>
      <c r="E6">
        <v>0.5</v>
      </c>
      <c r="F6">
        <v>0.66666666666666663</v>
      </c>
      <c r="G6" s="4">
        <v>1</v>
      </c>
      <c r="H6" s="2">
        <v>0.5</v>
      </c>
      <c r="I6" s="2">
        <v>0.5</v>
      </c>
    </row>
    <row r="7" spans="1:9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 s="5">
        <v>0.5</v>
      </c>
      <c r="H7" s="2">
        <v>0</v>
      </c>
      <c r="I7" s="2">
        <v>0.4</v>
      </c>
    </row>
    <row r="8" spans="1: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 s="6">
        <v>1</v>
      </c>
      <c r="H8" s="2">
        <v>0</v>
      </c>
      <c r="I8" s="1">
        <v>1</v>
      </c>
    </row>
    <row r="9" spans="1: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 s="6">
        <v>1</v>
      </c>
      <c r="H9" s="2">
        <v>0</v>
      </c>
      <c r="I9" s="1">
        <v>1</v>
      </c>
    </row>
    <row r="10" spans="1:9">
      <c r="A10">
        <v>1</v>
      </c>
      <c r="B10">
        <v>1</v>
      </c>
      <c r="C10">
        <v>1</v>
      </c>
      <c r="D10">
        <v>1</v>
      </c>
      <c r="E10">
        <v>1</v>
      </c>
      <c r="F10">
        <v>0.4</v>
      </c>
      <c r="G10" s="5">
        <v>1</v>
      </c>
      <c r="H10" s="2">
        <v>0</v>
      </c>
      <c r="I10" s="2">
        <v>1</v>
      </c>
    </row>
    <row r="11" spans="1:9">
      <c r="A11">
        <v>0.5</v>
      </c>
      <c r="B11">
        <v>0.5</v>
      </c>
      <c r="C11">
        <v>0.5</v>
      </c>
      <c r="D11">
        <v>0.5</v>
      </c>
      <c r="E11">
        <v>0.5</v>
      </c>
      <c r="F11">
        <v>0.66666666666666663</v>
      </c>
      <c r="G11" s="5">
        <v>1</v>
      </c>
      <c r="H11" s="2">
        <v>0</v>
      </c>
      <c r="I11" s="2">
        <v>0.5</v>
      </c>
    </row>
    <row r="12" spans="1:9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 s="5">
        <v>1</v>
      </c>
      <c r="H12" s="2">
        <v>0</v>
      </c>
      <c r="I12" s="2">
        <v>1</v>
      </c>
    </row>
    <row r="13" spans="1:9">
      <c r="A13">
        <v>0.66666666666666663</v>
      </c>
      <c r="B13">
        <v>0.66666666666666663</v>
      </c>
      <c r="C13">
        <v>0.66666666666666663</v>
      </c>
      <c r="D13">
        <v>0.66666666666666663</v>
      </c>
      <c r="E13">
        <v>0.66666666666666663</v>
      </c>
      <c r="F13">
        <v>0.5</v>
      </c>
      <c r="G13" s="5">
        <v>1</v>
      </c>
      <c r="H13" s="2">
        <v>0</v>
      </c>
      <c r="I13" s="2">
        <v>0.66700000000000004</v>
      </c>
    </row>
    <row r="14" spans="1:9">
      <c r="A14">
        <v>0.4</v>
      </c>
      <c r="B14">
        <v>0.4</v>
      </c>
      <c r="C14">
        <v>0.4</v>
      </c>
      <c r="D14">
        <v>0.5</v>
      </c>
      <c r="E14">
        <v>0.33333333333333337</v>
      </c>
      <c r="F14">
        <v>0.5</v>
      </c>
      <c r="G14" s="4">
        <v>1</v>
      </c>
      <c r="H14" s="2">
        <v>0.5</v>
      </c>
      <c r="I14" s="2">
        <v>0.33329999999999999</v>
      </c>
    </row>
    <row r="15" spans="1:9">
      <c r="A15">
        <v>0.5</v>
      </c>
      <c r="B15">
        <v>0.5</v>
      </c>
      <c r="C15">
        <v>0.5</v>
      </c>
      <c r="D15">
        <v>1</v>
      </c>
      <c r="E15">
        <v>0.66666666666666663</v>
      </c>
      <c r="F15">
        <v>0.4</v>
      </c>
      <c r="G15" s="4">
        <v>1</v>
      </c>
      <c r="H15" s="2">
        <v>0.66669999999999996</v>
      </c>
      <c r="I15" s="2">
        <v>1</v>
      </c>
    </row>
    <row r="16" spans="1:9">
      <c r="A16">
        <v>0.4</v>
      </c>
      <c r="B16">
        <v>0.4</v>
      </c>
      <c r="C16">
        <v>0.4</v>
      </c>
      <c r="D16">
        <v>0.66666666666666663</v>
      </c>
      <c r="E16">
        <v>0.4</v>
      </c>
      <c r="F16">
        <v>0.33333333333333337</v>
      </c>
      <c r="G16" s="4">
        <v>1</v>
      </c>
      <c r="H16" s="2">
        <v>0.4</v>
      </c>
      <c r="I16" s="2">
        <v>0.5</v>
      </c>
    </row>
    <row r="17" spans="1:9">
      <c r="A17">
        <v>0.5</v>
      </c>
      <c r="B17">
        <v>0.5</v>
      </c>
      <c r="C17">
        <v>0.5</v>
      </c>
      <c r="D17">
        <v>0.5</v>
      </c>
      <c r="E17">
        <v>1</v>
      </c>
      <c r="F17">
        <v>0.5</v>
      </c>
      <c r="G17" s="5">
        <v>1</v>
      </c>
      <c r="H17" s="2">
        <v>0</v>
      </c>
      <c r="I17" s="2">
        <v>1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5">
        <v>1</v>
      </c>
      <c r="H18" s="2">
        <v>0</v>
      </c>
      <c r="I18" s="2">
        <v>0</v>
      </c>
    </row>
    <row r="19" spans="1:9">
      <c r="A19">
        <v>0.66666666666666663</v>
      </c>
      <c r="B19">
        <v>0.66666666666666663</v>
      </c>
      <c r="C19">
        <v>0.66666666666666663</v>
      </c>
      <c r="D19">
        <v>0.66666666666666663</v>
      </c>
      <c r="E19">
        <v>1</v>
      </c>
      <c r="F19">
        <v>0.66666666666666663</v>
      </c>
      <c r="G19" s="4">
        <v>1</v>
      </c>
      <c r="H19">
        <v>0</v>
      </c>
      <c r="I19">
        <v>1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4">
        <v>1</v>
      </c>
      <c r="H20" s="2">
        <v>0</v>
      </c>
      <c r="I20" s="2">
        <v>0</v>
      </c>
    </row>
    <row r="21" spans="1:9">
      <c r="A21">
        <v>0.4</v>
      </c>
      <c r="B21">
        <v>0.4</v>
      </c>
      <c r="C21">
        <v>0.4</v>
      </c>
      <c r="D21">
        <v>0.4</v>
      </c>
      <c r="E21">
        <v>1</v>
      </c>
      <c r="F21">
        <v>0.5</v>
      </c>
      <c r="G21" s="4">
        <v>1</v>
      </c>
      <c r="H21" s="2">
        <v>0</v>
      </c>
      <c r="I21" s="2">
        <v>1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4">
        <v>1</v>
      </c>
      <c r="H22" s="2">
        <v>0</v>
      </c>
      <c r="I22" s="2">
        <v>0</v>
      </c>
    </row>
    <row r="23" spans="1:9">
      <c r="A23">
        <v>0.4</v>
      </c>
      <c r="B23">
        <v>0.4</v>
      </c>
      <c r="C23">
        <v>0.4</v>
      </c>
      <c r="D23">
        <v>0.4</v>
      </c>
      <c r="E23">
        <v>0.4</v>
      </c>
      <c r="F23">
        <v>0.66666666666666663</v>
      </c>
      <c r="G23" s="5">
        <v>1</v>
      </c>
      <c r="H23" s="2">
        <v>0</v>
      </c>
      <c r="I23" s="2">
        <v>1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7">
        <v>1</v>
      </c>
      <c r="H24" s="3">
        <v>0</v>
      </c>
      <c r="I24" s="3">
        <v>0</v>
      </c>
    </row>
    <row r="25" spans="1:9">
      <c r="A25">
        <v>0.66666666666666663</v>
      </c>
      <c r="B25">
        <v>0.66666666666666663</v>
      </c>
      <c r="C25">
        <v>0.66666666666666663</v>
      </c>
      <c r="D25">
        <v>0.5</v>
      </c>
      <c r="E25">
        <v>0.5</v>
      </c>
      <c r="F25">
        <v>1</v>
      </c>
      <c r="G25" s="4">
        <v>1</v>
      </c>
      <c r="H25" s="2">
        <v>0.33300000000000002</v>
      </c>
      <c r="I25" s="2">
        <v>0.4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s="6">
        <v>1</v>
      </c>
      <c r="H26" s="2">
        <v>0</v>
      </c>
      <c r="I26" s="2">
        <v>0</v>
      </c>
    </row>
    <row r="27" spans="1:9">
      <c r="A27">
        <v>0.58333333333333337</v>
      </c>
      <c r="B27">
        <v>0.58333333333333337</v>
      </c>
      <c r="C27">
        <v>0.75</v>
      </c>
      <c r="D27">
        <v>1</v>
      </c>
      <c r="E27">
        <v>0.58333333333333337</v>
      </c>
      <c r="F27">
        <v>0.58333333333333337</v>
      </c>
      <c r="G27" s="5">
        <v>1</v>
      </c>
      <c r="H27" s="2">
        <v>0.58330000000000004</v>
      </c>
      <c r="I27" s="2">
        <v>0.58333299999999999</v>
      </c>
    </row>
    <row r="28" spans="1:9">
      <c r="A28">
        <v>0.45</v>
      </c>
      <c r="B28">
        <v>0.45</v>
      </c>
      <c r="C28">
        <v>0.45</v>
      </c>
      <c r="D28">
        <v>1</v>
      </c>
      <c r="E28">
        <v>0.58333333333333337</v>
      </c>
      <c r="F28">
        <v>0.58333333333333337</v>
      </c>
      <c r="G28" s="4">
        <v>1</v>
      </c>
      <c r="H28">
        <v>0.83333000000000002</v>
      </c>
      <c r="I28">
        <v>0.83333000000000002</v>
      </c>
    </row>
    <row r="29" spans="1:9">
      <c r="A29">
        <v>0.53333333333333333</v>
      </c>
      <c r="B29">
        <v>1.5</v>
      </c>
      <c r="C29">
        <v>1.3333333333333333</v>
      </c>
      <c r="D29">
        <v>1.25</v>
      </c>
      <c r="E29">
        <v>0.53333333333333333</v>
      </c>
      <c r="F29">
        <v>0.53333333333333333</v>
      </c>
      <c r="G29" s="4">
        <v>1</v>
      </c>
      <c r="H29">
        <v>0.5</v>
      </c>
      <c r="I29">
        <v>0.35555599999999998</v>
      </c>
    </row>
    <row r="30" spans="1:9">
      <c r="A30">
        <v>0.7</v>
      </c>
      <c r="B30">
        <v>0.7</v>
      </c>
      <c r="C30">
        <v>0.7</v>
      </c>
      <c r="D30">
        <v>0.45</v>
      </c>
      <c r="E30">
        <v>0.45</v>
      </c>
      <c r="F30">
        <v>0.66666666666666663</v>
      </c>
      <c r="G30" s="5">
        <v>0.8</v>
      </c>
      <c r="H30" s="2">
        <v>0</v>
      </c>
      <c r="I30" s="2">
        <v>0.45</v>
      </c>
    </row>
    <row r="31" spans="1:9">
      <c r="A31">
        <v>0.45</v>
      </c>
      <c r="B31">
        <v>0.45</v>
      </c>
      <c r="C31">
        <v>0.45</v>
      </c>
      <c r="D31">
        <v>0.83333333333333337</v>
      </c>
      <c r="E31">
        <v>0.36666666666666664</v>
      </c>
      <c r="F31">
        <v>0.45</v>
      </c>
      <c r="G31" s="4">
        <v>0.85699999999999998</v>
      </c>
      <c r="H31" s="27">
        <v>0.5222</v>
      </c>
      <c r="I31">
        <v>0.5</v>
      </c>
    </row>
    <row r="32" spans="1:9">
      <c r="A32">
        <v>1</v>
      </c>
      <c r="B32">
        <v>1</v>
      </c>
      <c r="C32">
        <v>1</v>
      </c>
      <c r="D32">
        <v>1</v>
      </c>
      <c r="E32">
        <v>1</v>
      </c>
      <c r="F32">
        <v>0.33333333333333337</v>
      </c>
      <c r="G32" s="4">
        <v>1</v>
      </c>
      <c r="H32">
        <v>0</v>
      </c>
      <c r="I32">
        <v>1</v>
      </c>
    </row>
    <row r="33" spans="1:9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 s="4">
        <v>1</v>
      </c>
      <c r="H33">
        <v>0</v>
      </c>
      <c r="I33">
        <v>1</v>
      </c>
    </row>
    <row r="34" spans="1:9">
      <c r="A34">
        <v>1</v>
      </c>
      <c r="B34">
        <v>1</v>
      </c>
      <c r="C34">
        <v>1</v>
      </c>
      <c r="D34">
        <v>1</v>
      </c>
      <c r="E34">
        <v>1</v>
      </c>
      <c r="F34">
        <v>0.2857142857142857</v>
      </c>
      <c r="G34" s="4">
        <v>1</v>
      </c>
      <c r="H34">
        <v>0</v>
      </c>
      <c r="I34">
        <v>1</v>
      </c>
    </row>
    <row r="35" spans="1:9">
      <c r="A35">
        <v>0.66666666666666663</v>
      </c>
      <c r="B35">
        <v>1</v>
      </c>
      <c r="C35">
        <v>0.66666666666666663</v>
      </c>
      <c r="D35">
        <v>1</v>
      </c>
      <c r="E35">
        <v>1</v>
      </c>
      <c r="F35">
        <v>0.33333333333333337</v>
      </c>
      <c r="G35" s="4">
        <v>1</v>
      </c>
      <c r="H35">
        <v>1</v>
      </c>
      <c r="I35">
        <v>1</v>
      </c>
    </row>
    <row r="36" spans="1:9">
      <c r="A36">
        <v>0.5</v>
      </c>
      <c r="B36">
        <v>0.5</v>
      </c>
      <c r="C36">
        <v>0.5</v>
      </c>
      <c r="D36">
        <v>1</v>
      </c>
      <c r="E36">
        <v>1</v>
      </c>
      <c r="F36">
        <v>1</v>
      </c>
      <c r="G36" s="4">
        <v>1</v>
      </c>
      <c r="H36">
        <v>0.66669999999999996</v>
      </c>
      <c r="I36">
        <v>1</v>
      </c>
    </row>
    <row r="37" spans="1:9">
      <c r="A37">
        <v>0.4</v>
      </c>
      <c r="B37">
        <v>1</v>
      </c>
      <c r="C37">
        <v>1</v>
      </c>
      <c r="D37">
        <v>1</v>
      </c>
      <c r="E37">
        <v>1</v>
      </c>
      <c r="F37">
        <v>0.2857142857142857</v>
      </c>
      <c r="G37" s="4">
        <v>1</v>
      </c>
      <c r="H37">
        <v>0.5</v>
      </c>
      <c r="I37">
        <v>1</v>
      </c>
    </row>
    <row r="38" spans="1:9">
      <c r="A38">
        <v>0.66666666666666663</v>
      </c>
      <c r="B38">
        <v>1</v>
      </c>
      <c r="C38">
        <v>1</v>
      </c>
      <c r="D38">
        <v>1</v>
      </c>
      <c r="E38">
        <v>1</v>
      </c>
      <c r="F38">
        <v>0.4</v>
      </c>
      <c r="G38" s="4">
        <v>1</v>
      </c>
      <c r="H38">
        <v>1</v>
      </c>
      <c r="I38">
        <v>1</v>
      </c>
    </row>
    <row r="39" spans="1:9">
      <c r="A39">
        <v>0.4</v>
      </c>
      <c r="B39">
        <v>0.4</v>
      </c>
      <c r="C39">
        <v>0.4</v>
      </c>
      <c r="D39">
        <v>0.4</v>
      </c>
      <c r="E39">
        <v>0.4</v>
      </c>
      <c r="F39">
        <v>0.5</v>
      </c>
      <c r="G39" s="4">
        <v>1</v>
      </c>
      <c r="H39">
        <v>0</v>
      </c>
      <c r="I39">
        <v>0.4</v>
      </c>
    </row>
    <row r="40" spans="1:9">
      <c r="A40">
        <v>1</v>
      </c>
      <c r="B40">
        <v>1</v>
      </c>
      <c r="C40">
        <v>1</v>
      </c>
      <c r="D40">
        <v>1</v>
      </c>
      <c r="E40">
        <v>1</v>
      </c>
      <c r="F40">
        <v>0.33333333333333337</v>
      </c>
      <c r="G40" s="4">
        <v>1</v>
      </c>
      <c r="H40">
        <v>0</v>
      </c>
      <c r="I40">
        <v>1</v>
      </c>
    </row>
    <row r="41" spans="1:9">
      <c r="A41">
        <v>0.66666666666666663</v>
      </c>
      <c r="B41">
        <v>1</v>
      </c>
      <c r="C41">
        <v>1</v>
      </c>
      <c r="D41">
        <v>1</v>
      </c>
      <c r="E41">
        <v>1</v>
      </c>
      <c r="F41">
        <v>0.33333333333333337</v>
      </c>
      <c r="G41" s="5">
        <v>1</v>
      </c>
      <c r="H41" s="2">
        <v>1</v>
      </c>
      <c r="I41" s="2">
        <v>1</v>
      </c>
    </row>
    <row r="42" spans="1:9">
      <c r="A42">
        <v>0.2857142857142857</v>
      </c>
      <c r="B42">
        <v>0.33333333333333337</v>
      </c>
      <c r="C42">
        <v>0.33333333333333337</v>
      </c>
      <c r="D42">
        <v>0.4</v>
      </c>
      <c r="E42">
        <v>0.4</v>
      </c>
      <c r="F42">
        <v>0.5</v>
      </c>
      <c r="G42" s="5">
        <v>0.66669999999999996</v>
      </c>
      <c r="H42" s="2">
        <v>0.4</v>
      </c>
      <c r="I42" s="2">
        <v>0.4</v>
      </c>
    </row>
    <row r="43" spans="1:9">
      <c r="A43">
        <v>0.66666666666666663</v>
      </c>
      <c r="B43">
        <v>1</v>
      </c>
      <c r="C43">
        <v>0.66666666666666663</v>
      </c>
      <c r="D43">
        <v>1</v>
      </c>
      <c r="E43">
        <v>1</v>
      </c>
      <c r="F43">
        <v>0.25</v>
      </c>
      <c r="G43" s="5">
        <v>1</v>
      </c>
      <c r="H43" s="2">
        <v>0.28570000000000001</v>
      </c>
      <c r="I43" s="2">
        <v>1</v>
      </c>
    </row>
    <row r="44" spans="1:9">
      <c r="A44">
        <v>0.5</v>
      </c>
      <c r="B44">
        <v>0.5</v>
      </c>
      <c r="C44">
        <v>0.5</v>
      </c>
      <c r="D44">
        <v>0.5</v>
      </c>
      <c r="E44">
        <v>0.5</v>
      </c>
      <c r="F44">
        <v>1</v>
      </c>
      <c r="G44" s="5">
        <v>1</v>
      </c>
      <c r="H44" s="2">
        <v>0</v>
      </c>
      <c r="I44" s="2">
        <v>0.5</v>
      </c>
    </row>
    <row r="45" spans="1:9">
      <c r="A45">
        <v>0.2857142857142857</v>
      </c>
      <c r="B45">
        <v>0.2857142857142857</v>
      </c>
      <c r="C45">
        <v>0.2857142857142857</v>
      </c>
      <c r="D45">
        <v>0.2857142857142857</v>
      </c>
      <c r="E45">
        <v>0.2857142857142857</v>
      </c>
      <c r="F45">
        <v>1</v>
      </c>
      <c r="G45" s="5">
        <v>1</v>
      </c>
      <c r="H45" s="2">
        <v>0</v>
      </c>
      <c r="I45" s="2">
        <v>0.28571400000000002</v>
      </c>
    </row>
    <row r="46" spans="1:9">
      <c r="A46">
        <v>0.66666666666666663</v>
      </c>
      <c r="B46">
        <v>0.66666666666666663</v>
      </c>
      <c r="C46">
        <v>0.66666666666666663</v>
      </c>
      <c r="D46">
        <v>0.66666666666666663</v>
      </c>
      <c r="E46">
        <v>0.66666666666666663</v>
      </c>
      <c r="F46">
        <v>0.66666666666666663</v>
      </c>
      <c r="G46" s="5">
        <v>1</v>
      </c>
      <c r="H46" s="2">
        <v>0</v>
      </c>
      <c r="I46" s="2">
        <v>0.66666700000000001</v>
      </c>
    </row>
    <row r="47" spans="1:9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 s="4">
        <v>1</v>
      </c>
      <c r="H47">
        <v>0</v>
      </c>
      <c r="I47">
        <v>1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4">
        <v>1</v>
      </c>
      <c r="H48" s="2">
        <v>0</v>
      </c>
      <c r="I48" s="2">
        <v>0</v>
      </c>
    </row>
    <row r="49" spans="1:9">
      <c r="A49">
        <v>0.4</v>
      </c>
      <c r="B49">
        <v>0.33333333333333337</v>
      </c>
      <c r="C49">
        <v>0.33333333333333337</v>
      </c>
      <c r="D49">
        <v>0.66666666666666663</v>
      </c>
      <c r="E49">
        <v>1</v>
      </c>
      <c r="F49">
        <v>0.33333333333333337</v>
      </c>
      <c r="G49" s="4">
        <v>1</v>
      </c>
      <c r="H49">
        <v>0</v>
      </c>
      <c r="I49">
        <v>1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4">
        <v>1</v>
      </c>
      <c r="H50" s="2">
        <v>0</v>
      </c>
      <c r="I50" s="2">
        <v>0</v>
      </c>
    </row>
    <row r="51" spans="1:9">
      <c r="A51">
        <v>0.66666666666666663</v>
      </c>
      <c r="B51">
        <v>0.66666666666666663</v>
      </c>
      <c r="C51">
        <v>0.66666666666666663</v>
      </c>
      <c r="D51">
        <v>0.66666666666666663</v>
      </c>
      <c r="E51">
        <v>0.66666666666666663</v>
      </c>
      <c r="F51">
        <v>0.4</v>
      </c>
      <c r="G51" s="4">
        <v>1</v>
      </c>
      <c r="H51">
        <v>0</v>
      </c>
      <c r="I51">
        <v>0.66669999999999996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4">
        <v>1</v>
      </c>
      <c r="H52" s="2">
        <v>0</v>
      </c>
      <c r="I52" s="2">
        <v>0</v>
      </c>
    </row>
    <row r="53" spans="1:9">
      <c r="A53">
        <v>0.66666666666666663</v>
      </c>
      <c r="B53">
        <v>0.66666666666666663</v>
      </c>
      <c r="C53">
        <v>0.66666666666666663</v>
      </c>
      <c r="D53">
        <v>0.66666666666666663</v>
      </c>
      <c r="E53">
        <v>0.66666666666666663</v>
      </c>
      <c r="F53">
        <v>0.33333333333333337</v>
      </c>
      <c r="G53" s="5">
        <v>1</v>
      </c>
      <c r="H53" s="2">
        <v>0</v>
      </c>
      <c r="I53" s="2">
        <v>0.66666700000000001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5">
        <v>0</v>
      </c>
      <c r="H54" s="2">
        <v>0</v>
      </c>
      <c r="I54" s="2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s="5">
        <v>1</v>
      </c>
      <c r="H55" s="2">
        <v>0</v>
      </c>
      <c r="I55" s="2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5">
        <v>1</v>
      </c>
      <c r="H56" s="2">
        <v>0</v>
      </c>
      <c r="I56" s="2">
        <v>0</v>
      </c>
    </row>
    <row r="57" spans="1:9">
      <c r="A57">
        <v>0.83333333333333337</v>
      </c>
      <c r="B57">
        <v>0.83333333333333337</v>
      </c>
      <c r="C57">
        <v>0.83333333333333337</v>
      </c>
      <c r="D57">
        <v>0.53333333333333333</v>
      </c>
      <c r="E57">
        <v>0.45</v>
      </c>
      <c r="F57">
        <v>0.36666666666666664</v>
      </c>
      <c r="G57" s="4">
        <v>1</v>
      </c>
      <c r="H57" t="s">
        <v>86</v>
      </c>
      <c r="I57">
        <v>0.57777800000000001</v>
      </c>
    </row>
    <row r="58" spans="1:9">
      <c r="A58">
        <v>0.66666666666666663</v>
      </c>
      <c r="B58">
        <v>0.83333333333333337</v>
      </c>
      <c r="C58">
        <v>0.83333333333333337</v>
      </c>
      <c r="D58">
        <v>1</v>
      </c>
      <c r="E58">
        <v>0.66666666666666663</v>
      </c>
      <c r="F58">
        <v>0.4</v>
      </c>
      <c r="G58" s="4">
        <v>1</v>
      </c>
      <c r="H58">
        <v>0.47619</v>
      </c>
      <c r="I58">
        <v>0.52222199999999996</v>
      </c>
    </row>
    <row r="59" spans="1:9">
      <c r="A59">
        <v>0.58333333333333337</v>
      </c>
      <c r="B59">
        <v>0.33</v>
      </c>
      <c r="C59">
        <v>0.33333433333333334</v>
      </c>
      <c r="D59">
        <v>0.25000099999999997</v>
      </c>
      <c r="E59">
        <v>0.66666666666666663</v>
      </c>
      <c r="F59">
        <v>0.36666666666666664</v>
      </c>
      <c r="G59" s="4">
        <v>1</v>
      </c>
      <c r="H59">
        <v>0.3</v>
      </c>
      <c r="I59">
        <v>0.64285700000000001</v>
      </c>
    </row>
    <row r="60" spans="1:9">
      <c r="A60">
        <v>0.83333333333333337</v>
      </c>
      <c r="B60">
        <v>0.75</v>
      </c>
      <c r="C60">
        <v>0.83333333333333337</v>
      </c>
      <c r="D60">
        <v>1</v>
      </c>
      <c r="E60">
        <v>0.5</v>
      </c>
      <c r="F60">
        <v>0.7</v>
      </c>
      <c r="G60" s="5">
        <v>0.85709999999999997</v>
      </c>
      <c r="H60" s="2">
        <v>0</v>
      </c>
      <c r="I60" s="2">
        <v>0.466667</v>
      </c>
    </row>
    <row r="61" spans="1:9">
      <c r="A61">
        <v>0.25</v>
      </c>
      <c r="B61">
        <v>0.25</v>
      </c>
      <c r="C61">
        <v>0.25</v>
      </c>
      <c r="D61">
        <v>0.25</v>
      </c>
      <c r="E61">
        <v>0.25</v>
      </c>
      <c r="F61">
        <v>0.25</v>
      </c>
      <c r="G61" s="5">
        <v>0.88890000000000002</v>
      </c>
      <c r="H61" s="28">
        <v>0</v>
      </c>
      <c r="I61" s="2">
        <v>0.25</v>
      </c>
    </row>
    <row r="62" spans="1:9">
      <c r="A62">
        <v>1</v>
      </c>
      <c r="B62">
        <v>1</v>
      </c>
      <c r="C62">
        <v>1</v>
      </c>
      <c r="D62">
        <v>1</v>
      </c>
      <c r="E62">
        <v>1</v>
      </c>
      <c r="F62">
        <v>0.19999999999999998</v>
      </c>
      <c r="G62" s="4">
        <v>1</v>
      </c>
      <c r="H62">
        <v>0</v>
      </c>
      <c r="I62">
        <v>1</v>
      </c>
    </row>
    <row r="63" spans="1:9">
      <c r="A63">
        <v>0.66666666666666663</v>
      </c>
      <c r="B63">
        <v>0.66666666666666663</v>
      </c>
      <c r="C63">
        <v>0.66666666666666663</v>
      </c>
      <c r="D63">
        <v>0.66666666666666663</v>
      </c>
      <c r="E63">
        <v>0.66666666666666663</v>
      </c>
      <c r="F63">
        <v>0.66666666666666663</v>
      </c>
      <c r="G63" s="4">
        <v>1</v>
      </c>
      <c r="H63">
        <v>0</v>
      </c>
      <c r="I63">
        <v>0.66669999999999996</v>
      </c>
    </row>
    <row r="64" spans="1:9">
      <c r="A64">
        <v>1</v>
      </c>
      <c r="B64">
        <v>1</v>
      </c>
      <c r="C64">
        <v>1</v>
      </c>
      <c r="D64">
        <v>1</v>
      </c>
      <c r="E64">
        <v>1</v>
      </c>
      <c r="F64">
        <v>0.18181818181818182</v>
      </c>
      <c r="G64" s="6">
        <v>1</v>
      </c>
      <c r="H64" s="1">
        <v>0</v>
      </c>
      <c r="I64" s="1">
        <v>1</v>
      </c>
    </row>
    <row r="65" spans="1:9">
      <c r="A65">
        <v>0.25</v>
      </c>
      <c r="B65">
        <v>0.25</v>
      </c>
      <c r="C65">
        <v>0.25</v>
      </c>
      <c r="D65">
        <v>0.2857142857142857</v>
      </c>
      <c r="E65">
        <v>0.25</v>
      </c>
      <c r="F65">
        <v>0.22222222222222221</v>
      </c>
      <c r="G65" s="4">
        <v>1</v>
      </c>
      <c r="H65" s="1">
        <v>0.66669999999999996</v>
      </c>
      <c r="I65" s="1">
        <v>0.28570000000000001</v>
      </c>
    </row>
    <row r="66" spans="1:9">
      <c r="A66">
        <v>0.33333333333333337</v>
      </c>
      <c r="B66">
        <v>0.33333333333333337</v>
      </c>
      <c r="C66">
        <v>0.33333333333333337</v>
      </c>
      <c r="D66">
        <v>0.4</v>
      </c>
      <c r="E66">
        <v>0.4</v>
      </c>
      <c r="F66">
        <v>0.5</v>
      </c>
      <c r="G66" s="4">
        <v>1</v>
      </c>
      <c r="H66" s="1">
        <v>0.4</v>
      </c>
      <c r="I66" s="1">
        <v>0.4</v>
      </c>
    </row>
    <row r="67" spans="1:9">
      <c r="A67">
        <v>0.5</v>
      </c>
      <c r="B67">
        <v>1</v>
      </c>
      <c r="C67">
        <v>1</v>
      </c>
      <c r="D67">
        <v>1</v>
      </c>
      <c r="E67">
        <v>1</v>
      </c>
      <c r="F67">
        <v>0.18181818181818182</v>
      </c>
      <c r="G67" s="5">
        <v>1</v>
      </c>
      <c r="H67" s="2">
        <v>0.66669999999999996</v>
      </c>
      <c r="I67" s="2">
        <v>1</v>
      </c>
    </row>
    <row r="68" spans="1:9">
      <c r="A68">
        <v>0.22222222222222221</v>
      </c>
      <c r="B68">
        <v>0.22222222222222221</v>
      </c>
      <c r="C68">
        <v>0.22222222222222221</v>
      </c>
      <c r="D68">
        <v>0.4</v>
      </c>
      <c r="E68">
        <v>0.33333333333333337</v>
      </c>
      <c r="F68">
        <v>0.19999999999999998</v>
      </c>
      <c r="G68" s="4">
        <v>1</v>
      </c>
      <c r="H68" s="1">
        <v>0.66669999999999996</v>
      </c>
      <c r="I68" s="1">
        <v>0.4</v>
      </c>
    </row>
    <row r="69" spans="1:9">
      <c r="A69">
        <v>0.2857142857142857</v>
      </c>
      <c r="B69">
        <v>0.4</v>
      </c>
      <c r="C69">
        <v>0.33333333333333337</v>
      </c>
      <c r="D69">
        <v>0.66666666666666663</v>
      </c>
      <c r="E69">
        <v>0.5</v>
      </c>
      <c r="F69">
        <v>0.19999999999999998</v>
      </c>
      <c r="G69" s="4">
        <v>1</v>
      </c>
      <c r="H69" s="1">
        <v>0.5</v>
      </c>
      <c r="I69" s="1">
        <v>0.66669999999999996</v>
      </c>
    </row>
    <row r="70" spans="1:9">
      <c r="A70">
        <v>0.5</v>
      </c>
      <c r="B70">
        <v>1</v>
      </c>
      <c r="C70">
        <v>1</v>
      </c>
      <c r="D70">
        <v>1</v>
      </c>
      <c r="E70">
        <v>1</v>
      </c>
      <c r="F70">
        <v>0.19999999999999998</v>
      </c>
      <c r="G70" s="4">
        <v>1</v>
      </c>
      <c r="H70" s="1">
        <v>0.33300000000000002</v>
      </c>
      <c r="I70" s="1">
        <v>1</v>
      </c>
    </row>
    <row r="71" spans="1:9">
      <c r="A71">
        <v>0.22222222222222221</v>
      </c>
      <c r="B71">
        <v>0.22222222222222221</v>
      </c>
      <c r="C71">
        <v>0.22222222222222221</v>
      </c>
      <c r="D71">
        <v>0.66666666666666663</v>
      </c>
      <c r="E71">
        <v>0.22222222222222221</v>
      </c>
      <c r="F71">
        <v>0.19999999999999998</v>
      </c>
      <c r="G71" s="4">
        <v>1</v>
      </c>
      <c r="H71" s="1">
        <v>0.66669999999999996</v>
      </c>
      <c r="I71" s="1">
        <v>0.66669999999999996</v>
      </c>
    </row>
    <row r="72" spans="1:9">
      <c r="A72">
        <v>0.25</v>
      </c>
      <c r="B72">
        <v>0.25</v>
      </c>
      <c r="C72">
        <v>0.25</v>
      </c>
      <c r="D72">
        <v>0.66666666666666663</v>
      </c>
      <c r="E72">
        <v>0.5</v>
      </c>
      <c r="F72">
        <v>0.5</v>
      </c>
      <c r="G72" s="4">
        <v>1</v>
      </c>
      <c r="H72" s="1">
        <v>0.4</v>
      </c>
      <c r="I72" s="1">
        <v>0.66669999999999996</v>
      </c>
    </row>
    <row r="73" spans="1:9">
      <c r="A73">
        <v>0.66666666666666663</v>
      </c>
      <c r="B73">
        <v>1</v>
      </c>
      <c r="C73">
        <v>1</v>
      </c>
      <c r="D73">
        <v>1</v>
      </c>
      <c r="E73">
        <v>1</v>
      </c>
      <c r="F73">
        <v>0.25</v>
      </c>
      <c r="G73" s="4">
        <v>1</v>
      </c>
      <c r="H73" s="1">
        <v>0.222</v>
      </c>
      <c r="I73" s="1">
        <v>1</v>
      </c>
    </row>
    <row r="74" spans="1:9">
      <c r="A74">
        <v>0.19999999999999998</v>
      </c>
      <c r="B74">
        <v>0.19999999999999998</v>
      </c>
      <c r="C74">
        <v>0.19999999999999998</v>
      </c>
      <c r="D74">
        <v>0.2857142857142857</v>
      </c>
      <c r="E74">
        <v>0.19999999999999998</v>
      </c>
      <c r="F74">
        <v>0.33333333333333337</v>
      </c>
      <c r="G74" s="4">
        <v>1</v>
      </c>
      <c r="H74" s="1">
        <v>1</v>
      </c>
      <c r="I74" s="1">
        <v>0.28570000000000001</v>
      </c>
    </row>
    <row r="75" spans="1:9">
      <c r="A75">
        <v>0.25</v>
      </c>
      <c r="B75">
        <v>0.2857142857142857</v>
      </c>
      <c r="C75">
        <v>0.25</v>
      </c>
      <c r="D75">
        <v>0.66666666666666663</v>
      </c>
      <c r="E75">
        <v>0.66666666666666663</v>
      </c>
      <c r="F75">
        <v>0.66666666666666663</v>
      </c>
      <c r="G75" s="4">
        <v>1</v>
      </c>
      <c r="H75" s="1">
        <v>0.66669999999999996</v>
      </c>
      <c r="I75" s="1">
        <v>0.66669999999999996</v>
      </c>
    </row>
    <row r="76" spans="1:9">
      <c r="A76">
        <v>0.5</v>
      </c>
      <c r="B76">
        <v>1</v>
      </c>
      <c r="C76">
        <v>1</v>
      </c>
      <c r="D76">
        <v>1</v>
      </c>
      <c r="E76">
        <v>1</v>
      </c>
      <c r="F76">
        <v>0.2857142857142857</v>
      </c>
      <c r="G76" s="4">
        <v>1</v>
      </c>
      <c r="H76" s="1">
        <v>0.25</v>
      </c>
      <c r="I76" s="1">
        <v>1</v>
      </c>
    </row>
    <row r="77" spans="1:9">
      <c r="A77">
        <v>1</v>
      </c>
      <c r="B77">
        <v>0.66666666666666663</v>
      </c>
      <c r="C77">
        <v>0.66666666666666663</v>
      </c>
      <c r="D77">
        <v>0.19999999999999998</v>
      </c>
      <c r="E77">
        <v>0.33333333333333337</v>
      </c>
      <c r="F77">
        <v>0.33333333333333337</v>
      </c>
      <c r="G77" s="4">
        <v>1</v>
      </c>
      <c r="H77">
        <v>0.2</v>
      </c>
      <c r="I77">
        <v>0.2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s="4">
        <v>1</v>
      </c>
      <c r="H78" s="2">
        <v>0</v>
      </c>
      <c r="I78" s="2">
        <v>0</v>
      </c>
    </row>
    <row r="79" spans="1:9">
      <c r="A79">
        <v>0.66666666666666663</v>
      </c>
      <c r="B79">
        <v>0.33333333333333337</v>
      </c>
      <c r="C79">
        <v>0.33333333333333337</v>
      </c>
      <c r="D79">
        <v>0.22222222222222221</v>
      </c>
      <c r="E79">
        <v>0.25</v>
      </c>
      <c r="F79">
        <v>0.33333333333333337</v>
      </c>
      <c r="G79" s="4">
        <v>1</v>
      </c>
      <c r="H79">
        <v>0.22</v>
      </c>
      <c r="I79">
        <v>0.2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s="4">
        <v>1</v>
      </c>
      <c r="H80" s="2">
        <v>0</v>
      </c>
      <c r="I80" s="2">
        <v>0</v>
      </c>
    </row>
    <row r="81" spans="1:9">
      <c r="A81">
        <v>0.5</v>
      </c>
      <c r="B81">
        <v>0.33333333333333337</v>
      </c>
      <c r="C81">
        <v>0.33333333333333337</v>
      </c>
      <c r="D81">
        <v>0.33333333333333337</v>
      </c>
      <c r="E81">
        <v>0.22222222222222221</v>
      </c>
      <c r="F81">
        <v>0.2857142857142857</v>
      </c>
      <c r="G81" s="4">
        <v>1</v>
      </c>
      <c r="H81">
        <v>0.22</v>
      </c>
      <c r="I81">
        <v>0.28570000000000001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s="4">
        <v>1</v>
      </c>
      <c r="H82" s="2">
        <v>0</v>
      </c>
      <c r="I82" s="2">
        <v>0</v>
      </c>
    </row>
    <row r="83" spans="1:9">
      <c r="A83">
        <v>0.19999999999999998</v>
      </c>
      <c r="B83">
        <v>0.19999999999999998</v>
      </c>
      <c r="C83">
        <v>0.19999999999999998</v>
      </c>
      <c r="D83">
        <v>0.2857142857142857</v>
      </c>
      <c r="E83">
        <v>0.19999999999999998</v>
      </c>
      <c r="F83">
        <v>0.25</v>
      </c>
      <c r="G83" s="4">
        <v>1</v>
      </c>
      <c r="H83">
        <v>0.28570000000000001</v>
      </c>
      <c r="I83">
        <v>0.66669999999999996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s="4">
        <v>1</v>
      </c>
      <c r="H84" s="2">
        <v>0</v>
      </c>
      <c r="I84" s="2">
        <v>0</v>
      </c>
    </row>
    <row r="85" spans="1:9">
      <c r="A85">
        <v>0.19999999999999998</v>
      </c>
      <c r="B85">
        <v>0.19999999999999998</v>
      </c>
      <c r="C85">
        <v>0.19999999999999998</v>
      </c>
      <c r="D85">
        <v>0.22222222222222221</v>
      </c>
      <c r="E85">
        <v>1</v>
      </c>
      <c r="F85">
        <v>0.5</v>
      </c>
      <c r="G85" s="4">
        <v>1</v>
      </c>
      <c r="H85">
        <v>0.33300000000000002</v>
      </c>
      <c r="I85">
        <v>1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s="4">
        <v>1</v>
      </c>
      <c r="H86" s="2">
        <v>0</v>
      </c>
      <c r="I86" s="2">
        <v>0</v>
      </c>
    </row>
    <row r="87" spans="1:9">
      <c r="A87">
        <v>0.83333333333333337</v>
      </c>
      <c r="B87">
        <v>0.83333333333333337</v>
      </c>
      <c r="C87">
        <v>0.83333333333333337</v>
      </c>
      <c r="D87">
        <v>0.53333333333333333</v>
      </c>
      <c r="E87">
        <v>0.45</v>
      </c>
      <c r="F87">
        <v>0.36666666666666664</v>
      </c>
      <c r="G87" s="6">
        <v>1</v>
      </c>
      <c r="H87" s="1">
        <v>0.2</v>
      </c>
      <c r="I87" s="1">
        <v>0.43333300000000002</v>
      </c>
    </row>
    <row r="88" spans="1:9">
      <c r="A88">
        <v>0.66666666666666663</v>
      </c>
      <c r="B88">
        <v>0.83333333333333337</v>
      </c>
      <c r="C88">
        <v>0.83333333333333337</v>
      </c>
      <c r="D88">
        <v>1</v>
      </c>
      <c r="E88">
        <v>0.66666666666666663</v>
      </c>
      <c r="F88">
        <v>0.4</v>
      </c>
      <c r="G88" s="4">
        <v>1</v>
      </c>
      <c r="H88">
        <v>0.29599999999999999</v>
      </c>
      <c r="I88">
        <v>0.41666700000000001</v>
      </c>
    </row>
    <row r="89" spans="1:9">
      <c r="A89">
        <v>0.25</v>
      </c>
      <c r="B89">
        <v>0.25</v>
      </c>
      <c r="C89">
        <v>0.25</v>
      </c>
      <c r="D89">
        <v>0.66666666666666663</v>
      </c>
      <c r="E89">
        <v>0.5</v>
      </c>
      <c r="F89">
        <v>0.22222222222222221</v>
      </c>
      <c r="G89" s="5">
        <v>1</v>
      </c>
      <c r="H89" s="2">
        <v>0.33329999999999999</v>
      </c>
      <c r="I89" s="2">
        <v>0.14285700000000001</v>
      </c>
    </row>
    <row r="90" spans="1:9">
      <c r="A90">
        <v>0.25</v>
      </c>
      <c r="B90">
        <v>0.25</v>
      </c>
      <c r="C90">
        <v>0.25</v>
      </c>
      <c r="D90">
        <v>1</v>
      </c>
      <c r="E90">
        <v>0.25</v>
      </c>
      <c r="F90">
        <v>0.22222222222222221</v>
      </c>
      <c r="G90" s="5">
        <v>1</v>
      </c>
      <c r="H90" s="2">
        <v>0.33329999999999999</v>
      </c>
      <c r="I90" s="2">
        <v>0.5</v>
      </c>
    </row>
    <row r="91" spans="1:9">
      <c r="A91">
        <v>0.2857142857142857</v>
      </c>
      <c r="B91">
        <v>0.5</v>
      </c>
      <c r="C91">
        <v>0.5</v>
      </c>
      <c r="D91">
        <v>1</v>
      </c>
      <c r="E91">
        <v>0.66666666666666663</v>
      </c>
      <c r="F91">
        <v>0.5</v>
      </c>
      <c r="G91" s="4">
        <v>1</v>
      </c>
      <c r="H91">
        <v>0.33300000000000002</v>
      </c>
      <c r="I91">
        <v>0.5</v>
      </c>
    </row>
    <row r="92" spans="1:9">
      <c r="A92" t="s">
        <v>84</v>
      </c>
      <c r="B92" t="s">
        <v>84</v>
      </c>
      <c r="C92" t="s">
        <v>84</v>
      </c>
      <c r="D92" t="s">
        <v>84</v>
      </c>
      <c r="E92" t="s">
        <v>84</v>
      </c>
      <c r="F92" t="s">
        <v>84</v>
      </c>
      <c r="G92" s="4" t="s">
        <v>84</v>
      </c>
      <c r="H92" s="4" t="s">
        <v>84</v>
      </c>
    </row>
    <row r="93" spans="1:9">
      <c r="A93">
        <f>AVERAGE(A2:A91)</f>
        <v>0.49022927689594353</v>
      </c>
      <c r="B93">
        <f t="shared" ref="B93:I93" si="0">AVERAGE(B2:B91)</f>
        <v>0.53365784832451502</v>
      </c>
      <c r="C93">
        <f t="shared" si="0"/>
        <v>0.52607584885361569</v>
      </c>
      <c r="D93">
        <f t="shared" si="0"/>
        <v>0.58097002874779502</v>
      </c>
      <c r="E93">
        <f t="shared" si="0"/>
        <v>0.5431128747795414</v>
      </c>
      <c r="F93">
        <f t="shared" si="0"/>
        <v>0.39729437229437214</v>
      </c>
      <c r="G93" s="4">
        <f t="shared" si="0"/>
        <v>0.97299666666666662</v>
      </c>
      <c r="H93" s="4">
        <f t="shared" si="0"/>
        <v>0.23213393258426962</v>
      </c>
      <c r="I93" s="4">
        <f t="shared" si="0"/>
        <v>0.5624216444444442</v>
      </c>
    </row>
    <row r="94" spans="1:9">
      <c r="A94" t="s">
        <v>30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s="4" t="s">
        <v>84</v>
      </c>
    </row>
    <row r="95" spans="1:9">
      <c r="A95">
        <f>STDEV(A2:A91)</f>
        <v>0.33322024639585174</v>
      </c>
      <c r="B95">
        <f t="shared" ref="B95:I95" si="1">STDEV(B2:B91)</f>
        <v>0.37496634953559893</v>
      </c>
      <c r="C95">
        <f t="shared" si="1"/>
        <v>0.36629857550725903</v>
      </c>
      <c r="D95">
        <f t="shared" si="1"/>
        <v>0.37611501765914285</v>
      </c>
      <c r="E95">
        <f t="shared" si="1"/>
        <v>0.36245296051574372</v>
      </c>
      <c r="F95">
        <f t="shared" si="1"/>
        <v>0.28692255667760291</v>
      </c>
      <c r="G95" s="4">
        <f t="shared" si="1"/>
        <v>0.1249123427029957</v>
      </c>
      <c r="H95" s="4">
        <f t="shared" si="1"/>
        <v>0.2926148579564255</v>
      </c>
      <c r="I95" s="4">
        <f t="shared" si="1"/>
        <v>0.36718923416429922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8304-602E-F64A-9A06-C1863B7B5A3F}">
  <dimension ref="A1:P78"/>
  <sheetViews>
    <sheetView topLeftCell="A2" workbookViewId="0">
      <selection activeCell="I28" sqref="I28"/>
    </sheetView>
  </sheetViews>
  <sheetFormatPr baseColWidth="10" defaultRowHeight="16"/>
  <cols>
    <col min="1" max="1" width="50.33203125" customWidth="1"/>
  </cols>
  <sheetData>
    <row r="1" spans="1:16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 spans="1:16">
      <c r="A2" t="s">
        <v>106</v>
      </c>
      <c r="B2">
        <v>0</v>
      </c>
      <c r="C2">
        <v>149</v>
      </c>
      <c r="D2">
        <v>1</v>
      </c>
      <c r="E2">
        <v>149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249</v>
      </c>
    </row>
    <row r="3" spans="1:16">
      <c r="A3" t="s">
        <v>106</v>
      </c>
      <c r="B3">
        <v>1</v>
      </c>
      <c r="C3">
        <v>48</v>
      </c>
      <c r="D3">
        <v>1</v>
      </c>
      <c r="E3">
        <v>48</v>
      </c>
      <c r="F3">
        <v>1</v>
      </c>
      <c r="G3">
        <v>1</v>
      </c>
      <c r="H3">
        <v>1</v>
      </c>
      <c r="I3">
        <v>0</v>
      </c>
      <c r="J3">
        <v>0</v>
      </c>
      <c r="K3">
        <v>0.33333299999999999</v>
      </c>
      <c r="L3">
        <v>0.28571400000000002</v>
      </c>
      <c r="M3">
        <v>0</v>
      </c>
      <c r="N3">
        <v>0.33333299999999999</v>
      </c>
      <c r="O3">
        <v>1</v>
      </c>
      <c r="P3">
        <v>249</v>
      </c>
    </row>
    <row r="4" spans="1:16">
      <c r="A4" t="s">
        <v>106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249</v>
      </c>
    </row>
    <row r="5" spans="1:16">
      <c r="A5" t="s">
        <v>106</v>
      </c>
      <c r="B5">
        <v>3</v>
      </c>
      <c r="C5">
        <v>48</v>
      </c>
      <c r="D5">
        <v>2</v>
      </c>
      <c r="E5">
        <v>48</v>
      </c>
      <c r="F5">
        <v>0.33333299999999999</v>
      </c>
      <c r="G5">
        <v>0.33333299999999999</v>
      </c>
      <c r="H5">
        <v>0.33333299999999999</v>
      </c>
      <c r="I5">
        <v>0</v>
      </c>
      <c r="J5">
        <v>0</v>
      </c>
      <c r="K5">
        <v>0.111111</v>
      </c>
      <c r="L5">
        <v>9.5238100000000006E-2</v>
      </c>
      <c r="M5">
        <v>0</v>
      </c>
      <c r="N5">
        <v>0.111111</v>
      </c>
      <c r="O5">
        <v>2</v>
      </c>
      <c r="P5">
        <v>249</v>
      </c>
    </row>
    <row r="6" spans="1:16">
      <c r="A6" t="s">
        <v>107</v>
      </c>
      <c r="B6">
        <v>0</v>
      </c>
      <c r="C6">
        <v>115</v>
      </c>
      <c r="D6">
        <v>1</v>
      </c>
      <c r="E6">
        <v>115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215</v>
      </c>
    </row>
    <row r="7" spans="1:16">
      <c r="A7" t="s">
        <v>107</v>
      </c>
      <c r="B7">
        <v>1</v>
      </c>
      <c r="C7">
        <v>40</v>
      </c>
      <c r="D7">
        <v>1</v>
      </c>
      <c r="E7">
        <v>40</v>
      </c>
      <c r="F7">
        <v>0.66666700000000001</v>
      </c>
      <c r="G7">
        <v>0.66666700000000001</v>
      </c>
      <c r="H7">
        <v>0.66666700000000001</v>
      </c>
      <c r="I7">
        <v>0</v>
      </c>
      <c r="J7">
        <v>0</v>
      </c>
      <c r="K7">
        <v>0.4</v>
      </c>
      <c r="L7">
        <v>0.4</v>
      </c>
      <c r="M7">
        <v>0</v>
      </c>
      <c r="N7">
        <v>0.4</v>
      </c>
      <c r="O7">
        <v>1</v>
      </c>
      <c r="P7">
        <v>215</v>
      </c>
    </row>
    <row r="8" spans="1:16">
      <c r="A8" t="s">
        <v>107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215</v>
      </c>
    </row>
    <row r="9" spans="1:16">
      <c r="A9" t="s">
        <v>107</v>
      </c>
      <c r="B9">
        <v>3</v>
      </c>
      <c r="C9">
        <v>304</v>
      </c>
      <c r="D9">
        <v>2</v>
      </c>
      <c r="E9">
        <v>304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479</v>
      </c>
    </row>
    <row r="10" spans="1:16">
      <c r="A10" t="s">
        <v>108</v>
      </c>
      <c r="B10">
        <v>0</v>
      </c>
      <c r="C10">
        <v>75</v>
      </c>
      <c r="D10">
        <v>1</v>
      </c>
      <c r="E10">
        <v>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175</v>
      </c>
    </row>
    <row r="11" spans="1:16">
      <c r="A11" t="s">
        <v>108</v>
      </c>
      <c r="B11">
        <v>1</v>
      </c>
      <c r="C11">
        <v>40</v>
      </c>
      <c r="D11">
        <v>1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215</v>
      </c>
    </row>
    <row r="12" spans="1:16">
      <c r="A12" t="s">
        <v>108</v>
      </c>
      <c r="B12">
        <v>2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175</v>
      </c>
    </row>
    <row r="13" spans="1:16">
      <c r="A13" t="s">
        <v>108</v>
      </c>
      <c r="B13">
        <v>3</v>
      </c>
      <c r="C13">
        <v>75</v>
      </c>
      <c r="D13">
        <v>2</v>
      </c>
      <c r="E13">
        <v>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175</v>
      </c>
    </row>
    <row r="14" spans="1:16">
      <c r="A14" t="s">
        <v>109</v>
      </c>
      <c r="B14">
        <v>0</v>
      </c>
      <c r="C14">
        <v>115</v>
      </c>
      <c r="D14">
        <v>3</v>
      </c>
      <c r="E14">
        <v>115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215</v>
      </c>
    </row>
    <row r="15" spans="1:16">
      <c r="A15" t="s">
        <v>109</v>
      </c>
      <c r="B15">
        <v>1</v>
      </c>
      <c r="C15">
        <v>74</v>
      </c>
      <c r="D15">
        <v>2</v>
      </c>
      <c r="E15">
        <v>74</v>
      </c>
      <c r="F15">
        <v>0.66666700000000001</v>
      </c>
      <c r="G15">
        <v>0.66666700000000001</v>
      </c>
      <c r="H15">
        <v>0.66666700000000001</v>
      </c>
      <c r="I15">
        <v>0</v>
      </c>
      <c r="J15">
        <v>0</v>
      </c>
      <c r="K15">
        <v>0.5</v>
      </c>
      <c r="L15">
        <v>0.5</v>
      </c>
      <c r="M15">
        <v>0</v>
      </c>
      <c r="N15">
        <v>0.5</v>
      </c>
      <c r="O15">
        <v>2</v>
      </c>
      <c r="P15">
        <v>215</v>
      </c>
    </row>
    <row r="16" spans="1:16">
      <c r="A16" t="s">
        <v>109</v>
      </c>
      <c r="B16">
        <v>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215</v>
      </c>
    </row>
    <row r="17" spans="1:16">
      <c r="A17" t="s">
        <v>109</v>
      </c>
      <c r="B17">
        <v>3</v>
      </c>
      <c r="C17">
        <v>74</v>
      </c>
      <c r="D17">
        <v>1</v>
      </c>
      <c r="E17">
        <v>74</v>
      </c>
      <c r="F17">
        <v>0.33333299999999999</v>
      </c>
      <c r="G17">
        <v>0.33333299999999999</v>
      </c>
      <c r="H17">
        <v>0.33333299999999999</v>
      </c>
      <c r="I17">
        <v>0</v>
      </c>
      <c r="J17">
        <v>0</v>
      </c>
      <c r="K17">
        <v>0.25</v>
      </c>
      <c r="L17">
        <v>0.25</v>
      </c>
      <c r="M17">
        <v>0</v>
      </c>
      <c r="N17">
        <v>0.25</v>
      </c>
      <c r="O17">
        <v>1</v>
      </c>
      <c r="P17">
        <v>215</v>
      </c>
    </row>
    <row r="18" spans="1:16">
      <c r="A18" t="s">
        <v>110</v>
      </c>
      <c r="B18">
        <v>0</v>
      </c>
      <c r="C18">
        <v>439</v>
      </c>
      <c r="D18">
        <v>1</v>
      </c>
      <c r="E18">
        <v>439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539</v>
      </c>
    </row>
    <row r="19" spans="1:16">
      <c r="A19" t="s">
        <v>110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539</v>
      </c>
    </row>
    <row r="20" spans="1:16">
      <c r="A20" t="s">
        <v>110</v>
      </c>
      <c r="B20">
        <v>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539</v>
      </c>
    </row>
    <row r="21" spans="1:16">
      <c r="A21" t="s">
        <v>110</v>
      </c>
      <c r="B21">
        <v>3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539</v>
      </c>
    </row>
    <row r="22" spans="1:16">
      <c r="A22" t="s">
        <v>111</v>
      </c>
      <c r="B22">
        <v>0</v>
      </c>
      <c r="C22">
        <v>149</v>
      </c>
      <c r="D22">
        <v>1</v>
      </c>
      <c r="E22">
        <v>149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249</v>
      </c>
    </row>
    <row r="23" spans="1:16">
      <c r="A23" t="s">
        <v>111</v>
      </c>
      <c r="B23">
        <v>1</v>
      </c>
      <c r="C23">
        <v>48</v>
      </c>
      <c r="D23">
        <v>1</v>
      </c>
      <c r="E23">
        <v>48</v>
      </c>
      <c r="F23">
        <v>1</v>
      </c>
      <c r="G23">
        <v>1</v>
      </c>
      <c r="H23">
        <v>1</v>
      </c>
      <c r="I23">
        <v>0</v>
      </c>
      <c r="J23">
        <v>0</v>
      </c>
      <c r="K23">
        <v>0.33333299999999999</v>
      </c>
      <c r="L23">
        <v>0.28571400000000002</v>
      </c>
      <c r="M23">
        <v>0</v>
      </c>
      <c r="N23">
        <v>0.33333299999999999</v>
      </c>
      <c r="O23">
        <v>1</v>
      </c>
      <c r="P23">
        <v>249</v>
      </c>
    </row>
    <row r="24" spans="1:16">
      <c r="A24" t="s">
        <v>111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249</v>
      </c>
    </row>
    <row r="25" spans="1:16">
      <c r="A25" t="s">
        <v>111</v>
      </c>
      <c r="B25">
        <v>3</v>
      </c>
      <c r="C25">
        <v>48</v>
      </c>
      <c r="D25">
        <v>1</v>
      </c>
      <c r="E25">
        <v>48</v>
      </c>
      <c r="F25">
        <v>0.5</v>
      </c>
      <c r="G25">
        <v>0.5</v>
      </c>
      <c r="H25">
        <v>0.5</v>
      </c>
      <c r="I25">
        <v>0</v>
      </c>
      <c r="J25">
        <v>0</v>
      </c>
      <c r="K25">
        <v>0.16666700000000001</v>
      </c>
      <c r="L25">
        <v>0.14285700000000001</v>
      </c>
      <c r="M25">
        <v>0</v>
      </c>
      <c r="N25">
        <v>0.16666700000000001</v>
      </c>
      <c r="O25">
        <v>1</v>
      </c>
      <c r="P25">
        <v>249</v>
      </c>
    </row>
    <row r="26" spans="1:16">
      <c r="A26" t="s">
        <v>112</v>
      </c>
      <c r="B26">
        <v>0</v>
      </c>
      <c r="C26">
        <v>71</v>
      </c>
      <c r="D26">
        <v>1</v>
      </c>
      <c r="E26">
        <v>71</v>
      </c>
      <c r="F26">
        <v>0.66666700000000001</v>
      </c>
      <c r="G26">
        <v>0.66666700000000001</v>
      </c>
      <c r="H26">
        <v>0.66666700000000001</v>
      </c>
      <c r="I26">
        <v>0</v>
      </c>
      <c r="J26">
        <v>0</v>
      </c>
      <c r="K26">
        <v>0.28571400000000002</v>
      </c>
      <c r="L26">
        <v>0.28571400000000002</v>
      </c>
      <c r="M26">
        <v>0</v>
      </c>
      <c r="N26">
        <v>0.28571400000000002</v>
      </c>
      <c r="O26">
        <v>1</v>
      </c>
      <c r="P26">
        <v>175</v>
      </c>
    </row>
    <row r="27" spans="1:16">
      <c r="A27" t="s">
        <v>112</v>
      </c>
      <c r="B27">
        <v>1</v>
      </c>
      <c r="C27">
        <v>26</v>
      </c>
      <c r="D27">
        <v>1</v>
      </c>
      <c r="E27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201</v>
      </c>
    </row>
    <row r="28" spans="1:16">
      <c r="A28" t="s">
        <v>112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175</v>
      </c>
    </row>
    <row r="29" spans="1:16">
      <c r="A29" t="s">
        <v>112</v>
      </c>
      <c r="B29">
        <v>3</v>
      </c>
      <c r="C29">
        <v>26</v>
      </c>
      <c r="D29">
        <v>1</v>
      </c>
      <c r="E29">
        <v>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201</v>
      </c>
    </row>
    <row r="30" spans="1:16">
      <c r="A30" t="s">
        <v>113</v>
      </c>
      <c r="B30">
        <v>0</v>
      </c>
      <c r="C30">
        <v>115</v>
      </c>
      <c r="D30">
        <v>3</v>
      </c>
      <c r="E30">
        <v>115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215</v>
      </c>
    </row>
    <row r="31" spans="1:16">
      <c r="A31" t="s">
        <v>113</v>
      </c>
      <c r="B31">
        <v>1</v>
      </c>
      <c r="C31">
        <v>74</v>
      </c>
      <c r="D31">
        <v>2</v>
      </c>
      <c r="E31">
        <v>74</v>
      </c>
      <c r="F31">
        <v>0.66666700000000001</v>
      </c>
      <c r="G31">
        <v>0.66666700000000001</v>
      </c>
      <c r="H31">
        <v>0.66666700000000001</v>
      </c>
      <c r="I31">
        <v>0</v>
      </c>
      <c r="J31">
        <v>0</v>
      </c>
      <c r="K31">
        <v>0.5</v>
      </c>
      <c r="L31">
        <v>0.5</v>
      </c>
      <c r="M31">
        <v>0</v>
      </c>
      <c r="N31">
        <v>0.5</v>
      </c>
      <c r="O31">
        <v>2</v>
      </c>
      <c r="P31">
        <v>215</v>
      </c>
    </row>
    <row r="32" spans="1:16">
      <c r="A32" t="s">
        <v>113</v>
      </c>
      <c r="B32">
        <v>2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215</v>
      </c>
    </row>
    <row r="33" spans="1:16">
      <c r="A33" t="s">
        <v>113</v>
      </c>
      <c r="B33">
        <v>3</v>
      </c>
      <c r="C33">
        <v>74</v>
      </c>
      <c r="D33">
        <v>1</v>
      </c>
      <c r="E33">
        <v>74</v>
      </c>
      <c r="F33">
        <v>0.33333299999999999</v>
      </c>
      <c r="G33">
        <v>0.33333299999999999</v>
      </c>
      <c r="H33">
        <v>0.33333299999999999</v>
      </c>
      <c r="I33">
        <v>0</v>
      </c>
      <c r="J33">
        <v>0</v>
      </c>
      <c r="K33">
        <v>0.25</v>
      </c>
      <c r="L33">
        <v>0.25</v>
      </c>
      <c r="M33">
        <v>0</v>
      </c>
      <c r="N33">
        <v>0.25</v>
      </c>
      <c r="O33">
        <v>1</v>
      </c>
      <c r="P33">
        <v>215</v>
      </c>
    </row>
    <row r="34" spans="1:16">
      <c r="A34" t="s">
        <v>114</v>
      </c>
      <c r="B34">
        <v>0</v>
      </c>
      <c r="C34">
        <v>115</v>
      </c>
      <c r="D34">
        <v>3</v>
      </c>
      <c r="E34">
        <v>115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215</v>
      </c>
    </row>
    <row r="35" spans="1:16">
      <c r="A35" t="s">
        <v>114</v>
      </c>
      <c r="B35">
        <v>1</v>
      </c>
      <c r="C35">
        <v>74</v>
      </c>
      <c r="D35">
        <v>2</v>
      </c>
      <c r="E35">
        <v>74</v>
      </c>
      <c r="F35">
        <v>0.66666700000000001</v>
      </c>
      <c r="G35">
        <v>0.66666700000000001</v>
      </c>
      <c r="H35">
        <v>0.66666700000000001</v>
      </c>
      <c r="I35">
        <v>0</v>
      </c>
      <c r="J35">
        <v>0</v>
      </c>
      <c r="K35">
        <v>0.5</v>
      </c>
      <c r="L35">
        <v>0.5</v>
      </c>
      <c r="M35">
        <v>0</v>
      </c>
      <c r="N35">
        <v>0.5</v>
      </c>
      <c r="O35">
        <v>2</v>
      </c>
      <c r="P35">
        <v>215</v>
      </c>
    </row>
    <row r="36" spans="1:16">
      <c r="A36" t="s">
        <v>114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215</v>
      </c>
    </row>
    <row r="37" spans="1:16">
      <c r="A37" t="s">
        <v>114</v>
      </c>
      <c r="B37">
        <v>3</v>
      </c>
      <c r="C37">
        <v>74</v>
      </c>
      <c r="D37">
        <v>1</v>
      </c>
      <c r="E37">
        <v>74</v>
      </c>
      <c r="F37">
        <v>0.33333299999999999</v>
      </c>
      <c r="G37">
        <v>0.33333299999999999</v>
      </c>
      <c r="H37">
        <v>0.33333299999999999</v>
      </c>
      <c r="I37">
        <v>0</v>
      </c>
      <c r="J37">
        <v>0</v>
      </c>
      <c r="K37">
        <v>0.25</v>
      </c>
      <c r="L37">
        <v>0.25</v>
      </c>
      <c r="M37">
        <v>0</v>
      </c>
      <c r="N37">
        <v>0.25</v>
      </c>
      <c r="O37">
        <v>1</v>
      </c>
      <c r="P37">
        <v>215</v>
      </c>
    </row>
    <row r="38" spans="1:16">
      <c r="A38" t="s">
        <v>115</v>
      </c>
      <c r="B38">
        <v>0</v>
      </c>
      <c r="C38">
        <v>23</v>
      </c>
      <c r="D38">
        <v>1</v>
      </c>
      <c r="E38">
        <v>23</v>
      </c>
      <c r="F38">
        <v>0.5</v>
      </c>
      <c r="G38">
        <v>0.5</v>
      </c>
      <c r="H38">
        <v>0.5</v>
      </c>
      <c r="I38">
        <v>0</v>
      </c>
      <c r="J38">
        <v>0</v>
      </c>
      <c r="K38">
        <v>0</v>
      </c>
      <c r="L38">
        <v>0.5</v>
      </c>
      <c r="M38">
        <v>0</v>
      </c>
      <c r="N38">
        <v>0.5</v>
      </c>
      <c r="O38">
        <v>1</v>
      </c>
      <c r="P38">
        <v>123</v>
      </c>
    </row>
    <row r="39" spans="1:16">
      <c r="A39" t="s">
        <v>115</v>
      </c>
      <c r="B39">
        <v>1</v>
      </c>
      <c r="C39">
        <v>52</v>
      </c>
      <c r="D39">
        <v>1</v>
      </c>
      <c r="E39">
        <v>52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175</v>
      </c>
    </row>
    <row r="40" spans="1:16">
      <c r="A40" t="s">
        <v>115</v>
      </c>
      <c r="B40">
        <v>2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123</v>
      </c>
    </row>
    <row r="41" spans="1:16">
      <c r="A41" t="s">
        <v>115</v>
      </c>
      <c r="B41">
        <v>3</v>
      </c>
      <c r="C41">
        <v>23</v>
      </c>
      <c r="D41">
        <v>2</v>
      </c>
      <c r="E41">
        <v>23</v>
      </c>
      <c r="F41">
        <v>0.25</v>
      </c>
      <c r="G41">
        <v>0.25</v>
      </c>
      <c r="H41">
        <v>0.25</v>
      </c>
      <c r="I41">
        <v>0</v>
      </c>
      <c r="J41">
        <v>0</v>
      </c>
      <c r="K41">
        <v>0</v>
      </c>
      <c r="L41">
        <v>0.25</v>
      </c>
      <c r="M41">
        <v>0</v>
      </c>
      <c r="N41">
        <v>0.25</v>
      </c>
      <c r="O41">
        <v>2</v>
      </c>
      <c r="P41">
        <v>123</v>
      </c>
    </row>
    <row r="42" spans="1:16">
      <c r="A42" t="s">
        <v>116</v>
      </c>
      <c r="B42">
        <v>0</v>
      </c>
      <c r="C42">
        <v>115</v>
      </c>
      <c r="D42">
        <v>1</v>
      </c>
      <c r="E42">
        <v>115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215</v>
      </c>
    </row>
    <row r="43" spans="1:16">
      <c r="A43" t="s">
        <v>116</v>
      </c>
      <c r="B43">
        <v>1</v>
      </c>
      <c r="C43">
        <v>74</v>
      </c>
      <c r="D43">
        <v>1</v>
      </c>
      <c r="E43">
        <v>74</v>
      </c>
      <c r="F43">
        <v>1</v>
      </c>
      <c r="G43">
        <v>1</v>
      </c>
      <c r="H43">
        <v>1</v>
      </c>
      <c r="I43">
        <v>0</v>
      </c>
      <c r="J43">
        <v>0</v>
      </c>
      <c r="K43">
        <v>0.4</v>
      </c>
      <c r="L43">
        <v>1</v>
      </c>
      <c r="M43">
        <v>0</v>
      </c>
      <c r="N43">
        <v>0.4</v>
      </c>
      <c r="O43">
        <v>1</v>
      </c>
      <c r="P43">
        <v>215</v>
      </c>
    </row>
    <row r="44" spans="1:16">
      <c r="A44" t="s">
        <v>116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215</v>
      </c>
    </row>
    <row r="45" spans="1:16">
      <c r="A45" t="s">
        <v>116</v>
      </c>
      <c r="B45">
        <v>3</v>
      </c>
      <c r="C45">
        <v>74</v>
      </c>
      <c r="D45">
        <v>1</v>
      </c>
      <c r="E45">
        <v>74</v>
      </c>
      <c r="F45">
        <v>0.33333299999999999</v>
      </c>
      <c r="G45">
        <v>0.33333299999999999</v>
      </c>
      <c r="H45">
        <v>0.33333299999999999</v>
      </c>
      <c r="I45">
        <v>0</v>
      </c>
      <c r="J45">
        <v>0</v>
      </c>
      <c r="K45">
        <v>0.16666700000000001</v>
      </c>
      <c r="L45">
        <v>0.16666700000000001</v>
      </c>
      <c r="M45">
        <v>0</v>
      </c>
      <c r="N45">
        <v>0.16666700000000001</v>
      </c>
      <c r="O45">
        <v>1</v>
      </c>
      <c r="P45">
        <v>215</v>
      </c>
    </row>
    <row r="46" spans="1:16">
      <c r="A46" t="s">
        <v>117</v>
      </c>
      <c r="B46">
        <v>0</v>
      </c>
      <c r="C46">
        <v>75</v>
      </c>
      <c r="D46">
        <v>3</v>
      </c>
      <c r="E46">
        <v>75</v>
      </c>
      <c r="F46">
        <v>0.66666700000000001</v>
      </c>
      <c r="G46">
        <v>0.66666700000000001</v>
      </c>
      <c r="H46">
        <v>0.66666700000000001</v>
      </c>
      <c r="I46">
        <v>0</v>
      </c>
      <c r="J46">
        <v>0</v>
      </c>
      <c r="K46">
        <v>0</v>
      </c>
      <c r="L46">
        <v>0.66666700000000001</v>
      </c>
      <c r="M46">
        <v>0</v>
      </c>
      <c r="N46">
        <v>0.5</v>
      </c>
      <c r="O46">
        <v>3</v>
      </c>
      <c r="P46">
        <v>175</v>
      </c>
    </row>
    <row r="47" spans="1:16">
      <c r="A47" t="s">
        <v>117</v>
      </c>
      <c r="B47">
        <v>1</v>
      </c>
      <c r="C47">
        <v>40</v>
      </c>
      <c r="D47">
        <v>1</v>
      </c>
      <c r="E47">
        <v>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215</v>
      </c>
    </row>
    <row r="48" spans="1:16">
      <c r="A48" t="s">
        <v>117</v>
      </c>
      <c r="B48">
        <v>2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175</v>
      </c>
    </row>
    <row r="49" spans="1:16">
      <c r="A49" t="s">
        <v>117</v>
      </c>
      <c r="B49">
        <v>3</v>
      </c>
      <c r="C49">
        <v>264</v>
      </c>
      <c r="D49">
        <v>2</v>
      </c>
      <c r="E49">
        <v>264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439</v>
      </c>
    </row>
    <row r="50" spans="1:16">
      <c r="A50" t="s">
        <v>118</v>
      </c>
      <c r="B50">
        <v>0</v>
      </c>
      <c r="C50">
        <v>115</v>
      </c>
      <c r="D50">
        <v>3</v>
      </c>
      <c r="E50">
        <v>115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215</v>
      </c>
    </row>
    <row r="51" spans="1:16">
      <c r="A51" t="s">
        <v>118</v>
      </c>
      <c r="B51">
        <v>1</v>
      </c>
      <c r="C51">
        <v>74</v>
      </c>
      <c r="D51">
        <v>2</v>
      </c>
      <c r="E51">
        <v>74</v>
      </c>
      <c r="F51">
        <v>0.66666700000000001</v>
      </c>
      <c r="G51">
        <v>0.66666700000000001</v>
      </c>
      <c r="H51">
        <v>0.66666700000000001</v>
      </c>
      <c r="I51">
        <v>0</v>
      </c>
      <c r="J51">
        <v>0</v>
      </c>
      <c r="K51">
        <v>0.5</v>
      </c>
      <c r="L51">
        <v>0.5</v>
      </c>
      <c r="M51">
        <v>0</v>
      </c>
      <c r="N51">
        <v>0.5</v>
      </c>
      <c r="O51">
        <v>2</v>
      </c>
      <c r="P51">
        <v>215</v>
      </c>
    </row>
    <row r="52" spans="1:16">
      <c r="A52" t="s">
        <v>118</v>
      </c>
      <c r="B52">
        <v>2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215</v>
      </c>
    </row>
    <row r="53" spans="1:16">
      <c r="A53" t="s">
        <v>118</v>
      </c>
      <c r="B53">
        <v>3</v>
      </c>
      <c r="C53">
        <v>74</v>
      </c>
      <c r="D53">
        <v>1</v>
      </c>
      <c r="E53">
        <v>74</v>
      </c>
      <c r="F53">
        <v>0.33333299999999999</v>
      </c>
      <c r="G53">
        <v>0.33333299999999999</v>
      </c>
      <c r="H53">
        <v>0.33333299999999999</v>
      </c>
      <c r="I53">
        <v>0</v>
      </c>
      <c r="J53">
        <v>0</v>
      </c>
      <c r="K53">
        <v>0.25</v>
      </c>
      <c r="L53">
        <v>0.25</v>
      </c>
      <c r="M53">
        <v>0</v>
      </c>
      <c r="N53">
        <v>0.25</v>
      </c>
      <c r="O53">
        <v>1</v>
      </c>
      <c r="P53">
        <v>215</v>
      </c>
    </row>
    <row r="54" spans="1:16">
      <c r="A54" t="s">
        <v>119</v>
      </c>
      <c r="B54">
        <v>0</v>
      </c>
      <c r="C54">
        <v>115</v>
      </c>
      <c r="D54">
        <v>3</v>
      </c>
      <c r="E54">
        <v>115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215</v>
      </c>
    </row>
    <row r="55" spans="1:16">
      <c r="A55" t="s">
        <v>119</v>
      </c>
      <c r="B55">
        <v>1</v>
      </c>
      <c r="C55">
        <v>74</v>
      </c>
      <c r="D55">
        <v>2</v>
      </c>
      <c r="E55">
        <v>74</v>
      </c>
      <c r="F55">
        <v>0.66666700000000001</v>
      </c>
      <c r="G55">
        <v>0.66666700000000001</v>
      </c>
      <c r="H55">
        <v>0.66666700000000001</v>
      </c>
      <c r="I55">
        <v>0</v>
      </c>
      <c r="J55">
        <v>0</v>
      </c>
      <c r="K55">
        <v>0.5</v>
      </c>
      <c r="L55">
        <v>0.5</v>
      </c>
      <c r="M55">
        <v>0</v>
      </c>
      <c r="N55">
        <v>0.5</v>
      </c>
      <c r="O55">
        <v>2</v>
      </c>
      <c r="P55">
        <v>215</v>
      </c>
    </row>
    <row r="56" spans="1:16">
      <c r="A56" t="s">
        <v>119</v>
      </c>
      <c r="B56">
        <v>2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215</v>
      </c>
    </row>
    <row r="57" spans="1:16">
      <c r="A57" t="s">
        <v>119</v>
      </c>
      <c r="B57">
        <v>3</v>
      </c>
      <c r="C57">
        <v>74</v>
      </c>
      <c r="D57">
        <v>1</v>
      </c>
      <c r="E57">
        <v>74</v>
      </c>
      <c r="F57">
        <v>0.5</v>
      </c>
      <c r="G57">
        <v>0.5</v>
      </c>
      <c r="H57">
        <v>0.5</v>
      </c>
      <c r="I57">
        <v>0</v>
      </c>
      <c r="J57">
        <v>0</v>
      </c>
      <c r="K57">
        <v>0.33333299999999999</v>
      </c>
      <c r="L57">
        <v>0.5</v>
      </c>
      <c r="M57">
        <v>0</v>
      </c>
      <c r="N57">
        <v>0.33333299999999999</v>
      </c>
      <c r="O57">
        <v>1</v>
      </c>
      <c r="P57">
        <v>215</v>
      </c>
    </row>
    <row r="58" spans="1:16">
      <c r="A58" t="s">
        <v>120</v>
      </c>
      <c r="B58">
        <v>0</v>
      </c>
      <c r="C58">
        <v>101</v>
      </c>
      <c r="D58">
        <v>1</v>
      </c>
      <c r="E58">
        <v>101</v>
      </c>
      <c r="F58">
        <v>0.66666700000000001</v>
      </c>
      <c r="G58">
        <v>0.66666700000000001</v>
      </c>
      <c r="H58">
        <v>0.66666700000000001</v>
      </c>
      <c r="I58">
        <v>0</v>
      </c>
      <c r="J58">
        <v>0</v>
      </c>
      <c r="K58">
        <v>0</v>
      </c>
      <c r="L58">
        <v>0.66666700000000001</v>
      </c>
      <c r="M58">
        <v>0</v>
      </c>
      <c r="N58">
        <v>0.5</v>
      </c>
      <c r="O58">
        <v>1</v>
      </c>
      <c r="P58">
        <v>201</v>
      </c>
    </row>
    <row r="59" spans="1:16">
      <c r="A59" t="s">
        <v>120</v>
      </c>
      <c r="B59">
        <v>1</v>
      </c>
      <c r="C59">
        <v>4</v>
      </c>
      <c r="D59">
        <v>1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205</v>
      </c>
    </row>
    <row r="60" spans="1:16">
      <c r="A60" t="s">
        <v>120</v>
      </c>
      <c r="B60">
        <v>2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201</v>
      </c>
    </row>
    <row r="61" spans="1:16">
      <c r="A61" t="s">
        <v>120</v>
      </c>
      <c r="B61">
        <v>3</v>
      </c>
      <c r="C61">
        <v>4</v>
      </c>
      <c r="D61">
        <v>1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205</v>
      </c>
    </row>
    <row r="62" spans="1:16">
      <c r="A62" t="s">
        <v>106</v>
      </c>
      <c r="B62">
        <v>4</v>
      </c>
      <c r="C62">
        <v>48</v>
      </c>
      <c r="D62">
        <v>1</v>
      </c>
      <c r="E62">
        <v>48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249</v>
      </c>
    </row>
    <row r="63" spans="1:16">
      <c r="A63" t="s">
        <v>107</v>
      </c>
      <c r="B63">
        <v>4</v>
      </c>
      <c r="C63">
        <v>40</v>
      </c>
      <c r="D63">
        <v>1</v>
      </c>
      <c r="E63">
        <v>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215</v>
      </c>
    </row>
    <row r="64" spans="1:16">
      <c r="A64" t="s">
        <v>108</v>
      </c>
      <c r="B64">
        <v>4</v>
      </c>
      <c r="C64">
        <v>40</v>
      </c>
      <c r="D64">
        <v>1</v>
      </c>
      <c r="E64">
        <v>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215</v>
      </c>
    </row>
    <row r="65" spans="1:16">
      <c r="A65" t="s">
        <v>109</v>
      </c>
      <c r="B65">
        <v>4</v>
      </c>
      <c r="C65">
        <v>74</v>
      </c>
      <c r="D65">
        <v>2</v>
      </c>
      <c r="E65">
        <v>74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215</v>
      </c>
    </row>
    <row r="66" spans="1:16">
      <c r="A66" t="s">
        <v>110</v>
      </c>
      <c r="B66">
        <v>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539</v>
      </c>
    </row>
    <row r="67" spans="1:16">
      <c r="A67" t="s">
        <v>111</v>
      </c>
      <c r="B67">
        <v>4</v>
      </c>
      <c r="C67">
        <v>48</v>
      </c>
      <c r="D67">
        <v>1</v>
      </c>
      <c r="E67">
        <v>48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249</v>
      </c>
    </row>
    <row r="68" spans="1:16">
      <c r="A68" t="s">
        <v>112</v>
      </c>
      <c r="B68">
        <v>4</v>
      </c>
      <c r="C68">
        <v>26</v>
      </c>
      <c r="D68">
        <v>1</v>
      </c>
      <c r="E68">
        <v>26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201</v>
      </c>
    </row>
    <row r="69" spans="1:16">
      <c r="A69" t="s">
        <v>113</v>
      </c>
      <c r="B69">
        <v>4</v>
      </c>
      <c r="C69">
        <v>74</v>
      </c>
      <c r="D69">
        <v>2</v>
      </c>
      <c r="E69">
        <v>74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215</v>
      </c>
    </row>
    <row r="70" spans="1:16">
      <c r="A70" t="s">
        <v>114</v>
      </c>
      <c r="B70">
        <v>4</v>
      </c>
      <c r="C70">
        <v>74</v>
      </c>
      <c r="D70">
        <v>2</v>
      </c>
      <c r="E70">
        <v>74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215</v>
      </c>
    </row>
    <row r="71" spans="1:16">
      <c r="A71" t="s">
        <v>115</v>
      </c>
      <c r="B71">
        <v>4</v>
      </c>
      <c r="C71">
        <v>52</v>
      </c>
      <c r="D71">
        <v>1</v>
      </c>
      <c r="E71">
        <v>52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175</v>
      </c>
    </row>
    <row r="72" spans="1:16">
      <c r="A72" t="s">
        <v>116</v>
      </c>
      <c r="B72">
        <v>4</v>
      </c>
      <c r="C72">
        <v>74</v>
      </c>
      <c r="D72">
        <v>1</v>
      </c>
      <c r="E72">
        <v>74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215</v>
      </c>
    </row>
    <row r="73" spans="1:16">
      <c r="A73" t="s">
        <v>117</v>
      </c>
      <c r="B73">
        <v>4</v>
      </c>
      <c r="C73">
        <v>40</v>
      </c>
      <c r="D73">
        <v>1</v>
      </c>
      <c r="E73">
        <v>40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215</v>
      </c>
    </row>
    <row r="74" spans="1:16">
      <c r="A74" t="s">
        <v>118</v>
      </c>
      <c r="B74">
        <v>4</v>
      </c>
      <c r="C74">
        <v>74</v>
      </c>
      <c r="D74">
        <v>2</v>
      </c>
      <c r="E74">
        <v>74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215</v>
      </c>
    </row>
    <row r="75" spans="1:16">
      <c r="A75" t="s">
        <v>119</v>
      </c>
      <c r="B75">
        <v>4</v>
      </c>
      <c r="C75">
        <v>74</v>
      </c>
      <c r="D75">
        <v>2</v>
      </c>
      <c r="E75">
        <v>74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215</v>
      </c>
    </row>
    <row r="76" spans="1:16">
      <c r="A76" t="s">
        <v>120</v>
      </c>
      <c r="B76">
        <v>4</v>
      </c>
      <c r="C76">
        <v>4</v>
      </c>
      <c r="D76">
        <v>1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205</v>
      </c>
    </row>
    <row r="77" spans="1:16">
      <c r="A77" t="s">
        <v>84</v>
      </c>
      <c r="F77">
        <f xml:space="preserve"> AVERAGE(F2:F76)</f>
        <v>0.17000001333333334</v>
      </c>
      <c r="G77">
        <f t="shared" ref="G77:N77" si="0" xml:space="preserve"> AVERAGE(G2:G76)</f>
        <v>0.17000001333333334</v>
      </c>
      <c r="H77">
        <f t="shared" si="0"/>
        <v>0.17000001333333334</v>
      </c>
      <c r="I77">
        <f t="shared" si="0"/>
        <v>0</v>
      </c>
      <c r="J77">
        <f t="shared" si="0"/>
        <v>0</v>
      </c>
      <c r="K77">
        <f t="shared" si="0"/>
        <v>8.0402106666666667E-2</v>
      </c>
      <c r="L77">
        <f t="shared" si="0"/>
        <v>0.11660317466666668</v>
      </c>
      <c r="M77">
        <f t="shared" si="0"/>
        <v>0</v>
      </c>
      <c r="N77">
        <f t="shared" si="0"/>
        <v>0.10373544</v>
      </c>
    </row>
    <row r="78" spans="1:16">
      <c r="A78" t="s">
        <v>121</v>
      </c>
      <c r="F78">
        <f>STDEV(F2:F76)</f>
        <v>0.29204935239485907</v>
      </c>
      <c r="G78">
        <f t="shared" ref="G78:N78" si="1">STDEV(G2:G76)</f>
        <v>0.29204935239485907</v>
      </c>
      <c r="H78">
        <f t="shared" si="1"/>
        <v>0.29204935239485907</v>
      </c>
      <c r="I78">
        <f t="shared" si="1"/>
        <v>0</v>
      </c>
      <c r="J78">
        <f t="shared" si="1"/>
        <v>0</v>
      </c>
      <c r="K78">
        <f t="shared" si="1"/>
        <v>0.1567417044586733</v>
      </c>
      <c r="L78">
        <f t="shared" si="1"/>
        <v>0.21415519216527903</v>
      </c>
      <c r="M78">
        <f t="shared" si="1"/>
        <v>0</v>
      </c>
      <c r="N78">
        <f t="shared" si="1"/>
        <v>0.17661564908635835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F00D-F564-B04C-8A89-EAD147467DE0}">
  <dimension ref="A1:D124"/>
  <sheetViews>
    <sheetView tabSelected="1" topLeftCell="A69" workbookViewId="0">
      <selection activeCell="C125" sqref="C125"/>
    </sheetView>
  </sheetViews>
  <sheetFormatPr baseColWidth="10" defaultRowHeight="16"/>
  <sheetData>
    <row r="1" spans="1:4">
      <c r="A1" t="s">
        <v>90</v>
      </c>
      <c r="B1" t="s">
        <v>91</v>
      </c>
      <c r="C1" t="s">
        <v>93</v>
      </c>
      <c r="D1" t="s">
        <v>122</v>
      </c>
    </row>
    <row r="2" spans="1:4">
      <c r="A2" t="s">
        <v>106</v>
      </c>
      <c r="B2">
        <v>0</v>
      </c>
      <c r="C2">
        <v>2</v>
      </c>
      <c r="D2">
        <v>1</v>
      </c>
    </row>
    <row r="3" spans="1:4">
      <c r="A3" t="s">
        <v>106</v>
      </c>
      <c r="B3">
        <v>0</v>
      </c>
      <c r="C3">
        <v>2</v>
      </c>
      <c r="D3">
        <v>1</v>
      </c>
    </row>
    <row r="4" spans="1:4">
      <c r="A4" t="s">
        <v>106</v>
      </c>
      <c r="B4">
        <v>1</v>
      </c>
      <c r="C4">
        <v>2</v>
      </c>
      <c r="D4">
        <v>1</v>
      </c>
    </row>
    <row r="5" spans="1:4">
      <c r="A5" t="s">
        <v>106</v>
      </c>
      <c r="B5">
        <v>1</v>
      </c>
      <c r="C5">
        <v>2</v>
      </c>
      <c r="D5">
        <v>1</v>
      </c>
    </row>
    <row r="6" spans="1:4">
      <c r="A6" t="s">
        <v>106</v>
      </c>
      <c r="B6">
        <v>2</v>
      </c>
      <c r="C6">
        <v>0</v>
      </c>
      <c r="D6">
        <v>1</v>
      </c>
    </row>
    <row r="7" spans="1:4">
      <c r="A7" t="s">
        <v>106</v>
      </c>
      <c r="B7">
        <v>2</v>
      </c>
      <c r="C7">
        <v>0</v>
      </c>
      <c r="D7">
        <v>1</v>
      </c>
    </row>
    <row r="8" spans="1:4">
      <c r="A8" t="s">
        <v>106</v>
      </c>
      <c r="B8">
        <v>3</v>
      </c>
      <c r="C8">
        <v>2</v>
      </c>
      <c r="D8">
        <v>1</v>
      </c>
    </row>
    <row r="9" spans="1:4">
      <c r="A9" t="s">
        <v>106</v>
      </c>
      <c r="B9">
        <v>3</v>
      </c>
      <c r="C9">
        <v>4</v>
      </c>
      <c r="D9">
        <v>1</v>
      </c>
    </row>
    <row r="10" spans="1:4">
      <c r="A10" t="s">
        <v>107</v>
      </c>
      <c r="B10">
        <v>0</v>
      </c>
      <c r="C10">
        <v>0</v>
      </c>
      <c r="D10">
        <v>1</v>
      </c>
    </row>
    <row r="11" spans="1:4">
      <c r="A11" t="s">
        <v>107</v>
      </c>
      <c r="B11">
        <v>0</v>
      </c>
      <c r="C11">
        <v>1</v>
      </c>
      <c r="D11">
        <v>1</v>
      </c>
    </row>
    <row r="12" spans="1:4">
      <c r="A12" t="s">
        <v>107</v>
      </c>
      <c r="B12">
        <v>1</v>
      </c>
      <c r="C12">
        <v>0</v>
      </c>
      <c r="D12">
        <v>1</v>
      </c>
    </row>
    <row r="13" spans="1:4">
      <c r="A13" t="s">
        <v>107</v>
      </c>
      <c r="B13">
        <v>1</v>
      </c>
      <c r="C13">
        <v>1</v>
      </c>
      <c r="D13">
        <v>1</v>
      </c>
    </row>
    <row r="14" spans="1:4">
      <c r="A14" t="s">
        <v>107</v>
      </c>
      <c r="B14">
        <v>2</v>
      </c>
      <c r="C14">
        <v>0</v>
      </c>
      <c r="D14">
        <v>1</v>
      </c>
    </row>
    <row r="15" spans="1:4">
      <c r="A15" t="s">
        <v>107</v>
      </c>
      <c r="B15">
        <v>2</v>
      </c>
      <c r="C15">
        <v>0</v>
      </c>
      <c r="D15">
        <v>1</v>
      </c>
    </row>
    <row r="16" spans="1:4">
      <c r="A16" t="s">
        <v>107</v>
      </c>
      <c r="B16">
        <v>3</v>
      </c>
      <c r="C16">
        <v>1</v>
      </c>
      <c r="D16">
        <v>1</v>
      </c>
    </row>
    <row r="17" spans="1:4">
      <c r="A17" t="s">
        <v>107</v>
      </c>
      <c r="B17">
        <v>3</v>
      </c>
      <c r="C17">
        <v>2</v>
      </c>
      <c r="D17">
        <v>1</v>
      </c>
    </row>
    <row r="18" spans="1:4">
      <c r="A18" t="s">
        <v>108</v>
      </c>
      <c r="B18">
        <v>0</v>
      </c>
      <c r="C18">
        <v>0</v>
      </c>
      <c r="D18">
        <v>1</v>
      </c>
    </row>
    <row r="19" spans="1:4">
      <c r="A19" t="s">
        <v>108</v>
      </c>
      <c r="B19">
        <v>0</v>
      </c>
      <c r="C19">
        <v>1</v>
      </c>
      <c r="D19">
        <v>1</v>
      </c>
    </row>
    <row r="20" spans="1:4">
      <c r="A20" t="s">
        <v>108</v>
      </c>
      <c r="B20">
        <v>1</v>
      </c>
      <c r="C20">
        <v>0</v>
      </c>
      <c r="D20">
        <v>1</v>
      </c>
    </row>
    <row r="21" spans="1:4">
      <c r="A21" t="s">
        <v>108</v>
      </c>
      <c r="B21">
        <v>1</v>
      </c>
      <c r="C21">
        <v>1</v>
      </c>
      <c r="D21">
        <v>1</v>
      </c>
    </row>
    <row r="22" spans="1:4">
      <c r="A22" t="s">
        <v>108</v>
      </c>
      <c r="B22">
        <v>2</v>
      </c>
      <c r="C22">
        <v>0</v>
      </c>
      <c r="D22">
        <v>1</v>
      </c>
    </row>
    <row r="23" spans="1:4">
      <c r="A23" t="s">
        <v>108</v>
      </c>
      <c r="B23">
        <v>2</v>
      </c>
      <c r="C23">
        <v>0</v>
      </c>
      <c r="D23">
        <v>1</v>
      </c>
    </row>
    <row r="24" spans="1:4">
      <c r="A24" t="s">
        <v>108</v>
      </c>
      <c r="B24">
        <v>3</v>
      </c>
      <c r="C24">
        <v>1</v>
      </c>
      <c r="D24">
        <v>1</v>
      </c>
    </row>
    <row r="25" spans="1:4">
      <c r="A25" t="s">
        <v>108</v>
      </c>
      <c r="B25">
        <v>3</v>
      </c>
      <c r="C25">
        <v>2</v>
      </c>
      <c r="D25">
        <v>1</v>
      </c>
    </row>
    <row r="26" spans="1:4">
      <c r="A26" t="s">
        <v>109</v>
      </c>
      <c r="B26">
        <v>0</v>
      </c>
      <c r="C26">
        <v>4</v>
      </c>
      <c r="D26">
        <v>1</v>
      </c>
    </row>
    <row r="27" spans="1:4">
      <c r="A27" t="s">
        <v>109</v>
      </c>
      <c r="B27">
        <v>0</v>
      </c>
      <c r="C27">
        <v>6</v>
      </c>
      <c r="D27">
        <v>1</v>
      </c>
    </row>
    <row r="28" spans="1:4">
      <c r="A28" t="s">
        <v>109</v>
      </c>
      <c r="B28">
        <v>1</v>
      </c>
      <c r="C28">
        <v>2</v>
      </c>
      <c r="D28">
        <v>1</v>
      </c>
    </row>
    <row r="29" spans="1:4">
      <c r="A29" t="s">
        <v>109</v>
      </c>
      <c r="B29">
        <v>1</v>
      </c>
      <c r="C29">
        <v>4</v>
      </c>
      <c r="D29">
        <v>1</v>
      </c>
    </row>
    <row r="30" spans="1:4">
      <c r="A30" t="s">
        <v>109</v>
      </c>
      <c r="B30">
        <v>2</v>
      </c>
      <c r="C30">
        <v>0</v>
      </c>
      <c r="D30">
        <v>1</v>
      </c>
    </row>
    <row r="31" spans="1:4">
      <c r="A31" t="s">
        <v>109</v>
      </c>
      <c r="B31">
        <v>2</v>
      </c>
      <c r="C31">
        <v>1</v>
      </c>
      <c r="D31">
        <v>1</v>
      </c>
    </row>
    <row r="32" spans="1:4">
      <c r="A32" t="s">
        <v>109</v>
      </c>
      <c r="B32">
        <v>3</v>
      </c>
      <c r="C32">
        <v>1</v>
      </c>
      <c r="D32">
        <v>1</v>
      </c>
    </row>
    <row r="33" spans="1:4">
      <c r="A33" t="s">
        <v>109</v>
      </c>
      <c r="B33">
        <v>3</v>
      </c>
      <c r="C33">
        <v>2</v>
      </c>
      <c r="D33">
        <v>1</v>
      </c>
    </row>
    <row r="34" spans="1:4">
      <c r="A34" t="s">
        <v>110</v>
      </c>
      <c r="B34">
        <v>0</v>
      </c>
      <c r="C34">
        <v>1</v>
      </c>
      <c r="D34">
        <v>1</v>
      </c>
    </row>
    <row r="35" spans="1:4">
      <c r="A35" t="s">
        <v>110</v>
      </c>
      <c r="B35">
        <v>0</v>
      </c>
      <c r="C35">
        <v>2</v>
      </c>
      <c r="D35">
        <v>1</v>
      </c>
    </row>
    <row r="36" spans="1:4">
      <c r="A36" t="s">
        <v>110</v>
      </c>
      <c r="B36">
        <v>1</v>
      </c>
      <c r="C36">
        <v>1</v>
      </c>
      <c r="D36">
        <v>1</v>
      </c>
    </row>
    <row r="37" spans="1:4">
      <c r="A37" t="s">
        <v>110</v>
      </c>
      <c r="B37">
        <v>1</v>
      </c>
      <c r="C37">
        <v>2</v>
      </c>
      <c r="D37">
        <v>1</v>
      </c>
    </row>
    <row r="38" spans="1:4">
      <c r="A38" t="s">
        <v>110</v>
      </c>
      <c r="B38">
        <v>2</v>
      </c>
      <c r="C38">
        <v>0</v>
      </c>
      <c r="D38">
        <v>1</v>
      </c>
    </row>
    <row r="39" spans="1:4">
      <c r="A39" t="s">
        <v>110</v>
      </c>
      <c r="B39">
        <v>2</v>
      </c>
      <c r="C39">
        <v>0</v>
      </c>
      <c r="D39">
        <v>1</v>
      </c>
    </row>
    <row r="40" spans="1:4">
      <c r="A40" t="s">
        <v>110</v>
      </c>
      <c r="B40">
        <v>3</v>
      </c>
      <c r="C40">
        <v>9</v>
      </c>
      <c r="D40">
        <v>1</v>
      </c>
    </row>
    <row r="41" spans="1:4">
      <c r="A41" t="s">
        <v>110</v>
      </c>
      <c r="B41">
        <v>3</v>
      </c>
      <c r="C41">
        <v>12</v>
      </c>
      <c r="D41">
        <v>1</v>
      </c>
    </row>
    <row r="42" spans="1:4">
      <c r="A42" t="s">
        <v>111</v>
      </c>
      <c r="B42">
        <v>0</v>
      </c>
      <c r="C42">
        <v>1</v>
      </c>
      <c r="D42">
        <v>1</v>
      </c>
    </row>
    <row r="43" spans="1:4">
      <c r="A43" t="s">
        <v>111</v>
      </c>
      <c r="B43">
        <v>0</v>
      </c>
      <c r="C43">
        <v>2</v>
      </c>
      <c r="D43">
        <v>1</v>
      </c>
    </row>
    <row r="44" spans="1:4">
      <c r="A44" t="s">
        <v>111</v>
      </c>
      <c r="B44">
        <v>1</v>
      </c>
      <c r="C44">
        <v>1</v>
      </c>
      <c r="D44">
        <v>1</v>
      </c>
    </row>
    <row r="45" spans="1:4">
      <c r="A45" t="s">
        <v>111</v>
      </c>
      <c r="B45">
        <v>1</v>
      </c>
      <c r="C45">
        <v>1</v>
      </c>
      <c r="D45">
        <v>1</v>
      </c>
    </row>
    <row r="46" spans="1:4">
      <c r="A46" t="s">
        <v>111</v>
      </c>
      <c r="B46">
        <v>2</v>
      </c>
      <c r="C46">
        <v>0</v>
      </c>
      <c r="D46">
        <v>1</v>
      </c>
    </row>
    <row r="47" spans="1:4">
      <c r="A47" t="s">
        <v>111</v>
      </c>
      <c r="B47">
        <v>2</v>
      </c>
      <c r="C47">
        <v>0</v>
      </c>
      <c r="D47">
        <v>1</v>
      </c>
    </row>
    <row r="48" spans="1:4">
      <c r="A48" t="s">
        <v>111</v>
      </c>
      <c r="B48">
        <v>3</v>
      </c>
      <c r="C48">
        <v>1</v>
      </c>
      <c r="D48">
        <v>1</v>
      </c>
    </row>
    <row r="49" spans="1:4">
      <c r="A49" t="s">
        <v>111</v>
      </c>
      <c r="B49">
        <v>3</v>
      </c>
      <c r="C49">
        <v>1</v>
      </c>
      <c r="D49">
        <v>1</v>
      </c>
    </row>
    <row r="50" spans="1:4">
      <c r="A50" t="s">
        <v>112</v>
      </c>
      <c r="B50">
        <v>0</v>
      </c>
      <c r="C50">
        <v>0</v>
      </c>
      <c r="D50">
        <v>1</v>
      </c>
    </row>
    <row r="51" spans="1:4">
      <c r="A51" t="s">
        <v>112</v>
      </c>
      <c r="B51">
        <v>0</v>
      </c>
      <c r="C51">
        <v>1</v>
      </c>
      <c r="D51">
        <v>1</v>
      </c>
    </row>
    <row r="52" spans="1:4">
      <c r="A52" t="s">
        <v>112</v>
      </c>
      <c r="B52">
        <v>1</v>
      </c>
      <c r="C52">
        <v>1</v>
      </c>
      <c r="D52">
        <v>1</v>
      </c>
    </row>
    <row r="53" spans="1:4">
      <c r="A53" t="s">
        <v>112</v>
      </c>
      <c r="B53">
        <v>1</v>
      </c>
      <c r="C53">
        <v>1</v>
      </c>
      <c r="D53">
        <v>1</v>
      </c>
    </row>
    <row r="54" spans="1:4">
      <c r="A54" t="s">
        <v>112</v>
      </c>
      <c r="B54">
        <v>2</v>
      </c>
      <c r="C54">
        <v>2</v>
      </c>
      <c r="D54">
        <v>1</v>
      </c>
    </row>
    <row r="55" spans="1:4">
      <c r="A55" t="s">
        <v>112</v>
      </c>
      <c r="B55">
        <v>2</v>
      </c>
      <c r="C55">
        <v>3</v>
      </c>
      <c r="D55">
        <v>1</v>
      </c>
    </row>
    <row r="56" spans="1:4">
      <c r="A56" t="s">
        <v>112</v>
      </c>
      <c r="B56">
        <v>3</v>
      </c>
      <c r="C56">
        <v>2</v>
      </c>
      <c r="D56">
        <v>1</v>
      </c>
    </row>
    <row r="57" spans="1:4">
      <c r="A57" t="s">
        <v>112</v>
      </c>
      <c r="B57">
        <v>3</v>
      </c>
      <c r="C57">
        <v>4</v>
      </c>
      <c r="D57">
        <v>1</v>
      </c>
    </row>
    <row r="58" spans="1:4">
      <c r="A58" t="s">
        <v>113</v>
      </c>
      <c r="B58">
        <v>0</v>
      </c>
      <c r="C58">
        <v>3</v>
      </c>
      <c r="D58">
        <v>1</v>
      </c>
    </row>
    <row r="59" spans="1:4">
      <c r="A59" t="s">
        <v>113</v>
      </c>
      <c r="B59">
        <v>0</v>
      </c>
      <c r="C59">
        <v>4</v>
      </c>
      <c r="D59">
        <v>1</v>
      </c>
    </row>
    <row r="60" spans="1:4">
      <c r="A60" t="s">
        <v>113</v>
      </c>
      <c r="B60">
        <v>1</v>
      </c>
      <c r="C60">
        <v>1</v>
      </c>
      <c r="D60">
        <v>1</v>
      </c>
    </row>
    <row r="61" spans="1:4">
      <c r="A61" t="s">
        <v>113</v>
      </c>
      <c r="B61">
        <v>1</v>
      </c>
      <c r="C61">
        <v>2</v>
      </c>
      <c r="D61">
        <v>1</v>
      </c>
    </row>
    <row r="62" spans="1:4">
      <c r="A62" t="s">
        <v>113</v>
      </c>
      <c r="B62">
        <v>2</v>
      </c>
      <c r="C62">
        <v>0</v>
      </c>
      <c r="D62">
        <v>1</v>
      </c>
    </row>
    <row r="63" spans="1:4">
      <c r="A63" t="s">
        <v>113</v>
      </c>
      <c r="B63">
        <v>2</v>
      </c>
      <c r="C63">
        <v>0</v>
      </c>
      <c r="D63">
        <v>1</v>
      </c>
    </row>
    <row r="64" spans="1:4">
      <c r="A64" t="s">
        <v>113</v>
      </c>
      <c r="B64">
        <v>3</v>
      </c>
      <c r="C64">
        <v>1</v>
      </c>
      <c r="D64">
        <v>1</v>
      </c>
    </row>
    <row r="65" spans="1:4">
      <c r="A65" t="s">
        <v>113</v>
      </c>
      <c r="B65">
        <v>3</v>
      </c>
      <c r="C65">
        <v>2</v>
      </c>
      <c r="D65">
        <v>1</v>
      </c>
    </row>
    <row r="66" spans="1:4">
      <c r="A66" t="s">
        <v>114</v>
      </c>
      <c r="B66">
        <v>0</v>
      </c>
      <c r="C66">
        <v>3</v>
      </c>
      <c r="D66">
        <v>1</v>
      </c>
    </row>
    <row r="67" spans="1:4">
      <c r="A67" t="s">
        <v>114</v>
      </c>
      <c r="B67">
        <v>0</v>
      </c>
      <c r="C67">
        <v>4</v>
      </c>
      <c r="D67">
        <v>1</v>
      </c>
    </row>
    <row r="68" spans="1:4">
      <c r="A68" t="s">
        <v>114</v>
      </c>
      <c r="B68">
        <v>1</v>
      </c>
      <c r="C68">
        <v>2</v>
      </c>
      <c r="D68">
        <v>1</v>
      </c>
    </row>
    <row r="69" spans="1:4">
      <c r="A69" t="s">
        <v>114</v>
      </c>
      <c r="B69">
        <v>1</v>
      </c>
      <c r="C69">
        <v>4</v>
      </c>
      <c r="D69">
        <v>1</v>
      </c>
    </row>
    <row r="70" spans="1:4">
      <c r="A70" t="s">
        <v>114</v>
      </c>
      <c r="B70">
        <v>2</v>
      </c>
      <c r="C70">
        <v>0</v>
      </c>
      <c r="D70">
        <v>1</v>
      </c>
    </row>
    <row r="71" spans="1:4">
      <c r="A71" t="s">
        <v>114</v>
      </c>
      <c r="B71">
        <v>2</v>
      </c>
      <c r="C71">
        <v>1</v>
      </c>
      <c r="D71">
        <v>1</v>
      </c>
    </row>
    <row r="72" spans="1:4">
      <c r="A72" t="s">
        <v>114</v>
      </c>
      <c r="B72">
        <v>3</v>
      </c>
      <c r="C72">
        <v>1</v>
      </c>
      <c r="D72">
        <v>1</v>
      </c>
    </row>
    <row r="73" spans="1:4">
      <c r="A73" t="s">
        <v>114</v>
      </c>
      <c r="B73">
        <v>3</v>
      </c>
      <c r="C73">
        <v>2</v>
      </c>
      <c r="D73">
        <v>1</v>
      </c>
    </row>
    <row r="74" spans="1:4">
      <c r="A74" t="s">
        <v>115</v>
      </c>
      <c r="B74">
        <v>0</v>
      </c>
      <c r="C74">
        <v>2</v>
      </c>
      <c r="D74">
        <v>1</v>
      </c>
    </row>
    <row r="75" spans="1:4">
      <c r="A75" t="s">
        <v>115</v>
      </c>
      <c r="B75">
        <v>0</v>
      </c>
      <c r="C75">
        <v>3</v>
      </c>
      <c r="D75">
        <v>1</v>
      </c>
    </row>
    <row r="76" spans="1:4">
      <c r="A76" t="s">
        <v>115</v>
      </c>
      <c r="B76">
        <v>1</v>
      </c>
      <c r="C76">
        <v>1</v>
      </c>
      <c r="D76">
        <v>1</v>
      </c>
    </row>
    <row r="77" spans="1:4">
      <c r="A77" t="s">
        <v>115</v>
      </c>
      <c r="B77">
        <v>1</v>
      </c>
      <c r="C77">
        <v>1</v>
      </c>
      <c r="D77">
        <v>1</v>
      </c>
    </row>
    <row r="78" spans="1:4">
      <c r="A78" t="s">
        <v>115</v>
      </c>
      <c r="B78">
        <v>2</v>
      </c>
      <c r="C78">
        <v>0</v>
      </c>
      <c r="D78">
        <v>1</v>
      </c>
    </row>
    <row r="79" spans="1:4">
      <c r="A79" t="s">
        <v>115</v>
      </c>
      <c r="B79">
        <v>2</v>
      </c>
      <c r="C79">
        <v>0</v>
      </c>
      <c r="D79">
        <v>1</v>
      </c>
    </row>
    <row r="80" spans="1:4">
      <c r="A80" t="s">
        <v>115</v>
      </c>
      <c r="B80">
        <v>3</v>
      </c>
      <c r="C80">
        <v>1</v>
      </c>
      <c r="D80">
        <v>1</v>
      </c>
    </row>
    <row r="81" spans="1:4">
      <c r="A81" t="s">
        <v>115</v>
      </c>
      <c r="B81">
        <v>3</v>
      </c>
      <c r="C81">
        <v>2</v>
      </c>
      <c r="D81">
        <v>1</v>
      </c>
    </row>
    <row r="82" spans="1:4">
      <c r="A82" t="s">
        <v>116</v>
      </c>
      <c r="B82">
        <v>0</v>
      </c>
      <c r="C82">
        <v>0</v>
      </c>
      <c r="D82">
        <v>1</v>
      </c>
    </row>
    <row r="83" spans="1:4">
      <c r="A83" t="s">
        <v>116</v>
      </c>
      <c r="B83">
        <v>0</v>
      </c>
      <c r="C83">
        <v>1</v>
      </c>
      <c r="D83">
        <v>1</v>
      </c>
    </row>
    <row r="84" spans="1:4">
      <c r="A84" t="s">
        <v>116</v>
      </c>
      <c r="B84">
        <v>1</v>
      </c>
      <c r="C84">
        <v>0</v>
      </c>
      <c r="D84">
        <v>1</v>
      </c>
    </row>
    <row r="85" spans="1:4">
      <c r="A85" t="s">
        <v>116</v>
      </c>
      <c r="B85">
        <v>1</v>
      </c>
      <c r="C85">
        <v>1</v>
      </c>
      <c r="D85">
        <v>1</v>
      </c>
    </row>
    <row r="86" spans="1:4">
      <c r="A86" t="s">
        <v>116</v>
      </c>
      <c r="B86">
        <v>2</v>
      </c>
      <c r="C86">
        <v>0</v>
      </c>
      <c r="D86">
        <v>1</v>
      </c>
    </row>
    <row r="87" spans="1:4">
      <c r="A87" t="s">
        <v>116</v>
      </c>
      <c r="B87">
        <v>2</v>
      </c>
      <c r="C87">
        <v>0</v>
      </c>
      <c r="D87">
        <v>1</v>
      </c>
    </row>
    <row r="88" spans="1:4">
      <c r="A88" t="s">
        <v>116</v>
      </c>
      <c r="B88">
        <v>3</v>
      </c>
      <c r="C88">
        <v>0</v>
      </c>
      <c r="D88">
        <v>1</v>
      </c>
    </row>
    <row r="89" spans="1:4">
      <c r="A89" t="s">
        <v>116</v>
      </c>
      <c r="B89">
        <v>3</v>
      </c>
      <c r="C89">
        <v>1</v>
      </c>
      <c r="D89">
        <v>1</v>
      </c>
    </row>
    <row r="90" spans="1:4">
      <c r="A90" t="s">
        <v>117</v>
      </c>
      <c r="B90">
        <v>0</v>
      </c>
      <c r="C90">
        <v>0</v>
      </c>
      <c r="D90">
        <v>1</v>
      </c>
    </row>
    <row r="91" spans="1:4">
      <c r="A91" t="s">
        <v>117</v>
      </c>
      <c r="B91">
        <v>0</v>
      </c>
      <c r="C91">
        <v>1</v>
      </c>
      <c r="D91">
        <v>1</v>
      </c>
    </row>
    <row r="92" spans="1:4">
      <c r="A92" t="s">
        <v>117</v>
      </c>
      <c r="B92">
        <v>1</v>
      </c>
      <c r="C92">
        <v>0</v>
      </c>
      <c r="D92">
        <v>1</v>
      </c>
    </row>
    <row r="93" spans="1:4">
      <c r="A93" t="s">
        <v>117</v>
      </c>
      <c r="B93">
        <v>1</v>
      </c>
      <c r="C93">
        <v>0</v>
      </c>
      <c r="D93">
        <v>1</v>
      </c>
    </row>
    <row r="94" spans="1:4">
      <c r="A94" t="s">
        <v>117</v>
      </c>
      <c r="B94">
        <v>2</v>
      </c>
      <c r="C94">
        <v>0</v>
      </c>
      <c r="D94">
        <v>1</v>
      </c>
    </row>
    <row r="95" spans="1:4">
      <c r="A95" t="s">
        <v>117</v>
      </c>
      <c r="B95">
        <v>2</v>
      </c>
      <c r="C95">
        <v>0</v>
      </c>
      <c r="D95">
        <v>1</v>
      </c>
    </row>
    <row r="96" spans="1:4">
      <c r="A96" t="s">
        <v>117</v>
      </c>
      <c r="B96">
        <v>3</v>
      </c>
      <c r="C96">
        <v>1</v>
      </c>
      <c r="D96">
        <v>1</v>
      </c>
    </row>
    <row r="97" spans="1:4">
      <c r="A97" t="s">
        <v>117</v>
      </c>
      <c r="B97">
        <v>3</v>
      </c>
      <c r="C97">
        <v>2</v>
      </c>
      <c r="D97">
        <v>1</v>
      </c>
    </row>
    <row r="98" spans="1:4">
      <c r="A98" t="s">
        <v>118</v>
      </c>
      <c r="B98">
        <v>0</v>
      </c>
      <c r="C98">
        <v>5</v>
      </c>
      <c r="D98">
        <v>1</v>
      </c>
    </row>
    <row r="99" spans="1:4">
      <c r="A99" t="s">
        <v>118</v>
      </c>
      <c r="B99">
        <v>0</v>
      </c>
      <c r="C99">
        <v>7</v>
      </c>
      <c r="D99">
        <v>1</v>
      </c>
    </row>
    <row r="100" spans="1:4">
      <c r="A100" t="s">
        <v>118</v>
      </c>
      <c r="B100">
        <v>1</v>
      </c>
      <c r="C100">
        <v>1</v>
      </c>
      <c r="D100">
        <v>1</v>
      </c>
    </row>
    <row r="101" spans="1:4">
      <c r="A101" t="s">
        <v>118</v>
      </c>
      <c r="B101">
        <v>1</v>
      </c>
      <c r="C101">
        <v>3</v>
      </c>
      <c r="D101">
        <v>1</v>
      </c>
    </row>
    <row r="102" spans="1:4">
      <c r="A102" t="s">
        <v>118</v>
      </c>
      <c r="B102">
        <v>2</v>
      </c>
      <c r="C102">
        <v>0</v>
      </c>
      <c r="D102">
        <v>1</v>
      </c>
    </row>
    <row r="103" spans="1:4">
      <c r="A103" t="s">
        <v>118</v>
      </c>
      <c r="B103">
        <v>2</v>
      </c>
      <c r="C103">
        <v>0</v>
      </c>
      <c r="D103">
        <v>1</v>
      </c>
    </row>
    <row r="104" spans="1:4">
      <c r="A104" t="s">
        <v>118</v>
      </c>
      <c r="B104">
        <v>3</v>
      </c>
      <c r="C104">
        <v>1</v>
      </c>
      <c r="D104">
        <v>1</v>
      </c>
    </row>
    <row r="105" spans="1:4">
      <c r="A105" t="s">
        <v>118</v>
      </c>
      <c r="B105">
        <v>3</v>
      </c>
      <c r="C105">
        <v>2</v>
      </c>
      <c r="D105">
        <v>1</v>
      </c>
    </row>
    <row r="106" spans="1:4">
      <c r="A106" t="s">
        <v>119</v>
      </c>
      <c r="B106">
        <v>0</v>
      </c>
      <c r="C106">
        <v>3</v>
      </c>
      <c r="D106">
        <v>1</v>
      </c>
    </row>
    <row r="107" spans="1:4">
      <c r="A107" t="s">
        <v>119</v>
      </c>
      <c r="B107">
        <v>0</v>
      </c>
      <c r="C107">
        <v>4</v>
      </c>
      <c r="D107">
        <v>1</v>
      </c>
    </row>
    <row r="108" spans="1:4">
      <c r="A108" t="s">
        <v>119</v>
      </c>
      <c r="B108">
        <v>1</v>
      </c>
      <c r="C108">
        <v>2</v>
      </c>
      <c r="D108">
        <v>1</v>
      </c>
    </row>
    <row r="109" spans="1:4">
      <c r="A109" t="s">
        <v>119</v>
      </c>
      <c r="B109">
        <v>1</v>
      </c>
      <c r="C109">
        <v>3</v>
      </c>
      <c r="D109">
        <v>1</v>
      </c>
    </row>
    <row r="110" spans="1:4">
      <c r="A110" t="s">
        <v>119</v>
      </c>
      <c r="B110">
        <v>2</v>
      </c>
      <c r="C110">
        <v>0</v>
      </c>
      <c r="D110">
        <v>1</v>
      </c>
    </row>
    <row r="111" spans="1:4">
      <c r="A111" t="s">
        <v>119</v>
      </c>
      <c r="B111">
        <v>2</v>
      </c>
      <c r="C111">
        <v>0</v>
      </c>
      <c r="D111">
        <v>1</v>
      </c>
    </row>
    <row r="112" spans="1:4">
      <c r="A112" t="s">
        <v>119</v>
      </c>
      <c r="B112">
        <v>3</v>
      </c>
      <c r="C112">
        <v>1</v>
      </c>
      <c r="D112">
        <v>1</v>
      </c>
    </row>
    <row r="113" spans="1:4">
      <c r="A113" t="s">
        <v>119</v>
      </c>
      <c r="B113">
        <v>3</v>
      </c>
      <c r="C113">
        <v>2</v>
      </c>
      <c r="D113">
        <v>1</v>
      </c>
    </row>
    <row r="114" spans="1:4">
      <c r="A114" t="s">
        <v>120</v>
      </c>
      <c r="B114">
        <v>0</v>
      </c>
      <c r="C114">
        <v>0</v>
      </c>
      <c r="D114">
        <v>1</v>
      </c>
    </row>
    <row r="115" spans="1:4">
      <c r="A115" t="s">
        <v>120</v>
      </c>
      <c r="B115">
        <v>0</v>
      </c>
      <c r="C115">
        <v>1</v>
      </c>
      <c r="D115">
        <v>1</v>
      </c>
    </row>
    <row r="116" spans="1:4">
      <c r="A116" t="s">
        <v>120</v>
      </c>
      <c r="B116">
        <v>1</v>
      </c>
      <c r="C116">
        <v>0</v>
      </c>
      <c r="D116">
        <v>1</v>
      </c>
    </row>
    <row r="117" spans="1:4">
      <c r="A117" t="s">
        <v>120</v>
      </c>
      <c r="B117">
        <v>1</v>
      </c>
      <c r="C117">
        <v>1</v>
      </c>
      <c r="D117">
        <v>1</v>
      </c>
    </row>
    <row r="118" spans="1:4">
      <c r="A118" t="s">
        <v>120</v>
      </c>
      <c r="B118">
        <v>2</v>
      </c>
      <c r="C118">
        <v>0</v>
      </c>
      <c r="D118">
        <v>1</v>
      </c>
    </row>
    <row r="119" spans="1:4">
      <c r="A119" t="s">
        <v>120</v>
      </c>
      <c r="B119">
        <v>2</v>
      </c>
      <c r="C119">
        <v>0</v>
      </c>
      <c r="D119">
        <v>1</v>
      </c>
    </row>
    <row r="120" spans="1:4">
      <c r="A120" t="s">
        <v>120</v>
      </c>
      <c r="B120">
        <v>3</v>
      </c>
      <c r="C120">
        <v>1</v>
      </c>
      <c r="D120">
        <v>1</v>
      </c>
    </row>
    <row r="121" spans="1:4">
      <c r="A121" t="s">
        <v>120</v>
      </c>
      <c r="B121">
        <v>3</v>
      </c>
      <c r="C121">
        <v>2</v>
      </c>
      <c r="D121">
        <v>1</v>
      </c>
    </row>
    <row r="124" spans="1:4">
      <c r="C124">
        <f>AVERAGE(C2:C121)</f>
        <v>1.4833333333333334</v>
      </c>
      <c r="D124">
        <f>SUM(D2:D121)/150</f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polling_Simple</vt:lpstr>
      <vt:lpstr>polling_Moderate</vt:lpstr>
      <vt:lpstr>polling_Complex</vt:lpstr>
      <vt:lpstr>Sheet1</vt:lpstr>
      <vt:lpstr>Join SFL</vt:lpstr>
      <vt:lpstr>JOIN JFL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Guo, Yun</cp:lastModifiedBy>
  <dcterms:created xsi:type="dcterms:W3CDTF">2016-09-14T03:31:57Z</dcterms:created>
  <dcterms:modified xsi:type="dcterms:W3CDTF">2018-02-26T16:00:24Z</dcterms:modified>
</cp:coreProperties>
</file>