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oc\Desktop\DataViz\Challenge#1\"/>
    </mc:Choice>
  </mc:AlternateContent>
  <xr:revisionPtr revIDLastSave="0" documentId="13_ncr:1_{F17F6A82-F82C-4092-A20C-1F13BF79A164}" xr6:coauthVersionLast="45" xr6:coauthVersionMax="45" xr10:uidLastSave="{00000000-0000-0000-0000-000000000000}"/>
  <bookViews>
    <workbookView xWindow="28920" yWindow="630" windowWidth="14400" windowHeight="13155" tabRatio="864" firstSheet="5" activeTab="6" xr2:uid="{00000000-000D-0000-FFFF-FFFF00000000}"/>
  </bookViews>
  <sheets>
    <sheet name="Kickstarter" sheetId="1" r:id="rId1"/>
    <sheet name="Category Statistics" sheetId="2" r:id="rId2"/>
    <sheet name="Subcategory Statistics " sheetId="4" r:id="rId3"/>
    <sheet name="Outcomes Based on Launch Date" sheetId="3" r:id="rId4"/>
    <sheet name="Outcomes Based on Goals" sheetId="12" r:id="rId5"/>
    <sheet name="Edinburgh Research" sheetId="5" r:id="rId6"/>
    <sheet name="Descriptive Statistics" sheetId="9" r:id="rId7"/>
  </sheets>
  <definedNames>
    <definedName name="_xlnm._FilterDatabase" localSheetId="0" hidden="1">Kickstarter!$A$1:$U$4115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0" i="12" l="1"/>
  <c r="D13" i="12"/>
  <c r="B13" i="12"/>
  <c r="C13" i="12"/>
  <c r="H3" i="12"/>
  <c r="H4" i="12"/>
  <c r="H5" i="12"/>
  <c r="H6" i="12"/>
  <c r="H7" i="12"/>
  <c r="H8" i="12"/>
  <c r="H9" i="12"/>
  <c r="H11" i="12"/>
  <c r="H12" i="12"/>
  <c r="H2" i="12"/>
  <c r="D12" i="12"/>
  <c r="D11" i="12"/>
  <c r="D10" i="12"/>
  <c r="D9" i="12"/>
  <c r="D8" i="12"/>
  <c r="D7" i="12"/>
  <c r="D6" i="12"/>
  <c r="D4" i="12"/>
  <c r="D5" i="12"/>
  <c r="D2" i="12"/>
  <c r="D3" i="12"/>
  <c r="C3" i="12"/>
  <c r="C12" i="12"/>
  <c r="C11" i="12"/>
  <c r="C10" i="12"/>
  <c r="C9" i="12"/>
  <c r="C8" i="12"/>
  <c r="C7" i="12"/>
  <c r="C6" i="12"/>
  <c r="C5" i="12"/>
  <c r="C4" i="12"/>
  <c r="B3" i="12"/>
  <c r="C2" i="12"/>
  <c r="B2" i="12"/>
  <c r="B12" i="12"/>
  <c r="E12" i="12" s="1"/>
  <c r="B11" i="12"/>
  <c r="E11" i="12" s="1"/>
  <c r="B9" i="12"/>
  <c r="B8" i="12"/>
  <c r="B7" i="12"/>
  <c r="B6" i="12"/>
  <c r="B5" i="12"/>
  <c r="E5" i="12" s="1"/>
  <c r="B4" i="12"/>
  <c r="E4" i="12" s="1"/>
  <c r="E13" i="12" l="1"/>
  <c r="H13" i="12" s="1"/>
  <c r="E3" i="12"/>
  <c r="G3" i="12" s="1"/>
  <c r="G11" i="12"/>
  <c r="E10" i="12"/>
  <c r="E6" i="12"/>
  <c r="G6" i="12" s="1"/>
  <c r="E2" i="12"/>
  <c r="G2" i="12" s="1"/>
  <c r="G4" i="12"/>
  <c r="G5" i="12"/>
  <c r="G13" i="12"/>
  <c r="G12" i="12"/>
  <c r="F7" i="12"/>
  <c r="E9" i="12"/>
  <c r="F9" i="12" s="1"/>
  <c r="F2" i="12"/>
  <c r="F6" i="12"/>
  <c r="E8" i="12"/>
  <c r="F8" i="12" s="1"/>
  <c r="F13" i="12"/>
  <c r="F5" i="12"/>
  <c r="E7" i="12"/>
  <c r="G7" i="12" s="1"/>
  <c r="F12" i="12"/>
  <c r="F4" i="12"/>
  <c r="F11" i="12"/>
  <c r="F3" i="12"/>
  <c r="F10" i="12"/>
  <c r="C14" i="9"/>
  <c r="C13" i="9"/>
  <c r="C12" i="9"/>
  <c r="C11" i="9"/>
  <c r="B13" i="9"/>
  <c r="B12" i="9"/>
  <c r="B14" i="9" s="1"/>
  <c r="B11" i="9"/>
  <c r="C6" i="9"/>
  <c r="C5" i="9"/>
  <c r="C7" i="9" s="1"/>
  <c r="C4" i="9"/>
  <c r="B6" i="9"/>
  <c r="B5" i="9"/>
  <c r="B7" i="9" s="1"/>
  <c r="B4" i="9"/>
  <c r="C10" i="9"/>
  <c r="C9" i="9"/>
  <c r="B10" i="9"/>
  <c r="B9" i="9"/>
  <c r="B2" i="9"/>
  <c r="C2" i="9"/>
  <c r="C3" i="9"/>
  <c r="B3" i="9"/>
  <c r="F3" i="5"/>
  <c r="F4" i="5"/>
  <c r="F5" i="5"/>
  <c r="F6" i="5"/>
  <c r="F2" i="5"/>
  <c r="D2" i="5"/>
  <c r="C3" i="5"/>
  <c r="C4" i="5"/>
  <c r="C5" i="5"/>
  <c r="C6" i="5"/>
  <c r="C2" i="5"/>
  <c r="D3" i="5"/>
  <c r="D4" i="5"/>
  <c r="D5" i="5"/>
  <c r="D6" i="5"/>
  <c r="B5" i="5"/>
  <c r="B6" i="5"/>
  <c r="B3" i="5"/>
  <c r="B4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924" i="1" s="1"/>
  <c r="S3" i="1"/>
  <c r="S4" i="1"/>
  <c r="S5" i="1"/>
  <c r="S6" i="1"/>
  <c r="S7" i="1"/>
  <c r="S8" i="1"/>
  <c r="S9" i="1"/>
  <c r="S10" i="1"/>
  <c r="U2932" i="1" s="1"/>
  <c r="S11" i="1"/>
  <c r="S12" i="1"/>
  <c r="S13" i="1"/>
  <c r="S14" i="1"/>
  <c r="S15" i="1"/>
  <c r="S16" i="1"/>
  <c r="S17" i="1"/>
  <c r="U2939" i="1" s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U3190" i="1" s="1"/>
  <c r="S269" i="1"/>
  <c r="S270" i="1"/>
  <c r="S271" i="1"/>
  <c r="S272" i="1"/>
  <c r="U3194" i="1" s="1"/>
  <c r="S273" i="1"/>
  <c r="U3195" i="1" s="1"/>
  <c r="S274" i="1"/>
  <c r="S275" i="1"/>
  <c r="S276" i="1"/>
  <c r="S277" i="1"/>
  <c r="S278" i="1"/>
  <c r="S279" i="1"/>
  <c r="S280" i="1"/>
  <c r="S281" i="1"/>
  <c r="U3203" i="1" s="1"/>
  <c r="S282" i="1"/>
  <c r="S283" i="1"/>
  <c r="S284" i="1"/>
  <c r="S285" i="1"/>
  <c r="U3207" i="1" s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U3632" i="1" s="1"/>
  <c r="S711" i="1"/>
  <c r="S712" i="1"/>
  <c r="U3634" i="1" s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U3649" i="1" s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U3754" i="1" s="1"/>
  <c r="S833" i="1"/>
  <c r="S834" i="1"/>
  <c r="S835" i="1"/>
  <c r="U3757" i="1" s="1"/>
  <c r="S836" i="1"/>
  <c r="S837" i="1"/>
  <c r="S838" i="1"/>
  <c r="S839" i="1"/>
  <c r="S840" i="1"/>
  <c r="S841" i="1"/>
  <c r="U3763" i="1" s="1"/>
  <c r="S842" i="1"/>
  <c r="U3764" i="1" s="1"/>
  <c r="S843" i="1"/>
  <c r="S844" i="1"/>
  <c r="S845" i="1"/>
  <c r="S846" i="1"/>
  <c r="S847" i="1"/>
  <c r="S848" i="1"/>
  <c r="S849" i="1"/>
  <c r="S850" i="1"/>
  <c r="U3772" i="1" s="1"/>
  <c r="S851" i="1"/>
  <c r="S852" i="1"/>
  <c r="S853" i="1"/>
  <c r="S854" i="1"/>
  <c r="S855" i="1"/>
  <c r="S856" i="1"/>
  <c r="S857" i="1"/>
  <c r="S858" i="1"/>
  <c r="S859" i="1"/>
  <c r="S860" i="1"/>
  <c r="S861" i="1"/>
  <c r="S862" i="1"/>
  <c r="U3784" i="1" s="1"/>
  <c r="S863" i="1"/>
  <c r="S864" i="1"/>
  <c r="S865" i="1"/>
  <c r="U3787" i="1" s="1"/>
  <c r="S866" i="1"/>
  <c r="S867" i="1"/>
  <c r="S868" i="1"/>
  <c r="S869" i="1"/>
  <c r="U3791" i="1" s="1"/>
  <c r="S870" i="1"/>
  <c r="S871" i="1"/>
  <c r="S872" i="1"/>
  <c r="S873" i="1"/>
  <c r="S874" i="1"/>
  <c r="U3796" i="1" s="1"/>
  <c r="S875" i="1"/>
  <c r="U3797" i="1" s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U3870" i="1" s="1"/>
  <c r="S949" i="1"/>
  <c r="S950" i="1"/>
  <c r="S951" i="1"/>
  <c r="S952" i="1"/>
  <c r="S953" i="1"/>
  <c r="S954" i="1"/>
  <c r="S955" i="1"/>
  <c r="S956" i="1"/>
  <c r="U3878" i="1" s="1"/>
  <c r="S957" i="1"/>
  <c r="S958" i="1"/>
  <c r="S959" i="1"/>
  <c r="U3881" i="1" s="1"/>
  <c r="S960" i="1"/>
  <c r="U3882" i="1" s="1"/>
  <c r="S961" i="1"/>
  <c r="S962" i="1"/>
  <c r="S963" i="1"/>
  <c r="U3885" i="1" s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G10" i="12" l="1"/>
  <c r="H10" i="12"/>
  <c r="G9" i="12"/>
  <c r="G8" i="12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1" i="1"/>
  <c r="O4103" i="1"/>
  <c r="O4102" i="1"/>
  <c r="O4100" i="1"/>
  <c r="O4099" i="1"/>
  <c r="O4089" i="1"/>
  <c r="O4082" i="1"/>
  <c r="O4080" i="1"/>
  <c r="O4078" i="1"/>
  <c r="O4073" i="1"/>
  <c r="O4063" i="1"/>
  <c r="O4056" i="1"/>
  <c r="O4053" i="1"/>
  <c r="O4045" i="1"/>
  <c r="O4033" i="1"/>
  <c r="O4031" i="1"/>
  <c r="O4028" i="1"/>
  <c r="O4025" i="1"/>
  <c r="O4016" i="1"/>
  <c r="O4014" i="1"/>
  <c r="O3999" i="1"/>
  <c r="O3991" i="1"/>
  <c r="O3977" i="1"/>
  <c r="O3965" i="1"/>
  <c r="O3958" i="1"/>
  <c r="O3956" i="1"/>
  <c r="O3955" i="1"/>
  <c r="O3950" i="1"/>
  <c r="O3946" i="1"/>
  <c r="O3944" i="1"/>
  <c r="O3938" i="1"/>
  <c r="O3933" i="1"/>
  <c r="O3932" i="1"/>
  <c r="O3923" i="1"/>
  <c r="O3918" i="1"/>
  <c r="O3905" i="1"/>
  <c r="O3894" i="1"/>
  <c r="O3888" i="1"/>
  <c r="O3887" i="1"/>
  <c r="O3886" i="1"/>
  <c r="O3885" i="1"/>
  <c r="O3884" i="1"/>
  <c r="O3881" i="1"/>
  <c r="O3877" i="1"/>
  <c r="O3876" i="1"/>
  <c r="O3875" i="1"/>
  <c r="O3874" i="1"/>
  <c r="O3865" i="1"/>
  <c r="O3806" i="1"/>
  <c r="O3804" i="1"/>
  <c r="O3793" i="1"/>
  <c r="O3792" i="1"/>
  <c r="O3746" i="1"/>
  <c r="O3745" i="1"/>
  <c r="O3743" i="1"/>
  <c r="O3735" i="1"/>
  <c r="O3645" i="1"/>
  <c r="O3643" i="1"/>
  <c r="O3638" i="1"/>
  <c r="O3630" i="1"/>
  <c r="O3208" i="1"/>
  <c r="O3206" i="1"/>
  <c r="O3196" i="1"/>
  <c r="O3192" i="1"/>
  <c r="O3147" i="1"/>
  <c r="O3145" i="1"/>
  <c r="O3140" i="1"/>
  <c r="O3129" i="1"/>
  <c r="O3127" i="1"/>
  <c r="O3116" i="1"/>
  <c r="O3084" i="1"/>
  <c r="O3063" i="1"/>
  <c r="O3059" i="1"/>
  <c r="O3058" i="1"/>
  <c r="O3056" i="1"/>
  <c r="O2962" i="1"/>
  <c r="O2961" i="1"/>
  <c r="O2960" i="1"/>
  <c r="O2956" i="1"/>
  <c r="O2952" i="1"/>
  <c r="O2947" i="1"/>
  <c r="O2945" i="1"/>
  <c r="O2901" i="1"/>
  <c r="O2896" i="1"/>
  <c r="O2890" i="1"/>
  <c r="O2883" i="1"/>
  <c r="O2878" i="1"/>
  <c r="O2874" i="1"/>
  <c r="O2867" i="1"/>
  <c r="O2860" i="1"/>
  <c r="O2855" i="1"/>
  <c r="O2853" i="1"/>
  <c r="O2849" i="1"/>
  <c r="O2848" i="1"/>
  <c r="O2845" i="1"/>
  <c r="O2844" i="1"/>
  <c r="O2782" i="1"/>
  <c r="O2774" i="1"/>
  <c r="O2773" i="1"/>
  <c r="O2767" i="1"/>
  <c r="O2762" i="1"/>
  <c r="O2756" i="1"/>
  <c r="O2753" i="1"/>
  <c r="O2752" i="1"/>
  <c r="O2745" i="1"/>
  <c r="O2701" i="1"/>
  <c r="O2689" i="1"/>
  <c r="O2688" i="1"/>
  <c r="O2644" i="1"/>
  <c r="O2595" i="1"/>
  <c r="O2592" i="1"/>
  <c r="O2586" i="1"/>
  <c r="O2580" i="1"/>
  <c r="O2579" i="1"/>
  <c r="O2578" i="1"/>
  <c r="O2577" i="1"/>
  <c r="O2576" i="1"/>
  <c r="O2575" i="1"/>
  <c r="O2574" i="1"/>
  <c r="O2568" i="1"/>
  <c r="O2566" i="1"/>
  <c r="O2565" i="1"/>
  <c r="O2563" i="1"/>
  <c r="O2522" i="1"/>
  <c r="O2520" i="1"/>
  <c r="O2518" i="1"/>
  <c r="O2515" i="1"/>
  <c r="O2514" i="1"/>
  <c r="O2513" i="1"/>
  <c r="O2510" i="1"/>
  <c r="O2509" i="1"/>
  <c r="O2507" i="1"/>
  <c r="O2506" i="1"/>
  <c r="O2505" i="1"/>
  <c r="O2441" i="1"/>
  <c r="O2439" i="1"/>
  <c r="O2435" i="1"/>
  <c r="O2428" i="1"/>
  <c r="O2421" i="1"/>
  <c r="O2419" i="1"/>
  <c r="O2414" i="1"/>
  <c r="O2412" i="1"/>
  <c r="O2406" i="1"/>
  <c r="O2402" i="1"/>
  <c r="O2401" i="1"/>
  <c r="O2400" i="1"/>
  <c r="O2399" i="1"/>
  <c r="O2397" i="1"/>
  <c r="O2394" i="1"/>
  <c r="O2392" i="1"/>
  <c r="O2388" i="1"/>
  <c r="O2381" i="1"/>
  <c r="O2380" i="1"/>
  <c r="O2379" i="1"/>
  <c r="O2377" i="1"/>
  <c r="O2373" i="1"/>
  <c r="O2371" i="1"/>
  <c r="O2367" i="1"/>
  <c r="O2366" i="1"/>
  <c r="O2365" i="1"/>
  <c r="O2363" i="1"/>
  <c r="O2360" i="1"/>
  <c r="O2359" i="1"/>
  <c r="O2358" i="1"/>
  <c r="O2355" i="1"/>
  <c r="O2354" i="1"/>
  <c r="O2352" i="1"/>
  <c r="O2351" i="1"/>
  <c r="O2347" i="1"/>
  <c r="O2344" i="1"/>
  <c r="O2343" i="1"/>
  <c r="O2151" i="1"/>
  <c r="O2143" i="1"/>
  <c r="O1999" i="1"/>
  <c r="O1998" i="1"/>
  <c r="O1996" i="1"/>
  <c r="O1995" i="1"/>
  <c r="O1984" i="1"/>
  <c r="O1880" i="1"/>
  <c r="O1879" i="1"/>
  <c r="O1878" i="1"/>
  <c r="O1871" i="1"/>
  <c r="O1863" i="1"/>
  <c r="O1820" i="1"/>
  <c r="O1817" i="1"/>
  <c r="O1815" i="1"/>
  <c r="O1768" i="1"/>
  <c r="O1742" i="1"/>
  <c r="O1735" i="1"/>
  <c r="O1734" i="1"/>
  <c r="O1733" i="1"/>
  <c r="O1732" i="1"/>
  <c r="O1731" i="1"/>
  <c r="O1723" i="1"/>
  <c r="O1714" i="1"/>
  <c r="O1710" i="1"/>
  <c r="O1708" i="1"/>
  <c r="O1707" i="1"/>
  <c r="O1700" i="1"/>
  <c r="O1698" i="1"/>
  <c r="O1684" i="1"/>
  <c r="O1601" i="1"/>
  <c r="O1599" i="1"/>
  <c r="O1594" i="1"/>
  <c r="O1591" i="1"/>
  <c r="O1590" i="1"/>
  <c r="O1588" i="1"/>
  <c r="O1586" i="1"/>
  <c r="O1582" i="1"/>
  <c r="O1571" i="1"/>
  <c r="O1564" i="1"/>
  <c r="O1557" i="1"/>
  <c r="O1556" i="1"/>
  <c r="O1555" i="1"/>
  <c r="O1553" i="1"/>
  <c r="O1549" i="1"/>
  <c r="O1546" i="1"/>
  <c r="O1498" i="1"/>
  <c r="O1497" i="1"/>
  <c r="O1495" i="1"/>
  <c r="O1491" i="1"/>
  <c r="O1489" i="1"/>
  <c r="O1486" i="1"/>
  <c r="O1462" i="1"/>
  <c r="O1461" i="1"/>
  <c r="O1460" i="1"/>
  <c r="O1459" i="1"/>
  <c r="O1455" i="1"/>
  <c r="O1454" i="1"/>
  <c r="O1451" i="1"/>
  <c r="O1450" i="1"/>
  <c r="O1448" i="1"/>
  <c r="O1447" i="1"/>
  <c r="O1446" i="1"/>
  <c r="O1445" i="1"/>
  <c r="O1444" i="1"/>
  <c r="O1434" i="1"/>
  <c r="O1431" i="1"/>
  <c r="O1428" i="1"/>
  <c r="O1427" i="1"/>
  <c r="O1418" i="1"/>
  <c r="O1411" i="1"/>
  <c r="O1342" i="1"/>
  <c r="O1335" i="1"/>
  <c r="O1334" i="1"/>
  <c r="O1241" i="1"/>
  <c r="O1239" i="1"/>
  <c r="O1238" i="1"/>
  <c r="O1236" i="1"/>
  <c r="O1233" i="1"/>
  <c r="O1232" i="1"/>
  <c r="O1229" i="1"/>
  <c r="O1179" i="1"/>
  <c r="O1174" i="1"/>
  <c r="O1166" i="1"/>
  <c r="O1165" i="1"/>
  <c r="O1163" i="1"/>
  <c r="O1161" i="1"/>
  <c r="O1158" i="1"/>
  <c r="O1153" i="1"/>
  <c r="O1149" i="1"/>
  <c r="O1146" i="1"/>
  <c r="O1144" i="1"/>
  <c r="O1143" i="1"/>
  <c r="O1142" i="1"/>
  <c r="O1133" i="1"/>
  <c r="O1127" i="1"/>
  <c r="O1124" i="1"/>
  <c r="O1122" i="1"/>
  <c r="O1109" i="1"/>
  <c r="O1089" i="1"/>
  <c r="O1086" i="1"/>
  <c r="O1073" i="1"/>
  <c r="O1065" i="1"/>
  <c r="O1063" i="1"/>
  <c r="O1061" i="1"/>
  <c r="O1060" i="1"/>
  <c r="O1059" i="1"/>
  <c r="O1058" i="1"/>
  <c r="O1057" i="1"/>
  <c r="O1056" i="1"/>
  <c r="O1054" i="1"/>
  <c r="O1053" i="1"/>
  <c r="O1052" i="1"/>
  <c r="O1051" i="1"/>
  <c r="O1048" i="1"/>
  <c r="O1043" i="1"/>
  <c r="O990" i="1"/>
  <c r="O949" i="1"/>
  <c r="O938" i="1"/>
  <c r="O931" i="1"/>
  <c r="O929" i="1"/>
  <c r="O928" i="1"/>
  <c r="O922" i="1"/>
  <c r="O918" i="1"/>
  <c r="O916" i="1"/>
  <c r="O913" i="1"/>
  <c r="O910" i="1"/>
  <c r="O909" i="1"/>
  <c r="O908" i="1"/>
  <c r="O903" i="1"/>
  <c r="O899" i="1"/>
  <c r="O889" i="1"/>
  <c r="O877" i="1"/>
  <c r="O772" i="1"/>
  <c r="O770" i="1"/>
  <c r="O768" i="1"/>
  <c r="O766" i="1"/>
  <c r="O764" i="1"/>
  <c r="O762" i="1"/>
  <c r="O712" i="1"/>
  <c r="O708" i="1"/>
  <c r="O688" i="1"/>
  <c r="O639" i="1"/>
  <c r="O634" i="1"/>
  <c r="O630" i="1"/>
  <c r="O627" i="1"/>
  <c r="O626" i="1"/>
  <c r="O625" i="1"/>
  <c r="O620" i="1"/>
  <c r="O618" i="1"/>
  <c r="O617" i="1"/>
  <c r="O616" i="1"/>
  <c r="O614" i="1"/>
  <c r="O613" i="1"/>
  <c r="O612" i="1"/>
  <c r="O609" i="1"/>
  <c r="O606" i="1"/>
  <c r="O604" i="1"/>
  <c r="O587" i="1"/>
  <c r="O584" i="1"/>
  <c r="O583" i="1"/>
  <c r="O574" i="1"/>
  <c r="O569" i="1"/>
  <c r="O567" i="1"/>
  <c r="O564" i="1"/>
  <c r="O560" i="1"/>
  <c r="O557" i="1"/>
  <c r="O554" i="1"/>
  <c r="O549" i="1"/>
  <c r="O520" i="1"/>
  <c r="O518" i="1"/>
  <c r="O512" i="1"/>
  <c r="O503" i="1"/>
  <c r="O497" i="1"/>
  <c r="O495" i="1"/>
  <c r="O494" i="1"/>
  <c r="O493" i="1"/>
  <c r="O492" i="1"/>
  <c r="O490" i="1"/>
  <c r="O489" i="1"/>
  <c r="O480" i="1"/>
  <c r="O479" i="1"/>
  <c r="O477" i="1"/>
  <c r="O471" i="1"/>
  <c r="O470" i="1"/>
  <c r="O464" i="1"/>
  <c r="O463" i="1"/>
  <c r="O459" i="1"/>
  <c r="O453" i="1"/>
  <c r="O443" i="1"/>
  <c r="O441" i="1"/>
  <c r="O439" i="1"/>
  <c r="O438" i="1"/>
  <c r="O435" i="1"/>
  <c r="O431" i="1"/>
  <c r="O429" i="1"/>
  <c r="O240" i="1"/>
  <c r="O238" i="1"/>
  <c r="O237" i="1"/>
  <c r="O235" i="1"/>
  <c r="O233" i="1"/>
  <c r="O231" i="1"/>
  <c r="O230" i="1"/>
  <c r="O229" i="1"/>
  <c r="O227" i="1"/>
  <c r="O226" i="1"/>
  <c r="O225" i="1"/>
  <c r="O223" i="1"/>
  <c r="O211" i="1"/>
  <c r="O210" i="1"/>
  <c r="O208" i="1"/>
  <c r="O204" i="1"/>
  <c r="O201" i="1"/>
  <c r="O197" i="1"/>
  <c r="O195" i="1"/>
  <c r="O190" i="1"/>
  <c r="O188" i="1"/>
  <c r="O184" i="1"/>
  <c r="O180" i="1"/>
  <c r="O178" i="1"/>
  <c r="O176" i="1"/>
  <c r="O175" i="1"/>
  <c r="O174" i="1"/>
  <c r="O167" i="1"/>
  <c r="O165" i="1"/>
  <c r="O162" i="1"/>
  <c r="O160" i="1"/>
  <c r="O149" i="1"/>
  <c r="O145" i="1"/>
  <c r="O142" i="1"/>
  <c r="O139" i="1"/>
  <c r="O138" i="1"/>
  <c r="O136" i="1"/>
  <c r="O135" i="1"/>
  <c r="O133" i="1"/>
  <c r="O132" i="1"/>
  <c r="O131" i="1"/>
  <c r="O126" i="1"/>
  <c r="O124" i="1"/>
  <c r="O4114" i="1"/>
  <c r="O4052" i="1"/>
  <c r="O4047" i="1"/>
  <c r="O4017" i="1"/>
  <c r="O4006" i="1"/>
  <c r="O3953" i="1"/>
  <c r="O3934" i="1"/>
  <c r="O3914" i="1"/>
  <c r="O3864" i="1"/>
  <c r="O3861" i="1"/>
  <c r="O3858" i="1"/>
  <c r="O3798" i="1"/>
  <c r="O3647" i="1"/>
  <c r="O3641" i="1"/>
  <c r="O3632" i="1"/>
  <c r="O3202" i="1"/>
  <c r="O3119" i="1"/>
  <c r="O3057" i="1"/>
  <c r="O2943" i="1"/>
  <c r="O2916" i="1"/>
  <c r="O2912" i="1"/>
  <c r="O2775" i="1"/>
  <c r="O2696" i="1"/>
  <c r="O2691" i="1"/>
  <c r="O2596" i="1"/>
  <c r="O2584" i="1"/>
  <c r="O2430" i="1"/>
  <c r="O2429" i="1"/>
  <c r="O2427" i="1"/>
  <c r="O2424" i="1"/>
  <c r="O2423" i="1"/>
  <c r="O2346" i="1"/>
  <c r="O2148" i="1"/>
  <c r="O1988" i="1"/>
  <c r="O1741" i="1"/>
  <c r="O1736" i="1"/>
  <c r="O1729" i="1"/>
  <c r="O1724" i="1"/>
  <c r="O1704" i="1"/>
  <c r="O1600" i="1"/>
  <c r="O1589" i="1"/>
  <c r="O1547" i="1"/>
  <c r="O1499" i="1"/>
  <c r="O1452" i="1"/>
  <c r="O1442" i="1"/>
  <c r="O1416" i="1"/>
  <c r="O1412" i="1"/>
  <c r="O1318" i="1"/>
  <c r="O1136" i="1"/>
  <c r="O1130" i="1"/>
  <c r="O1113" i="1"/>
  <c r="O1049" i="1"/>
  <c r="O698" i="1"/>
  <c r="O683" i="1"/>
  <c r="O641" i="1"/>
  <c r="O636" i="1"/>
  <c r="O621" i="1"/>
  <c r="O591" i="1"/>
  <c r="O585" i="1"/>
  <c r="O582" i="1"/>
  <c r="O578" i="1"/>
  <c r="O568" i="1"/>
  <c r="O566" i="1"/>
  <c r="O544" i="1"/>
  <c r="O542" i="1"/>
  <c r="O498" i="1"/>
  <c r="O476" i="1"/>
  <c r="O466" i="1"/>
  <c r="O216" i="1"/>
  <c r="O214" i="1"/>
  <c r="O173" i="1"/>
  <c r="O123" i="1"/>
  <c r="O4008" i="1"/>
  <c r="O3631" i="1"/>
  <c r="O3074" i="1"/>
  <c r="O2948" i="1"/>
  <c r="O2915" i="1"/>
  <c r="O2909" i="1"/>
  <c r="O2771" i="1"/>
  <c r="O2434" i="1"/>
  <c r="O2433" i="1"/>
  <c r="O2362" i="1"/>
  <c r="O2156" i="1"/>
  <c r="O2150" i="1"/>
  <c r="O1994" i="1"/>
  <c r="O1453" i="1"/>
  <c r="O780" i="1"/>
  <c r="O637" i="1"/>
  <c r="O447" i="1"/>
  <c r="O4115" i="1"/>
  <c r="O4084" i="1"/>
  <c r="O3995" i="1"/>
  <c r="O3906" i="1"/>
  <c r="O3807" i="1"/>
  <c r="O3060" i="1"/>
  <c r="O2396" i="1"/>
  <c r="O1595" i="1"/>
  <c r="O1422" i="1"/>
  <c r="O984" i="1"/>
  <c r="O437" i="1"/>
  <c r="O196" i="1"/>
  <c r="O4074" i="1"/>
  <c r="O1867" i="1"/>
  <c r="O1183" i="1"/>
  <c r="O638" i="1"/>
  <c r="O4081" i="1"/>
  <c r="O4009" i="1"/>
  <c r="O3996" i="1"/>
  <c r="O3947" i="1"/>
  <c r="O3941" i="1"/>
  <c r="O3917" i="1"/>
  <c r="O3808" i="1"/>
  <c r="O3121" i="1"/>
  <c r="O2889" i="1"/>
  <c r="O2851" i="1"/>
  <c r="O2591" i="1"/>
  <c r="O2588" i="1"/>
  <c r="O2585" i="1"/>
  <c r="O2420" i="1"/>
  <c r="O2418" i="1"/>
  <c r="O1696" i="1"/>
  <c r="O1583" i="1"/>
  <c r="O1501" i="1"/>
  <c r="O1484" i="1"/>
  <c r="O1244" i="1"/>
  <c r="O1180" i="1"/>
  <c r="O1141" i="1"/>
  <c r="O1121" i="1"/>
  <c r="O1115" i="1"/>
  <c r="O1092" i="1"/>
  <c r="O765" i="1"/>
  <c r="O611" i="1"/>
  <c r="O449" i="1"/>
  <c r="O442" i="1"/>
  <c r="O163" i="1"/>
  <c r="O2903" i="1"/>
  <c r="O1881" i="1"/>
  <c r="O1543" i="1"/>
  <c r="O1420" i="1"/>
  <c r="O1046" i="1"/>
  <c r="O598" i="1"/>
  <c r="O546" i="1"/>
  <c r="O427" i="1"/>
  <c r="O3959" i="1"/>
  <c r="O2877" i="1"/>
  <c r="O1413" i="1"/>
  <c r="O2425" i="1"/>
  <c r="O2386" i="1"/>
  <c r="O1917" i="1"/>
  <c r="O668" i="1"/>
  <c r="O159" i="1"/>
  <c r="O550" i="1"/>
  <c r="O4087" i="1"/>
  <c r="O4086" i="1"/>
  <c r="O4026" i="1"/>
  <c r="O4002" i="1"/>
  <c r="O3919" i="1"/>
  <c r="O3880" i="1"/>
  <c r="O3870" i="1"/>
  <c r="O3860" i="1"/>
  <c r="O3797" i="1"/>
  <c r="O3747" i="1"/>
  <c r="O3738" i="1"/>
  <c r="O3134" i="1"/>
  <c r="O3131" i="1"/>
  <c r="O3123" i="1"/>
  <c r="O3112" i="1"/>
  <c r="O3067" i="1"/>
  <c r="O2888" i="1"/>
  <c r="O2843" i="1"/>
  <c r="O2779" i="1"/>
  <c r="O2759" i="1"/>
  <c r="O2687" i="1"/>
  <c r="O2442" i="1"/>
  <c r="O2398" i="1"/>
  <c r="O2376" i="1"/>
  <c r="O2215" i="1"/>
  <c r="O2128" i="1"/>
  <c r="O1913" i="1"/>
  <c r="O1869" i="1"/>
  <c r="O1865" i="1"/>
  <c r="O1703" i="1"/>
  <c r="O1566" i="1"/>
  <c r="O1545" i="1"/>
  <c r="O1178" i="1"/>
  <c r="O1128" i="1"/>
  <c r="O1116" i="1"/>
  <c r="O1075" i="1"/>
  <c r="O1044" i="1"/>
  <c r="O849" i="1"/>
  <c r="O773" i="1"/>
  <c r="O632" i="1"/>
  <c r="O608" i="1"/>
  <c r="O586" i="1"/>
  <c r="O579" i="1"/>
  <c r="O511" i="1"/>
  <c r="O484" i="1"/>
  <c r="O445" i="1"/>
  <c r="O217" i="1"/>
  <c r="O161" i="1"/>
  <c r="O144" i="1"/>
  <c r="O122" i="1"/>
  <c r="O3972" i="1"/>
  <c r="O3942" i="1"/>
  <c r="O3868" i="1"/>
  <c r="O3105" i="1"/>
  <c r="O1717" i="1"/>
  <c r="O1132" i="1"/>
  <c r="O1125" i="1"/>
  <c r="O983" i="1"/>
  <c r="O514" i="1"/>
  <c r="O169" i="1"/>
  <c r="O1904" i="1"/>
  <c r="O1083" i="1"/>
  <c r="O562" i="1"/>
  <c r="O3602" i="1"/>
  <c r="O33" i="1"/>
  <c r="O580" i="1"/>
  <c r="O422" i="1"/>
  <c r="O3928" i="1"/>
  <c r="O3927" i="1"/>
  <c r="O3644" i="1"/>
  <c r="O2643" i="1"/>
  <c r="O2349" i="1"/>
  <c r="O1812" i="1"/>
  <c r="O1585" i="1"/>
  <c r="O1456" i="1"/>
  <c r="O1437" i="1"/>
  <c r="O1409" i="1"/>
  <c r="O1408" i="1"/>
  <c r="O1088" i="1"/>
  <c r="O1055" i="1"/>
  <c r="O676" i="1"/>
  <c r="O4051" i="1"/>
  <c r="O2135" i="1"/>
  <c r="O1171" i="1"/>
  <c r="O194" i="1"/>
  <c r="O1688" i="1"/>
  <c r="O640" i="1"/>
  <c r="O4013" i="1"/>
  <c r="O2662" i="1"/>
  <c r="O4094" i="1"/>
  <c r="O3854" i="1"/>
  <c r="O3737" i="1"/>
  <c r="O2911" i="1"/>
  <c r="O2865" i="1"/>
  <c r="O1740" i="1"/>
  <c r="O1544" i="1"/>
  <c r="O1135" i="1"/>
  <c r="O886" i="1"/>
  <c r="O599" i="1"/>
  <c r="O571" i="1"/>
  <c r="O215" i="1"/>
  <c r="O4044" i="1"/>
  <c r="O4043" i="1"/>
  <c r="O3963" i="1"/>
  <c r="O2892" i="1"/>
  <c r="O2432" i="1"/>
  <c r="O1131" i="1"/>
  <c r="O1094" i="1"/>
  <c r="O902" i="1"/>
  <c r="O779" i="1"/>
  <c r="O3076" i="1"/>
  <c r="O1738" i="1"/>
  <c r="O4004" i="1"/>
  <c r="O2897" i="1"/>
  <c r="O2950" i="1"/>
  <c r="O432" i="1"/>
  <c r="O4068" i="1"/>
  <c r="O3954" i="1"/>
  <c r="O3952" i="1"/>
  <c r="O3929" i="1"/>
  <c r="O3903" i="1"/>
  <c r="O3883" i="1"/>
  <c r="O3857" i="1"/>
  <c r="O3749" i="1"/>
  <c r="O3203" i="1"/>
  <c r="O3096" i="1"/>
  <c r="O2951" i="1"/>
  <c r="O2904" i="1"/>
  <c r="O2895" i="1"/>
  <c r="O2764" i="1"/>
  <c r="O2694" i="1"/>
  <c r="O2415" i="1"/>
  <c r="O2393" i="1"/>
  <c r="O2356" i="1"/>
  <c r="O2133" i="1"/>
  <c r="O2130" i="1"/>
  <c r="O1990" i="1"/>
  <c r="O1821" i="1"/>
  <c r="O1231" i="1"/>
  <c r="O1173" i="1"/>
  <c r="O1101" i="1"/>
  <c r="O1093" i="1"/>
  <c r="O940" i="1"/>
  <c r="O543" i="1"/>
  <c r="O462" i="1"/>
  <c r="O461" i="1"/>
  <c r="O4015" i="1"/>
  <c r="O3855" i="1"/>
  <c r="O3126" i="1"/>
  <c r="O3110" i="1"/>
  <c r="O2593" i="1"/>
  <c r="O2436" i="1"/>
  <c r="O2161" i="1"/>
  <c r="O1876" i="1"/>
  <c r="O1424" i="1"/>
  <c r="O992" i="1"/>
  <c r="O596" i="1"/>
  <c r="O455" i="1"/>
  <c r="O2700" i="1"/>
  <c r="O4067" i="1"/>
  <c r="O1581" i="1"/>
  <c r="O1314" i="1"/>
  <c r="O4021" i="1"/>
  <c r="O2881" i="1"/>
  <c r="O2538" i="1"/>
  <c r="O1123" i="1"/>
  <c r="O3649" i="1"/>
  <c r="O2846" i="1"/>
  <c r="O2508" i="1"/>
  <c r="O2410" i="1"/>
  <c r="O2391" i="1"/>
  <c r="O1757" i="1"/>
  <c r="O1494" i="1"/>
  <c r="O1175" i="1"/>
  <c r="O919" i="1"/>
  <c r="O914" i="1"/>
  <c r="O883" i="1"/>
  <c r="O499" i="1"/>
  <c r="O154" i="1"/>
  <c r="O601" i="1"/>
  <c r="O496" i="1"/>
  <c r="O4092" i="1"/>
  <c r="O3990" i="1"/>
  <c r="O775" i="1"/>
  <c r="O2769" i="1"/>
  <c r="O2155" i="1"/>
  <c r="O1712" i="1"/>
  <c r="O4070" i="1"/>
  <c r="O3889" i="1"/>
  <c r="O3794" i="1"/>
  <c r="O2861" i="1"/>
  <c r="O2743" i="1"/>
  <c r="O2693" i="1"/>
  <c r="O1726" i="1"/>
  <c r="O1721" i="1"/>
  <c r="O1560" i="1"/>
  <c r="O1164" i="1"/>
  <c r="O1160" i="1"/>
  <c r="O552" i="1"/>
  <c r="O2763" i="1"/>
  <c r="O2685" i="1"/>
  <c r="O2649" i="1"/>
  <c r="O1875" i="1"/>
  <c r="O4075" i="1"/>
  <c r="O3852" i="1"/>
  <c r="O2905" i="1"/>
  <c r="O2348" i="1"/>
  <c r="O4007" i="1"/>
  <c r="O3873" i="1"/>
  <c r="O3055" i="1"/>
  <c r="O2866" i="1"/>
  <c r="O2695" i="1"/>
  <c r="O1813" i="1"/>
  <c r="O1795" i="1"/>
  <c r="O1791" i="1"/>
  <c r="O1234" i="1"/>
  <c r="O941" i="1"/>
  <c r="O939" i="1"/>
  <c r="O156" i="1"/>
  <c r="O150" i="1"/>
  <c r="O4109" i="1"/>
  <c r="O3108" i="1"/>
  <c r="O1103" i="1"/>
  <c r="O1907" i="1"/>
  <c r="O1184" i="1"/>
  <c r="O1095" i="1"/>
  <c r="O3968" i="1"/>
  <c r="O3964" i="1"/>
  <c r="O3962" i="1"/>
  <c r="O3144" i="1"/>
  <c r="O2868" i="1"/>
  <c r="O2766" i="1"/>
  <c r="O2438" i="1"/>
  <c r="O1430" i="1"/>
  <c r="O1111" i="1"/>
  <c r="O1080" i="1"/>
  <c r="O1077" i="1"/>
  <c r="O1070" i="1"/>
  <c r="O875" i="1"/>
  <c r="O867" i="1"/>
  <c r="O457" i="1"/>
  <c r="O451" i="1"/>
  <c r="O4088" i="1"/>
  <c r="O1099" i="1"/>
  <c r="O2138" i="1"/>
  <c r="O1488" i="1"/>
  <c r="O4101" i="1"/>
  <c r="O3943" i="1"/>
  <c r="O3897" i="1"/>
  <c r="O3796" i="1"/>
  <c r="O3139" i="1"/>
  <c r="O3097" i="1"/>
  <c r="O3088" i="1"/>
  <c r="O2594" i="1"/>
  <c r="O2587" i="1"/>
  <c r="O2570" i="1"/>
  <c r="O2440" i="1"/>
  <c r="O2395" i="1"/>
  <c r="O2375" i="1"/>
  <c r="O2154" i="1"/>
  <c r="O2125" i="1"/>
  <c r="O1991" i="1"/>
  <c r="O1906" i="1"/>
  <c r="O1715" i="1"/>
  <c r="O1561" i="1"/>
  <c r="O1485" i="1"/>
  <c r="O1155" i="1"/>
  <c r="O1137" i="1"/>
  <c r="O1062" i="1"/>
  <c r="O937" i="1"/>
  <c r="O870" i="1"/>
  <c r="O774" i="1"/>
  <c r="O561" i="1"/>
  <c r="O516" i="1"/>
  <c r="O488" i="1"/>
  <c r="O446" i="1"/>
  <c r="O239" i="1"/>
  <c r="O192" i="1"/>
  <c r="O2921" i="1"/>
  <c r="O2656" i="1"/>
  <c r="O2582" i="1"/>
  <c r="O1987" i="1"/>
  <c r="O1877" i="1"/>
  <c r="O1705" i="1"/>
  <c r="O1074" i="1"/>
  <c r="O472" i="1"/>
  <c r="O186" i="1"/>
  <c r="O2404" i="1"/>
  <c r="O548" i="1"/>
  <c r="O507" i="1"/>
  <c r="O2781" i="1"/>
  <c r="O2750" i="1"/>
  <c r="O1117" i="1"/>
  <c r="O684" i="1"/>
  <c r="O3642" i="1"/>
  <c r="O2864" i="1"/>
  <c r="O2683" i="1"/>
  <c r="O2382" i="1"/>
  <c r="O2357" i="1"/>
  <c r="O1579" i="1"/>
  <c r="O1419" i="1"/>
  <c r="O563" i="1"/>
  <c r="O3085" i="1"/>
  <c r="O1084" i="1"/>
  <c r="O588" i="1"/>
  <c r="O1500" i="1"/>
  <c r="O4110" i="1"/>
  <c r="O2572" i="1"/>
  <c r="O4095" i="1"/>
  <c r="O4010" i="1"/>
  <c r="O3866" i="1"/>
  <c r="O1916" i="1"/>
  <c r="O1550" i="1"/>
  <c r="O619" i="1"/>
  <c r="O232" i="1"/>
  <c r="O3924" i="1"/>
  <c r="O711" i="1"/>
  <c r="O593" i="1"/>
  <c r="O458" i="1"/>
  <c r="O872" i="1"/>
  <c r="O2880" i="1"/>
  <c r="O734" i="1"/>
  <c r="O3910" i="1"/>
  <c r="O3842" i="1"/>
  <c r="O2521" i="1"/>
  <c r="O999" i="1"/>
  <c r="O998" i="1"/>
  <c r="O880" i="1"/>
  <c r="O874" i="1"/>
  <c r="O1563" i="1"/>
  <c r="O565" i="1"/>
  <c r="O551" i="1"/>
  <c r="O3992" i="1"/>
  <c r="O1801" i="1"/>
  <c r="O4018" i="1"/>
  <c r="O3997" i="1"/>
  <c r="O3677" i="1"/>
  <c r="O2850" i="1"/>
  <c r="O2702" i="1"/>
  <c r="O1072" i="1"/>
  <c r="O900" i="1"/>
  <c r="O545" i="1"/>
  <c r="O127" i="1"/>
  <c r="O3080" i="1"/>
  <c r="O2697" i="1"/>
  <c r="O1410" i="1"/>
  <c r="O890" i="1"/>
  <c r="O1150" i="1"/>
  <c r="O2690" i="1"/>
  <c r="O4011" i="1"/>
  <c r="O3054" i="1"/>
  <c r="O2906" i="1"/>
  <c r="O2796" i="1"/>
  <c r="O2564" i="1"/>
  <c r="O2512" i="1"/>
  <c r="O2384" i="1"/>
  <c r="O1720" i="1"/>
  <c r="O1598" i="1"/>
  <c r="O1449" i="1"/>
  <c r="O1151" i="1"/>
  <c r="O1013" i="1"/>
  <c r="O1790" i="1"/>
  <c r="O468" i="1"/>
  <c r="O1438" i="1"/>
  <c r="O1997" i="1"/>
  <c r="O4039" i="1"/>
  <c r="O2863" i="1"/>
  <c r="O2327" i="1"/>
  <c r="O1573" i="1"/>
  <c r="O576" i="1"/>
  <c r="O1067" i="1"/>
  <c r="O157" i="1"/>
  <c r="O2372" i="1"/>
  <c r="O456" i="1"/>
  <c r="O450" i="1"/>
  <c r="O1119" i="1"/>
  <c r="O2599" i="1"/>
  <c r="O2324" i="1"/>
  <c r="O2162" i="1"/>
  <c r="O2132" i="1"/>
  <c r="O1909" i="1"/>
  <c r="O1711" i="1"/>
  <c r="O1565" i="1"/>
  <c r="O4112" i="1"/>
  <c r="O2504" i="1"/>
  <c r="O3921" i="1"/>
  <c r="O2765" i="1"/>
  <c r="O2601" i="1"/>
  <c r="O904" i="1"/>
  <c r="O865" i="1"/>
  <c r="O720" i="1"/>
  <c r="O629" i="1"/>
  <c r="O2660" i="1"/>
  <c r="O151" i="1"/>
  <c r="O1584" i="1"/>
  <c r="O4113" i="1"/>
  <c r="O1562" i="1"/>
  <c r="O4060" i="1"/>
  <c r="O3986" i="1"/>
  <c r="O2854" i="1"/>
  <c r="O663" i="1"/>
  <c r="O3142" i="1"/>
  <c r="O4105" i="1"/>
  <c r="O4022" i="1"/>
  <c r="O3993" i="1"/>
  <c r="O3863" i="1"/>
  <c r="O3744" i="1"/>
  <c r="O3732" i="1"/>
  <c r="O3634" i="1"/>
  <c r="O3578" i="1"/>
  <c r="O2946" i="1"/>
  <c r="O2768" i="1"/>
  <c r="O2567" i="1"/>
  <c r="O2370" i="1"/>
  <c r="O1567" i="1"/>
  <c r="O1559" i="1"/>
  <c r="O1493" i="1"/>
  <c r="O1425" i="1"/>
  <c r="O1415" i="1"/>
  <c r="O1344" i="1"/>
  <c r="O1185" i="1"/>
  <c r="O1172" i="1"/>
  <c r="O1147" i="1"/>
  <c r="O1102" i="1"/>
  <c r="O921" i="1"/>
  <c r="O602" i="1"/>
  <c r="O220" i="1"/>
  <c r="O3949" i="1"/>
  <c r="O1552" i="1"/>
  <c r="O863" i="1"/>
  <c r="O642" i="1"/>
  <c r="O3194" i="1"/>
  <c r="O1918" i="1"/>
  <c r="O2136" i="1"/>
  <c r="O4019" i="1"/>
  <c r="O3079" i="1"/>
  <c r="O2761" i="1"/>
  <c r="O1483" i="1"/>
  <c r="O1407" i="1"/>
  <c r="O714" i="1"/>
  <c r="O2650" i="1"/>
  <c r="O1382" i="1"/>
  <c r="O1324" i="1"/>
  <c r="O986" i="1"/>
  <c r="O970" i="1"/>
  <c r="O573" i="1"/>
  <c r="O1793" i="1"/>
  <c r="O2353" i="1"/>
  <c r="O2328" i="1"/>
  <c r="O1120" i="1"/>
  <c r="O4055" i="1"/>
  <c r="O4049" i="1"/>
  <c r="O3981" i="1"/>
  <c r="O3200" i="1"/>
  <c r="O2751" i="1"/>
  <c r="O1737" i="1"/>
  <c r="O234" i="1"/>
  <c r="O882" i="1"/>
  <c r="O505" i="1"/>
  <c r="O2157" i="1"/>
  <c r="O2126" i="1"/>
  <c r="O595" i="1"/>
  <c r="O148" i="1"/>
  <c r="O3791" i="1"/>
  <c r="O3124" i="1"/>
  <c r="O1235" i="1"/>
  <c r="O3891" i="1"/>
  <c r="O2153" i="1"/>
  <c r="O3920" i="1"/>
  <c r="O2978" i="1"/>
  <c r="O2569" i="1"/>
  <c r="O2364" i="1"/>
  <c r="O2325" i="1"/>
  <c r="O935" i="1"/>
  <c r="O912" i="1"/>
  <c r="O555" i="1"/>
  <c r="O2825" i="1"/>
  <c r="O2651" i="1"/>
  <c r="O4023" i="1"/>
  <c r="O3901" i="1"/>
  <c r="O3089" i="1"/>
  <c r="O1868" i="1"/>
  <c r="O1574" i="1"/>
  <c r="O1140" i="1"/>
  <c r="O892" i="1"/>
  <c r="O436" i="1"/>
  <c r="O3966" i="1"/>
  <c r="O3090" i="1"/>
  <c r="O955" i="1"/>
  <c r="O3122" i="1"/>
  <c r="O2140" i="1"/>
  <c r="O2923" i="1"/>
  <c r="O4020" i="1"/>
  <c r="O3190" i="1"/>
  <c r="O2887" i="1"/>
  <c r="O1069" i="1"/>
  <c r="O224" i="1"/>
  <c r="O3734" i="1"/>
  <c r="O933" i="1"/>
  <c r="O607" i="1"/>
  <c r="O2681" i="1"/>
  <c r="O1227" i="1"/>
  <c r="O428" i="1"/>
  <c r="O4065" i="1"/>
  <c r="O3922" i="1"/>
  <c r="O3911" i="1"/>
  <c r="O3902" i="1"/>
  <c r="O3973" i="1"/>
  <c r="O4104" i="1"/>
  <c r="O467" i="1"/>
  <c r="O2749" i="1"/>
  <c r="O1993" i="1"/>
  <c r="O603" i="1"/>
  <c r="O153" i="1"/>
  <c r="O3071" i="1"/>
  <c r="O474" i="1"/>
  <c r="O572" i="1"/>
  <c r="O2918" i="1"/>
  <c r="O2571" i="1"/>
  <c r="O1458" i="1"/>
  <c r="O2858" i="1"/>
  <c r="O486" i="1"/>
  <c r="O3739" i="1"/>
  <c r="O2777" i="1"/>
  <c r="O1718" i="1"/>
  <c r="O1487" i="1"/>
  <c r="O513" i="1"/>
  <c r="O3989" i="1"/>
  <c r="O3193" i="1"/>
  <c r="O2413" i="1"/>
  <c r="O1159" i="1"/>
  <c r="O906" i="1"/>
  <c r="O125" i="1"/>
  <c r="O3909" i="1"/>
  <c r="O2171" i="1"/>
  <c r="O425" i="1"/>
  <c r="O1763" i="1"/>
  <c r="O664" i="1"/>
  <c r="O927" i="1"/>
  <c r="O905" i="1"/>
  <c r="O3137" i="1"/>
  <c r="O4072" i="1"/>
  <c r="O1108" i="1"/>
  <c r="O3984" i="1"/>
  <c r="O3898" i="1"/>
  <c r="O1551" i="1"/>
  <c r="O864" i="1"/>
  <c r="O777" i="1"/>
  <c r="O3907" i="1"/>
  <c r="O3070" i="1"/>
  <c r="O581" i="1"/>
  <c r="O2871" i="1"/>
  <c r="O769" i="1"/>
  <c r="O1240" i="1"/>
  <c r="O1118" i="1"/>
  <c r="O3510" i="1"/>
  <c r="O2374" i="1"/>
  <c r="O2169" i="1"/>
  <c r="O1441" i="1"/>
  <c r="O179" i="1"/>
  <c r="O3912" i="1"/>
  <c r="O2886" i="1"/>
  <c r="O1145" i="1"/>
  <c r="O1770" i="1"/>
  <c r="O1157" i="1"/>
  <c r="O3848" i="1"/>
  <c r="O1064" i="1"/>
  <c r="O129" i="1"/>
  <c r="O721" i="1"/>
  <c r="O3948" i="1"/>
  <c r="O3431" i="1"/>
  <c r="O897" i="1"/>
  <c r="O920" i="1"/>
  <c r="O907" i="1"/>
  <c r="O715" i="1"/>
  <c r="O4036" i="1"/>
  <c r="O3417" i="1"/>
  <c r="O3069" i="1"/>
  <c r="O1423" i="1"/>
  <c r="O1365" i="1"/>
  <c r="O895" i="1"/>
  <c r="O558" i="1"/>
  <c r="O181" i="1"/>
  <c r="O4005" i="1"/>
  <c r="O3590" i="1"/>
  <c r="O2403" i="1"/>
  <c r="O3748" i="1"/>
  <c r="O2405" i="1"/>
  <c r="O426" i="1"/>
  <c r="O4093" i="1"/>
  <c r="O1596" i="1"/>
  <c r="O1580" i="1"/>
  <c r="O888" i="1"/>
  <c r="O675" i="1"/>
  <c r="O519" i="1"/>
  <c r="O85" i="1"/>
  <c r="O2516" i="1"/>
  <c r="O1237" i="1"/>
  <c r="O3974" i="1"/>
  <c r="O3971" i="1"/>
  <c r="O1874" i="1"/>
  <c r="O1050" i="1"/>
  <c r="O993" i="1"/>
  <c r="O3980" i="1"/>
  <c r="O4029" i="1"/>
  <c r="O502" i="1"/>
  <c r="O491" i="1"/>
  <c r="O4090" i="1"/>
  <c r="O3640" i="1"/>
  <c r="O1701" i="1"/>
  <c r="O1012" i="1"/>
  <c r="O1575" i="1"/>
  <c r="O592" i="1"/>
  <c r="O4046" i="1"/>
  <c r="O3832" i="1"/>
  <c r="O3136" i="1"/>
  <c r="O2145" i="1"/>
  <c r="O1722" i="1"/>
  <c r="O973" i="1"/>
  <c r="O3538" i="1"/>
  <c r="O504" i="1"/>
  <c r="O2590" i="1"/>
  <c r="O959" i="1"/>
  <c r="O3665" i="1"/>
  <c r="O2760" i="1"/>
  <c r="O1008" i="1"/>
  <c r="O763" i="1"/>
  <c r="O2131" i="1"/>
  <c r="O2001" i="1"/>
  <c r="O1921" i="1"/>
  <c r="O4091" i="1"/>
  <c r="O1017" i="1"/>
  <c r="O3672" i="1"/>
  <c r="O1406" i="1"/>
  <c r="O1242" i="1"/>
  <c r="O1105" i="1"/>
  <c r="O570" i="1"/>
  <c r="O4061" i="1"/>
  <c r="O4027" i="1"/>
  <c r="O3662" i="1"/>
  <c r="O3444" i="1"/>
  <c r="O3338" i="1"/>
  <c r="O3205" i="1"/>
  <c r="O2573" i="1"/>
  <c r="O1042" i="1"/>
  <c r="O1010" i="1"/>
  <c r="O594" i="1"/>
  <c r="O508" i="1"/>
  <c r="O241" i="1"/>
  <c r="O228" i="1"/>
  <c r="O193" i="1"/>
  <c r="O3869" i="1"/>
  <c r="O3547" i="1"/>
  <c r="O2884" i="1"/>
  <c r="O1152" i="1"/>
  <c r="O1112" i="1"/>
  <c r="O3143" i="1"/>
  <c r="O577" i="1"/>
  <c r="O3893" i="1"/>
  <c r="O3859" i="1"/>
  <c r="O2757" i="1"/>
  <c r="O1920" i="1"/>
  <c r="O893" i="1"/>
  <c r="O693" i="1"/>
  <c r="O96" i="1"/>
  <c r="O623" i="1"/>
  <c r="O199" i="1"/>
  <c r="O2910" i="1"/>
  <c r="O2862" i="1"/>
  <c r="O1047" i="1"/>
  <c r="O3826" i="1"/>
  <c r="O3740" i="1"/>
  <c r="O2350" i="1"/>
  <c r="O1138" i="1"/>
  <c r="O2876" i="1"/>
  <c r="O2822" i="1"/>
  <c r="O3207" i="1"/>
  <c r="O2893" i="1"/>
  <c r="O951" i="1"/>
  <c r="O2682" i="1"/>
  <c r="O3373" i="1"/>
  <c r="O2581" i="1"/>
  <c r="O3101" i="1"/>
  <c r="O200" i="1"/>
  <c r="O3399" i="1"/>
  <c r="O2959" i="1"/>
  <c r="O1695" i="1"/>
  <c r="O1597" i="1"/>
  <c r="O976" i="1"/>
  <c r="O901" i="1"/>
  <c r="O2503" i="1"/>
  <c r="O2123" i="1"/>
  <c r="O4062" i="1"/>
  <c r="O3967" i="1"/>
  <c r="O948" i="1"/>
  <c r="O3294" i="1"/>
  <c r="O1548" i="1"/>
  <c r="O945" i="1"/>
  <c r="O1194" i="1"/>
  <c r="O3961" i="1"/>
  <c r="O967" i="1"/>
  <c r="O685" i="1"/>
  <c r="O4041" i="1"/>
  <c r="O3117" i="1"/>
  <c r="O3103" i="1"/>
  <c r="O2925" i="1"/>
  <c r="O2857" i="1"/>
  <c r="O2345" i="1"/>
  <c r="O2114" i="1"/>
  <c r="O1824" i="1"/>
  <c r="O855" i="1"/>
  <c r="O850" i="1"/>
  <c r="O622" i="1"/>
  <c r="O4040" i="1"/>
  <c r="O1925" i="1"/>
  <c r="O1851" i="1"/>
  <c r="O590" i="1"/>
  <c r="O423" i="1"/>
  <c r="O884" i="1"/>
  <c r="O719" i="1"/>
  <c r="O2742" i="1"/>
  <c r="O2426" i="1"/>
  <c r="O2124" i="1"/>
  <c r="O829" i="1"/>
  <c r="O2852" i="1"/>
  <c r="O3478" i="1"/>
  <c r="O2900" i="1"/>
  <c r="O2218" i="1"/>
  <c r="O3976" i="1"/>
  <c r="O3837" i="1"/>
  <c r="O1414" i="1"/>
  <c r="O1156" i="1"/>
  <c r="O873" i="1"/>
  <c r="O172" i="1"/>
  <c r="O170" i="1"/>
  <c r="O2378" i="1"/>
  <c r="O926" i="1"/>
  <c r="O925" i="1"/>
  <c r="O3072" i="1"/>
  <c r="O3062" i="1"/>
  <c r="O2417" i="1"/>
  <c r="O1778" i="1"/>
  <c r="O506" i="1"/>
  <c r="O147" i="1"/>
  <c r="O3477" i="1"/>
  <c r="O624" i="1"/>
  <c r="O932" i="1"/>
  <c r="O191" i="1"/>
  <c r="O575" i="1"/>
  <c r="O4083" i="1"/>
  <c r="O3425" i="1"/>
  <c r="O1569" i="1"/>
  <c r="O631" i="1"/>
  <c r="O3789" i="1"/>
  <c r="O776" i="1"/>
  <c r="O2640" i="1"/>
  <c r="O3688" i="1"/>
  <c r="O3742" i="1"/>
  <c r="O2652" i="1"/>
  <c r="O155" i="1"/>
  <c r="O1687" i="1"/>
  <c r="O1490" i="1"/>
  <c r="O222" i="1"/>
  <c r="O1872" i="1"/>
  <c r="O3731" i="1"/>
  <c r="O1602" i="1"/>
  <c r="O3542" i="1"/>
  <c r="O3013" i="1"/>
  <c r="O3472" i="1"/>
  <c r="O3132" i="1"/>
  <c r="O1347" i="1"/>
  <c r="O917" i="1"/>
  <c r="O3082" i="1"/>
  <c r="O374" i="1"/>
  <c r="O965" i="1"/>
  <c r="O2755" i="1"/>
  <c r="O1811" i="1"/>
  <c r="O203" i="1"/>
  <c r="O3727" i="1"/>
  <c r="O1983" i="1"/>
  <c r="O4066" i="1"/>
  <c r="O3455" i="1"/>
  <c r="O2545" i="1"/>
  <c r="O452" i="1"/>
  <c r="O3940" i="1"/>
  <c r="O4098" i="1"/>
  <c r="O4032" i="1"/>
  <c r="O3496" i="1"/>
  <c r="O781" i="1"/>
  <c r="O510" i="1"/>
  <c r="O2481" i="1"/>
  <c r="O236" i="1"/>
  <c r="O182" i="1"/>
  <c r="O3801" i="1"/>
  <c r="O1432" i="1"/>
  <c r="O702" i="1"/>
  <c r="O137" i="1"/>
  <c r="O2152" i="1"/>
  <c r="O1331" i="1"/>
  <c r="O3706" i="1"/>
  <c r="O3969" i="1"/>
  <c r="O1085" i="1"/>
  <c r="O24" i="1"/>
  <c r="O975" i="1"/>
  <c r="O4034" i="1"/>
  <c r="O433" i="1"/>
  <c r="O2319" i="1"/>
  <c r="O2856" i="1"/>
  <c r="O1429" i="1"/>
  <c r="O3721" i="1"/>
  <c r="O2203" i="1"/>
  <c r="O3957" i="1"/>
  <c r="O2219" i="1"/>
  <c r="O1126" i="1"/>
  <c r="O1104" i="1"/>
  <c r="O99" i="1"/>
  <c r="O3803" i="1"/>
  <c r="O597" i="1"/>
  <c r="O3736" i="1"/>
  <c r="O4071" i="1"/>
  <c r="O3822" i="1"/>
  <c r="O3695" i="1"/>
  <c r="O3118" i="1"/>
  <c r="O2450" i="1"/>
  <c r="O424" i="1"/>
  <c r="O1910" i="1"/>
  <c r="O2385" i="1"/>
  <c r="O821" i="1"/>
  <c r="O164" i="1"/>
  <c r="O2919" i="1"/>
  <c r="O3899" i="1"/>
  <c r="O2807" i="1"/>
  <c r="O1496" i="1"/>
  <c r="O1421" i="1"/>
  <c r="O3982" i="1"/>
  <c r="O3327" i="1"/>
  <c r="O3061" i="1"/>
  <c r="O3871" i="1"/>
  <c r="O4003" i="1"/>
  <c r="O3931" i="1"/>
  <c r="O3809" i="1"/>
  <c r="O4048" i="1"/>
  <c r="O3607" i="1"/>
  <c r="O2416" i="1"/>
  <c r="O2411" i="1"/>
  <c r="O97" i="1"/>
  <c r="O78" i="1"/>
  <c r="O2390" i="1"/>
  <c r="O2163" i="1"/>
  <c r="O2873" i="1"/>
  <c r="O994" i="1"/>
  <c r="O3564" i="1"/>
  <c r="O3086" i="1"/>
  <c r="O2137" i="1"/>
  <c r="O950" i="1"/>
  <c r="O454" i="1"/>
  <c r="O3648" i="1"/>
  <c r="O706" i="1"/>
  <c r="O3407" i="1"/>
  <c r="O2838" i="1"/>
  <c r="O1327" i="1"/>
  <c r="O1709" i="1"/>
  <c r="O3988" i="1"/>
  <c r="O4064" i="1"/>
  <c r="O2641" i="1"/>
  <c r="O3998" i="1"/>
  <c r="O3790" i="1"/>
  <c r="O3763" i="1"/>
  <c r="O3652" i="1"/>
  <c r="O3581" i="1"/>
  <c r="O3574" i="1"/>
  <c r="O3394" i="1"/>
  <c r="O3002" i="1"/>
  <c r="O2924" i="1"/>
  <c r="O2894" i="1"/>
  <c r="O1834" i="1"/>
  <c r="O141" i="1"/>
  <c r="O86" i="1"/>
  <c r="O3831" i="1"/>
  <c r="O92" i="1"/>
  <c r="O1322" i="1"/>
  <c r="O541" i="1"/>
  <c r="O3560" i="1"/>
  <c r="O2869" i="1"/>
  <c r="O3464" i="1"/>
  <c r="O1576" i="1"/>
  <c r="O1992" i="1"/>
  <c r="O1818" i="1"/>
  <c r="O2493" i="1"/>
  <c r="O1639" i="1"/>
  <c r="O3896" i="1"/>
  <c r="O3653" i="1"/>
  <c r="O1837" i="1"/>
  <c r="O911" i="1"/>
  <c r="O831" i="1"/>
  <c r="O3114" i="1"/>
  <c r="O3751" i="1"/>
  <c r="O3257" i="1"/>
  <c r="O4" i="1"/>
  <c r="O3970" i="1"/>
  <c r="O3565" i="1"/>
  <c r="O3527" i="1"/>
  <c r="O2583" i="1"/>
  <c r="O1148" i="1"/>
  <c r="O3833" i="1"/>
  <c r="O3323" i="1"/>
  <c r="O3321" i="1"/>
  <c r="O3135" i="1"/>
  <c r="O3994" i="1"/>
  <c r="O3890" i="1"/>
  <c r="O3183" i="1"/>
  <c r="O858" i="1"/>
  <c r="O820" i="1"/>
  <c r="O2457" i="1"/>
  <c r="O3936" i="1"/>
  <c r="O3516" i="1"/>
  <c r="O2899" i="1"/>
  <c r="O2754" i="1"/>
  <c r="O1614" i="1"/>
  <c r="O1393" i="1"/>
  <c r="O1809" i="1"/>
  <c r="O687" i="1"/>
  <c r="O2283" i="1"/>
  <c r="O3311" i="1"/>
  <c r="O1898" i="1"/>
  <c r="O2142" i="1"/>
  <c r="O1727" i="1"/>
  <c r="O171" i="1"/>
  <c r="O4030" i="1"/>
  <c r="O1661" i="1"/>
  <c r="O76" i="1"/>
  <c r="O3754" i="1"/>
  <c r="O2908" i="1"/>
  <c r="O3820" i="1"/>
  <c r="O3713" i="1"/>
  <c r="O3293" i="1"/>
  <c r="O2776" i="1"/>
  <c r="O434" i="1"/>
  <c r="O4077" i="1"/>
  <c r="O3609" i="1"/>
  <c r="O1177" i="1"/>
  <c r="O1129" i="1"/>
  <c r="O1402" i="1"/>
  <c r="O3195" i="1"/>
  <c r="O3065" i="1"/>
  <c r="O696" i="1"/>
  <c r="O605" i="1"/>
  <c r="O1808" i="1"/>
  <c r="O3380" i="1"/>
  <c r="O3523" i="1"/>
  <c r="O759" i="1"/>
  <c r="O2267" i="1"/>
  <c r="O1440" i="1"/>
  <c r="O377" i="1"/>
  <c r="O106" i="1"/>
  <c r="O52" i="1"/>
  <c r="O2144" i="1"/>
  <c r="O388" i="1"/>
  <c r="O2955" i="1"/>
  <c r="O2817" i="1"/>
  <c r="O1289" i="1"/>
  <c r="O3702" i="1"/>
  <c r="O2492" i="1"/>
  <c r="O2146" i="1"/>
  <c r="O3406" i="1"/>
  <c r="O3087" i="1"/>
  <c r="O2098" i="1"/>
  <c r="O1296" i="1"/>
  <c r="O2917" i="1"/>
  <c r="O2076" i="1"/>
  <c r="O3411" i="1"/>
  <c r="O3978" i="1"/>
  <c r="O3733" i="1"/>
  <c r="O1929" i="1"/>
  <c r="O1374" i="1"/>
  <c r="O1020" i="1"/>
  <c r="O2907" i="1"/>
  <c r="O2898" i="1"/>
  <c r="O2002" i="1"/>
  <c r="O2069" i="1"/>
  <c r="O11" i="1"/>
  <c r="O3535" i="1"/>
  <c r="O3461" i="1"/>
  <c r="O117" i="1"/>
  <c r="O3589" i="1"/>
  <c r="O2172" i="1"/>
  <c r="O1692" i="1"/>
  <c r="O3052" i="1"/>
  <c r="O697" i="1"/>
  <c r="O72" i="1"/>
  <c r="O1915" i="1"/>
  <c r="O3138" i="1"/>
  <c r="O2473" i="1"/>
  <c r="O868" i="1"/>
  <c r="O509" i="1"/>
  <c r="O166" i="1"/>
  <c r="O4106" i="1"/>
  <c r="O3987" i="1"/>
  <c r="O3960" i="1"/>
  <c r="O1041" i="1"/>
  <c r="O881" i="1"/>
  <c r="O3133" i="1"/>
  <c r="O3075" i="1"/>
  <c r="O3867" i="1"/>
  <c r="O3415" i="1"/>
  <c r="O3347" i="1"/>
  <c r="O2879" i="1"/>
  <c r="O1725" i="1"/>
  <c r="O1578" i="1"/>
  <c r="O3930" i="1"/>
  <c r="O1779" i="1"/>
  <c r="O2000" i="1"/>
  <c r="O2913" i="1"/>
  <c r="O3453" i="1"/>
  <c r="O3531" i="1"/>
  <c r="O3291" i="1"/>
  <c r="O2803" i="1"/>
  <c r="O944" i="1"/>
  <c r="O2369" i="1"/>
  <c r="O2922" i="1"/>
  <c r="O1192" i="1"/>
  <c r="O430" i="1"/>
  <c r="O1558" i="1"/>
  <c r="O1081" i="1"/>
  <c r="O1642" i="1"/>
  <c r="O2502" i="1"/>
  <c r="O1894" i="1"/>
  <c r="O670" i="1"/>
  <c r="O411" i="1"/>
  <c r="O633" i="1"/>
  <c r="O3463" i="1"/>
  <c r="O784" i="1"/>
  <c r="O665" i="1"/>
  <c r="O1502" i="1"/>
  <c r="O3456" i="1"/>
  <c r="O3296" i="1"/>
  <c r="O964" i="1"/>
  <c r="O3757" i="1"/>
  <c r="O3667" i="1"/>
  <c r="O4000" i="1"/>
  <c r="O3828" i="1"/>
  <c r="O2957" i="1"/>
  <c r="O718" i="1"/>
  <c r="O3541" i="1"/>
  <c r="O3297" i="1"/>
  <c r="O3025" i="1"/>
  <c r="O183" i="1"/>
  <c r="O2544" i="1"/>
  <c r="O997" i="1"/>
  <c r="O1391" i="1"/>
  <c r="O4096" i="1"/>
  <c r="O2797" i="1"/>
  <c r="O876" i="1"/>
  <c r="O2744" i="1"/>
  <c r="O1110" i="1"/>
  <c r="O4076" i="1"/>
  <c r="O3049" i="1"/>
  <c r="O205" i="1"/>
  <c r="O2872" i="1"/>
  <c r="O2494" i="1"/>
  <c r="O887" i="1"/>
  <c r="O3654" i="1"/>
  <c r="O2211" i="1"/>
  <c r="O1625" i="1"/>
  <c r="O4085" i="1"/>
  <c r="O3452" i="1"/>
  <c r="O2826" i="1"/>
  <c r="O1685" i="1"/>
  <c r="O70" i="1"/>
  <c r="O1361" i="1"/>
  <c r="O448" i="1"/>
  <c r="O3554" i="1"/>
  <c r="O4059" i="1"/>
  <c r="O3651" i="1"/>
  <c r="O3579" i="1"/>
  <c r="O2819" i="1"/>
  <c r="O3396" i="1"/>
  <c r="O2558" i="1"/>
  <c r="O2387" i="1"/>
  <c r="O3493" i="1"/>
  <c r="O4058" i="1"/>
  <c r="O3098" i="1"/>
  <c r="O2933" i="1"/>
  <c r="O3093" i="1"/>
  <c r="O2488" i="1"/>
  <c r="O4097" i="1"/>
  <c r="O3610" i="1"/>
  <c r="O2686" i="1"/>
  <c r="O1417" i="1"/>
  <c r="O189" i="1"/>
  <c r="O27" i="1"/>
  <c r="O2748" i="1"/>
  <c r="O2454" i="1"/>
  <c r="O3741" i="1"/>
  <c r="O1435" i="1"/>
  <c r="O1949" i="1"/>
  <c r="O1439" i="1"/>
  <c r="O3329" i="1"/>
  <c r="O2302" i="1"/>
  <c r="O1825" i="1"/>
  <c r="O2224" i="1"/>
  <c r="O3900" i="1"/>
  <c r="O745" i="1"/>
  <c r="O1855" i="1"/>
  <c r="O2102" i="1"/>
  <c r="O3646" i="1"/>
  <c r="O460" i="1"/>
  <c r="O758" i="1"/>
  <c r="O3813" i="1"/>
  <c r="O3053" i="1"/>
  <c r="O2639" i="1"/>
  <c r="O2746" i="1"/>
  <c r="O705" i="1"/>
  <c r="O3285" i="1"/>
  <c r="O3847" i="1"/>
  <c r="O2839" i="1"/>
  <c r="O2085" i="1"/>
  <c r="O1739" i="1"/>
  <c r="O1071" i="1"/>
  <c r="O600" i="1"/>
  <c r="O3853" i="1"/>
  <c r="O2127" i="1"/>
  <c r="O1730" i="1"/>
  <c r="O1774" i="1"/>
  <c r="O2217" i="1"/>
  <c r="O958" i="1"/>
  <c r="O475" i="1"/>
  <c r="O1814" i="1"/>
  <c r="O3446" i="1"/>
  <c r="O3843" i="1"/>
  <c r="O3666" i="1"/>
  <c r="O1388" i="1"/>
  <c r="O1321" i="1"/>
  <c r="O966" i="1"/>
  <c r="O3619" i="1"/>
  <c r="O4057" i="1"/>
  <c r="O3802" i="1"/>
  <c r="O960" i="1"/>
  <c r="O2654" i="1"/>
  <c r="O1764" i="1"/>
  <c r="O1465" i="1"/>
  <c r="O1176" i="1"/>
  <c r="O3369" i="1"/>
  <c r="O2561" i="1"/>
  <c r="O677" i="1"/>
  <c r="O1773" i="1"/>
  <c r="O1492" i="1"/>
  <c r="O2193" i="1"/>
  <c r="O3838" i="1"/>
  <c r="O75" i="1"/>
  <c r="O787" i="1"/>
  <c r="O666" i="1"/>
  <c r="O3512" i="1"/>
  <c r="O1788" i="1"/>
  <c r="O3916" i="1"/>
  <c r="O979" i="1"/>
  <c r="O3095" i="1"/>
  <c r="O1154" i="1"/>
  <c r="O814" i="1"/>
  <c r="O1396" i="1"/>
  <c r="O3397" i="1"/>
  <c r="O2295" i="1"/>
  <c r="O2798" i="1"/>
  <c r="O3639" i="1"/>
  <c r="O2630" i="1"/>
  <c r="O2517" i="1"/>
  <c r="O3462" i="1"/>
  <c r="O2875" i="1"/>
  <c r="O3422" i="1"/>
  <c r="O2629" i="1"/>
  <c r="O2980" i="1"/>
  <c r="O707" i="1"/>
  <c r="O1169" i="1"/>
  <c r="O3882" i="1"/>
  <c r="O1842" i="1"/>
  <c r="O2636" i="1"/>
  <c r="O1340" i="1"/>
  <c r="O1780" i="1"/>
  <c r="O1796" i="1"/>
  <c r="O3915" i="1"/>
  <c r="O3810" i="1"/>
  <c r="O3514" i="1"/>
  <c r="O3506" i="1"/>
  <c r="O3187" i="1"/>
  <c r="O2990" i="1"/>
  <c r="O2930" i="1"/>
  <c r="O2823" i="1"/>
  <c r="O2511" i="1"/>
  <c r="O2174" i="1"/>
  <c r="O1847" i="1"/>
  <c r="O392" i="1"/>
  <c r="O3817" i="1"/>
  <c r="O3624" i="1"/>
  <c r="O2671" i="1"/>
  <c r="O2484" i="1"/>
  <c r="O2290" i="1"/>
  <c r="O1862" i="1"/>
  <c r="O1613" i="1"/>
  <c r="O1840" i="1"/>
  <c r="O2770" i="1"/>
  <c r="O2995" i="1"/>
  <c r="O1662" i="1"/>
  <c r="O1882" i="1"/>
  <c r="O3566" i="1"/>
  <c r="O3040" i="1"/>
  <c r="O2299" i="1"/>
  <c r="O3908" i="1"/>
  <c r="O3601" i="1"/>
  <c r="O1213" i="1"/>
  <c r="O2221" i="1"/>
  <c r="O1615" i="1"/>
  <c r="O2210" i="1"/>
  <c r="O3551" i="1"/>
  <c r="O1592" i="1"/>
  <c r="O1170" i="1"/>
  <c r="O1039" i="1"/>
  <c r="O3800" i="1"/>
  <c r="O3582" i="1"/>
  <c r="O786" i="1"/>
  <c r="O2389" i="1"/>
  <c r="O1672" i="1"/>
  <c r="O1087" i="1"/>
  <c r="O3678" i="1"/>
  <c r="O1833" i="1"/>
  <c r="O2472" i="1"/>
  <c r="O3670" i="1"/>
  <c r="O3561" i="1"/>
  <c r="O3374" i="1"/>
  <c r="O1208" i="1"/>
  <c r="O2106" i="1"/>
  <c r="O3128" i="1"/>
  <c r="O871" i="1"/>
  <c r="O813" i="1"/>
  <c r="O782" i="1"/>
  <c r="O312" i="1"/>
  <c r="O3686" i="1"/>
  <c r="O3370" i="1"/>
  <c r="O1885" i="1"/>
  <c r="O2758" i="1"/>
  <c r="O1835" i="1"/>
  <c r="O1713" i="1"/>
  <c r="O1640" i="1"/>
  <c r="O2301" i="1"/>
  <c r="O3410" i="1"/>
  <c r="O648" i="1"/>
  <c r="O2500" i="1"/>
  <c r="O2678" i="1"/>
  <c r="O3862" i="1"/>
  <c r="O1226" i="1"/>
  <c r="O3502" i="1"/>
  <c r="O3821" i="1"/>
  <c r="O3845" i="1"/>
  <c r="O783" i="1"/>
  <c r="O3039" i="1"/>
  <c r="O2559" i="1"/>
  <c r="O3309" i="1"/>
  <c r="O2258" i="1"/>
  <c r="O2949" i="1"/>
  <c r="O3473" i="1"/>
  <c r="O3449" i="1"/>
  <c r="O3009" i="1"/>
  <c r="O1665" i="1"/>
  <c r="O1771" i="1"/>
  <c r="O3448" i="1"/>
  <c r="O1266" i="1"/>
  <c r="O3711" i="1"/>
  <c r="O3569" i="1"/>
  <c r="O3364" i="1"/>
  <c r="O1364" i="1"/>
  <c r="O2953" i="1"/>
  <c r="O3844" i="1"/>
  <c r="O3771" i="1"/>
  <c r="O2680" i="1"/>
  <c r="O2539" i="1"/>
  <c r="O3600" i="1"/>
  <c r="O2361" i="1"/>
  <c r="O3935" i="1"/>
  <c r="O3368" i="1"/>
  <c r="O95" i="1"/>
  <c r="O680" i="1"/>
  <c r="O3570" i="1"/>
  <c r="O1942" i="1"/>
  <c r="O3393" i="1"/>
  <c r="O3319" i="1"/>
  <c r="O3683" i="1"/>
  <c r="O3437" i="1"/>
  <c r="O1939" i="1"/>
  <c r="O3548" i="1"/>
  <c r="O4054" i="1"/>
  <c r="O2407" i="1"/>
  <c r="O3621" i="1"/>
  <c r="O2208" i="1"/>
  <c r="O1622" i="1"/>
  <c r="O1328" i="1"/>
  <c r="O1310" i="1"/>
  <c r="O2207" i="1"/>
  <c r="O3534" i="1"/>
  <c r="O2891" i="1"/>
  <c r="O3199" i="1"/>
  <c r="O2785" i="1"/>
  <c r="O2706" i="1"/>
  <c r="O1896" i="1"/>
  <c r="O1760" i="1"/>
  <c r="O1776" i="1"/>
  <c r="O3786" i="1"/>
  <c r="O2806" i="1"/>
  <c r="O1162" i="1"/>
  <c r="O4001" i="1"/>
  <c r="O943" i="1"/>
  <c r="O2236" i="1"/>
  <c r="O3331" i="1"/>
  <c r="O2600" i="1"/>
  <c r="O1091" i="1"/>
  <c r="O3567" i="1"/>
  <c r="O1682" i="1"/>
  <c r="O1626" i="1"/>
  <c r="O3094" i="1"/>
  <c r="O3598" i="1"/>
  <c r="O3106" i="1"/>
  <c r="O2469" i="1"/>
  <c r="O3720" i="1"/>
  <c r="O2789" i="1"/>
  <c r="O3668" i="1"/>
  <c r="O3345" i="1"/>
  <c r="O2784" i="1"/>
  <c r="O1901" i="1"/>
  <c r="O1644" i="1"/>
  <c r="O1298" i="1"/>
  <c r="O859" i="1"/>
  <c r="O869" i="1"/>
  <c r="O418" i="1"/>
  <c r="O1610" i="1"/>
  <c r="O3460" i="1"/>
  <c r="O2589" i="1"/>
  <c r="O1870" i="1"/>
  <c r="O3539" i="1"/>
  <c r="O2964" i="1"/>
  <c r="O3167" i="1"/>
  <c r="O2437" i="1"/>
  <c r="O3983" i="1"/>
  <c r="O3593" i="1"/>
  <c r="O1888" i="1"/>
  <c r="O21" i="1"/>
  <c r="O3879" i="1"/>
  <c r="O3401" i="1"/>
  <c r="O635" i="1"/>
  <c r="O3718" i="1"/>
  <c r="O3615" i="1"/>
  <c r="O3228" i="1"/>
  <c r="O465" i="1"/>
  <c r="O2485" i="1"/>
  <c r="O3834" i="1"/>
  <c r="O3325" i="1"/>
  <c r="O3694" i="1"/>
  <c r="O3543" i="1"/>
  <c r="O2467" i="1"/>
  <c r="O1932" i="1"/>
  <c r="O3034" i="1"/>
  <c r="O2335" i="1"/>
  <c r="O816" i="1"/>
  <c r="O3492" i="1"/>
  <c r="O3637" i="1"/>
  <c r="O3533" i="1"/>
  <c r="O2938" i="1"/>
  <c r="O412" i="1"/>
  <c r="O2479" i="1"/>
  <c r="O878" i="1"/>
  <c r="O3028" i="1"/>
  <c r="O143" i="1"/>
  <c r="O3705" i="1"/>
  <c r="O3077" i="1"/>
  <c r="O177" i="1"/>
  <c r="O3151" i="1"/>
  <c r="O207" i="1"/>
  <c r="O1853" i="1"/>
  <c r="O1706" i="1"/>
  <c r="O3979" i="1"/>
  <c r="O694" i="1"/>
  <c r="O3234" i="1"/>
  <c r="O3937" i="1"/>
  <c r="O2783" i="1"/>
  <c r="O1656" i="1"/>
  <c r="O2958" i="1"/>
  <c r="O3753" i="1"/>
  <c r="O3764" i="1"/>
  <c r="O2802" i="1"/>
  <c r="O1743" i="1"/>
  <c r="O530" i="1"/>
  <c r="O1325" i="1"/>
  <c r="O2661" i="1"/>
  <c r="O4079" i="1"/>
  <c r="O1355" i="1"/>
  <c r="O848" i="1"/>
  <c r="O2408" i="1"/>
  <c r="O2120" i="1"/>
  <c r="O1886" i="1"/>
  <c r="O879" i="1"/>
  <c r="O80" i="1"/>
  <c r="O2836" i="1"/>
  <c r="O2104" i="1"/>
  <c r="O2560" i="1"/>
  <c r="O2920" i="1"/>
  <c r="O2471" i="1"/>
  <c r="O3451" i="1"/>
  <c r="O1035" i="1"/>
  <c r="O559" i="1"/>
  <c r="O105" i="1"/>
  <c r="O789" i="1"/>
  <c r="O2996" i="1"/>
  <c r="O1677" i="1"/>
  <c r="O934" i="1"/>
  <c r="O3671" i="1"/>
  <c r="O3925" i="1"/>
  <c r="O128" i="1"/>
  <c r="O717" i="1"/>
  <c r="O2284" i="1"/>
  <c r="O830" i="1"/>
  <c r="O3524" i="1"/>
  <c r="O1719" i="1"/>
  <c r="O1905" i="1"/>
  <c r="O3835" i="1"/>
  <c r="O952" i="1"/>
  <c r="O2780" i="1"/>
  <c r="O1697" i="1"/>
  <c r="O2525" i="1"/>
  <c r="O556" i="1"/>
  <c r="O1783" i="1"/>
  <c r="O1985" i="1"/>
  <c r="O417" i="1"/>
  <c r="O1107" i="1"/>
  <c r="O2627" i="1"/>
  <c r="O825" i="1"/>
  <c r="O3182" i="1"/>
  <c r="O1134" i="1"/>
  <c r="O1900" i="1"/>
  <c r="O1864" i="1"/>
  <c r="O268" i="1"/>
  <c r="O3773" i="1"/>
  <c r="O610" i="1"/>
  <c r="O3904" i="1"/>
  <c r="O1230" i="1"/>
  <c r="O198" i="1"/>
  <c r="O2634" i="1"/>
  <c r="O678" i="1"/>
  <c r="O83" i="1"/>
  <c r="O982" i="1"/>
  <c r="O2158" i="1"/>
  <c r="O3872" i="1"/>
  <c r="O3766" i="1"/>
  <c r="O3583" i="1"/>
  <c r="O3495" i="1"/>
  <c r="O3429" i="1"/>
  <c r="O3229" i="1"/>
  <c r="O3033" i="1"/>
  <c r="O857" i="1"/>
  <c r="O3580" i="1"/>
  <c r="O2489" i="1"/>
  <c r="O2288" i="1"/>
  <c r="O1604" i="1"/>
  <c r="O2297" i="1"/>
  <c r="O3703" i="1"/>
  <c r="O3078" i="1"/>
  <c r="O87" i="1"/>
  <c r="O3660" i="1"/>
  <c r="O3503" i="1"/>
  <c r="O1379" i="1"/>
  <c r="O19" i="1"/>
  <c r="O255" i="1"/>
  <c r="O2496" i="1"/>
  <c r="O3513" i="1"/>
  <c r="O936" i="1"/>
  <c r="O3358" i="1"/>
  <c r="O1846" i="1"/>
  <c r="O3326" i="1"/>
  <c r="O1426" i="1"/>
  <c r="O3553" i="1"/>
  <c r="O662" i="1"/>
  <c r="O3454" i="1"/>
  <c r="O1789" i="1"/>
  <c r="O3351" i="1"/>
  <c r="O3760" i="1"/>
  <c r="O384" i="1"/>
  <c r="O3392" i="1"/>
  <c r="O2095" i="1"/>
  <c r="O2281" i="1"/>
  <c r="O942" i="1"/>
  <c r="O3785" i="1"/>
  <c r="O3120" i="1"/>
  <c r="O744" i="1"/>
  <c r="O2089" i="1"/>
  <c r="O2326" i="1"/>
  <c r="O1372" i="1"/>
  <c r="O3390" i="1"/>
  <c r="O2005" i="1"/>
  <c r="O2292" i="1"/>
  <c r="O1356" i="1"/>
  <c r="O3398" i="1"/>
  <c r="O531" i="1"/>
  <c r="O3545" i="1"/>
  <c r="O2703" i="1"/>
  <c r="O79" i="1"/>
  <c r="O2383" i="1"/>
  <c r="O202" i="1"/>
  <c r="O3355" i="1"/>
  <c r="O1457" i="1"/>
  <c r="O930" i="1"/>
  <c r="O812" i="1"/>
  <c r="O1620" i="1"/>
  <c r="O3951" i="1"/>
  <c r="O1587" i="1"/>
  <c r="O3395" i="1"/>
  <c r="O101" i="1"/>
  <c r="O3332" i="1"/>
  <c r="O740" i="1"/>
  <c r="O3001" i="1"/>
  <c r="O2954" i="1"/>
  <c r="O3233" i="1"/>
  <c r="O2291" i="1"/>
  <c r="O2551" i="1"/>
  <c r="O2181" i="1"/>
  <c r="O2816" i="1"/>
  <c r="O3441" i="1"/>
  <c r="O3612" i="1"/>
  <c r="O2971" i="1"/>
  <c r="O1288" i="1"/>
  <c r="O2141" i="1"/>
  <c r="O2967" i="1"/>
  <c r="O1792" i="1"/>
  <c r="O3246" i="1"/>
  <c r="O3348" i="1"/>
  <c r="O3520" i="1"/>
  <c r="O81" i="1"/>
  <c r="O2778" i="1"/>
  <c r="O1927" i="1"/>
  <c r="O771" i="1"/>
  <c r="O3487" i="1"/>
  <c r="O2669" i="1"/>
  <c r="O3253" i="1"/>
  <c r="O2084" i="1"/>
  <c r="O37" i="1"/>
  <c r="O3724" i="1"/>
  <c r="O3530" i="1"/>
  <c r="O1508" i="1"/>
  <c r="O991" i="1"/>
  <c r="O3499" i="1"/>
  <c r="O3316" i="1"/>
  <c r="O652" i="1"/>
  <c r="O3500" i="1"/>
  <c r="O1245" i="1"/>
  <c r="O3849" i="1"/>
  <c r="O1804" i="1"/>
  <c r="O2684" i="1"/>
  <c r="O112" i="1"/>
  <c r="O3419" i="1"/>
  <c r="O1329" i="1"/>
  <c r="O2670" i="1"/>
  <c r="O1822" i="1"/>
  <c r="O528" i="1"/>
  <c r="O3099" i="1"/>
  <c r="O98" i="1"/>
  <c r="O860" i="1"/>
  <c r="O2707" i="1"/>
  <c r="O4012" i="1"/>
  <c r="O1330" i="1"/>
  <c r="O2177" i="1"/>
  <c r="O2747" i="1"/>
  <c r="O2216" i="1"/>
  <c r="O3100" i="1"/>
  <c r="O3635" i="1"/>
  <c r="O3372" i="1"/>
  <c r="O2519" i="1"/>
  <c r="O1690" i="1"/>
  <c r="O2119" i="1"/>
  <c r="O1611" i="1"/>
  <c r="O2605" i="1"/>
  <c r="O1680" i="1"/>
  <c r="O968" i="1"/>
  <c r="O3945" i="1"/>
  <c r="O1265" i="1"/>
  <c r="O158" i="1"/>
  <c r="O3856" i="1"/>
  <c r="O3818" i="1"/>
  <c r="O3692" i="1"/>
  <c r="O3198" i="1"/>
  <c r="O1641" i="1"/>
  <c r="O1100" i="1"/>
  <c r="O3277" i="1"/>
  <c r="O1475" i="1"/>
  <c r="O3708" i="1"/>
  <c r="O1082" i="1"/>
  <c r="O2597" i="1"/>
  <c r="O3812" i="1"/>
  <c r="O3102" i="1"/>
  <c r="O3272" i="1"/>
  <c r="O483" i="1"/>
  <c r="O3573" i="1"/>
  <c r="O3712" i="1"/>
  <c r="O2010" i="1"/>
  <c r="O1839" i="1"/>
  <c r="O3445" i="1"/>
  <c r="O3709" i="1"/>
  <c r="O791" i="1"/>
  <c r="O3730" i="1"/>
  <c r="O667" i="1"/>
  <c r="O3032" i="1"/>
  <c r="O130" i="1"/>
  <c r="O1294" i="1"/>
  <c r="O2837" i="1"/>
  <c r="O2638" i="1"/>
  <c r="O1291" i="1"/>
  <c r="O440" i="1"/>
  <c r="O1775" i="1"/>
  <c r="O1472" i="1"/>
  <c r="O2316" i="1"/>
  <c r="O2621" i="1"/>
  <c r="O987" i="1"/>
  <c r="O2677" i="1"/>
  <c r="O2885" i="1"/>
  <c r="O501" i="1"/>
  <c r="O2497" i="1"/>
  <c r="O3481" i="1"/>
  <c r="O3044" i="1"/>
  <c r="O1674" i="1"/>
  <c r="O1228" i="1"/>
  <c r="O28" i="1"/>
  <c r="O832" i="1"/>
  <c r="O3273" i="1"/>
  <c r="O3385" i="1"/>
  <c r="O1716" i="1"/>
  <c r="O2624" i="1"/>
  <c r="O915" i="1"/>
  <c r="O1786" i="1"/>
  <c r="O2206" i="1"/>
  <c r="O3772" i="1"/>
  <c r="O3629" i="1"/>
  <c r="O3447" i="1"/>
  <c r="O3433" i="1"/>
  <c r="O3405" i="1"/>
  <c r="O3387" i="1"/>
  <c r="O2939" i="1"/>
  <c r="O2482" i="1"/>
  <c r="O2475" i="1"/>
  <c r="O2209" i="1"/>
  <c r="O1621" i="1"/>
  <c r="O46" i="1"/>
  <c r="O43" i="1"/>
  <c r="O1605" i="1"/>
  <c r="O3218" i="1"/>
  <c r="O885" i="1"/>
  <c r="O3161" i="1"/>
  <c r="O535" i="1"/>
  <c r="O22" i="1"/>
  <c r="O3777" i="1"/>
  <c r="O3375" i="1"/>
  <c r="O2431" i="1"/>
  <c r="O750" i="1"/>
  <c r="O2112" i="1"/>
  <c r="O3655" i="1"/>
  <c r="O1636" i="1"/>
  <c r="O1673" i="1"/>
  <c r="O3729" i="1"/>
  <c r="O3596" i="1"/>
  <c r="O3522" i="1"/>
  <c r="O2121" i="1"/>
  <c r="O1653" i="1"/>
  <c r="O3620" i="1"/>
  <c r="O3476" i="1"/>
  <c r="O3359" i="1"/>
  <c r="O1828" i="1"/>
  <c r="O1443" i="1"/>
  <c r="O1286" i="1"/>
  <c r="O3841" i="1"/>
  <c r="O3811" i="1"/>
  <c r="O1858" i="1"/>
  <c r="O1263" i="1"/>
  <c r="O3521" i="1"/>
  <c r="O42" i="1"/>
  <c r="O1316" i="1"/>
  <c r="O3715" i="1"/>
  <c r="O2914" i="1"/>
  <c r="O409" i="1"/>
  <c r="O1287" i="1"/>
  <c r="O3784" i="1"/>
  <c r="O1843" i="1"/>
  <c r="O790" i="1"/>
  <c r="O3474" i="1"/>
  <c r="O3839" i="1"/>
  <c r="O3227" i="1"/>
  <c r="O3680" i="1"/>
  <c r="O2793" i="1"/>
  <c r="O2790" i="1"/>
  <c r="O537" i="1"/>
  <c r="O1923" i="1"/>
  <c r="O2646" i="1"/>
  <c r="O1841" i="1"/>
  <c r="O3430" i="1"/>
  <c r="O1303" i="1"/>
  <c r="O819" i="1"/>
  <c r="O3878" i="1"/>
  <c r="O3467" i="1"/>
  <c r="O3282" i="1"/>
  <c r="O3537" i="1"/>
  <c r="O2487" i="1"/>
  <c r="O385" i="1"/>
  <c r="O3197" i="1"/>
  <c r="O146" i="1"/>
  <c r="O1167" i="1"/>
  <c r="O3381" i="1"/>
  <c r="O756" i="1"/>
  <c r="O3479" i="1"/>
  <c r="O1246" i="1"/>
  <c r="O66" i="1"/>
  <c r="O2772" i="1"/>
  <c r="O3305" i="1"/>
  <c r="O3603" i="1"/>
  <c r="O1300" i="1"/>
  <c r="O3568" i="1"/>
  <c r="O2309" i="1"/>
  <c r="O3710" i="1"/>
  <c r="O3388" i="1"/>
  <c r="O2647" i="1"/>
  <c r="O2536" i="1"/>
  <c r="O1827" i="1"/>
  <c r="O3816" i="1"/>
  <c r="O3163" i="1"/>
  <c r="O3083" i="1"/>
  <c r="O2974" i="1"/>
  <c r="O3501" i="1"/>
  <c r="O1285" i="1"/>
  <c r="O2134" i="1"/>
  <c r="O3851" i="1"/>
  <c r="O1554" i="1"/>
  <c r="O3815" i="1"/>
  <c r="O3259" i="1"/>
  <c r="O3850" i="1"/>
  <c r="O2113" i="1"/>
  <c r="O209" i="1"/>
  <c r="O1891" i="1"/>
  <c r="O17" i="1"/>
  <c r="O3550" i="1"/>
  <c r="O3482" i="1"/>
  <c r="O649" i="1"/>
  <c r="O3409" i="1"/>
  <c r="O1657" i="1"/>
  <c r="O2470" i="1"/>
  <c r="O3819" i="1"/>
  <c r="O2294" i="1"/>
  <c r="O2557" i="1"/>
  <c r="O826" i="1"/>
  <c r="O2794" i="1"/>
  <c r="O1098" i="1"/>
  <c r="O2109" i="1"/>
  <c r="O2828" i="1"/>
  <c r="O1766" i="1"/>
  <c r="O50" i="1"/>
  <c r="O3699" i="1"/>
  <c r="O3298" i="1"/>
  <c r="O3432" i="1"/>
  <c r="O1744" i="1"/>
  <c r="O1040" i="1"/>
  <c r="O3178" i="1"/>
  <c r="O1800" i="1"/>
  <c r="O3814" i="1"/>
  <c r="O2205" i="1"/>
  <c r="O3434" i="1"/>
  <c r="O111" i="1"/>
  <c r="O1728" i="1"/>
  <c r="O1481" i="1"/>
  <c r="O187" i="1"/>
  <c r="O3681" i="1"/>
  <c r="O1648" i="1"/>
  <c r="O3558" i="1"/>
  <c r="O3357" i="1"/>
  <c r="O3659" i="1"/>
  <c r="O2466" i="1"/>
  <c r="O785" i="1"/>
  <c r="O213" i="1"/>
  <c r="O803" i="1"/>
  <c r="O73" i="1"/>
  <c r="O3172" i="1"/>
  <c r="O716" i="1"/>
  <c r="O3480" i="1"/>
  <c r="O2103" i="1"/>
  <c r="O65" i="1"/>
  <c r="O2625" i="1"/>
  <c r="O802" i="1"/>
  <c r="O1769" i="1"/>
  <c r="O3572" i="1"/>
  <c r="O3926" i="1"/>
  <c r="O1577" i="1"/>
  <c r="O972" i="1"/>
  <c r="O1024" i="1"/>
  <c r="O2256" i="1"/>
  <c r="O4107" i="1"/>
  <c r="O3174" i="1"/>
  <c r="O3450" i="1"/>
  <c r="O1924" i="1"/>
  <c r="O699" i="1"/>
  <c r="O3315" i="1"/>
  <c r="O2465" i="1"/>
  <c r="O69" i="1"/>
  <c r="O3154" i="1"/>
  <c r="O2555" i="1"/>
  <c r="O3769" i="1"/>
  <c r="O1989" i="1"/>
  <c r="O1629" i="1"/>
  <c r="O1248" i="1"/>
  <c r="O837" i="1"/>
  <c r="O2929" i="1"/>
  <c r="O2108" i="1"/>
  <c r="O1803" i="1"/>
  <c r="O3805" i="1"/>
  <c r="O891" i="1"/>
  <c r="O3150" i="1"/>
  <c r="O107" i="1"/>
  <c r="O2847" i="1"/>
  <c r="O3012" i="1"/>
  <c r="O25" i="1"/>
  <c r="O68" i="1"/>
  <c r="O74" i="1"/>
  <c r="O3349" i="1"/>
  <c r="O1694" i="1"/>
  <c r="O815" i="1"/>
  <c r="O3557" i="1"/>
  <c r="O1691" i="1"/>
  <c r="O2840" i="1"/>
  <c r="O2829" i="1"/>
  <c r="O1247" i="1"/>
  <c r="O539" i="1"/>
  <c r="O1933" i="1"/>
  <c r="O3292" i="1"/>
  <c r="O894" i="1"/>
  <c r="O1223" i="1"/>
  <c r="O2220" i="1"/>
  <c r="O692" i="1"/>
  <c r="O3107" i="1"/>
  <c r="O1572" i="1"/>
  <c r="O947" i="1"/>
  <c r="O3939" i="1"/>
  <c r="O2672" i="1"/>
  <c r="O4042" i="1"/>
  <c r="O3776" i="1"/>
  <c r="O3546" i="1"/>
  <c r="O3518" i="1"/>
  <c r="O3289" i="1"/>
  <c r="O2468" i="1"/>
  <c r="O2097" i="1"/>
  <c r="O1304" i="1"/>
  <c r="O1831" i="1"/>
  <c r="O3314" i="1"/>
  <c r="O2422" i="1"/>
  <c r="O2248" i="1"/>
  <c r="O2179" i="1"/>
  <c r="O1844" i="1"/>
  <c r="O1637" i="1"/>
  <c r="O1359" i="1"/>
  <c r="O794" i="1"/>
  <c r="O3320" i="1"/>
  <c r="O3701" i="1"/>
  <c r="O3616" i="1"/>
  <c r="O3780" i="1"/>
  <c r="O767" i="1"/>
  <c r="O3892" i="1"/>
  <c r="O3322" i="1"/>
  <c r="O1699" i="1"/>
  <c r="O2988" i="1"/>
  <c r="O1643" i="1"/>
  <c r="O728" i="1"/>
  <c r="O1243" i="1"/>
  <c r="O862" i="1"/>
  <c r="O3594" i="1"/>
  <c r="O757" i="1"/>
  <c r="O1297" i="1"/>
  <c r="O3209" i="1"/>
  <c r="O988" i="1"/>
  <c r="O760" i="1"/>
  <c r="O3489" i="1"/>
  <c r="O1349" i="1"/>
  <c r="O3605" i="1"/>
  <c r="O3563" i="1"/>
  <c r="O3270" i="1"/>
  <c r="O2811" i="1"/>
  <c r="O3599" i="1"/>
  <c r="O3443" i="1"/>
  <c r="O2317" i="1"/>
  <c r="O3540" i="1"/>
  <c r="O2935" i="1"/>
  <c r="O3266" i="1"/>
  <c r="O3180" i="1"/>
  <c r="O1509" i="1"/>
  <c r="O3280" i="1"/>
  <c r="O2542" i="1"/>
  <c r="O3507" i="1"/>
  <c r="O378" i="1"/>
  <c r="O1362" i="1"/>
  <c r="O3367" i="1"/>
  <c r="O2842" i="1"/>
  <c r="O1895" i="1"/>
  <c r="O3440" i="1"/>
  <c r="O1261" i="1"/>
  <c r="O977" i="1"/>
  <c r="O3201" i="1"/>
  <c r="O844" i="1"/>
  <c r="O853" i="1"/>
  <c r="O89" i="1"/>
  <c r="O3656" i="1"/>
  <c r="O2477" i="1"/>
  <c r="O3552" i="1"/>
  <c r="O3308" i="1"/>
  <c r="O2368" i="1"/>
  <c r="O1930" i="1"/>
  <c r="O3330" i="1"/>
  <c r="O1216" i="1"/>
  <c r="O3249" i="1"/>
  <c r="O3825" i="1"/>
  <c r="O2277" i="1"/>
  <c r="O2831" i="1"/>
  <c r="O3166" i="1"/>
  <c r="O3617" i="1"/>
  <c r="O1903" i="1"/>
  <c r="O2942" i="1"/>
  <c r="O822" i="1"/>
  <c r="O3505" i="1"/>
  <c r="O1675" i="1"/>
  <c r="O1201" i="1"/>
  <c r="O3141" i="1"/>
  <c r="O2936" i="1"/>
  <c r="O866" i="1"/>
  <c r="O2812" i="1"/>
  <c r="O1603" i="1"/>
  <c r="O1937" i="1"/>
  <c r="O2458" i="1"/>
  <c r="O2149" i="1"/>
  <c r="O3185" i="1"/>
  <c r="O589" i="1"/>
  <c r="O3204" i="1"/>
  <c r="O1404" i="1"/>
  <c r="O1902" i="1"/>
  <c r="O722" i="1"/>
  <c r="O3313" i="1"/>
  <c r="O521" i="1"/>
  <c r="O3532" i="1"/>
  <c r="O40" i="1"/>
  <c r="O3339" i="1"/>
  <c r="O1866" i="1"/>
  <c r="O1671" i="1"/>
  <c r="O2882" i="1"/>
  <c r="O2628" i="1"/>
  <c r="O3459" i="1"/>
  <c r="O3265" i="1"/>
  <c r="O4038" i="1"/>
  <c r="O795" i="1"/>
  <c r="O1652" i="1"/>
  <c r="O404" i="1"/>
  <c r="O805" i="1"/>
  <c r="O2673" i="1"/>
  <c r="O1394" i="1"/>
  <c r="O1376" i="1"/>
  <c r="O1018" i="1"/>
  <c r="O3486" i="1"/>
  <c r="O3232" i="1"/>
  <c r="O3779" i="1"/>
  <c r="O2834" i="1"/>
  <c r="O3584" i="1"/>
  <c r="O1168" i="1"/>
  <c r="O3254" i="1"/>
  <c r="O3728" i="1"/>
  <c r="O1650" i="1"/>
  <c r="O2022" i="1"/>
  <c r="O978" i="1"/>
  <c r="O840" i="1"/>
  <c r="O2835" i="1"/>
  <c r="O3707" i="1"/>
  <c r="O308" i="1"/>
  <c r="O3421" i="1"/>
  <c r="O1928" i="1"/>
  <c r="O2168" i="1"/>
  <c r="O3179" i="1"/>
  <c r="O1193" i="1"/>
  <c r="O2788" i="1"/>
  <c r="O3403" i="1"/>
  <c r="O1004" i="1"/>
  <c r="O1914" i="1"/>
  <c r="O1106" i="1"/>
  <c r="O2276" i="1"/>
  <c r="O3913" i="1"/>
  <c r="O500" i="1"/>
  <c r="O3782" i="1"/>
  <c r="O3756" i="1"/>
  <c r="O3625" i="1"/>
  <c r="O3414" i="1"/>
  <c r="O3377" i="1"/>
  <c r="O2832" i="1"/>
  <c r="O2099" i="1"/>
  <c r="O1859" i="1"/>
  <c r="O168" i="1"/>
  <c r="O4050" i="1"/>
  <c r="O1826" i="1"/>
  <c r="O2562" i="1"/>
  <c r="O3611" i="1"/>
  <c r="O2091" i="1"/>
  <c r="O735" i="1"/>
  <c r="O654" i="1"/>
  <c r="O3787" i="1"/>
  <c r="O12" i="1"/>
  <c r="O408" i="1"/>
  <c r="O3242" i="1"/>
  <c r="O661" i="1"/>
  <c r="O1849" i="1"/>
  <c r="O2285" i="1"/>
  <c r="O3469" i="1"/>
  <c r="O3439" i="1"/>
  <c r="O212" i="1"/>
  <c r="O3176" i="1"/>
  <c r="O3010" i="1"/>
  <c r="O3005" i="1"/>
  <c r="O2791" i="1"/>
  <c r="O339" i="1"/>
  <c r="O407" i="1"/>
  <c r="O4069" i="1"/>
  <c r="O3508" i="1"/>
  <c r="O839" i="1"/>
  <c r="O3674" i="1"/>
  <c r="O3286" i="1"/>
  <c r="O2804" i="1"/>
  <c r="O1392" i="1"/>
  <c r="O3356" i="1"/>
  <c r="O1016" i="1"/>
  <c r="O1666" i="1"/>
  <c r="O3661" i="1"/>
  <c r="O2183" i="1"/>
  <c r="O1357" i="1"/>
  <c r="O3627" i="1"/>
  <c r="O3517" i="1"/>
  <c r="O3597" i="1"/>
  <c r="O3575" i="1"/>
  <c r="O3669" i="1"/>
  <c r="O3698" i="1"/>
  <c r="O2827" i="1"/>
  <c r="O1312" i="1"/>
  <c r="O116" i="1"/>
  <c r="O3416" i="1"/>
  <c r="O3170" i="1"/>
  <c r="O3618" i="1"/>
  <c r="O3224" i="1"/>
  <c r="O1754" i="1"/>
  <c r="O1689" i="1"/>
  <c r="O1278" i="1"/>
  <c r="O3382" i="1"/>
  <c r="O2994" i="1"/>
  <c r="O3240" i="1"/>
  <c r="O3626" i="1"/>
  <c r="O807" i="1"/>
  <c r="O2657" i="1"/>
  <c r="O2632" i="1"/>
  <c r="O2792" i="1"/>
  <c r="O2642" i="1"/>
  <c r="O414" i="1"/>
  <c r="O1986" i="1"/>
  <c r="O3471" i="1"/>
  <c r="O3366" i="1"/>
  <c r="O3636" i="1"/>
  <c r="O1022" i="1"/>
  <c r="O3511" i="1"/>
  <c r="O2554" i="1"/>
  <c r="O1181" i="1"/>
  <c r="O898" i="1"/>
  <c r="O2490" i="1"/>
  <c r="O2973" i="1"/>
  <c r="O1931" i="1"/>
  <c r="O1190" i="1"/>
  <c r="O1005" i="1"/>
  <c r="O1850" i="1"/>
  <c r="O742" i="1"/>
  <c r="O2260" i="1"/>
  <c r="O3042" i="1"/>
  <c r="O1214" i="1"/>
  <c r="O799" i="1"/>
  <c r="O2321" i="1"/>
  <c r="O2314" i="1"/>
  <c r="O2086" i="1"/>
  <c r="O3585" i="1"/>
  <c r="O3412" i="1"/>
  <c r="O2934" i="1"/>
  <c r="O2446" i="1"/>
  <c r="O3188" i="1"/>
  <c r="O3836" i="1"/>
  <c r="O3424" i="1"/>
  <c r="O3704" i="1"/>
  <c r="O3690" i="1"/>
  <c r="O2982" i="1"/>
  <c r="O55" i="1"/>
  <c r="O3623" i="1"/>
  <c r="O1096" i="1"/>
  <c r="O2165" i="1"/>
  <c r="O2603" i="1"/>
  <c r="O3515" i="1"/>
  <c r="O3263" i="1"/>
  <c r="O1341" i="1"/>
  <c r="O748" i="1"/>
  <c r="O3595" i="1"/>
  <c r="O2674" i="1"/>
  <c r="O2833" i="1"/>
  <c r="O2464" i="1"/>
  <c r="O3663" i="1"/>
  <c r="O1889" i="1"/>
  <c r="O3343" i="1"/>
  <c r="O3324" i="1"/>
  <c r="O1360" i="1"/>
  <c r="O380" i="1"/>
  <c r="O2478" i="1"/>
  <c r="O2808" i="1"/>
  <c r="O3528" i="1"/>
  <c r="O1476" i="1"/>
  <c r="O1823" i="1"/>
  <c r="O1884" i="1"/>
  <c r="O3682" i="1"/>
  <c r="O3606" i="1"/>
  <c r="O2117" i="1"/>
  <c r="O2698" i="1"/>
  <c r="O36" i="1"/>
  <c r="O3225" i="1"/>
  <c r="O2617" i="1"/>
  <c r="O121" i="1"/>
  <c r="O3613" i="1"/>
  <c r="O100" i="1"/>
  <c r="O2902" i="1"/>
  <c r="O2979" i="1"/>
  <c r="O1076" i="1"/>
  <c r="O1570" i="1"/>
  <c r="O2679" i="1"/>
  <c r="O1333" i="1"/>
  <c r="O1606" i="1"/>
  <c r="O1926" i="1"/>
  <c r="O524" i="1"/>
  <c r="O2704" i="1"/>
  <c r="O3722" i="1"/>
  <c r="O1883" i="1"/>
  <c r="O1678" i="1"/>
  <c r="O3586" i="1"/>
  <c r="O2090" i="1"/>
  <c r="O2602" i="1"/>
  <c r="O2167" i="1"/>
  <c r="O3562" i="1"/>
  <c r="O3169" i="1"/>
  <c r="O3301" i="1"/>
  <c r="O651" i="1"/>
  <c r="O1681" i="1"/>
  <c r="O833" i="1"/>
  <c r="O103" i="1"/>
  <c r="O10" i="1"/>
  <c r="O3389" i="1"/>
  <c r="O3017" i="1"/>
  <c r="O272" i="1"/>
  <c r="O3153" i="1"/>
  <c r="O3384" i="1"/>
  <c r="O4108" i="1"/>
  <c r="O3673" i="1"/>
  <c r="O2937" i="1"/>
  <c r="O3152" i="1"/>
  <c r="O2222" i="1"/>
  <c r="O3691" i="1"/>
  <c r="O689" i="1"/>
  <c r="O753" i="1"/>
  <c r="O969" i="1"/>
  <c r="O2815" i="1"/>
  <c r="O824" i="1"/>
  <c r="O3717" i="1"/>
  <c r="O778" i="1"/>
  <c r="O93" i="1"/>
  <c r="O90" i="1"/>
  <c r="O3490" i="1"/>
  <c r="O356" i="1"/>
  <c r="O2287" i="1"/>
  <c r="O3352" i="1"/>
  <c r="O3823" i="1"/>
  <c r="O3335" i="1"/>
  <c r="O532" i="1"/>
  <c r="O854" i="1"/>
  <c r="O2556" i="1"/>
  <c r="O4037" i="1"/>
  <c r="O110" i="1"/>
  <c r="O31" i="1"/>
  <c r="O2970" i="1"/>
  <c r="O3376" i="1"/>
  <c r="O3498" i="1"/>
  <c r="O343" i="1"/>
  <c r="O2308" i="1"/>
  <c r="O2543" i="1"/>
  <c r="O2928" i="1"/>
  <c r="O1262" i="1"/>
  <c r="O3696" i="1"/>
  <c r="O3212" i="1"/>
  <c r="O2553" i="1"/>
  <c r="O553" i="1"/>
  <c r="O2030" i="1"/>
  <c r="O1250" i="1"/>
  <c r="O3759" i="1"/>
  <c r="O1292" i="1"/>
  <c r="O526" i="1"/>
  <c r="O1651" i="1"/>
  <c r="O316" i="1"/>
  <c r="O1529" i="1"/>
  <c r="O3985" i="1"/>
  <c r="O3685" i="1"/>
  <c r="O2841" i="1"/>
  <c r="O538" i="1"/>
  <c r="O3975" i="1"/>
  <c r="O2547" i="1"/>
  <c r="O3608" i="1"/>
  <c r="O2548" i="1"/>
  <c r="O1397" i="1"/>
  <c r="O2304" i="1"/>
  <c r="O2713" i="1"/>
  <c r="O1861" i="1"/>
  <c r="O2101" i="1"/>
  <c r="O747" i="1"/>
  <c r="O118" i="1"/>
  <c r="O246" i="1"/>
  <c r="O1781" i="1"/>
  <c r="O3519" i="1"/>
  <c r="O3051" i="1"/>
  <c r="O533" i="1"/>
  <c r="O3494" i="1"/>
  <c r="O84" i="1"/>
  <c r="O3604" i="1"/>
  <c r="O3303" i="1"/>
  <c r="O3697" i="1"/>
  <c r="O2083" i="1"/>
  <c r="O3236" i="1"/>
  <c r="O1290" i="1"/>
  <c r="O800" i="1"/>
  <c r="O1668" i="1"/>
  <c r="O2088" i="1"/>
  <c r="O3719" i="1"/>
  <c r="O3420" i="1"/>
  <c r="O1630" i="1"/>
  <c r="O3159" i="1"/>
  <c r="O77" i="1"/>
  <c r="O1505" i="1"/>
  <c r="O3587" i="1"/>
  <c r="O1302" i="1"/>
  <c r="O32" i="1"/>
  <c r="O3428" i="1"/>
  <c r="O2940" i="1"/>
  <c r="O1634" i="1"/>
  <c r="O3846" i="1"/>
  <c r="O1380" i="1"/>
  <c r="O3628" i="1"/>
  <c r="O2336" i="1"/>
  <c r="O3307" i="1"/>
  <c r="O3302" i="1"/>
  <c r="O2529" i="1"/>
  <c r="O3383" i="1"/>
  <c r="O1593" i="1"/>
  <c r="O1405" i="1"/>
  <c r="O2176" i="1"/>
  <c r="O305" i="1"/>
  <c r="O2323" i="1"/>
  <c r="O1533" i="1"/>
  <c r="O3223" i="1"/>
  <c r="O1275" i="1"/>
  <c r="O3342" i="1"/>
  <c r="O3484" i="1"/>
  <c r="O811" i="1"/>
  <c r="O1890" i="1"/>
  <c r="O1267" i="1"/>
  <c r="O3795" i="1"/>
  <c r="O3684" i="1"/>
  <c r="O2486" i="1"/>
  <c r="O1667" i="1"/>
  <c r="O861" i="1"/>
  <c r="O1798" i="1"/>
  <c r="O809" i="1"/>
  <c r="O3504" i="1"/>
  <c r="O2096" i="1"/>
  <c r="O2741" i="1"/>
  <c r="O3020" i="1"/>
  <c r="O2173" i="1"/>
  <c r="O2818" i="1"/>
  <c r="O3361" i="1"/>
  <c r="O2111" i="1"/>
  <c r="O1249" i="1"/>
  <c r="O3310" i="1"/>
  <c r="O817" i="1"/>
  <c r="O2530" i="1"/>
  <c r="O3275" i="1"/>
  <c r="O1922" i="1"/>
  <c r="O3770" i="1"/>
  <c r="O2060" i="1"/>
  <c r="O2667" i="1"/>
  <c r="O1669" i="1"/>
  <c r="O469" i="1"/>
  <c r="O2293" i="1"/>
  <c r="O1301" i="1"/>
  <c r="O1464" i="1"/>
  <c r="O1386" i="1"/>
  <c r="O628" i="1"/>
  <c r="O1293" i="1"/>
  <c r="O2068" i="1"/>
  <c r="O2619" i="1"/>
  <c r="O7" i="1"/>
  <c r="O253" i="1"/>
  <c r="O3035" i="1"/>
  <c r="O3317" i="1"/>
  <c r="O3726" i="1"/>
  <c r="O3761" i="1"/>
  <c r="O3267" i="1"/>
  <c r="O3400" i="1"/>
  <c r="O3468" i="1"/>
  <c r="O2212" i="1"/>
  <c r="O185" i="1"/>
  <c r="O3676" i="1"/>
  <c r="O810" i="1"/>
  <c r="O2499" i="1"/>
  <c r="O2810" i="1"/>
  <c r="O2483" i="1"/>
  <c r="O2533" i="1"/>
  <c r="O2528" i="1"/>
  <c r="O119" i="1"/>
  <c r="O1527" i="1"/>
  <c r="O1654" i="1"/>
  <c r="O3675" i="1"/>
  <c r="O3525" i="1"/>
  <c r="O3758" i="1"/>
  <c r="O752" i="1"/>
  <c r="O1305" i="1"/>
  <c r="O3346" i="1"/>
  <c r="O2147" i="1"/>
  <c r="O3162" i="1"/>
  <c r="O3829" i="1"/>
  <c r="O3725" i="1"/>
  <c r="O3186" i="1"/>
  <c r="O704" i="1"/>
  <c r="O3115" i="1"/>
  <c r="O923" i="1"/>
  <c r="O2455" i="1"/>
  <c r="O64" i="1"/>
  <c r="O62" i="1"/>
  <c r="O3488" i="1"/>
  <c r="O1638" i="1"/>
  <c r="O1873" i="1"/>
  <c r="O996" i="1"/>
  <c r="O1385" i="1"/>
  <c r="O2491" i="1"/>
  <c r="O3014" i="1"/>
  <c r="O140" i="1"/>
  <c r="O1025" i="1"/>
  <c r="O3418" i="1"/>
  <c r="O3181" i="1"/>
  <c r="O851" i="1"/>
  <c r="O292" i="1"/>
  <c r="O2268" i="1"/>
  <c r="O1254" i="1"/>
  <c r="O1400" i="1"/>
  <c r="O1787" i="1"/>
  <c r="O2278" i="1"/>
  <c r="O481" i="1"/>
  <c r="O2213" i="1"/>
  <c r="O3475" i="1"/>
  <c r="O478" i="1"/>
  <c r="O1326" i="1"/>
  <c r="O3783" i="1"/>
  <c r="O1911" i="1"/>
  <c r="O1337" i="1"/>
  <c r="O1037" i="1"/>
  <c r="O3830" i="1"/>
  <c r="O3765" i="1"/>
  <c r="O2524" i="1"/>
  <c r="O296" i="1"/>
  <c r="O102" i="1"/>
  <c r="O2476" i="1"/>
  <c r="O801" i="1"/>
  <c r="O3592" i="1"/>
  <c r="O669" i="1"/>
  <c r="O3689" i="1"/>
  <c r="O3337" i="1"/>
  <c r="O3571" i="1"/>
  <c r="O108" i="1"/>
  <c r="O2966" i="1"/>
  <c r="O3723" i="1"/>
  <c r="O2546" i="1"/>
  <c r="O2534" i="1"/>
  <c r="O838" i="1"/>
  <c r="O3214" i="1"/>
  <c r="O3762" i="1"/>
  <c r="O2055" i="1"/>
  <c r="O1068" i="1"/>
  <c r="O2164" i="1"/>
  <c r="O3353" i="1"/>
  <c r="O1038" i="1"/>
  <c r="O843" i="1"/>
  <c r="O2981" i="1"/>
  <c r="O2800" i="1"/>
  <c r="O2082" i="1"/>
  <c r="O2107" i="1"/>
  <c r="O3164" i="1"/>
  <c r="O2264" i="1"/>
  <c r="O761" i="1"/>
  <c r="O3591" i="1"/>
  <c r="O2976" i="1"/>
  <c r="O2984" i="1"/>
  <c r="O522" i="1"/>
  <c r="O746" i="1"/>
  <c r="O3466" i="1"/>
  <c r="O1616" i="1"/>
  <c r="O2663" i="1"/>
  <c r="O2983" i="1"/>
  <c r="O3755" i="1"/>
  <c r="O3210" i="1"/>
  <c r="O3750" i="1"/>
  <c r="O247" i="1"/>
  <c r="O3371" i="1"/>
  <c r="O1003" i="1"/>
  <c r="O114" i="1"/>
  <c r="O1352" i="1"/>
  <c r="O1702" i="1"/>
  <c r="O3219" i="1"/>
  <c r="O3023" i="1"/>
  <c r="O1251" i="1"/>
  <c r="O3333" i="1"/>
  <c r="O731" i="1"/>
  <c r="O523" i="1"/>
  <c r="O2653" i="1"/>
  <c r="O2787" i="1"/>
  <c r="O2116" i="1"/>
  <c r="O1649" i="1"/>
  <c r="O2821" i="1"/>
  <c r="O3148" i="1"/>
  <c r="O3278" i="1"/>
  <c r="O396" i="1"/>
  <c r="O94" i="1"/>
  <c r="O3442" i="1"/>
  <c r="O405" i="1"/>
  <c r="O3827" i="1"/>
  <c r="O3687" i="1"/>
  <c r="O3658" i="1"/>
  <c r="O3438" i="1"/>
  <c r="O1537" i="1"/>
  <c r="O1274" i="1"/>
  <c r="O3047" i="1"/>
  <c r="O1887" i="1"/>
  <c r="O274" i="1"/>
  <c r="O3113" i="1"/>
  <c r="O1761" i="1"/>
  <c r="O2175" i="1"/>
  <c r="O3497" i="1"/>
  <c r="O1383" i="1"/>
  <c r="O3485" i="1"/>
  <c r="O2182" i="1"/>
  <c r="O35" i="1"/>
  <c r="O3336" i="1"/>
  <c r="O3354" i="1"/>
  <c r="O3799" i="1"/>
  <c r="O49" i="1"/>
  <c r="O275" i="1"/>
  <c r="O1805" i="1"/>
  <c r="O2063" i="1"/>
  <c r="O2289" i="1"/>
  <c r="O3775" i="1"/>
  <c r="O113" i="1"/>
  <c r="O2280" i="1"/>
  <c r="O1784" i="1"/>
  <c r="O3279" i="1"/>
  <c r="O1433" i="1"/>
  <c r="O2322" i="1"/>
  <c r="O1612" i="1"/>
  <c r="O729" i="1"/>
  <c r="O1806" i="1"/>
  <c r="O329" i="1"/>
  <c r="O3262" i="1"/>
  <c r="O1389" i="1"/>
  <c r="O725" i="1"/>
  <c r="O3177" i="1"/>
  <c r="O2963" i="1"/>
  <c r="O2240" i="1"/>
  <c r="O806" i="1"/>
  <c r="O3824" i="1"/>
  <c r="O3299" i="1"/>
  <c r="O2460" i="1"/>
  <c r="O2275" i="1"/>
  <c r="O3774" i="1"/>
  <c r="O3350" i="1"/>
  <c r="O3700" i="1"/>
  <c r="O2197" i="1"/>
  <c r="O1370" i="1"/>
  <c r="O1647" i="1"/>
  <c r="O267" i="1"/>
  <c r="O2409" i="1"/>
  <c r="O270" i="1"/>
  <c r="O647" i="1"/>
  <c r="O828" i="1"/>
  <c r="O754" i="1"/>
  <c r="O15" i="1"/>
  <c r="O3158" i="1"/>
  <c r="O3287" i="1"/>
  <c r="O1934" i="1"/>
  <c r="O2659" i="1"/>
  <c r="O3544" i="1"/>
  <c r="O321" i="1"/>
  <c r="O3491" i="1"/>
  <c r="O2166" i="1"/>
  <c r="O120" i="1"/>
  <c r="O1758" i="1"/>
  <c r="O382" i="1"/>
  <c r="O2814" i="1"/>
  <c r="O1346" i="1"/>
  <c r="O3556" i="1"/>
  <c r="O3363" i="1"/>
  <c r="O924" i="1"/>
  <c r="O2969" i="1"/>
  <c r="O3160" i="1"/>
  <c r="O1369" i="1"/>
  <c r="O3458" i="1"/>
  <c r="O1309" i="1"/>
  <c r="O3251" i="1"/>
  <c r="O1759" i="1"/>
  <c r="O3657" i="1"/>
  <c r="O846" i="1"/>
  <c r="O841" i="1"/>
  <c r="O2801" i="1"/>
  <c r="O3555" i="1"/>
  <c r="O3091" i="1"/>
  <c r="O1034" i="1"/>
  <c r="O1182" i="1"/>
  <c r="O2655" i="1"/>
  <c r="O1816" i="1"/>
  <c r="O278" i="1"/>
  <c r="O2251" i="1"/>
  <c r="O266" i="1"/>
  <c r="O2065" i="1"/>
  <c r="O3235" i="1"/>
  <c r="O1350" i="1"/>
  <c r="O3334" i="1"/>
  <c r="O2824" i="1"/>
  <c r="O2498" i="1"/>
  <c r="O264" i="1"/>
  <c r="O47" i="1"/>
  <c r="O3386" i="1"/>
  <c r="O293" i="1"/>
  <c r="O3215" i="1"/>
  <c r="O1323" i="1"/>
  <c r="O847" i="1"/>
  <c r="O2100" i="1"/>
  <c r="O1745" i="1"/>
  <c r="O13" i="1"/>
  <c r="O3752" i="1"/>
  <c r="O1202" i="1"/>
  <c r="O525" i="1"/>
  <c r="O2191" i="1"/>
  <c r="O1860" i="1"/>
  <c r="O1607" i="1"/>
  <c r="O2306" i="1"/>
  <c r="O2320" i="1"/>
  <c r="O16" i="1"/>
  <c r="O1623" i="1"/>
  <c r="O2699" i="1"/>
  <c r="O1257" i="1"/>
  <c r="O2094" i="1"/>
  <c r="O3283" i="1"/>
  <c r="O804" i="1"/>
  <c r="O410" i="1"/>
  <c r="O3344" i="1"/>
  <c r="O835" i="1"/>
  <c r="O1253" i="1"/>
  <c r="O2550" i="1"/>
  <c r="O703" i="1"/>
  <c r="O739" i="1"/>
  <c r="O1320" i="1"/>
  <c r="O4035" i="1"/>
  <c r="O1203" i="1"/>
  <c r="O3576" i="1"/>
  <c r="O1936" i="1"/>
  <c r="O852" i="1"/>
  <c r="O3241" i="1"/>
  <c r="O1526" i="1"/>
  <c r="O3426" i="1"/>
  <c r="O1358" i="1"/>
  <c r="O1631" i="1"/>
  <c r="O1645" i="1"/>
  <c r="O276" i="1"/>
  <c r="O2531" i="1"/>
  <c r="O3104" i="1"/>
  <c r="O2809" i="1"/>
  <c r="O733" i="1"/>
  <c r="O2178" i="1"/>
  <c r="O2870" i="1"/>
  <c r="O390" i="1"/>
  <c r="O2972" i="1"/>
  <c r="O1211" i="1"/>
  <c r="O2286" i="1"/>
  <c r="O1568" i="1"/>
  <c r="O1090" i="1"/>
  <c r="O2631" i="1"/>
  <c r="O88" i="1"/>
  <c r="O2311" i="1"/>
  <c r="O1398" i="1"/>
  <c r="O341" i="1"/>
  <c r="O2532" i="1"/>
  <c r="O1036" i="1"/>
  <c r="O3312" i="1"/>
  <c r="O1899" i="1"/>
  <c r="O956" i="1"/>
  <c r="O1746" i="1"/>
  <c r="O2721" i="1"/>
  <c r="O473" i="1"/>
  <c r="O2552" i="1"/>
  <c r="O1011" i="1"/>
  <c r="O2549" i="1"/>
  <c r="O989" i="1"/>
  <c r="O3281" i="1"/>
  <c r="O283" i="1"/>
  <c r="O3111" i="1"/>
  <c r="O1215" i="1"/>
  <c r="O325" i="1"/>
  <c r="O3788" i="1"/>
  <c r="O946" i="1"/>
  <c r="O2303" i="1"/>
  <c r="O3064" i="1"/>
  <c r="O444" i="1"/>
  <c r="O1679" i="1"/>
  <c r="O249" i="1"/>
  <c r="O1390" i="1"/>
  <c r="O1799" i="1"/>
  <c r="O3191" i="1"/>
  <c r="O1032" i="1"/>
  <c r="O1377" i="1"/>
  <c r="O2214" i="1"/>
  <c r="O91" i="1"/>
  <c r="O974" i="1"/>
  <c r="O515" i="1"/>
  <c r="O1028" i="1"/>
  <c r="O749" i="1"/>
  <c r="O2045" i="1"/>
  <c r="O3529" i="1"/>
  <c r="O1624" i="1"/>
  <c r="O3022" i="1"/>
  <c r="O115" i="1"/>
  <c r="O2305" i="1"/>
  <c r="O3184" i="1"/>
  <c r="O2786" i="1"/>
  <c r="O788" i="1"/>
  <c r="O371" i="1"/>
  <c r="O3230" i="1"/>
  <c r="O3073" i="1"/>
  <c r="O1540" i="1"/>
  <c r="O836" i="1"/>
  <c r="O1348" i="1"/>
  <c r="O3614" i="1"/>
  <c r="O2714" i="1"/>
  <c r="O2296" i="1"/>
  <c r="O2726" i="1"/>
  <c r="O2737" i="1"/>
  <c r="O2115" i="1"/>
  <c r="O1079" i="1"/>
  <c r="O3260" i="1"/>
  <c r="O726" i="1"/>
  <c r="O2740" i="1"/>
  <c r="O2087" i="1"/>
  <c r="O63" i="1"/>
  <c r="O1767" i="1"/>
  <c r="O2042" i="1"/>
  <c r="O1373" i="1"/>
  <c r="O2859" i="1"/>
  <c r="O2250" i="1"/>
  <c r="O1367" i="1"/>
  <c r="O1658" i="1"/>
  <c r="O67" i="1"/>
  <c r="O485" i="1"/>
  <c r="O3146" i="1"/>
  <c r="O3027" i="1"/>
  <c r="O1363" i="1"/>
  <c r="O2615" i="1"/>
  <c r="O3004" i="1"/>
  <c r="O3173" i="1"/>
  <c r="O2526" i="1"/>
  <c r="O1273" i="1"/>
  <c r="O134" i="1"/>
  <c r="O104" i="1"/>
  <c r="O3295" i="1"/>
  <c r="O109" i="1"/>
  <c r="O358" i="1"/>
  <c r="O366" i="1"/>
  <c r="O1029" i="1"/>
  <c r="O1283" i="1"/>
  <c r="O482" i="1"/>
  <c r="O2463" i="1"/>
  <c r="O793" i="1"/>
  <c r="O1307" i="1"/>
  <c r="O2263" i="1"/>
  <c r="O3536" i="1"/>
  <c r="O2731" i="1"/>
  <c r="O896" i="1"/>
  <c r="O376" i="1"/>
  <c r="O3365" i="1"/>
  <c r="O1332" i="1"/>
  <c r="O306" i="1"/>
  <c r="O3268" i="1"/>
  <c r="O3156" i="1"/>
  <c r="O3109" i="1"/>
  <c r="O730" i="1"/>
  <c r="O1660" i="1"/>
  <c r="O3767" i="1"/>
  <c r="O1747" i="1"/>
  <c r="O375" i="1"/>
  <c r="O3378" i="1"/>
  <c r="O1188" i="1"/>
  <c r="O2977" i="1"/>
  <c r="O845" i="1"/>
  <c r="O2527" i="1"/>
  <c r="O421" i="1"/>
  <c r="O1829" i="1"/>
  <c r="O818" i="1"/>
  <c r="O2243" i="1"/>
  <c r="O2122" i="1"/>
  <c r="O2129" i="1"/>
  <c r="O1066" i="1"/>
  <c r="O1608" i="1"/>
  <c r="O3379" i="1"/>
  <c r="O2443" i="1"/>
  <c r="O1628" i="1"/>
  <c r="O1663" i="1"/>
  <c r="O2501" i="1"/>
  <c r="O2223" i="1"/>
  <c r="O3328" i="1"/>
  <c r="O3664" i="1"/>
  <c r="O3271" i="1"/>
  <c r="O2017" i="1"/>
  <c r="O1264" i="1"/>
  <c r="O1466" i="1"/>
  <c r="O2931" i="1"/>
  <c r="O2262" i="1"/>
  <c r="O1436" i="1"/>
  <c r="O1807" i="1"/>
  <c r="O3588" i="1"/>
  <c r="O1670" i="1"/>
  <c r="O1664" i="1"/>
  <c r="O2799" i="1"/>
  <c r="O3245" i="1"/>
  <c r="O2941" i="1"/>
  <c r="O3171" i="1"/>
  <c r="O2598" i="1"/>
  <c r="O1762" i="1"/>
  <c r="O2535" i="1"/>
  <c r="O2235" i="1"/>
  <c r="O1944" i="1"/>
  <c r="O487" i="1"/>
  <c r="O3050" i="1"/>
  <c r="O3341" i="1"/>
  <c r="O1384" i="1"/>
  <c r="O808" i="1"/>
  <c r="O2448" i="1"/>
  <c r="O3030" i="1"/>
  <c r="O796" i="1"/>
  <c r="O1530" i="1"/>
  <c r="O3066" i="1"/>
  <c r="O8" i="1"/>
  <c r="O38" i="1"/>
  <c r="O3778" i="1"/>
  <c r="O1045" i="1"/>
  <c r="O257" i="1"/>
  <c r="O2462" i="1"/>
  <c r="O58" i="1"/>
  <c r="O2692" i="1"/>
  <c r="O3008" i="1"/>
  <c r="O1015" i="1"/>
  <c r="O326" i="1"/>
  <c r="O2447" i="1"/>
  <c r="O2265" i="1"/>
  <c r="O3304" i="1"/>
  <c r="O1655" i="1"/>
  <c r="O3018" i="1"/>
  <c r="O3633" i="1"/>
  <c r="O1686" i="1"/>
  <c r="O337" i="1"/>
  <c r="O1938" i="1"/>
  <c r="O2975" i="1"/>
  <c r="O48" i="1"/>
  <c r="O2993" i="1"/>
  <c r="O2315" i="1"/>
  <c r="O2185" i="1"/>
  <c r="O221" i="1"/>
  <c r="O681" i="1"/>
  <c r="O1387" i="1"/>
  <c r="O710" i="1"/>
  <c r="O314" i="1"/>
  <c r="O2255" i="1"/>
  <c r="O2031" i="1"/>
  <c r="O365" i="1"/>
  <c r="O9" i="1"/>
  <c r="O1189" i="1"/>
  <c r="O1200" i="1"/>
  <c r="O3362" i="1"/>
  <c r="O1617" i="1"/>
  <c r="O1852" i="1"/>
  <c r="O3043" i="1"/>
  <c r="O2092" i="1"/>
  <c r="O1897" i="1"/>
  <c r="O254" i="1"/>
  <c r="O2245" i="1"/>
  <c r="O1521" i="1"/>
  <c r="O1378" i="1"/>
  <c r="O2313" i="1"/>
  <c r="O400" i="1"/>
  <c r="O1756" i="1"/>
  <c r="O1819" i="1"/>
  <c r="O3157" i="1"/>
  <c r="O1749" i="1"/>
  <c r="O1802" i="1"/>
  <c r="O1785" i="1"/>
  <c r="O1368" i="1"/>
  <c r="O741" i="1"/>
  <c r="O3435" i="1"/>
  <c r="O2830" i="1"/>
  <c r="O1268" i="1"/>
  <c r="O1191" i="1"/>
  <c r="O1470" i="1"/>
  <c r="O307" i="1"/>
  <c r="O3243" i="1"/>
  <c r="O2738" i="1"/>
  <c r="O1139" i="1"/>
  <c r="O2992" i="1"/>
  <c r="O1635" i="1"/>
  <c r="O723" i="1"/>
  <c r="O1838" i="1"/>
  <c r="O2541" i="1"/>
  <c r="O3290" i="1"/>
  <c r="O2813" i="1"/>
  <c r="O3408" i="1"/>
  <c r="O3402" i="1"/>
  <c r="O1693" i="1"/>
  <c r="O2057" i="1"/>
  <c r="O304" i="1"/>
  <c r="O3457" i="1"/>
  <c r="O3155" i="1"/>
  <c r="O1280" i="1"/>
  <c r="O1752" i="1"/>
  <c r="O1676" i="1"/>
  <c r="O529" i="1"/>
  <c r="O3024" i="1"/>
  <c r="O2932" i="1"/>
  <c r="O56" i="1"/>
  <c r="O3423" i="1"/>
  <c r="O336" i="1"/>
  <c r="O3577" i="1"/>
  <c r="O798" i="1"/>
  <c r="O3526" i="1"/>
  <c r="O3300" i="1"/>
  <c r="O2474" i="1"/>
  <c r="O2480" i="1"/>
  <c r="O1619" i="1"/>
  <c r="O1351" i="1"/>
  <c r="O3716" i="1"/>
  <c r="O1395" i="1"/>
  <c r="O3768" i="1"/>
  <c r="O1753" i="1"/>
  <c r="O60" i="1"/>
  <c r="O3360" i="1"/>
  <c r="O3175" i="1"/>
  <c r="O350" i="1"/>
  <c r="O369" i="1"/>
  <c r="O3465" i="1"/>
  <c r="O1935" i="1"/>
  <c r="O2999" i="1"/>
  <c r="O5" i="1"/>
  <c r="O1618" i="1"/>
  <c r="O2053" i="1"/>
  <c r="O2298" i="1"/>
  <c r="O3509" i="1"/>
  <c r="O1375" i="1"/>
  <c r="O419" i="1"/>
  <c r="O331" i="1"/>
  <c r="O1023" i="1"/>
  <c r="O3436" i="1"/>
  <c r="O1893" i="1"/>
  <c r="O751" i="1"/>
  <c r="O2820" i="1"/>
  <c r="O1632" i="1"/>
  <c r="O262" i="1"/>
  <c r="O736" i="1"/>
  <c r="O658" i="1"/>
  <c r="O2449" i="1"/>
  <c r="O2965" i="1"/>
  <c r="O2232" i="1"/>
  <c r="O2616" i="1"/>
  <c r="O1033" i="1"/>
  <c r="O3895" i="1"/>
  <c r="O2451" i="1"/>
  <c r="O2266" i="1"/>
  <c r="O397" i="1"/>
  <c r="O674" i="1"/>
  <c r="O2202" i="1"/>
  <c r="O1797" i="1"/>
  <c r="O1646" i="1"/>
  <c r="O2723" i="1"/>
  <c r="O2675" i="1"/>
  <c r="O3622" i="1"/>
  <c r="O2795" i="1"/>
  <c r="O1941" i="1"/>
  <c r="O57" i="1"/>
  <c r="O71" i="1"/>
  <c r="O3248" i="1"/>
  <c r="O1381" i="1"/>
  <c r="O1031" i="1"/>
  <c r="O1224" i="1"/>
  <c r="O3081" i="1"/>
  <c r="O402" i="1"/>
  <c r="O1948" i="1"/>
  <c r="O251" i="1"/>
  <c r="O2257" i="1"/>
  <c r="O3211" i="1"/>
  <c r="O738" i="1"/>
  <c r="O1401" i="1"/>
  <c r="O2968" i="1"/>
  <c r="O2105" i="1"/>
  <c r="O1399" i="1"/>
  <c r="O2253" i="1"/>
  <c r="O3092" i="1"/>
  <c r="O3391" i="1"/>
  <c r="O1319" i="1"/>
  <c r="O1272" i="1"/>
  <c r="O2637" i="1"/>
  <c r="O3714" i="1"/>
  <c r="O2453" i="1"/>
  <c r="O2333" i="1"/>
  <c r="O2009" i="1"/>
  <c r="O1810" i="1"/>
  <c r="O54" i="1"/>
  <c r="O2" i="1"/>
  <c r="O1627" i="1"/>
  <c r="O354" i="1"/>
  <c r="O1001" i="1"/>
  <c r="O1030" i="1"/>
  <c r="O2230" i="1"/>
  <c r="O2014" i="1"/>
  <c r="O3318" i="1"/>
  <c r="O657" i="1"/>
  <c r="O1836" i="1"/>
  <c r="O673" i="1"/>
  <c r="O3483" i="1"/>
  <c r="O1782" i="1"/>
  <c r="O219" i="1"/>
  <c r="O2279" i="1"/>
  <c r="O2718" i="1"/>
  <c r="O527" i="1"/>
  <c r="O364" i="1"/>
  <c r="O51" i="1"/>
  <c r="O1515" i="1"/>
  <c r="O351" i="1"/>
  <c r="O18" i="1"/>
  <c r="O842" i="1"/>
  <c r="O30" i="1"/>
  <c r="O3250" i="1"/>
  <c r="O2608" i="1"/>
  <c r="O2048" i="1"/>
  <c r="O2987" i="1"/>
  <c r="O362" i="1"/>
  <c r="O3470" i="1"/>
  <c r="O1765" i="1"/>
  <c r="O3220" i="1"/>
  <c r="O3216" i="1"/>
  <c r="O3026" i="1"/>
  <c r="O534" i="1"/>
  <c r="O3679" i="1"/>
  <c r="O2044" i="1"/>
  <c r="O1845" i="1"/>
  <c r="O1751" i="1"/>
  <c r="O1403" i="1"/>
  <c r="O1315" i="1"/>
  <c r="O4024" i="1"/>
  <c r="O827" i="1"/>
  <c r="O3264" i="1"/>
  <c r="O2724" i="1"/>
  <c r="O310" i="1"/>
  <c r="O3244" i="1"/>
  <c r="O3007" i="1"/>
  <c r="O679" i="1"/>
  <c r="O2805" i="1"/>
  <c r="O755" i="1"/>
  <c r="O3258" i="1"/>
  <c r="O615" i="1"/>
  <c r="O82" i="1"/>
  <c r="O1311" i="1"/>
  <c r="O399" i="1"/>
  <c r="O269" i="1"/>
  <c r="O370" i="1"/>
  <c r="O1207" i="1"/>
  <c r="O1967" i="1"/>
  <c r="O3046" i="1"/>
  <c r="O3256" i="1"/>
  <c r="O1187" i="1"/>
  <c r="O2201" i="1"/>
  <c r="O2339" i="1"/>
  <c r="O743" i="1"/>
  <c r="O1009" i="1"/>
  <c r="O1256" i="1"/>
  <c r="O1206" i="1"/>
  <c r="O415" i="1"/>
  <c r="O1857" i="1"/>
  <c r="O1197" i="1"/>
  <c r="O2242" i="1"/>
  <c r="O2274" i="1"/>
  <c r="O1354" i="1"/>
  <c r="O2523" i="1"/>
  <c r="O547" i="1"/>
  <c r="O2231" i="1"/>
  <c r="O379" i="1"/>
  <c r="O1772" i="1"/>
  <c r="O1978" i="1"/>
  <c r="O1281" i="1"/>
  <c r="O1270" i="1"/>
  <c r="O971" i="1"/>
  <c r="O2023" i="1"/>
  <c r="O53" i="1"/>
  <c r="O320" i="1"/>
  <c r="O2734" i="1"/>
  <c r="O2139" i="1"/>
  <c r="O1336" i="1"/>
  <c r="O792" i="1"/>
  <c r="O3165" i="1"/>
  <c r="O1609" i="1"/>
  <c r="O690" i="1"/>
  <c r="O3" i="1"/>
  <c r="O244" i="1"/>
  <c r="O2238" i="1"/>
  <c r="O3048" i="1"/>
  <c r="O834" i="1"/>
  <c r="O540" i="1"/>
  <c r="O3222" i="1"/>
  <c r="O2340" i="1"/>
  <c r="O1463" i="1"/>
  <c r="O1832" i="1"/>
  <c r="O2452" i="1"/>
  <c r="O3288" i="1"/>
  <c r="O248" i="1"/>
  <c r="O1794" i="1"/>
  <c r="O59" i="1"/>
  <c r="O3269" i="1"/>
  <c r="O1856" i="1"/>
  <c r="O3340" i="1"/>
  <c r="O1295" i="1"/>
  <c r="O700" i="1"/>
  <c r="O303" i="1"/>
  <c r="O3274" i="1"/>
  <c r="O3237" i="1"/>
  <c r="O1220" i="1"/>
  <c r="O1210" i="1"/>
  <c r="O3413" i="1"/>
  <c r="O1222" i="1"/>
  <c r="O1633" i="1"/>
  <c r="O367" i="1"/>
  <c r="O3781" i="1"/>
  <c r="O2318" i="1"/>
  <c r="O797" i="1"/>
  <c r="O1513" i="1"/>
  <c r="O1961" i="1"/>
  <c r="O3306" i="1"/>
  <c r="O3015" i="1"/>
  <c r="O536" i="1"/>
  <c r="O3276" i="1"/>
  <c r="O291" i="1"/>
  <c r="O2184" i="1"/>
  <c r="O2997" i="1"/>
  <c r="O2620" i="1"/>
  <c r="O1306" i="1"/>
  <c r="O2259" i="1"/>
  <c r="O1279" i="1"/>
  <c r="O2668" i="1"/>
  <c r="O2198" i="1"/>
  <c r="O398" i="1"/>
  <c r="O242" i="1"/>
  <c r="O1512" i="1"/>
  <c r="O1755" i="1"/>
  <c r="O1259" i="1"/>
  <c r="O2046" i="1"/>
  <c r="O3130" i="1"/>
  <c r="O288" i="1"/>
  <c r="O3404" i="1"/>
  <c r="O3045" i="1"/>
  <c r="O340" i="1"/>
  <c r="O1507" i="1"/>
  <c r="O1282" i="1"/>
  <c r="O1205" i="1"/>
  <c r="O2725" i="1"/>
  <c r="O1974" i="1"/>
  <c r="O957" i="1"/>
  <c r="O348" i="1"/>
  <c r="O318" i="1"/>
  <c r="O2658" i="1"/>
  <c r="O2110" i="1"/>
  <c r="O2614" i="1"/>
  <c r="O1468" i="1"/>
  <c r="O2043" i="1"/>
  <c r="O1892" i="1"/>
  <c r="O1940" i="1"/>
  <c r="O1209" i="1"/>
  <c r="O381" i="1"/>
  <c r="O3189" i="1"/>
  <c r="O823" i="1"/>
  <c r="O1854" i="1"/>
  <c r="O995" i="1"/>
  <c r="O1343" i="1"/>
  <c r="O1542" i="1"/>
  <c r="O2635" i="1"/>
  <c r="O315" i="1"/>
  <c r="O347" i="1"/>
  <c r="O301" i="1"/>
  <c r="O2610" i="1"/>
  <c r="O1506" i="1"/>
  <c r="O258" i="1"/>
  <c r="O2666" i="1"/>
  <c r="O3021" i="1"/>
  <c r="O2307" i="1"/>
  <c r="O1518" i="1"/>
  <c r="O1284" i="1"/>
  <c r="O1522" i="1"/>
  <c r="O2720" i="1"/>
  <c r="O394" i="1"/>
  <c r="O2261" i="1"/>
  <c r="O2246" i="1"/>
  <c r="O659" i="1"/>
  <c r="O416" i="1"/>
  <c r="O1531" i="1"/>
  <c r="O953" i="1"/>
  <c r="O1964" i="1"/>
  <c r="O2249" i="1"/>
  <c r="O961" i="1"/>
  <c r="O682" i="1"/>
  <c r="O2228" i="1"/>
  <c r="O1514" i="1"/>
  <c r="O954" i="1"/>
  <c r="O2160" i="1"/>
  <c r="O1002" i="1"/>
  <c r="O44" i="1"/>
  <c r="O2237" i="1"/>
  <c r="O3221" i="1"/>
  <c r="O61" i="1"/>
  <c r="O1830" i="1"/>
  <c r="O727" i="1"/>
  <c r="O3238" i="1"/>
  <c r="O393" i="1"/>
  <c r="O299" i="1"/>
  <c r="O23" i="1"/>
  <c r="O1353" i="1"/>
  <c r="O2540" i="1"/>
  <c r="O3255" i="1"/>
  <c r="O1218" i="1"/>
  <c r="O1271" i="1"/>
  <c r="O2229" i="1"/>
  <c r="O1510" i="1"/>
  <c r="O1006" i="1"/>
  <c r="O285" i="1"/>
  <c r="O2225" i="1"/>
  <c r="O1848" i="1"/>
  <c r="O2537" i="1"/>
  <c r="O313" i="1"/>
  <c r="O2606" i="1"/>
  <c r="O2665" i="1"/>
  <c r="O2159" i="1"/>
  <c r="O1777" i="1"/>
  <c r="O1021" i="1"/>
  <c r="O322" i="1"/>
  <c r="O2664" i="1"/>
  <c r="O401" i="1"/>
  <c r="O1908" i="1"/>
  <c r="O311" i="1"/>
  <c r="O263" i="1"/>
  <c r="O3231" i="1"/>
  <c r="O1539" i="1"/>
  <c r="O1511" i="1"/>
  <c r="O277" i="1"/>
  <c r="O2093" i="1"/>
  <c r="O3041" i="1"/>
  <c r="O1195" i="1"/>
  <c r="O2623" i="1"/>
  <c r="O2170" i="1"/>
  <c r="O3247" i="1"/>
  <c r="O1299" i="1"/>
  <c r="O2188" i="1"/>
  <c r="O2676" i="1"/>
  <c r="O1225" i="1"/>
  <c r="O1748" i="1"/>
  <c r="O1504" i="1"/>
  <c r="O29" i="1"/>
  <c r="O1269" i="1"/>
  <c r="O386" i="1"/>
  <c r="O420" i="1"/>
  <c r="O2736" i="1"/>
  <c r="O2190" i="1"/>
  <c r="O2633" i="1"/>
  <c r="O3003" i="1"/>
  <c r="O1186" i="1"/>
  <c r="O1525" i="1"/>
  <c r="O3019" i="1"/>
  <c r="O2026" i="1"/>
  <c r="O3149" i="1"/>
  <c r="O2459" i="1"/>
  <c r="O1026" i="1"/>
  <c r="O686" i="1"/>
  <c r="O1965" i="1"/>
  <c r="O1534" i="1"/>
  <c r="O1519" i="1"/>
  <c r="O2226" i="1"/>
  <c r="O1277" i="1"/>
  <c r="O3261" i="1"/>
  <c r="O309" i="1"/>
  <c r="O2254" i="1"/>
  <c r="O517" i="1"/>
  <c r="O1339" i="1"/>
  <c r="O2234" i="1"/>
  <c r="O2986" i="1"/>
  <c r="O653" i="1"/>
  <c r="O1097" i="1"/>
  <c r="O317" i="1"/>
  <c r="O361" i="1"/>
  <c r="O3252" i="1"/>
  <c r="O302" i="1"/>
  <c r="O2330" i="1"/>
  <c r="O2337" i="1"/>
  <c r="O1260" i="1"/>
  <c r="O245" i="1"/>
  <c r="O962" i="1"/>
  <c r="O2495" i="1"/>
  <c r="O2926" i="1"/>
  <c r="O1221" i="1"/>
  <c r="O359" i="1"/>
  <c r="O383" i="1"/>
  <c r="O1659" i="1"/>
  <c r="O2080" i="1"/>
  <c r="O2070" i="1"/>
  <c r="O672" i="1"/>
  <c r="O295" i="1"/>
  <c r="O732" i="1"/>
  <c r="O289" i="1"/>
  <c r="O645" i="1"/>
  <c r="O2331" i="1"/>
  <c r="O387" i="1"/>
  <c r="O2334" i="1"/>
  <c r="O1516" i="1"/>
  <c r="O281" i="1"/>
  <c r="O324" i="1"/>
  <c r="O1219" i="1"/>
  <c r="O3037" i="1"/>
  <c r="O1541" i="1"/>
  <c r="O3213" i="1"/>
  <c r="O2989" i="1"/>
  <c r="O1528" i="1"/>
  <c r="O218" i="1"/>
  <c r="O256" i="1"/>
  <c r="O2709" i="1"/>
  <c r="O2204" i="1"/>
  <c r="O3016" i="1"/>
  <c r="O1477" i="1"/>
  <c r="O2186" i="1"/>
  <c r="O34" i="1"/>
  <c r="O2618" i="1"/>
  <c r="O352" i="1"/>
  <c r="O2270" i="1"/>
  <c r="O2081" i="1"/>
  <c r="O981" i="1"/>
  <c r="O2716" i="1"/>
  <c r="O338" i="1"/>
  <c r="O265" i="1"/>
  <c r="O2722" i="1"/>
  <c r="O298" i="1"/>
  <c r="O3011" i="1"/>
  <c r="O2719" i="1"/>
  <c r="O1538" i="1"/>
  <c r="O2039" i="1"/>
  <c r="O152" i="1"/>
  <c r="O660" i="1"/>
  <c r="O2444" i="1"/>
  <c r="O319" i="1"/>
  <c r="O2730" i="1"/>
  <c r="O2233" i="1"/>
  <c r="O413" i="1"/>
  <c r="O2059" i="1"/>
  <c r="O1255" i="1"/>
  <c r="O372" i="1"/>
  <c r="O345" i="1"/>
  <c r="O3226" i="1"/>
  <c r="O2461" i="1"/>
  <c r="O985" i="1"/>
  <c r="O1520" i="1"/>
  <c r="O45" i="1"/>
  <c r="O3427" i="1"/>
  <c r="O1114" i="1"/>
  <c r="O2019" i="1"/>
  <c r="O2733" i="1"/>
  <c r="O1536" i="1"/>
  <c r="O273" i="1"/>
  <c r="O2300" i="1"/>
  <c r="O252" i="1"/>
  <c r="O3038" i="1"/>
  <c r="O2717" i="1"/>
  <c r="O3284" i="1"/>
  <c r="O20" i="1"/>
  <c r="O2241" i="1"/>
  <c r="O287" i="1"/>
  <c r="O656" i="1"/>
  <c r="O2612" i="1"/>
  <c r="O2609" i="1"/>
  <c r="O41" i="1"/>
  <c r="O856" i="1"/>
  <c r="O3031" i="1"/>
  <c r="O724" i="1"/>
  <c r="O1473" i="1"/>
  <c r="O2028" i="1"/>
  <c r="O1479" i="1"/>
  <c r="O1977" i="1"/>
  <c r="O1912" i="1"/>
  <c r="O2040" i="1"/>
  <c r="O713" i="1"/>
  <c r="O1955" i="1"/>
  <c r="O1371" i="1"/>
  <c r="O346" i="1"/>
  <c r="O2180" i="1"/>
  <c r="O1474" i="1"/>
  <c r="O2192" i="1"/>
  <c r="O3217" i="1"/>
  <c r="O1000" i="1"/>
  <c r="O3239" i="1"/>
  <c r="O2456" i="1"/>
  <c r="O2991" i="1"/>
  <c r="O695" i="1"/>
  <c r="O1258" i="1"/>
  <c r="O332" i="1"/>
  <c r="O2332" i="1"/>
  <c r="O323" i="1"/>
  <c r="O406" i="1"/>
  <c r="O2007" i="1"/>
  <c r="O259" i="1"/>
  <c r="O1199" i="1"/>
  <c r="O26" i="1"/>
  <c r="O368" i="1"/>
  <c r="O1276" i="1"/>
  <c r="O363" i="1"/>
  <c r="O2604" i="1"/>
  <c r="O1198" i="1"/>
  <c r="O2708" i="1"/>
  <c r="O1217" i="1"/>
  <c r="O2038" i="1"/>
  <c r="O2282" i="1"/>
  <c r="O1478" i="1"/>
  <c r="O2056" i="1"/>
  <c r="O3549" i="1"/>
  <c r="O1523" i="1"/>
  <c r="O963" i="1"/>
  <c r="O2047" i="1"/>
  <c r="O3650" i="1"/>
  <c r="O1196" i="1"/>
  <c r="O39" i="1"/>
  <c r="O1317" i="1"/>
  <c r="O2445" i="1"/>
  <c r="O280" i="1"/>
  <c r="O357" i="1"/>
  <c r="O2944" i="1"/>
  <c r="O243" i="1"/>
  <c r="O2705" i="1"/>
  <c r="O286" i="1"/>
  <c r="O3068" i="1"/>
  <c r="O2648" i="1"/>
  <c r="O2342" i="1"/>
  <c r="O333" i="1"/>
  <c r="O671" i="1"/>
  <c r="O2061" i="1"/>
  <c r="O353" i="1"/>
  <c r="O342" i="1"/>
  <c r="O650" i="1"/>
  <c r="O349" i="1"/>
  <c r="O2035" i="1"/>
  <c r="O2271" i="1"/>
  <c r="O3006" i="1"/>
  <c r="O284" i="1"/>
  <c r="O2732" i="1"/>
  <c r="O1469" i="1"/>
  <c r="O2927" i="1"/>
  <c r="O2710" i="1"/>
  <c r="O1078" i="1"/>
  <c r="O1532" i="1"/>
  <c r="O2052" i="1"/>
  <c r="O643" i="1"/>
  <c r="O1471" i="1"/>
  <c r="O2118" i="1"/>
  <c r="O2062" i="1"/>
  <c r="O2729" i="1"/>
  <c r="O14" i="1"/>
  <c r="O1204" i="1"/>
  <c r="O1366" i="1"/>
  <c r="O335" i="1"/>
  <c r="O1959" i="1"/>
  <c r="O2310" i="1"/>
  <c r="O2711" i="1"/>
  <c r="O1212" i="1"/>
  <c r="O1345" i="1"/>
  <c r="O3693" i="1"/>
  <c r="O3000" i="1"/>
  <c r="O360" i="1"/>
  <c r="O290" i="1"/>
  <c r="O403" i="1"/>
  <c r="O327" i="1"/>
  <c r="O3029" i="1"/>
  <c r="O1951" i="1"/>
  <c r="O2200" i="1"/>
  <c r="O709" i="1"/>
  <c r="O2196" i="1"/>
  <c r="O2735" i="1"/>
  <c r="O737" i="1"/>
  <c r="O6" i="1"/>
  <c r="O344" i="1"/>
  <c r="O395" i="1"/>
  <c r="O3168" i="1"/>
  <c r="O2073" i="1"/>
  <c r="O1972" i="1"/>
  <c r="O2273" i="1"/>
  <c r="O1019" i="1"/>
  <c r="O260" i="1"/>
  <c r="O2079" i="1"/>
  <c r="O2727" i="1"/>
  <c r="O1482" i="1"/>
  <c r="O1252" i="1"/>
  <c r="O2051" i="1"/>
  <c r="O2033" i="1"/>
  <c r="O2998" i="1"/>
  <c r="O1524" i="1"/>
  <c r="O355" i="1"/>
  <c r="O2239" i="1"/>
  <c r="O2071" i="1"/>
  <c r="O1750" i="1"/>
  <c r="O1535" i="1"/>
  <c r="O1683" i="1"/>
  <c r="O2020" i="1"/>
  <c r="O297" i="1"/>
  <c r="O2195" i="1"/>
  <c r="O1954" i="1"/>
  <c r="O279" i="1"/>
  <c r="O1308" i="1"/>
  <c r="O2341" i="1"/>
  <c r="O2739" i="1"/>
  <c r="O1969" i="1"/>
  <c r="O2032" i="1"/>
  <c r="O646" i="1"/>
  <c r="O1976" i="1"/>
  <c r="O2034" i="1"/>
  <c r="O2269" i="1"/>
  <c r="O294" i="1"/>
  <c r="O2058" i="1"/>
  <c r="O1027" i="1"/>
  <c r="O330" i="1"/>
  <c r="O2074" i="1"/>
  <c r="O2312" i="1"/>
  <c r="O2067" i="1"/>
  <c r="O1313" i="1"/>
  <c r="O389" i="1"/>
  <c r="O1962" i="1"/>
  <c r="O1338" i="1"/>
  <c r="O3125" i="1"/>
  <c r="O250" i="1"/>
  <c r="O1503" i="1"/>
  <c r="O2018" i="1"/>
  <c r="O2712" i="1"/>
  <c r="O2187" i="1"/>
  <c r="O2622" i="1"/>
  <c r="O2012" i="1"/>
  <c r="O1952" i="1"/>
  <c r="O980" i="1"/>
  <c r="O261" i="1"/>
  <c r="O3559" i="1"/>
  <c r="O1960" i="1"/>
  <c r="O3840" i="1"/>
  <c r="O2049" i="1"/>
  <c r="O2338" i="1"/>
  <c r="O2728" i="1"/>
  <c r="O2247" i="1"/>
  <c r="O655" i="1"/>
  <c r="O1953" i="1"/>
  <c r="O2611" i="1"/>
  <c r="O701" i="1"/>
  <c r="O2607" i="1"/>
  <c r="O2004" i="1"/>
  <c r="O2626" i="1"/>
  <c r="O1963" i="1"/>
  <c r="O3036" i="1"/>
  <c r="O334" i="1"/>
  <c r="O2064" i="1"/>
  <c r="O691" i="1"/>
  <c r="O1971" i="1"/>
  <c r="O282" i="1"/>
  <c r="O2006" i="1"/>
  <c r="O2029" i="1"/>
  <c r="O391" i="1"/>
  <c r="O2008" i="1"/>
  <c r="O2024" i="1"/>
  <c r="O2050" i="1"/>
  <c r="O2194" i="1"/>
  <c r="O2244" i="1"/>
  <c r="O1467" i="1"/>
  <c r="O300" i="1"/>
  <c r="O1970" i="1"/>
  <c r="O271" i="1"/>
  <c r="O1007" i="1"/>
  <c r="O206" i="1"/>
  <c r="O2011" i="1"/>
  <c r="O2075" i="1"/>
  <c r="O2715" i="1"/>
  <c r="O2027" i="1"/>
  <c r="O2025" i="1"/>
  <c r="O1957" i="1"/>
  <c r="O2077" i="1"/>
  <c r="O2037" i="1"/>
  <c r="O328" i="1"/>
  <c r="O2985" i="1"/>
  <c r="O2041" i="1"/>
  <c r="O1945" i="1"/>
  <c r="O373" i="1"/>
  <c r="O1958" i="1"/>
  <c r="O2054" i="1"/>
  <c r="O1982" i="1"/>
  <c r="O2272" i="1"/>
  <c r="O2329" i="1"/>
  <c r="O2021" i="1"/>
  <c r="O2227" i="1"/>
  <c r="O1979" i="1"/>
  <c r="O2189" i="1"/>
  <c r="O1919" i="1"/>
  <c r="O1968" i="1"/>
  <c r="O2003" i="1"/>
  <c r="O1981" i="1"/>
  <c r="O1966" i="1"/>
  <c r="O2252" i="1"/>
  <c r="O2199" i="1"/>
  <c r="O644" i="1"/>
  <c r="O2036" i="1"/>
  <c r="O2613" i="1"/>
  <c r="O1946" i="1"/>
  <c r="O1943" i="1"/>
  <c r="O2645" i="1"/>
  <c r="O1947" i="1"/>
  <c r="O1956" i="1"/>
  <c r="O2072" i="1"/>
  <c r="O2013" i="1"/>
  <c r="O1517" i="1"/>
  <c r="O2066" i="1"/>
  <c r="O1975" i="1"/>
  <c r="O1980" i="1"/>
  <c r="O1480" i="1"/>
  <c r="O2015" i="1"/>
  <c r="O1950" i="1"/>
  <c r="O2078" i="1"/>
  <c r="O1973" i="1"/>
  <c r="O1014" i="1"/>
  <c r="O2016" i="1"/>
</calcChain>
</file>

<file path=xl/sharedStrings.xml><?xml version="1.0" encoding="utf-8"?>
<sst xmlns="http://schemas.openxmlformats.org/spreadsheetml/2006/main" count="33066" uniqueCount="8418">
  <si>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</si>
  <si>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</si>
  <si>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</si>
  <si>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</si>
  <si>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</si>
  <si>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</si>
  <si>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</si>
  <si>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</si>
  <si>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</si>
  <si>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</si>
  <si>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</si>
  <si>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</si>
  <si>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</si>
  <si>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</si>
  <si>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</si>
  <si>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</si>
  <si>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</si>
  <si>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</si>
  <si>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</si>
  <si>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</si>
  <si>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</si>
  <si>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</si>
  <si>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</si>
  <si>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</si>
  <si>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</si>
  <si>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</si>
  <si>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</si>
  <si>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</si>
  <si>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</si>
  <si>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</si>
  <si>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</si>
  <si>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</si>
  <si>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</si>
  <si>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</si>
  <si>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</si>
  <si>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</si>
  <si>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</si>
  <si>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</si>
  <si>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</si>
  <si>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</si>
  <si>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</si>
  <si>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</si>
  <si>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</si>
  <si>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</si>
  <si>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</si>
  <si>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</si>
  <si>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</si>
  <si>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</si>
  <si>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</si>
  <si>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</si>
  <si>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</si>
  <si>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</si>
  <si>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</si>
  <si>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</si>
  <si>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</si>
  <si>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</si>
  <si>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</si>
  <si>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</si>
  <si>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</si>
  <si>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</si>
  <si>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</si>
  <si>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</si>
  <si>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</si>
  <si>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</si>
  <si>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</si>
  <si>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</si>
  <si>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</si>
  <si>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</si>
  <si>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</si>
  <si>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</si>
  <si>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</si>
  <si>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</si>
  <si>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</si>
  <si>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</si>
  <si>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</si>
  <si>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</si>
  <si>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</si>
  <si>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</si>
  <si>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</si>
  <si>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</si>
  <si>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</si>
  <si>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</si>
  <si>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</si>
  <si>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</si>
  <si>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</si>
  <si>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</si>
  <si>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</si>
  <si>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</si>
  <si>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</si>
  <si>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</si>
  <si>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</si>
  <si>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</si>
  <si>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</si>
  <si>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</si>
  <si>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</si>
  <si>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</si>
  <si>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</si>
  <si>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</si>
  <si>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</si>
  <si>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</si>
  <si>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</si>
  <si>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</si>
  <si>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</si>
  <si>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</si>
  <si>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</si>
  <si>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</si>
  <si>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</si>
  <si>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</si>
  <si>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</si>
  <si>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</si>
  <si>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</si>
  <si>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</si>
  <si>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</si>
  <si>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</si>
  <si>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</si>
  <si>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</si>
  <si>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</si>
  <si>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</si>
  <si>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</si>
  <si>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</si>
  <si>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</si>
  <si>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</si>
  <si>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</si>
  <si>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</si>
  <si>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</si>
  <si>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</si>
  <si>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</si>
  <si>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</si>
  <si>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</si>
  <si>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</si>
  <si>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</si>
  <si>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</si>
  <si>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</si>
  <si>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</si>
  <si>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</si>
  <si>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</si>
  <si>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</si>
  <si>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</si>
  <si>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</si>
  <si>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</si>
  <si>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</si>
  <si>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</si>
  <si>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</si>
  <si>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</si>
  <si>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</si>
  <si>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</si>
  <si>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</si>
  <si>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</si>
  <si>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</si>
  <si>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</si>
  <si>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</si>
  <si>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</si>
  <si>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</si>
  <si>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</si>
  <si>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</si>
  <si>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</si>
  <si>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</si>
  <si>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</si>
  <si>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</si>
  <si>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</si>
  <si>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</si>
  <si>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</si>
  <si>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</si>
  <si>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</si>
  <si>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</si>
  <si>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</si>
  <si>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</si>
  <si>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</si>
  <si>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</si>
  <si>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</si>
  <si>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</si>
  <si>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</si>
  <si>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</si>
  <si>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</si>
  <si>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</si>
  <si>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</si>
  <si>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</si>
  <si>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</si>
  <si>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</si>
  <si>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</si>
  <si>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</si>
  <si>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</si>
  <si>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</si>
  <si>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</si>
  <si>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</si>
  <si>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</si>
  <si>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</si>
  <si>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</si>
  <si>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</si>
  <si>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</si>
  <si>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</si>
  <si>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</si>
  <si>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</si>
  <si>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</si>
  <si>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</si>
  <si>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</si>
  <si>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</si>
  <si>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</si>
  <si>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</si>
  <si>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</si>
  <si>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</si>
  <si>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</si>
  <si>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</si>
  <si>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</si>
  <si>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</si>
  <si>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</si>
  <si>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</si>
  <si>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</si>
  <si>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</si>
  <si>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</si>
  <si>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</si>
  <si>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</si>
  <si>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</si>
  <si>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</si>
  <si>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</si>
  <si>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</si>
  <si>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</si>
  <si>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</si>
  <si>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</si>
  <si>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</si>
  <si>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</si>
  <si>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</si>
  <si>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</si>
  <si>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</si>
  <si>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</si>
  <si>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</si>
  <si>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</si>
  <si>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</si>
  <si>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</si>
  <si>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</si>
  <si>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</si>
  <si>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</si>
  <si>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</si>
  <si>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</si>
  <si>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</si>
  <si>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</si>
  <si>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</si>
  <si>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</si>
  <si>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</si>
  <si>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</si>
  <si>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</si>
  <si>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</si>
  <si>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</si>
  <si>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</si>
  <si>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</si>
  <si>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</si>
  <si>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</si>
  <si>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</si>
  <si>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</si>
  <si>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</si>
  <si>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</si>
  <si>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</si>
  <si>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</si>
  <si>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</si>
  <si>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</si>
  <si>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</si>
  <si>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</si>
  <si>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</si>
  <si>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</si>
  <si>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</si>
  <si>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</si>
  <si>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</si>
  <si>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</si>
  <si>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</si>
  <si>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</si>
  <si>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</si>
  <si>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</si>
  <si>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</si>
  <si>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</si>
  <si>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</si>
  <si>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</si>
  <si>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</si>
  <si>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</si>
  <si>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</si>
  <si>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</si>
  <si>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</si>
  <si>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</si>
  <si>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</si>
  <si>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</si>
  <si>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</si>
  <si>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</si>
  <si>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</si>
  <si>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</si>
  <si>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</si>
  <si>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</si>
  <si>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</si>
  <si>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</si>
  <si>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</si>
  <si>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</si>
  <si>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</si>
  <si>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</si>
  <si>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</si>
  <si>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</si>
  <si>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</si>
  <si>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</si>
  <si>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</si>
  <si>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</si>
  <si>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</si>
  <si>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</si>
  <si>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</si>
  <si>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</si>
  <si>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</si>
  <si>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</si>
  <si>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</si>
  <si>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</si>
  <si>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</si>
  <si>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</si>
  <si>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</si>
  <si>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</si>
  <si>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</si>
  <si>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</si>
  <si>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</si>
  <si>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</si>
  <si>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</si>
  <si>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</si>
  <si>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</si>
  <si>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</si>
  <si>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</si>
  <si>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</si>
  <si>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</si>
  <si>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</si>
  <si>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</si>
  <si>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</si>
  <si>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</si>
  <si>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</si>
  <si>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</si>
  <si>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</si>
  <si>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</si>
  <si>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</si>
  <si>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</si>
  <si>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</si>
  <si>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</si>
  <si>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</si>
  <si>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</si>
  <si>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</si>
  <si>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</si>
  <si>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</si>
  <si>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</si>
  <si>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</si>
  <si>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</si>
  <si>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</si>
  <si>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</si>
  <si>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</si>
  <si>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</si>
  <si>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</si>
  <si>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</si>
  <si>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</si>
  <si>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</si>
  <si>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</si>
  <si>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</si>
  <si>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</si>
  <si>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</si>
  <si>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</si>
  <si>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</si>
  <si>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</si>
  <si>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</si>
  <si>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</si>
  <si>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</si>
  <si>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</si>
  <si>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</si>
  <si>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</si>
  <si>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</si>
  <si>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</si>
  <si>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</si>
  <si>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</si>
  <si>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</si>
  <si>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</si>
  <si>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</si>
  <si>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</si>
  <si>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</si>
  <si>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</si>
  <si>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</si>
  <si>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</si>
  <si>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</si>
  <si>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</si>
  <si>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</si>
  <si>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</si>
  <si>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</si>
  <si>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</si>
  <si>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</si>
  <si>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</si>
  <si>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</si>
  <si>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</si>
  <si>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</si>
  <si>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</si>
  <si>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</si>
  <si>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</si>
  <si>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</si>
  <si>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</si>
  <si>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</si>
  <si>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</si>
  <si>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</si>
  <si>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</si>
  <si>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</si>
  <si>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</si>
  <si>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</si>
  <si>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</si>
  <si>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</si>
  <si>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</si>
  <si>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</si>
  <si>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</si>
  <si>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</si>
  <si>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</si>
  <si>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</si>
  <si>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</si>
  <si>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</si>
  <si>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</si>
  <si>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</si>
  <si>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</si>
  <si>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</si>
  <si>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</si>
  <si>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</si>
  <si>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</si>
  <si>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</si>
  <si>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</si>
  <si>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</si>
  <si>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</si>
  <si>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</si>
  <si>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</si>
  <si>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</si>
  <si>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</si>
  <si>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</si>
  <si>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</si>
  <si>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</si>
  <si>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</si>
  <si>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</si>
  <si>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</si>
  <si>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</si>
  <si>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</si>
  <si>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</si>
  <si>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</si>
  <si>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</si>
  <si>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</si>
  <si>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</si>
  <si>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</si>
  <si>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</si>
  <si>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</si>
  <si>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</si>
  <si>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</si>
  <si>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</si>
  <si>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</si>
  <si>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</si>
  <si>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</si>
  <si>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</si>
  <si>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</si>
  <si>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</si>
  <si>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</si>
  <si>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</si>
  <si>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</si>
  <si>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</si>
  <si>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</si>
  <si>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</si>
  <si>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</si>
  <si>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</si>
  <si>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</si>
  <si>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</si>
  <si>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</si>
  <si>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</si>
  <si>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</si>
  <si>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</si>
  <si>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</si>
  <si>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</si>
  <si>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</si>
  <si>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</si>
  <si>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</si>
  <si>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</si>
  <si>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</si>
  <si>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</si>
  <si>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</si>
  <si>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</si>
  <si>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</si>
  <si>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</si>
  <si>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</si>
  <si>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</si>
  <si>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</si>
  <si>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</si>
  <si>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</si>
  <si>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</si>
  <si>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</si>
  <si>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</si>
  <si>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</si>
  <si>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</si>
  <si>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</si>
  <si>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</si>
  <si>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</si>
  <si>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</si>
  <si>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</si>
  <si>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</si>
  <si>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</si>
  <si>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</si>
  <si>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</si>
  <si>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</si>
  <si>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</si>
  <si>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</si>
  <si>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</si>
  <si>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</si>
  <si>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</si>
  <si>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</si>
  <si>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</si>
  <si>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</si>
  <si>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</si>
  <si>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</si>
  <si>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</si>
  <si>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</si>
  <si>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</si>
  <si>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</si>
  <si>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</si>
  <si>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</si>
  <si>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</si>
  <si>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</si>
  <si>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</si>
  <si>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</si>
  <si>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</si>
  <si>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</si>
  <si>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</si>
  <si>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</si>
  <si>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</si>
  <si>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</si>
  <si>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</si>
  <si>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</si>
  <si>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</si>
  <si>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</si>
  <si>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</si>
  <si>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</si>
  <si>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</si>
  <si>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</si>
  <si>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</si>
  <si>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</si>
  <si>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</si>
  <si>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</si>
  <si>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</si>
  <si>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</si>
  <si>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</si>
  <si>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</si>
  <si>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</si>
  <si>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</si>
  <si>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</si>
  <si>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</si>
  <si>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</si>
  <si>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</si>
  <si>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</si>
  <si>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</si>
  <si>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</si>
  <si>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</si>
  <si>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</si>
  <si>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</si>
  <si>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</si>
  <si>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</si>
  <si>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</si>
  <si>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</si>
  <si>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</si>
  <si>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</si>
  <si>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</si>
  <si>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</si>
  <si>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</si>
  <si>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</si>
  <si>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</si>
  <si>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</si>
  <si>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</si>
  <si>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</si>
  <si>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</si>
  <si>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</si>
  <si>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</si>
  <si>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</si>
  <si>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</si>
  <si>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</si>
  <si>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</si>
  <si>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</si>
  <si>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</si>
  <si>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</si>
  <si>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</si>
  <si>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</si>
  <si>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</si>
  <si>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</si>
  <si>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</si>
  <si>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</si>
  <si>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</si>
  <si>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</si>
  <si>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</si>
  <si>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</si>
  <si>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</si>
  <si>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</si>
  <si>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</si>
  <si>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</si>
  <si>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</si>
  <si>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</si>
  <si>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</si>
  <si>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</si>
  <si>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</si>
  <si>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</si>
  <si>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</si>
  <si>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</si>
  <si>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</si>
  <si>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</si>
  <si>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</si>
  <si>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</si>
  <si>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</si>
  <si>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</si>
  <si>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</si>
  <si>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</si>
  <si>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</si>
  <si>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</si>
  <si>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</si>
  <si>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</si>
  <si>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</si>
  <si>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</si>
  <si>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</si>
  <si>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</si>
  <si>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</si>
  <si>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</si>
  <si>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</si>
  <si>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</si>
  <si>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</si>
  <si>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</si>
  <si>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</si>
  <si>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</si>
  <si>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</si>
  <si>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</si>
  <si>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</si>
  <si>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</si>
  <si>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</si>
  <si>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</si>
  <si>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</si>
  <si>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</si>
  <si>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</si>
  <si>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</si>
  <si>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</si>
  <si>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</si>
  <si>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</si>
  <si>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</si>
  <si>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</si>
  <si>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</si>
  <si>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</si>
  <si>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</si>
  <si>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</si>
  <si>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</si>
  <si>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</si>
  <si>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</si>
  <si>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</si>
  <si>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</si>
  <si>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</si>
  <si>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</si>
  <si>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</si>
  <si>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</si>
  <si>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</si>
  <si>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</si>
  <si>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</si>
  <si>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</si>
  <si>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</si>
  <si>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</si>
  <si>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</si>
  <si>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</si>
  <si>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</si>
  <si>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</si>
  <si>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</si>
  <si>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</si>
  <si>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</si>
  <si>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</si>
  <si>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</si>
  <si>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</si>
  <si>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</si>
  <si>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</si>
  <si>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</si>
  <si>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</si>
  <si>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</si>
  <si>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</si>
  <si>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</si>
  <si>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</si>
  <si>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</si>
  <si>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</si>
  <si>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</si>
  <si>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</si>
  <si>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</si>
  <si>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</si>
  <si>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</si>
  <si>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</si>
  <si>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</si>
  <si>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</si>
  <si>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</si>
  <si>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</si>
  <si>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</si>
  <si>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</si>
  <si>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</si>
  <si>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</si>
  <si>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</si>
  <si>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</si>
  <si>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</si>
  <si>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</si>
  <si>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</si>
  <si>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</si>
  <si>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</si>
  <si>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</si>
  <si>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</si>
  <si>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</si>
  <si>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</si>
  <si>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</si>
  <si>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</si>
  <si>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</si>
  <si>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</si>
  <si>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</si>
  <si>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</si>
  <si>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</si>
  <si>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</si>
  <si>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</si>
  <si>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</si>
  <si>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</si>
  <si>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</si>
  <si>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</si>
  <si>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</si>
  <si>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</si>
  <si>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</si>
  <si>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</si>
  <si>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</si>
  <si>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</si>
  <si>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</si>
  <si>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</si>
  <si>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</si>
  <si>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</si>
  <si>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</si>
  <si>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</si>
  <si>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</si>
  <si>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</si>
  <si>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</si>
  <si>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</si>
  <si>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</si>
  <si>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</si>
  <si>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</si>
  <si>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</si>
  <si>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</si>
  <si>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</si>
  <si>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</si>
  <si>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</si>
  <si>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</si>
  <si>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</si>
  <si>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</si>
  <si>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</si>
  <si>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</si>
  <si>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</si>
  <si>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</si>
  <si>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</si>
  <si>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</si>
  <si>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</si>
  <si>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</si>
  <si>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</si>
  <si>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</si>
  <si>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</si>
  <si>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</si>
  <si>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</si>
  <si>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</si>
  <si>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</si>
  <si>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</si>
  <si>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</si>
  <si>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</si>
  <si>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</si>
  <si>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</si>
  <si>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</si>
  <si>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</si>
  <si>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</si>
  <si>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</si>
  <si>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</si>
  <si>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</si>
  <si>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</si>
  <si>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</si>
  <si>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</si>
  <si>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</si>
  <si>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</si>
  <si>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</si>
  <si>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</si>
  <si>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</si>
  <si>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</si>
  <si>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</si>
  <si>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</si>
  <si>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</si>
  <si>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</si>
  <si>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</si>
  <si>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</si>
  <si>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</si>
  <si>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</si>
  <si>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</si>
  <si>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</si>
  <si>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</si>
  <si>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</si>
  <si>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</si>
  <si>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</si>
  <si>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</si>
  <si>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</si>
  <si>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</si>
  <si>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</si>
  <si>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</si>
  <si>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</si>
  <si>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</si>
  <si>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</si>
  <si>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</si>
  <si>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</si>
  <si>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</si>
  <si>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</si>
  <si>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</si>
  <si>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</si>
  <si>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</si>
  <si>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</si>
  <si>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</si>
  <si>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</si>
  <si>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</si>
  <si>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</si>
  <si>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</si>
  <si>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</si>
  <si>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</si>
  <si>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</si>
  <si>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</si>
  <si>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</si>
  <si>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</si>
  <si>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</si>
  <si>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</si>
  <si>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</si>
  <si>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</si>
  <si>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</si>
  <si>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</si>
  <si>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</si>
  <si>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</si>
  <si>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</si>
  <si>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</si>
  <si>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</si>
  <si>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</si>
  <si>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</si>
  <si>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</si>
  <si>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</si>
  <si>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</si>
  <si>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</si>
  <si>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</si>
  <si>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</si>
  <si>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</si>
  <si>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</si>
  <si>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</si>
  <si>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</si>
  <si>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</si>
  <si>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</si>
  <si>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</si>
  <si>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</si>
  <si>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</si>
  <si>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</si>
  <si>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</si>
  <si>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</si>
  <si>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</si>
  <si>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</si>
  <si>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</si>
  <si>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</si>
  <si>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</si>
  <si>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</si>
  <si>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</si>
  <si>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</si>
  <si>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</si>
  <si>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</si>
  <si>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</si>
  <si>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</si>
  <si>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</si>
  <si>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</si>
  <si>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</si>
  <si>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</si>
  <si>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</si>
  <si>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</si>
  <si>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</si>
  <si>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</si>
  <si>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</si>
  <si>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</si>
  <si>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</si>
  <si>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</si>
  <si>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</si>
  <si>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</si>
  <si>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</si>
  <si>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</si>
  <si>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</si>
  <si>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</si>
  <si>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</si>
  <si>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</si>
  <si>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</si>
  <si>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</si>
  <si>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</si>
  <si>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</si>
  <si>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</si>
  <si>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</si>
  <si>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</si>
  <si>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</si>
  <si>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</si>
  <si>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</si>
  <si>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</si>
  <si>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</si>
  <si>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</si>
  <si>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</si>
  <si>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</si>
  <si>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</si>
  <si>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</si>
  <si>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</si>
  <si>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</si>
  <si>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</si>
  <si>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</si>
  <si>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</si>
  <si>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</si>
  <si>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</si>
  <si>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</si>
  <si>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</si>
  <si>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</si>
  <si>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</si>
  <si>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</si>
  <si>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</si>
  <si>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</si>
  <si>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</si>
  <si>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</si>
  <si>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</si>
  <si>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</si>
  <si>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</si>
  <si>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</si>
  <si>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</si>
  <si>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</si>
  <si>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</si>
  <si>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</si>
  <si>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</si>
  <si>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</si>
  <si>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</si>
  <si>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</si>
  <si>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</si>
  <si>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</si>
  <si>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</si>
  <si>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</si>
  <si>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</si>
  <si>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</si>
  <si>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</si>
  <si>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</si>
  <si>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</si>
  <si>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</si>
  <si>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</si>
  <si>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</si>
  <si>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</si>
  <si>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</si>
  <si>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</si>
  <si>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</si>
  <si>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</si>
  <si>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</si>
  <si>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</si>
  <si>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</si>
  <si>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</si>
  <si>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</si>
  <si>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</si>
  <si>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</si>
  <si>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</si>
  <si>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</si>
  <si>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</si>
  <si>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</si>
  <si>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</si>
  <si>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</si>
  <si>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</si>
  <si>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</si>
  <si>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</si>
  <si>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</si>
  <si>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</si>
  <si>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</si>
  <si>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</si>
  <si>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</si>
  <si>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</si>
  <si>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</si>
  <si>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</si>
  <si>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</si>
  <si>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</si>
  <si>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</si>
  <si>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</si>
  <si>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</si>
  <si>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</si>
  <si>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</si>
  <si>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</si>
  <si>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</si>
  <si>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</si>
  <si>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</si>
  <si>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</si>
  <si>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</si>
  <si>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</si>
  <si>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</si>
  <si>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</si>
  <si>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</si>
  <si>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</si>
  <si>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</si>
  <si>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</si>
  <si>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</si>
  <si>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</si>
  <si>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</si>
  <si>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</si>
  <si>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</si>
  <si>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</si>
  <si>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</si>
  <si>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</si>
  <si>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</si>
  <si>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</si>
  <si>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</si>
  <si>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</si>
  <si>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</si>
  <si>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</si>
  <si>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</si>
  <si>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</si>
  <si>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</si>
  <si>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</si>
  <si>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</si>
  <si>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</si>
  <si>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</si>
  <si>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</si>
  <si>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</si>
  <si>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</si>
  <si>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</si>
  <si>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</si>
  <si>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</si>
  <si>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</si>
  <si>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</si>
  <si>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</si>
  <si>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</si>
  <si>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</si>
  <si>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</si>
  <si>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</si>
  <si>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</si>
  <si>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</si>
  <si>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</si>
  <si>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</si>
  <si>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</si>
  <si>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</si>
  <si>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</si>
  <si>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</si>
  <si>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</si>
  <si>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</si>
  <si>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</si>
  <si>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</si>
  <si>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</si>
  <si>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</si>
  <si>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</si>
  <si>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</si>
  <si>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</si>
  <si>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</si>
  <si>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</si>
  <si>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</si>
  <si>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</si>
  <si>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</si>
  <si>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</si>
  <si>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</si>
  <si>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</si>
  <si>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</si>
  <si>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</si>
  <si>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</si>
  <si>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</si>
  <si>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</si>
  <si>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</si>
  <si>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</si>
  <si>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</si>
  <si>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</si>
  <si>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</si>
  <si>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</si>
  <si>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</si>
  <si>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</si>
  <si>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</si>
  <si>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</si>
  <si>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</si>
  <si>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</si>
  <si>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</si>
  <si>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</si>
  <si>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</si>
  <si>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</si>
  <si>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</si>
  <si>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</si>
  <si>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</si>
  <si>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</si>
  <si>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</si>
  <si>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</si>
  <si>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</si>
  <si>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</si>
  <si>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</si>
  <si>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</si>
  <si>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</si>
  <si>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</si>
  <si>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</si>
  <si>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</si>
  <si>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</si>
  <si>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</si>
  <si>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</si>
  <si>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</si>
  <si>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</si>
  <si>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</si>
  <si>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</si>
  <si>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</si>
  <si>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</si>
  <si>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</si>
  <si>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</si>
  <si>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</si>
  <si>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</si>
  <si>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</si>
  <si>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</si>
  <si>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</si>
  <si>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</si>
  <si>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</si>
  <si>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</si>
  <si>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</si>
  <si>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</si>
  <si>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</si>
  <si>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</si>
  <si>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</si>
  <si>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</si>
  <si>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</si>
  <si>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</si>
  <si>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</si>
  <si>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</si>
  <si>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</si>
  <si>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</si>
  <si>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</si>
  <si>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</si>
  <si>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</si>
  <si>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</si>
  <si>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</si>
  <si>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</si>
  <si>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</si>
  <si>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</si>
  <si>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</si>
  <si>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</si>
  <si>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</si>
  <si>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</si>
  <si>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</si>
  <si>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</si>
  <si>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</si>
  <si>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</si>
  <si>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</si>
  <si>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</si>
  <si>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</si>
  <si>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</si>
  <si>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</si>
  <si>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</si>
  <si>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</si>
  <si>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</si>
  <si>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</si>
  <si>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</si>
  <si>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</si>
  <si>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</si>
  <si>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</si>
  <si>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</si>
  <si>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</si>
  <si>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</si>
  <si>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</si>
  <si>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</si>
  <si>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</si>
  <si>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</si>
  <si>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</si>
  <si>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</si>
  <si>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</si>
  <si>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</si>
  <si>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</si>
  <si>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</si>
  <si>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</si>
  <si>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</si>
  <si>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</si>
  <si>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</si>
  <si>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</si>
  <si>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</si>
  <si>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</si>
  <si>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</si>
  <si>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</si>
  <si>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</si>
  <si>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</si>
  <si>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</si>
  <si>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</si>
  <si>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</si>
  <si>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</si>
  <si>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</si>
  <si>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</si>
  <si>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</si>
  <si>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</si>
  <si>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</si>
  <si>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</si>
  <si>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</si>
  <si>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</si>
  <si>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</si>
  <si>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</si>
  <si>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</si>
  <si>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</si>
  <si>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</si>
  <si>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</si>
  <si>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</si>
  <si>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</si>
  <si>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</si>
  <si>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</si>
  <si>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</si>
  <si>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</si>
  <si>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</si>
  <si>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</si>
  <si>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</si>
  <si>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</si>
  <si>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</si>
  <si>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</si>
  <si>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</si>
  <si>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</si>
  <si>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</si>
  <si>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</si>
  <si>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</si>
  <si>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</si>
  <si>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</si>
  <si>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</si>
  <si>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</si>
  <si>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</si>
  <si>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</si>
  <si>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</si>
  <si>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</si>
  <si>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</si>
  <si>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</si>
  <si>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</si>
  <si>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</si>
  <si>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</si>
  <si>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</si>
  <si>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</si>
  <si>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</si>
  <si>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</si>
  <si>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</si>
  <si>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</si>
  <si>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</si>
  <si>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</si>
  <si>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</si>
  <si>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</si>
  <si>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</si>
  <si>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</si>
  <si>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</si>
  <si>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</si>
  <si>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</si>
  <si>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</si>
  <si>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</si>
  <si>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</si>
  <si>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</si>
  <si>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</si>
  <si>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</si>
  <si>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</si>
  <si>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</si>
  <si>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</si>
  <si>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</si>
  <si>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</si>
  <si>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</si>
  <si>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</si>
  <si>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</si>
  <si>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</si>
  <si>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</si>
  <si>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</si>
  <si>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</si>
  <si>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</si>
  <si>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</si>
  <si>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</si>
  <si>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</si>
  <si>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</si>
  <si>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</si>
  <si>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</si>
  <si>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</si>
  <si>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</si>
  <si>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</si>
  <si>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</si>
  <si>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</si>
  <si>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</si>
  <si>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</si>
  <si>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</si>
  <si>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</si>
  <si>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</si>
  <si>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</si>
  <si>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</si>
  <si>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</si>
  <si>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</si>
  <si>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</si>
  <si>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</si>
  <si>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</si>
  <si>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</si>
  <si>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</si>
  <si>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</si>
  <si>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</si>
  <si>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</si>
  <si>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</si>
  <si>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</si>
  <si>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</si>
  <si>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</si>
  <si>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</si>
  <si>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</si>
  <si>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</si>
  <si>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</si>
  <si>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</si>
  <si>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</si>
  <si>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</si>
  <si>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</si>
  <si>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</si>
  <si>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</si>
  <si>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</si>
  <si>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</si>
  <si>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</si>
  <si>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</si>
  <si>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</si>
  <si>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</si>
  <si>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</si>
  <si>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</si>
  <si>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</si>
  <si>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</si>
  <si>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</si>
  <si>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</si>
  <si>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</si>
  <si>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</si>
  <si>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</si>
  <si>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</si>
  <si>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</si>
  <si>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</si>
  <si>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</si>
  <si>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</si>
  <si>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</si>
  <si>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</si>
  <si>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</si>
  <si>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</si>
  <si>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</si>
  <si>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</si>
  <si>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</si>
  <si>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</si>
  <si>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</si>
  <si>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</si>
  <si>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</si>
  <si>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</si>
  <si>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</si>
  <si>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</si>
  <si>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</si>
  <si>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</si>
  <si>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</si>
  <si>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</si>
  <si>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</si>
  <si>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</si>
  <si>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</si>
  <si>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</si>
  <si>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</si>
  <si>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</si>
  <si>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</si>
  <si>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</si>
  <si>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</si>
  <si>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</si>
  <si>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</si>
  <si>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</si>
  <si>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</si>
  <si>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</si>
  <si>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</si>
  <si>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</si>
  <si>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</si>
  <si>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</si>
  <si>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</si>
  <si>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</si>
  <si>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</si>
  <si>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</si>
  <si>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</si>
  <si>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</si>
  <si>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</si>
  <si>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</si>
  <si>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</si>
  <si>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</si>
  <si>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</si>
  <si>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</si>
  <si>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</si>
  <si>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</si>
  <si>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</si>
  <si>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</si>
  <si>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</si>
  <si>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</si>
  <si>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</si>
  <si>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</si>
  <si>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</si>
  <si>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</si>
  <si>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</si>
  <si>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</si>
  <si>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</si>
  <si>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</si>
  <si>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</si>
  <si>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</si>
  <si>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</si>
  <si>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</si>
  <si>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</si>
  <si>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</si>
  <si>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</si>
  <si>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</si>
  <si>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</si>
  <si>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</si>
  <si>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</si>
  <si>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</si>
  <si>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</si>
  <si>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</si>
  <si>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</si>
  <si>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</si>
  <si>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</si>
  <si>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</si>
  <si>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</si>
  <si>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</si>
  <si>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</si>
  <si>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</si>
  <si>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</si>
  <si>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</si>
  <si>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</si>
  <si>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</si>
  <si>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</si>
  <si>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</si>
  <si>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</si>
  <si>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</si>
  <si>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</si>
  <si>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</si>
  <si>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</si>
  <si>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</si>
  <si>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</si>
  <si>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</si>
  <si>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</si>
  <si>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</si>
  <si>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</si>
  <si>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</si>
  <si>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</si>
  <si>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</si>
  <si>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</si>
  <si>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</si>
  <si>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</si>
  <si>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</si>
  <si>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</si>
  <si>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</si>
  <si>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</si>
  <si>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</si>
  <si>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</si>
  <si>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</si>
  <si>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</si>
  <si>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</si>
  <si>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</si>
  <si>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</si>
  <si>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</si>
  <si>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</si>
  <si>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</si>
  <si>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</si>
  <si>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</si>
  <si>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</si>
  <si>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</si>
  <si>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</si>
  <si>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</si>
  <si>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</si>
  <si>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</si>
  <si>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</si>
  <si>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</si>
  <si>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</si>
  <si>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</si>
  <si>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</si>
  <si>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</si>
  <si>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</si>
  <si>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</si>
  <si>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</si>
  <si>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</si>
  <si>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</si>
  <si>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</si>
  <si>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</si>
  <si>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</si>
  <si>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</si>
  <si>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</si>
  <si>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</si>
  <si>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</si>
  <si>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</si>
  <si>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</si>
  <si>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</si>
  <si>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</si>
  <si>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</si>
  <si>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</si>
  <si>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</si>
  <si>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</si>
  <si>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</si>
  <si>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</si>
  <si>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</si>
  <si>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</si>
  <si>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</si>
  <si>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</si>
  <si>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</si>
  <si>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</si>
  <si>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</si>
  <si>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</si>
  <si>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</si>
  <si>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</si>
  <si>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</si>
  <si>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</si>
  <si>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</si>
  <si>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</si>
  <si>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</si>
  <si>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</si>
  <si>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</si>
  <si>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</si>
  <si>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</si>
  <si>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</si>
  <si>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</si>
  <si>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</si>
  <si>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</si>
  <si>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</si>
  <si>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</si>
  <si>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</si>
  <si>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</si>
  <si>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</si>
  <si>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</si>
  <si>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</si>
  <si>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</si>
  <si>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</si>
  <si>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</si>
  <si>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</si>
  <si>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</si>
  <si>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</si>
  <si>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</si>
  <si>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</si>
  <si>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</si>
  <si>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</si>
  <si>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</si>
  <si>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</si>
  <si>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</si>
  <si>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</si>
  <si>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</si>
  <si>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</si>
  <si>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</si>
  <si>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</si>
  <si>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</si>
  <si>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</si>
  <si>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</si>
  <si>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</si>
  <si>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</si>
  <si>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</si>
  <si>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</si>
  <si>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</si>
  <si>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</si>
  <si>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</si>
  <si>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</si>
  <si>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</si>
  <si>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</si>
  <si>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</si>
  <si>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</si>
  <si>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</si>
  <si>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</si>
  <si>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</si>
  <si>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</si>
  <si>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</si>
  <si>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</si>
  <si>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</si>
  <si>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</si>
  <si>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</si>
  <si>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</si>
  <si>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</si>
  <si>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</si>
  <si>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</si>
  <si>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</si>
  <si>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</si>
  <si>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</si>
  <si>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</si>
  <si>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</si>
  <si>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</si>
  <si>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</si>
  <si>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</si>
  <si>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</si>
  <si>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</si>
  <si>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</si>
  <si>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</si>
  <si>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</si>
  <si>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</si>
  <si>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</si>
  <si>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</si>
  <si>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</si>
  <si>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</si>
  <si>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</si>
  <si>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</si>
  <si>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</si>
  <si>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</si>
  <si>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</si>
  <si>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</si>
  <si>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</si>
  <si>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</si>
  <si>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</si>
  <si>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</si>
  <si>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</si>
  <si>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</si>
  <si>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</si>
  <si>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</si>
  <si>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</si>
  <si>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</si>
  <si>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</si>
  <si>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</si>
  <si>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</si>
  <si>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</si>
  <si>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</si>
  <si>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</si>
  <si>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</si>
  <si>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</si>
  <si>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</si>
  <si>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</si>
  <si>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</si>
  <si>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</si>
  <si>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</si>
  <si>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</si>
  <si>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</si>
  <si>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</si>
  <si>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</si>
  <si>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</si>
  <si>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</si>
  <si>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</si>
  <si>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</si>
  <si>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</si>
  <si>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</si>
  <si>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</si>
  <si>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</si>
  <si>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</si>
  <si>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</si>
  <si>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</si>
  <si>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</si>
  <si>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</si>
  <si>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</si>
  <si>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</si>
  <si>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</si>
  <si>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</si>
  <si>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</si>
  <si>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</si>
  <si>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</si>
  <si>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</si>
  <si>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</si>
  <si>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</si>
  <si>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</si>
  <si>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</si>
  <si>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</si>
  <si>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</si>
  <si>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</si>
  <si>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</si>
  <si>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</si>
  <si>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</si>
  <si>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</si>
  <si>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</si>
  <si>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</si>
  <si>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</si>
  <si>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</si>
  <si>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</si>
  <si>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</si>
  <si>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</si>
  <si>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</si>
  <si>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</si>
  <si>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</si>
  <si>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</si>
  <si>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</si>
  <si>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</si>
  <si>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</si>
  <si>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</si>
  <si>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</si>
  <si>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</si>
  <si>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</si>
  <si>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</si>
  <si>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</si>
  <si>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</si>
  <si>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</si>
  <si>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</si>
  <si>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</si>
  <si>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</si>
  <si>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</si>
  <si>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</si>
  <si>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</si>
  <si>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</si>
  <si>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</si>
  <si>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</si>
  <si>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</si>
  <si>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</si>
  <si>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</si>
  <si>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</si>
  <si>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</si>
  <si>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</si>
  <si>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</si>
  <si>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</si>
  <si>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</si>
  <si>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</si>
  <si>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</si>
  <si>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</si>
  <si>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</si>
  <si>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</si>
  <si>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</si>
  <si>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</si>
  <si>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</si>
  <si>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</si>
  <si>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</si>
  <si>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</si>
  <si>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</si>
  <si>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</si>
  <si>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</si>
  <si>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</si>
  <si>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</si>
  <si>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</si>
  <si>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</si>
  <si>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</si>
  <si>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</si>
  <si>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</si>
  <si>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</si>
  <si>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</si>
  <si>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</si>
  <si>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</si>
  <si>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</si>
  <si>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</si>
  <si>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</si>
  <si>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</si>
  <si>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</si>
  <si>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</si>
  <si>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</si>
  <si>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</si>
  <si>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</si>
  <si>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</si>
  <si>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</si>
  <si>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</si>
  <si>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</si>
  <si>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</si>
  <si>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</si>
  <si>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</si>
  <si>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</si>
  <si>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</si>
  <si>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</si>
  <si>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</si>
  <si>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</si>
  <si>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</si>
  <si>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</si>
  <si>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</si>
  <si>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</si>
  <si>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</si>
  <si>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</si>
  <si>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</si>
  <si>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</si>
  <si>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</si>
  <si>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</si>
  <si>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</si>
  <si>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</si>
  <si>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</si>
  <si>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</si>
  <si>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</si>
  <si>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</si>
  <si>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</si>
  <si>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</si>
  <si>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</si>
  <si>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</si>
  <si>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</si>
  <si>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</si>
  <si>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</si>
  <si>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</si>
  <si>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</si>
  <si>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</si>
  <si>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</si>
  <si>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</si>
  <si>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</si>
  <si>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</si>
  <si>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</si>
  <si>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</si>
  <si>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</si>
  <si>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</si>
  <si>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</si>
  <si>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</si>
  <si>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</si>
  <si>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</si>
  <si>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</si>
  <si>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</si>
  <si>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</si>
  <si>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</si>
  <si>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</si>
  <si>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</si>
  <si>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</si>
  <si>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</si>
  <si>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</si>
  <si>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</si>
  <si>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</si>
  <si>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</si>
  <si>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</si>
  <si>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</si>
  <si>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</si>
  <si>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</si>
  <si>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</si>
  <si>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</si>
  <si>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</si>
  <si>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</si>
  <si>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</si>
  <si>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</si>
  <si>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</si>
  <si>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</si>
  <si>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</si>
  <si>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</si>
  <si>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</si>
  <si>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</si>
  <si>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</si>
  <si>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</si>
  <si>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</si>
  <si>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</si>
  <si>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</si>
  <si>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</si>
  <si>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</si>
  <si>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</si>
  <si>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</si>
  <si>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</si>
  <si>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</si>
  <si>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</si>
  <si>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</si>
  <si>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</si>
  <si>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</si>
  <si>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</si>
  <si>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</si>
  <si>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</si>
  <si>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</si>
  <si>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</si>
  <si>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</si>
  <si>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</si>
  <si>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</si>
  <si>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</si>
  <si>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</si>
  <si>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</si>
  <si>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</si>
  <si>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</si>
  <si>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</si>
  <si>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</si>
  <si>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</si>
  <si>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</si>
  <si>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</si>
  <si>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</si>
  <si>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</si>
  <si>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</si>
  <si>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</si>
  <si>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</si>
  <si>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</si>
  <si>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</si>
  <si>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</si>
  <si>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</si>
  <si>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</si>
  <si>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</si>
  <si>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</si>
  <si>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</si>
  <si>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</si>
  <si>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</si>
  <si>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</si>
  <si>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</si>
  <si>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</si>
  <si>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</si>
  <si>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</si>
  <si>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</si>
  <si>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</si>
  <si>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</si>
  <si>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</si>
  <si>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</si>
  <si>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</si>
  <si>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</si>
  <si>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</si>
  <si>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</si>
  <si>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</si>
  <si>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</si>
  <si>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</si>
  <si>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</si>
  <si>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</si>
  <si>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</si>
  <si>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</si>
  <si>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</si>
  <si>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</si>
  <si>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</si>
  <si>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</si>
  <si>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</si>
  <si>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</si>
  <si>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</si>
  <si>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</si>
  <si>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</si>
  <si>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</si>
  <si>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</si>
  <si>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</si>
  <si>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</si>
  <si>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</si>
  <si>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</si>
  <si>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</si>
  <si>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</si>
  <si>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</si>
  <si>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</si>
  <si>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</si>
  <si>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</si>
  <si>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</si>
  <si>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</si>
  <si>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</si>
  <si>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</si>
  <si>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</si>
  <si>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</si>
  <si>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</si>
  <si>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</si>
  <si>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</si>
  <si>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</si>
  <si>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</si>
  <si>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</si>
  <si>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</si>
  <si>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</si>
  <si>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</si>
  <si>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</si>
  <si>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</si>
  <si>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</si>
  <si>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</si>
  <si>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</si>
  <si>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</si>
  <si>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</si>
  <si>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</si>
  <si>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</si>
  <si>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</si>
  <si>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</si>
  <si>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</si>
  <si>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</si>
  <si>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</si>
  <si>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</si>
  <si>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</si>
  <si>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</si>
  <si>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</si>
  <si>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</si>
  <si>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</si>
  <si>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</si>
  <si>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</si>
  <si>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</si>
  <si>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</si>
  <si>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</si>
  <si>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</si>
  <si>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</si>
  <si>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</si>
  <si>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</si>
  <si>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</si>
  <si>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</si>
  <si>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</si>
  <si>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</si>
  <si>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</si>
  <si>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</si>
  <si>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</si>
  <si>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</si>
  <si>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</si>
  <si>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</si>
  <si>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</si>
  <si>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</si>
  <si>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</si>
  <si>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</si>
  <si>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</si>
  <si>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</si>
  <si>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</si>
  <si>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</si>
  <si>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</si>
  <si>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</si>
  <si>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</si>
  <si>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</si>
  <si>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</si>
  <si>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</si>
  <si>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</si>
  <si>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</si>
  <si>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</si>
  <si>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</si>
  <si>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</si>
  <si>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</si>
  <si>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</si>
  <si>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</si>
  <si>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</si>
  <si>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</si>
  <si>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</si>
  <si>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</si>
  <si>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</si>
  <si>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</si>
  <si>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</si>
  <si>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</si>
  <si>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</si>
  <si>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</si>
  <si>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</si>
  <si>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</si>
  <si>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</si>
  <si>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</si>
  <si>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</si>
  <si>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</si>
  <si>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</si>
  <si>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</si>
  <si>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</si>
  <si>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</si>
  <si>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</si>
  <si>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</si>
  <si>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</si>
  <si>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</si>
  <si>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</si>
  <si>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</si>
  <si>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</si>
  <si>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</si>
  <si>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</si>
  <si>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</si>
  <si>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</si>
  <si>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</si>
  <si>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</si>
  <si>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</si>
  <si>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</si>
  <si>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</si>
  <si>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</si>
  <si>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</si>
  <si>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</si>
  <si>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</si>
  <si>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</si>
  <si>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</si>
  <si>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</si>
  <si>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</si>
  <si>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</si>
  <si>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</si>
  <si>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</si>
  <si>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</si>
  <si>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</si>
  <si>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</si>
  <si>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</si>
  <si>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</si>
  <si>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</si>
  <si>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</si>
  <si>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</si>
  <si>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</si>
  <si>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</si>
  <si>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</si>
  <si>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</si>
  <si>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</si>
  <si>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</si>
  <si>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</si>
  <si>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</si>
  <si>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</si>
  <si>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</si>
  <si>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</si>
  <si>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</si>
  <si>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</si>
  <si>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</si>
  <si>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</si>
  <si>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</si>
  <si>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</si>
  <si>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</si>
  <si>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</si>
  <si>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</si>
  <si>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</si>
  <si>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</si>
  <si>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</si>
  <si>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</si>
  <si>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</si>
  <si>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</si>
  <si>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</si>
  <si>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</si>
  <si>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</si>
  <si>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</si>
  <si>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</si>
  <si>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</si>
  <si>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</si>
  <si>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</si>
  <si>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</si>
  <si>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</si>
  <si>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</si>
  <si>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</si>
  <si>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</si>
  <si>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</si>
  <si>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</si>
  <si>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</si>
  <si>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</si>
  <si>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</si>
  <si>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</si>
  <si>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</si>
  <si>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</si>
  <si>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</si>
  <si>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</si>
  <si>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</si>
  <si>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</si>
  <si>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</si>
  <si>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</si>
  <si>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</si>
  <si>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</si>
  <si>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</si>
  <si>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</si>
  <si>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</si>
  <si>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</si>
  <si>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</si>
  <si>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</si>
  <si>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</si>
  <si>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</si>
  <si>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</si>
  <si>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</si>
  <si>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</si>
  <si>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</si>
  <si>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</si>
  <si>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</si>
  <si>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</si>
  <si>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</si>
  <si>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</si>
  <si>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</si>
  <si>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</si>
  <si>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</si>
  <si>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</si>
  <si>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</si>
  <si>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</si>
  <si>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</si>
  <si>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</si>
  <si>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</si>
  <si>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</si>
  <si>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</si>
  <si>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</si>
  <si>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</si>
  <si>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</si>
  <si>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</si>
  <si>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</si>
  <si>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</si>
  <si>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</si>
  <si>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</si>
  <si>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</si>
  <si>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</si>
  <si>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</si>
  <si>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</si>
  <si>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</si>
  <si>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</si>
  <si>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</si>
  <si>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</si>
  <si>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</si>
  <si>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</si>
  <si>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</si>
  <si>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</si>
  <si>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</si>
  <si>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</si>
  <si>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</si>
  <si>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</si>
  <si>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</si>
  <si>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</si>
  <si>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</si>
  <si>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</si>
  <si>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</si>
  <si>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</si>
  <si>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</si>
  <si>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</si>
  <si>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</si>
  <si>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</si>
  <si>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</si>
  <si>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</si>
  <si>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</si>
  <si>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</si>
  <si>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</si>
  <si>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</si>
  <si>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</si>
  <si>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</si>
  <si>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</si>
  <si>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</si>
  <si>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</si>
  <si>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</si>
  <si>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</si>
  <si>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</si>
  <si>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</si>
  <si>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</si>
  <si>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</si>
  <si>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</si>
  <si>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</si>
  <si>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</si>
  <si>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</si>
  <si>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</si>
  <si>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</si>
  <si>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</si>
  <si>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</si>
  <si>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</si>
  <si>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</si>
  <si>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</si>
  <si>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</si>
  <si>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</si>
  <si>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</si>
  <si>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</si>
  <si>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</si>
  <si>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</si>
  <si>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</si>
  <si>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</si>
  <si>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</si>
  <si>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</si>
  <si>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</si>
  <si>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</si>
  <si>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</si>
  <si>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</si>
  <si>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</si>
  <si>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</si>
  <si>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</si>
  <si>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</si>
  <si>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</si>
  <si>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</si>
  <si>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</si>
  <si>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</si>
  <si>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</si>
  <si>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</si>
  <si>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</si>
  <si>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</si>
  <si>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</si>
  <si>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</si>
  <si>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</si>
  <si>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</si>
  <si>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</si>
  <si>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</si>
  <si>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</si>
  <si>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</si>
  <si>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</si>
  <si>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</si>
  <si>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</si>
  <si>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</si>
  <si>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</si>
  <si>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</si>
  <si>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</si>
  <si>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</si>
  <si>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</si>
  <si>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</si>
  <si>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</si>
  <si>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</si>
  <si>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</si>
  <si>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</si>
  <si>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</si>
  <si>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</si>
  <si>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</si>
  <si>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</si>
  <si>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</si>
  <si>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</si>
  <si>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</si>
  <si>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</si>
  <si>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</si>
  <si>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</si>
  <si>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</si>
  <si>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</si>
  <si>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</si>
  <si>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</si>
  <si>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</si>
  <si>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</si>
  <si>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</si>
  <si>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</si>
  <si>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</si>
  <si>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</si>
  <si>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</si>
  <si>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</si>
  <si>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</si>
  <si>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</si>
  <si>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</si>
  <si>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</si>
  <si>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</si>
  <si>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</si>
  <si>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</si>
  <si>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</si>
  <si>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</si>
  <si>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</si>
  <si>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</si>
  <si>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</si>
  <si>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</si>
  <si>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</si>
  <si>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</si>
  <si>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</si>
  <si>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</si>
  <si>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</si>
  <si>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</si>
  <si>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</si>
  <si>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</si>
  <si>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</si>
  <si>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</si>
  <si>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</si>
  <si>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</si>
  <si>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</si>
  <si>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</si>
  <si>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</si>
  <si>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</si>
  <si>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</si>
  <si>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</si>
  <si>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</si>
  <si>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</si>
  <si>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</si>
  <si>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</si>
  <si>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</si>
  <si>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</si>
  <si>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</si>
  <si>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</si>
  <si>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</si>
  <si>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</si>
  <si>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</si>
  <si>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</si>
  <si>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</si>
  <si>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</si>
  <si>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</si>
  <si>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</si>
  <si>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</si>
  <si>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</si>
  <si>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</si>
  <si>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</si>
  <si>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</si>
  <si>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</si>
  <si>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</si>
  <si>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</si>
  <si>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</si>
  <si>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</si>
  <si>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</si>
  <si>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</si>
  <si>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</si>
  <si>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</si>
  <si>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</si>
  <si>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</si>
  <si>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</si>
  <si>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</si>
  <si>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</si>
  <si>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</si>
  <si>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</si>
  <si>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</si>
  <si>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</si>
  <si>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</si>
  <si>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</si>
  <si>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</si>
  <si>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</si>
  <si>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</si>
  <si>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</si>
  <si>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</si>
  <si>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</si>
  <si>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</si>
  <si>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</si>
  <si>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</si>
  <si>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</si>
  <si>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</si>
  <si>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</si>
  <si>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</si>
  <si>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</si>
  <si>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</si>
  <si>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</si>
  <si>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</si>
  <si>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</si>
  <si>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</si>
  <si>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</si>
  <si>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</si>
  <si>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</si>
  <si>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</si>
  <si>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</si>
  <si>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</si>
  <si>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</si>
  <si>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</si>
  <si>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</si>
  <si>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</si>
  <si>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</si>
  <si>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</si>
  <si>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</si>
  <si>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</si>
  <si>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</si>
  <si>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</si>
  <si>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</si>
  <si>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</si>
  <si>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</si>
  <si>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</si>
  <si>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</si>
  <si>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</si>
  <si>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</si>
  <si>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</si>
  <si>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</si>
  <si>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</si>
  <si>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</si>
  <si>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</si>
  <si>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</si>
  <si>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</si>
  <si>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</si>
  <si>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</si>
  <si>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</si>
  <si>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</si>
  <si>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</si>
  <si>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</si>
  <si>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</si>
  <si>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</si>
  <si>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</si>
  <si>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</si>
  <si>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</si>
  <si>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</si>
  <si>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</si>
  <si>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</si>
  <si>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</si>
  <si>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</si>
  <si>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</si>
  <si>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</si>
  <si>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</si>
  <si>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</si>
  <si>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</si>
  <si>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</si>
  <si>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</si>
  <si>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</si>
  <si>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</si>
  <si>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</si>
  <si>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</si>
  <si>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</si>
  <si>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</si>
  <si>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</si>
  <si>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</si>
  <si>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</si>
  <si>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</si>
  <si>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</si>
  <si>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</si>
  <si>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</si>
  <si>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</si>
  <si>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</si>
  <si>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</si>
  <si>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</si>
  <si>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</si>
  <si>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</si>
  <si>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</si>
  <si>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</si>
  <si>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</si>
  <si>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</si>
  <si>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</si>
  <si>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</si>
  <si>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</si>
  <si>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</si>
  <si>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</si>
  <si>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</si>
  <si>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</si>
  <si>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</si>
  <si>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</si>
  <si>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</si>
  <si>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</si>
  <si>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</si>
  <si>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</si>
  <si>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</si>
  <si>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</si>
  <si>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</si>
  <si>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</si>
  <si>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</si>
  <si>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</si>
  <si>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</si>
  <si>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</si>
  <si>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</si>
  <si>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</si>
  <si>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</si>
  <si>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</si>
  <si>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</si>
  <si>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</si>
  <si>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</si>
  <si>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</si>
  <si>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</si>
  <si>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</si>
  <si>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</si>
  <si>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</si>
  <si>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</si>
  <si>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</si>
  <si>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</si>
  <si>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</si>
  <si>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</si>
  <si>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</si>
  <si>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</si>
  <si>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</si>
  <si>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</si>
  <si>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</si>
  <si>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</si>
  <si>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</si>
  <si>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</si>
  <si>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</si>
  <si>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</si>
  <si>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</si>
  <si>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</si>
  <si>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</si>
  <si>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</si>
  <si>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</si>
  <si>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</si>
  <si>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</si>
  <si>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</si>
  <si>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</si>
  <si>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</si>
  <si>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</si>
  <si>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</si>
  <si>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</si>
  <si>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</si>
  <si>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</si>
  <si>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</si>
  <si>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</si>
  <si>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</si>
  <si>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</si>
  <si>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</si>
  <si>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</si>
  <si>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</si>
  <si>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</si>
  <si>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</si>
  <si>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</si>
  <si>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</si>
  <si>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</si>
  <si>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</si>
  <si>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</si>
  <si>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</si>
  <si>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</si>
  <si>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</si>
  <si>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</si>
  <si>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</si>
  <si>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</si>
  <si>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</si>
  <si>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</si>
  <si>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</si>
  <si>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</si>
  <si>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</si>
  <si>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</si>
  <si>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</si>
  <si>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</si>
  <si>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</si>
  <si>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</si>
  <si>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</si>
  <si>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</si>
  <si>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</si>
  <si>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</si>
  <si>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</si>
  <si>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</si>
  <si>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</si>
  <si>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</si>
  <si>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</si>
  <si>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</si>
  <si>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</si>
  <si>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</si>
  <si>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</si>
  <si>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</si>
  <si>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</si>
  <si>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</si>
  <si>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</si>
  <si>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</si>
  <si>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</si>
  <si>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</si>
  <si>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</si>
  <si>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</si>
  <si>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</si>
  <si>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</si>
  <si>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</si>
  <si>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</si>
  <si>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</si>
  <si>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</si>
  <si>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</si>
  <si>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</si>
  <si>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</si>
  <si>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</si>
  <si>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</si>
  <si>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</si>
  <si>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</si>
  <si>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</si>
  <si>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</si>
  <si>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</si>
  <si>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</si>
  <si>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</si>
  <si>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</si>
  <si>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</si>
  <si>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</si>
  <si>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</si>
  <si>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</si>
  <si>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</si>
  <si>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</si>
  <si>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</si>
  <si>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</si>
  <si>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</si>
  <si>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</si>
  <si>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</si>
  <si>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</si>
  <si>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</si>
  <si>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</si>
  <si>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</si>
  <si>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</si>
  <si>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</si>
  <si>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</si>
  <si>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</si>
  <si>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</si>
  <si>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</si>
  <si>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</si>
  <si>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</si>
  <si>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</si>
  <si>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</si>
  <si>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</si>
  <si>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</si>
  <si>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</si>
  <si>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</si>
  <si>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</si>
  <si>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</si>
  <si>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</si>
  <si>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</si>
  <si>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</si>
  <si>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</si>
  <si>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</si>
  <si>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</si>
  <si>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</si>
  <si>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</si>
  <si>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</si>
  <si>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</si>
  <si>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</si>
  <si>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</si>
  <si>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</si>
  <si>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</si>
  <si>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</si>
  <si>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</si>
  <si>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</si>
  <si>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</si>
  <si>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</si>
  <si>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</si>
  <si>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</si>
  <si>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</si>
  <si>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</si>
  <si>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</si>
  <si>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</si>
  <si>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</si>
  <si>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</si>
  <si>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</si>
  <si>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</si>
  <si>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</si>
  <si>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</si>
  <si>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</si>
  <si>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</si>
  <si>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</si>
  <si>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</si>
  <si>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</si>
  <si>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</si>
  <si>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</si>
  <si>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</si>
  <si>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</si>
  <si>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</si>
  <si>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</si>
  <si>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</si>
  <si>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</si>
  <si>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</si>
  <si>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</si>
  <si>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</si>
  <si>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</si>
  <si>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</si>
  <si>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</si>
  <si>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</si>
  <si>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</si>
  <si>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</si>
  <si>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</si>
  <si>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</si>
  <si>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</si>
  <si>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</si>
  <si>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</si>
  <si>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</si>
  <si>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</si>
  <si>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</si>
  <si>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</si>
  <si>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</si>
  <si>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</si>
  <si>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</si>
  <si>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</si>
  <si>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</si>
  <si>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</si>
  <si>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</si>
  <si>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</si>
  <si>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</si>
  <si>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</si>
  <si>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</si>
  <si>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</si>
  <si>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</si>
  <si>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</si>
  <si>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</si>
  <si>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</si>
  <si>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</si>
  <si>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</si>
  <si>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</si>
  <si>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</si>
  <si>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</si>
  <si>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</si>
  <si>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</si>
  <si>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</si>
  <si>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</si>
  <si>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</si>
  <si>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</si>
  <si>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</si>
  <si>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</si>
  <si>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</si>
  <si>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</si>
  <si>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</si>
  <si>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</si>
  <si>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</si>
  <si>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</si>
  <si>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</si>
  <si>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</si>
  <si>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</si>
  <si>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</si>
  <si>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</si>
  <si>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</si>
  <si>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</si>
  <si>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</si>
  <si>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</si>
  <si>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</si>
  <si>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</si>
  <si>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</si>
  <si>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</si>
  <si>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</si>
  <si>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</si>
  <si>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</si>
  <si>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</si>
  <si>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</si>
  <si>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</si>
  <si>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</si>
  <si>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</si>
  <si>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</si>
  <si>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</si>
  <si>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</si>
  <si>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</si>
  <si>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</si>
  <si>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</si>
  <si>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</si>
  <si>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</si>
  <si>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</si>
  <si>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</si>
  <si>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</si>
  <si>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</si>
  <si>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</si>
  <si>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</si>
  <si>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</si>
  <si>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</si>
  <si>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</si>
  <si>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</si>
  <si>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</si>
  <si>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</si>
  <si>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</si>
  <si>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</si>
  <si>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</si>
  <si>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</si>
  <si>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</si>
  <si>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</si>
  <si>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</si>
  <si>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</si>
  <si>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</si>
  <si>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</si>
  <si>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</si>
  <si>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</si>
  <si>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</si>
  <si>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</si>
  <si>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</si>
  <si>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</si>
  <si>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</si>
  <si>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</si>
  <si>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</si>
  <si>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</si>
  <si>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</si>
  <si>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</si>
  <si>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</si>
  <si>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</si>
  <si>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</si>
  <si>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</si>
  <si>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</si>
  <si>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</si>
  <si>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</si>
  <si>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</si>
  <si>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</si>
  <si>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</si>
  <si>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</si>
  <si>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</si>
  <si>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</si>
  <si>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</si>
  <si>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</si>
  <si>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</si>
  <si>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</si>
  <si>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</si>
  <si>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</si>
  <si>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</si>
  <si>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</si>
  <si>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</si>
  <si>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</si>
  <si>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</si>
  <si>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</si>
  <si>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</si>
  <si>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</si>
  <si>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</si>
  <si>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</si>
  <si>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</si>
  <si>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</si>
  <si>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</si>
  <si>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</si>
  <si>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</si>
  <si>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</si>
  <si>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</si>
  <si>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</si>
  <si>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</si>
  <si>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</si>
  <si>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</si>
  <si>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</si>
  <si>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</si>
  <si>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</si>
  <si>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</si>
  <si>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</si>
  <si>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</si>
  <si>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</si>
  <si>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</si>
  <si>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</si>
  <si>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</si>
  <si>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</si>
  <si>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</si>
  <si>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</si>
  <si>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</si>
  <si>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</si>
  <si>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</si>
  <si>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</si>
  <si>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</si>
  <si>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</si>
  <si>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</si>
  <si>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</si>
  <si>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</si>
  <si>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</si>
  <si>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</si>
  <si>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</si>
  <si>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</si>
  <si>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</si>
  <si>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</si>
  <si>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</si>
  <si>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</si>
  <si>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</si>
  <si>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</si>
  <si>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</si>
  <si>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</si>
  <si>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</si>
  <si>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</si>
  <si>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</si>
  <si>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</si>
  <si>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</si>
  <si>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</si>
  <si>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</si>
  <si>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</si>
  <si>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</si>
  <si>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</si>
  <si>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</si>
  <si>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</si>
  <si>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</si>
  <si>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</si>
  <si>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</si>
  <si>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</si>
  <si>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</si>
  <si>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</si>
  <si>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</si>
  <si>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</si>
  <si>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</si>
  <si>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</si>
  <si>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</si>
  <si>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</si>
  <si>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</si>
  <si>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</si>
  <si>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</si>
  <si>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</si>
  <si>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</si>
  <si>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</si>
  <si>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</si>
  <si>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</si>
  <si>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</si>
  <si>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</si>
  <si>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</si>
  <si>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</si>
  <si>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</si>
  <si>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</si>
  <si>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</si>
  <si>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</si>
  <si>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</si>
  <si>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</si>
  <si>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</si>
  <si>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</si>
  <si>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</si>
  <si>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</si>
  <si>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</si>
  <si>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</si>
  <si>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</si>
  <si>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</si>
  <si>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</si>
  <si>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</si>
  <si>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</si>
  <si>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</si>
  <si>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</si>
  <si>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</si>
  <si>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</si>
  <si>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</si>
  <si>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</si>
  <si>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</si>
  <si>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</si>
  <si>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</si>
  <si>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</si>
  <si>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</si>
  <si>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</si>
  <si>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</si>
  <si>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</si>
  <si>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</si>
  <si>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</si>
  <si>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</si>
  <si>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</si>
  <si>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</si>
  <si>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</si>
  <si>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</si>
  <si>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</si>
  <si>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</si>
  <si>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</si>
  <si>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</si>
  <si>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</si>
  <si>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</si>
  <si>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</si>
  <si>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</si>
  <si>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</si>
  <si>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</si>
  <si>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</si>
  <si>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</si>
  <si>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</si>
  <si>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</si>
  <si>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</si>
  <si>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</si>
  <si>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</si>
  <si>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</si>
  <si>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</si>
  <si>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</si>
  <si>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</si>
  <si>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</si>
  <si>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</si>
  <si>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</si>
  <si>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</si>
  <si>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</si>
  <si>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</si>
  <si>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</si>
  <si>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</si>
  <si>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</si>
  <si>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</si>
  <si>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</si>
  <si>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</si>
  <si>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</si>
  <si>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</si>
  <si>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</si>
  <si>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</si>
  <si>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</si>
  <si>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</si>
  <si>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</si>
  <si>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</si>
  <si>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</si>
  <si>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</si>
  <si>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</si>
  <si>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</si>
  <si>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</si>
  <si>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</si>
  <si>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</si>
  <si>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</si>
  <si>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</si>
  <si>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</si>
  <si>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</si>
  <si>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</si>
  <si>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</si>
  <si>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</si>
  <si>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</si>
  <si>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</si>
  <si>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</si>
  <si>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</si>
  <si>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</si>
  <si>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</si>
  <si>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</si>
  <si>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</si>
  <si>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</si>
  <si>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</si>
  <si>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</si>
  <si>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</si>
  <si>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</si>
  <si>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</si>
  <si>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</si>
  <si>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</si>
  <si>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</si>
  <si>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</si>
  <si>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</si>
  <si>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</si>
  <si>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</si>
  <si>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</si>
  <si>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</si>
  <si>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</si>
  <si>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</si>
  <si>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</si>
  <si>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</si>
  <si>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</si>
  <si>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</si>
  <si>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</si>
  <si>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</si>
  <si>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</si>
  <si>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</si>
  <si>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</si>
  <si>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</si>
  <si>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</si>
  <si>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</si>
  <si>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</si>
  <si>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</si>
  <si>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</si>
  <si>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</si>
  <si>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</si>
  <si>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</si>
  <si>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</si>
  <si>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</si>
  <si>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</si>
  <si>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</si>
  <si>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</si>
  <si>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</si>
  <si>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</si>
  <si>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</si>
  <si>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</si>
  <si>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</si>
  <si>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</si>
  <si>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</si>
  <si>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</si>
  <si>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</si>
  <si>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</si>
  <si>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</si>
  <si>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</si>
  <si>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</si>
  <si>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</si>
  <si>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</si>
  <si>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</si>
  <si>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</si>
  <si>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</si>
  <si>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</si>
  <si>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</si>
  <si>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</si>
  <si>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</si>
  <si>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</si>
  <si>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</si>
  <si>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</si>
  <si>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</si>
  <si>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</si>
  <si>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</si>
  <si>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</si>
  <si>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</si>
  <si>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</si>
  <si>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</si>
  <si>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</si>
  <si>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</si>
  <si>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</si>
  <si>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</si>
  <si>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</si>
  <si>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</si>
  <si>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</si>
  <si>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</si>
  <si>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</si>
  <si>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</si>
  <si>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</si>
  <si>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</si>
  <si>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</si>
  <si>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</si>
  <si>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</si>
  <si>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</si>
  <si>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</si>
  <si>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</si>
  <si>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</si>
  <si>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</si>
  <si>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</si>
  <si>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</si>
  <si>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</si>
  <si>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</si>
  <si>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</si>
  <si>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</si>
  <si>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</si>
  <si>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</si>
  <si>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</si>
  <si>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</si>
  <si>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</si>
  <si>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</si>
  <si>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</si>
  <si>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</si>
  <si>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</si>
  <si>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</si>
  <si>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</si>
  <si>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</si>
  <si>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</si>
  <si>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</si>
  <si>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</si>
  <si>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</si>
  <si>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</si>
  <si>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</si>
  <si>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</si>
  <si>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</si>
  <si>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</si>
  <si>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</si>
  <si>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</si>
  <si>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</si>
  <si>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</si>
  <si>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</si>
  <si>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</si>
  <si>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</si>
  <si>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</si>
  <si>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</si>
  <si>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</si>
  <si>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</si>
  <si>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</si>
  <si>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</si>
  <si>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</si>
  <si>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</si>
  <si>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</si>
  <si>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</si>
  <si>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</si>
  <si>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</si>
  <si>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</si>
  <si>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</si>
  <si>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</si>
  <si>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</si>
  <si>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</si>
  <si>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</si>
  <si>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</si>
  <si>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</si>
  <si>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</si>
  <si>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</si>
  <si>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</si>
  <si>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</si>
  <si>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</si>
  <si>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</si>
  <si>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</si>
  <si>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</si>
  <si>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</si>
  <si>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</si>
  <si>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</si>
  <si>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</si>
  <si>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</si>
  <si>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</si>
  <si>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</si>
  <si>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</si>
  <si>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</si>
  <si>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</si>
  <si>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</si>
  <si>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</si>
  <si>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</si>
  <si>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</si>
  <si>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</si>
  <si>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</si>
  <si>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</si>
  <si>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</si>
  <si>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</si>
  <si>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</si>
  <si>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</si>
  <si>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</si>
  <si>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</si>
  <si>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</si>
  <si>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</si>
  <si>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</si>
  <si>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</si>
  <si>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</si>
  <si>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</si>
  <si>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</si>
  <si>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</si>
  <si>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</si>
  <si>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</si>
  <si>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</si>
  <si>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</si>
  <si>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</si>
  <si>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</si>
  <si>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</si>
  <si>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</si>
  <si>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</si>
  <si>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</si>
  <si>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</si>
  <si>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</si>
  <si>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</si>
  <si>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</si>
  <si>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</si>
  <si>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</si>
  <si>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</si>
  <si>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</si>
  <si>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</si>
  <si>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</si>
  <si>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</si>
  <si>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</si>
  <si>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</si>
  <si>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</si>
  <si>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</si>
  <si>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</si>
  <si>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</si>
  <si>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</si>
  <si>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</si>
  <si>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</si>
  <si>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</si>
  <si>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</si>
  <si>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</si>
  <si>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</si>
  <si>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</si>
  <si>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</si>
  <si>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</si>
  <si>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</si>
  <si>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</si>
  <si>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</si>
  <si>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</si>
  <si>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</si>
  <si>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</si>
  <si>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</si>
  <si>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</si>
  <si>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</si>
  <si>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</si>
  <si>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</si>
  <si>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</si>
  <si>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</si>
  <si>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</si>
  <si>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</si>
  <si>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</si>
  <si>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</si>
  <si>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</si>
  <si>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</si>
  <si>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</si>
  <si>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</si>
  <si>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</si>
  <si>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</si>
  <si>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</si>
  <si>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</si>
  <si>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</si>
  <si>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</si>
  <si>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</si>
  <si>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</si>
  <si>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</si>
  <si>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</si>
  <si>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</si>
  <si>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</si>
  <si>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</si>
  <si>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</si>
  <si>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</si>
  <si>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</si>
  <si>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</si>
  <si>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</si>
  <si>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</si>
  <si>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</si>
  <si>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</si>
  <si>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</si>
  <si>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</si>
  <si>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</si>
  <si>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</si>
  <si>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</si>
  <si>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</si>
  <si>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</si>
  <si>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</si>
  <si>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</si>
  <si>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</si>
  <si>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</si>
  <si>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</si>
  <si>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</si>
  <si>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</si>
  <si>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</si>
  <si>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</si>
  <si>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</si>
  <si>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</si>
  <si>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</si>
  <si>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</si>
  <si>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</si>
  <si>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</si>
  <si>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</si>
  <si>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</si>
  <si>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</si>
  <si>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</si>
  <si>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</si>
  <si>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</si>
  <si>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</si>
  <si>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</si>
  <si>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</si>
  <si>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</si>
  <si>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</si>
  <si>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</si>
  <si>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</si>
  <si>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</si>
  <si>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</si>
  <si>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</si>
  <si>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</si>
  <si>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</si>
  <si>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</si>
  <si>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</si>
  <si>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</si>
  <si>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</si>
  <si>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</si>
  <si>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</si>
  <si>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</si>
  <si>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</si>
  <si>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</si>
  <si>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</si>
  <si>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</si>
  <si>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</si>
  <si>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</si>
  <si>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</si>
  <si>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</si>
  <si>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</si>
  <si>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</si>
  <si>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</si>
  <si>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</si>
  <si>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</si>
  <si>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</si>
  <si>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</si>
  <si>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</si>
  <si>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</si>
  <si>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</si>
  <si>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</si>
  <si>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</si>
  <si>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</si>
  <si>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</si>
  <si>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</si>
  <si>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</si>
  <si>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</si>
  <si>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</si>
  <si>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</si>
  <si>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</si>
  <si>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</si>
  <si>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</si>
  <si>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</si>
  <si>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</si>
  <si>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</si>
  <si>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</si>
  <si>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</si>
  <si>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</si>
  <si>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</si>
  <si>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</si>
  <si>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</si>
  <si>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</si>
  <si>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</si>
  <si>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</si>
  <si>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</si>
  <si>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</si>
  <si>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</si>
  <si>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</si>
  <si>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</si>
  <si>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</si>
  <si>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</si>
  <si>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</si>
  <si>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</si>
  <si>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</si>
  <si>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</si>
  <si>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</si>
  <si>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</si>
  <si>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</si>
  <si>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</si>
  <si>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</si>
  <si>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</si>
  <si>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</si>
  <si>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</si>
  <si>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</si>
  <si>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</si>
  <si>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</si>
  <si>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</si>
  <si>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</si>
  <si>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</si>
  <si>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</si>
  <si>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</si>
  <si>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</si>
  <si>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</si>
  <si>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</si>
  <si>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</si>
  <si>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</si>
  <si>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</si>
  <si>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</si>
  <si>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</si>
  <si>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</si>
  <si>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</si>
  <si>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</si>
  <si>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</si>
  <si>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</si>
  <si>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</si>
  <si>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</si>
  <si>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</si>
  <si>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</si>
  <si>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</si>
  <si>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</si>
  <si>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</si>
  <si>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</si>
  <si>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</si>
  <si>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</si>
  <si>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</si>
  <si>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</si>
  <si>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</si>
  <si>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</si>
  <si>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</si>
  <si>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</si>
  <si>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</si>
  <si>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</si>
  <si>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</si>
  <si>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</si>
  <si>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</si>
  <si>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</si>
  <si>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</si>
  <si>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</si>
  <si>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</si>
  <si>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</si>
  <si>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</si>
  <si>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</si>
  <si>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</si>
  <si>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</si>
  <si>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</si>
  <si>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</si>
  <si>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</si>
  <si>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</si>
  <si>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</si>
  <si>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</si>
  <si>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</si>
  <si>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</si>
  <si>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</si>
  <si>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</si>
  <si>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</si>
  <si>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</si>
  <si>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</si>
  <si>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</si>
  <si>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</si>
  <si>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</si>
  <si>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</si>
  <si>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</si>
  <si>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</si>
  <si>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</si>
  <si>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</si>
  <si>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</si>
  <si>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</si>
  <si>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</si>
  <si>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</si>
  <si>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</si>
  <si>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</si>
  <si>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</si>
  <si>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</si>
  <si>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</si>
  <si>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</si>
  <si>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</si>
  <si>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</si>
  <si>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</si>
  <si>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</si>
  <si>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</si>
  <si>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</si>
  <si>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</si>
  <si>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</si>
  <si>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</si>
  <si>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</si>
  <si>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</si>
  <si>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</si>
  <si>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</si>
  <si>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</si>
  <si>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</si>
  <si>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</si>
  <si>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</si>
  <si>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</si>
  <si>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</si>
  <si>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</si>
  <si>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</si>
  <si>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</si>
  <si>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</si>
  <si>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</si>
  <si>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</si>
  <si>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</si>
  <si>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</si>
  <si>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</si>
  <si>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</si>
  <si>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</si>
  <si>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</si>
  <si>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</si>
  <si>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</si>
  <si>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</si>
  <si>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</si>
  <si>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</si>
  <si>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</si>
  <si>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</si>
  <si>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</si>
  <si>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</si>
  <si>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</si>
  <si>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</si>
  <si>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</si>
  <si>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</si>
  <si>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</si>
  <si>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</si>
  <si>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</si>
  <si>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</si>
  <si>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</si>
  <si>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</si>
  <si>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</si>
  <si>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</si>
  <si>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</si>
  <si>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</si>
  <si>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</si>
  <si>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</si>
  <si>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</si>
  <si>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</si>
  <si>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</si>
  <si>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</si>
  <si>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</si>
  <si>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</si>
  <si>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</si>
  <si>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</si>
  <si>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</si>
  <si>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</si>
  <si>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</si>
  <si>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</si>
  <si>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</si>
  <si>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</si>
  <si>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</si>
  <si>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</si>
  <si>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</si>
  <si>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</si>
  <si>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</si>
  <si>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</si>
  <si>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</si>
  <si>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</si>
  <si>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</si>
  <si>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</si>
  <si>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</si>
  <si>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</si>
  <si>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</si>
  <si>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</si>
  <si>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</si>
  <si>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</si>
  <si>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</si>
  <si>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</si>
  <si>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</si>
  <si>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</si>
  <si>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</si>
  <si>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</si>
  <si>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</si>
  <si>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</si>
  <si>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</si>
  <si>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</si>
  <si>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</si>
  <si>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</si>
  <si>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</si>
  <si>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</si>
  <si>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</si>
  <si>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</si>
  <si>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</si>
  <si>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</si>
  <si>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</si>
  <si>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</si>
  <si>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</si>
  <si>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</si>
  <si>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</si>
  <si>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</si>
  <si>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</si>
  <si>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</si>
  <si>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</si>
  <si>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</si>
  <si>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</si>
  <si>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</si>
  <si>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</si>
  <si>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</si>
  <si>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</si>
  <si>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</si>
  <si>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</si>
  <si>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</si>
  <si>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</si>
  <si>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</si>
  <si>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</si>
  <si>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</si>
  <si>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</si>
  <si>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</si>
  <si>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</si>
  <si>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</si>
  <si>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</si>
  <si>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</si>
  <si>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</si>
  <si>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</si>
  <si>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</si>
  <si>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</si>
  <si>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</si>
  <si>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</si>
  <si>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</si>
  <si>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</si>
  <si>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</si>
  <si>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</si>
  <si>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</si>
  <si>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</si>
  <si>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</si>
  <si>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</si>
  <si>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</si>
  <si>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</si>
  <si>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</si>
  <si>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</si>
  <si>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</si>
  <si>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</si>
  <si>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</si>
  <si>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</si>
  <si>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</si>
  <si>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</si>
  <si>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</si>
  <si>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</si>
  <si>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</si>
  <si>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</si>
  <si>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</si>
  <si>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</si>
  <si>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</si>
  <si>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</si>
  <si>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</si>
  <si>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</si>
  <si>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</si>
  <si>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</si>
  <si>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</si>
  <si>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</si>
  <si>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</si>
  <si>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</si>
  <si>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</si>
  <si>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</si>
  <si>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</si>
  <si>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</si>
  <si>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</si>
  <si>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</si>
  <si>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</si>
  <si>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</si>
  <si>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</si>
  <si>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</si>
  <si>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</si>
  <si>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</si>
  <si>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</si>
  <si>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</si>
  <si>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</si>
  <si>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</si>
  <si>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</si>
  <si>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</si>
  <si>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</si>
  <si>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</si>
  <si>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</si>
  <si>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</si>
  <si>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</si>
  <si>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</si>
  <si>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</si>
  <si>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</si>
  <si>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</si>
  <si>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</si>
  <si>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</si>
  <si>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</si>
  <si>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</si>
  <si>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</si>
  <si>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</si>
  <si>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</si>
  <si>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</si>
  <si>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</si>
  <si>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</si>
  <si>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</si>
  <si>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</si>
  <si>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</si>
  <si>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</si>
  <si>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</si>
  <si>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</si>
  <si>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</si>
  <si>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</si>
  <si>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</si>
  <si>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</si>
  <si>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</si>
  <si>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</si>
  <si>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</si>
  <si>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</si>
  <si>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</si>
  <si>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</si>
  <si>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</si>
  <si>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</si>
  <si>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</si>
  <si>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</si>
  <si>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</si>
  <si>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</si>
  <si>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</si>
  <si>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</si>
  <si>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</si>
  <si>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</si>
  <si>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</si>
  <si>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</si>
  <si>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</si>
  <si>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</si>
  <si>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</si>
  <si>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</si>
  <si>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</si>
  <si>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</si>
  <si>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</si>
  <si>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</si>
  <si>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</si>
  <si>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</si>
  <si>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</si>
  <si>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</si>
  <si>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</si>
  <si>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</si>
  <si>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</si>
  <si>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</si>
  <si>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</si>
  <si>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</si>
  <si>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</si>
  <si>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</si>
  <si>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</si>
  <si>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</si>
  <si>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</si>
  <si>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</si>
  <si>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</si>
  <si>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</si>
  <si>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</si>
  <si>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</si>
  <si>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</si>
  <si>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</si>
  <si>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</si>
  <si>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</si>
  <si>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</si>
  <si>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</si>
  <si>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</si>
  <si>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</si>
  <si>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</si>
  <si>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</si>
  <si>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</si>
  <si>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</si>
  <si>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</si>
  <si>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</si>
  <si>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</si>
  <si>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</si>
  <si>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</si>
  <si>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</si>
  <si>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</si>
  <si>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</si>
  <si>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</si>
  <si>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</si>
  <si>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</si>
  <si>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</si>
  <si>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</si>
  <si>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</si>
  <si>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</si>
  <si>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</si>
  <si>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</si>
  <si>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</si>
  <si>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</si>
  <si>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</si>
  <si>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</si>
  <si>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</si>
  <si>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</si>
  <si>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</si>
  <si>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</si>
  <si>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</si>
  <si>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</si>
  <si>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</si>
  <si>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</si>
  <si>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</si>
  <si>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</si>
  <si>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</si>
  <si>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</si>
  <si>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</si>
  <si>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</si>
  <si>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</si>
  <si>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</si>
  <si>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</si>
  <si>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</si>
  <si>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</si>
  <si>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</si>
  <si>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</si>
  <si>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</si>
  <si>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</si>
  <si>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</si>
  <si>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</si>
  <si>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</si>
  <si>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</si>
  <si>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</si>
  <si>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</si>
  <si>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</si>
  <si>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</si>
  <si>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</si>
  <si>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</si>
  <si>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</si>
  <si>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</si>
  <si>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</si>
  <si>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</si>
  <si>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</si>
  <si>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</si>
  <si>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</si>
  <si>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</si>
  <si>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</si>
  <si>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</si>
  <si>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</si>
  <si>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</si>
  <si>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</si>
  <si>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</si>
  <si>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</si>
  <si>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</si>
  <si>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</si>
  <si>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</si>
  <si>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</si>
  <si>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</si>
  <si>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</si>
  <si>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</si>
  <si>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</si>
  <si>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</si>
  <si>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</si>
  <si>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</si>
  <si>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</si>
  <si>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</si>
  <si>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</si>
  <si>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</si>
  <si>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</si>
  <si>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</si>
  <si>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</si>
  <si>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</si>
  <si>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</si>
  <si>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</si>
  <si>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</si>
  <si>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</si>
  <si>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</si>
  <si>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</si>
  <si>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</si>
  <si>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</si>
  <si>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</si>
  <si>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</si>
  <si>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</si>
  <si>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</si>
  <si>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</si>
  <si>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</si>
  <si>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</si>
  <si>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</si>
  <si>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</si>
  <si>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</si>
  <si>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</si>
  <si>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</si>
  <si>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</si>
  <si>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</si>
  <si>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</si>
  <si>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</si>
  <si>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</si>
  <si>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</si>
  <si>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</si>
  <si>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</si>
  <si>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</si>
  <si>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</si>
  <si>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</si>
  <si>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</si>
  <si>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</si>
  <si>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</si>
  <si>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</si>
  <si>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</si>
  <si>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</si>
  <si>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</si>
  <si>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</si>
  <si>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</si>
  <si>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</si>
  <si>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</si>
  <si>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</si>
  <si>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</si>
  <si>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</si>
  <si>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</si>
  <si>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</si>
  <si>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</si>
  <si>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</si>
  <si>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</si>
  <si>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</si>
  <si>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</si>
  <si>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</si>
  <si>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</si>
  <si>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</si>
  <si>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</si>
  <si>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</si>
  <si>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</si>
  <si>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</si>
  <si>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</si>
  <si>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</si>
  <si>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</si>
  <si>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</si>
  <si>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</si>
  <si>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</si>
  <si>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</si>
  <si>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</si>
  <si>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</si>
  <si>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</si>
  <si>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</si>
  <si>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</si>
  <si>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</si>
  <si>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</si>
  <si>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</si>
  <si>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</si>
  <si>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</si>
  <si>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</si>
  <si>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</si>
  <si>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</si>
  <si>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</si>
  <si>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</si>
  <si>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</si>
  <si>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</si>
  <si>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</si>
  <si>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</si>
  <si>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</si>
  <si>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</si>
  <si>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</si>
  <si>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</si>
  <si>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</si>
  <si>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</si>
  <si>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</si>
  <si>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</si>
  <si>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</si>
  <si>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</si>
  <si>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</si>
  <si>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</si>
  <si>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</si>
  <si>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</si>
  <si>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</si>
  <si>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</si>
  <si>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</si>
  <si>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</si>
  <si>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</si>
  <si>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</si>
  <si>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</si>
  <si>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</si>
  <si>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</si>
  <si>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</si>
  <si>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</si>
  <si>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</si>
  <si>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</si>
  <si>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</si>
  <si>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</si>
  <si>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</si>
  <si>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</si>
  <si>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</si>
  <si>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</si>
  <si>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</si>
  <si>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</si>
  <si>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</si>
  <si>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</si>
  <si>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</si>
  <si>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</si>
  <si>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</si>
  <si>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</si>
  <si>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</si>
  <si>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</si>
  <si>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</si>
  <si>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</si>
  <si>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</si>
  <si>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</si>
  <si>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</si>
  <si>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</si>
  <si>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</si>
  <si>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</si>
  <si>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</si>
  <si>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</si>
  <si>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</si>
  <si>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</si>
  <si>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</si>
  <si>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</si>
  <si>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</si>
  <si>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</si>
  <si>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</si>
  <si>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</si>
  <si>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</si>
  <si>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</si>
  <si>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</si>
  <si>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</si>
  <si>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</si>
  <si>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</si>
  <si>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</si>
  <si>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</si>
  <si>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</si>
  <si>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</si>
  <si>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</si>
  <si>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</si>
  <si>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</si>
  <si>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</si>
  <si>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</si>
  <si>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</si>
  <si>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</si>
  <si>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</si>
  <si>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</si>
  <si>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</si>
  <si>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</si>
  <si>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</si>
  <si>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</si>
  <si>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</si>
  <si>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</si>
  <si>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</si>
  <si>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</si>
  <si>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</si>
  <si>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</si>
  <si>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</si>
  <si>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</si>
  <si>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</si>
  <si>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</si>
  <si>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</si>
  <si>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</si>
  <si>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</si>
  <si>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</si>
  <si>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</si>
  <si>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</si>
  <si>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</si>
  <si>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</si>
  <si>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</si>
  <si>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</si>
  <si>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</si>
  <si>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</si>
  <si>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</si>
  <si>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</si>
  <si>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</si>
  <si>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</si>
  <si>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</si>
  <si>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</si>
  <si>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</si>
  <si>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</si>
  <si>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</si>
  <si>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</si>
  <si>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</si>
  <si>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</si>
  <si>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</si>
  <si>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</si>
  <si>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</si>
  <si>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</si>
  <si>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</si>
  <si>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</si>
  <si>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</si>
  <si>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</si>
  <si>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</si>
  <si>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</si>
  <si>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</si>
  <si>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</si>
  <si>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</si>
  <si>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</si>
  <si>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</si>
  <si>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</si>
  <si>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</si>
  <si>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</si>
  <si>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</si>
  <si>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</si>
  <si>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</si>
  <si>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</si>
  <si>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</si>
  <si>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</si>
  <si>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</si>
  <si>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</si>
  <si>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</si>
  <si>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</si>
  <si>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</si>
  <si>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</si>
  <si>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</si>
  <si>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</si>
  <si>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</si>
  <si>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</si>
  <si>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</si>
  <si>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</si>
  <si>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</si>
  <si>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</si>
  <si>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</si>
  <si>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</si>
  <si>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</si>
  <si>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</si>
  <si>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</si>
  <si>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</si>
  <si>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</si>
  <si>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</si>
  <si>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</si>
  <si>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</si>
  <si>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</si>
  <si>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</si>
  <si>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</si>
  <si>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</si>
  <si>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</si>
  <si>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</si>
  <si>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</si>
  <si>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</si>
  <si>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</si>
  <si>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</si>
  <si>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</si>
  <si>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</si>
  <si>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</si>
  <si>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</si>
  <si>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</si>
  <si>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</si>
  <si>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</si>
  <si>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</si>
  <si>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</si>
  <si>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</si>
  <si>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</si>
  <si>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</si>
  <si>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</si>
  <si>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</si>
  <si>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</si>
  <si>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</si>
  <si>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</si>
  <si>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</si>
  <si>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</si>
  <si>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</si>
  <si>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</si>
  <si>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</si>
  <si>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</si>
  <si>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</si>
  <si>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</si>
  <si>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</si>
  <si>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</si>
  <si>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</si>
  <si>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</si>
  <si>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</si>
  <si>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</si>
  <si>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</si>
  <si>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</si>
  <si>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</si>
  <si>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</si>
  <si>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</si>
  <si>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</si>
  <si>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</si>
  <si>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</si>
  <si>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</si>
  <si>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</si>
  <si>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</si>
  <si>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</si>
  <si>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</si>
  <si>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</si>
  <si>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</si>
  <si>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</si>
  <si>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</si>
  <si>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</si>
  <si>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</si>
  <si>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</si>
  <si>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</si>
  <si>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</si>
  <si>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</si>
  <si>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</si>
  <si>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</si>
  <si>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</si>
  <si>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</si>
  <si>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</si>
  <si>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</si>
  <si>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</si>
  <si>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</si>
  <si>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</si>
  <si>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</si>
  <si>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</si>
  <si>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</si>
  <si>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</si>
  <si>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</si>
  <si>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</si>
  <si>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</si>
  <si>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</si>
  <si>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</si>
  <si>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</si>
  <si>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</si>
  <si>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</si>
  <si>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</si>
  <si>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</si>
  <si>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</si>
  <si>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</si>
  <si>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</si>
  <si>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</si>
  <si>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</si>
  <si>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</si>
  <si>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</si>
  <si>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</si>
  <si>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</si>
  <si>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</si>
  <si>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</si>
  <si>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</si>
  <si>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</si>
  <si>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</si>
  <si>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</si>
  <si>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</si>
  <si>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</si>
  <si>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</si>
  <si>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</si>
  <si>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</si>
  <si>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</si>
  <si>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</si>
  <si>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</si>
  <si>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</si>
  <si>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</si>
  <si>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</si>
  <si>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</si>
  <si>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</si>
  <si>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</si>
  <si>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</si>
  <si>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</si>
  <si>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</si>
  <si>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</si>
  <si>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</si>
  <si>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</si>
  <si>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</si>
  <si>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</si>
  <si>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</si>
  <si>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</si>
  <si>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</si>
  <si>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</si>
  <si>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</si>
  <si>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</si>
  <si>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</si>
  <si>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</si>
  <si>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</si>
  <si>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</si>
  <si>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</si>
  <si>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</si>
  <si>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</si>
  <si>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</si>
  <si>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</si>
  <si>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</si>
  <si>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</si>
  <si>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</si>
  <si>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</si>
  <si>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</si>
  <si>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</si>
  <si>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</si>
  <si>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</si>
  <si>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</si>
  <si>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</si>
  <si>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</si>
  <si>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</si>
  <si>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</si>
  <si>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</si>
  <si>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</si>
  <si>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</si>
  <si>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</si>
  <si>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</si>
  <si>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</si>
  <si>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</si>
  <si>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</si>
  <si>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</si>
  <si>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</si>
  <si>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</si>
  <si>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</si>
  <si>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</si>
  <si>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</si>
  <si>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</si>
  <si>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</si>
  <si>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</si>
  <si>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</si>
  <si>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</si>
  <si>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</si>
  <si>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</si>
  <si>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</si>
  <si>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</si>
  <si>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</si>
  <si>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</si>
  <si>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</si>
  <si>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</si>
  <si>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</si>
  <si>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</si>
  <si>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</si>
  <si>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</si>
  <si>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</si>
  <si>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</si>
  <si>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</si>
  <si>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</si>
  <si>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</si>
  <si>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</si>
  <si>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</si>
  <si>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</si>
  <si>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</si>
  <si>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</si>
  <si>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</si>
  <si>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</si>
  <si>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</si>
  <si>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</si>
  <si>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</si>
  <si>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</si>
  <si>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</si>
  <si>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</si>
  <si>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</si>
  <si>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</si>
  <si>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</si>
  <si>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</si>
  <si>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</si>
  <si>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</si>
  <si>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</si>
  <si>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</si>
  <si>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</si>
  <si>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</si>
  <si>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</si>
  <si>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</si>
  <si>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</si>
  <si>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</si>
  <si>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</si>
  <si>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</si>
  <si>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</si>
  <si>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</si>
  <si>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</si>
  <si>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</si>
  <si>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</si>
  <si>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</si>
  <si>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</si>
  <si>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</si>
  <si>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</si>
  <si>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</si>
  <si>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</si>
  <si>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</si>
  <si>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</si>
  <si>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</si>
  <si>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</si>
  <si>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</si>
  <si>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</si>
  <si>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</si>
  <si>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</si>
  <si>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</si>
  <si>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</si>
  <si>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</si>
  <si>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</si>
  <si>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</si>
  <si>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</si>
  <si>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</si>
  <si>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</si>
  <si>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</si>
  <si>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</si>
  <si>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</si>
  <si>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</si>
  <si>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</si>
  <si>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</si>
  <si>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</si>
  <si>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</si>
  <si>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</si>
  <si>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</si>
  <si>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</si>
  <si>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</si>
  <si>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</si>
  <si>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</si>
  <si>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</si>
  <si>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</si>
  <si>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</si>
  <si>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</si>
  <si>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</si>
  <si>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</si>
  <si>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</si>
  <si>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</si>
  <si>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</si>
  <si>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</si>
  <si>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</si>
  <si>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</si>
  <si>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</si>
  <si>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</si>
  <si>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</si>
  <si>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</si>
  <si>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</si>
  <si>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</si>
  <si>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</si>
  <si>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</si>
  <si>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</si>
  <si>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</si>
  <si>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</si>
  <si>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</si>
  <si>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</si>
  <si>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</si>
  <si>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</si>
  <si>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</si>
  <si>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</si>
  <si>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</si>
  <si>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</si>
  <si>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</si>
  <si>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</si>
  <si>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</si>
  <si>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</si>
  <si>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</si>
  <si>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</si>
  <si>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</si>
  <si>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</si>
  <si>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</si>
  <si>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</si>
  <si>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</si>
  <si>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</si>
  <si>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</si>
  <si>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</si>
  <si>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</si>
  <si>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</si>
  <si>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</si>
  <si>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</si>
  <si>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</si>
  <si>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</si>
  <si>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</si>
  <si>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</si>
  <si>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</si>
  <si>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</si>
  <si>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</si>
  <si>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</si>
  <si>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</si>
  <si>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</si>
  <si>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</si>
  <si>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</si>
  <si>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</si>
  <si>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</si>
  <si>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</si>
  <si>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</si>
  <si>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</si>
  <si>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</si>
  <si>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</si>
  <si>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</si>
  <si>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</si>
  <si>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</si>
  <si>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</si>
  <si>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</si>
  <si>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</si>
  <si>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</si>
  <si>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</si>
  <si>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</si>
  <si>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</si>
  <si>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</si>
  <si>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</si>
  <si>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</si>
  <si>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</si>
  <si>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</si>
  <si>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</si>
  <si>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</si>
  <si>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</si>
  <si>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</si>
  <si>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</si>
  <si>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</si>
  <si>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</si>
  <si>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</si>
  <si>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</si>
  <si>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</si>
  <si>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</si>
  <si>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</si>
  <si>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</si>
  <si>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</si>
  <si>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</si>
  <si>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</si>
  <si>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</si>
  <si>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</si>
  <si>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</si>
  <si>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</si>
  <si>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</si>
  <si>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</si>
  <si>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</si>
  <si>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</si>
  <si>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</si>
  <si>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</si>
  <si>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</si>
  <si>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</si>
  <si>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</si>
  <si>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</si>
  <si>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</si>
  <si>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</si>
  <si>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</si>
  <si>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</si>
  <si>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</si>
  <si>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</si>
  <si>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</si>
  <si>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</si>
  <si>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</si>
  <si>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</si>
  <si>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</si>
  <si>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</si>
  <si>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</si>
  <si>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</si>
  <si>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</si>
  <si>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</si>
  <si>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</si>
  <si>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</si>
  <si>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</si>
  <si>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</si>
  <si>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</si>
  <si>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</si>
  <si>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</si>
  <si>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</si>
  <si>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</si>
  <si>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</si>
  <si>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</si>
  <si>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</si>
  <si>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</si>
  <si>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</si>
  <si>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</si>
  <si>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</si>
  <si>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</si>
  <si>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</si>
  <si>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</si>
  <si>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</si>
  <si>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</si>
  <si>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</si>
  <si>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</si>
  <si>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</si>
  <si>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</si>
  <si>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</si>
  <si>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</si>
  <si>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</si>
  <si>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</si>
  <si>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</si>
  <si>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</si>
  <si>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</si>
  <si>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</si>
  <si>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</si>
  <si>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</si>
  <si>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</si>
  <si>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</si>
  <si>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</si>
  <si>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</si>
  <si>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</si>
  <si>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</si>
  <si>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</si>
  <si>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</si>
  <si>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</si>
  <si>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</si>
  <si>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</si>
  <si>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</si>
  <si>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</si>
  <si>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</si>
  <si>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</si>
  <si>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</si>
  <si>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</si>
  <si>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</si>
  <si>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</si>
  <si>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</si>
  <si>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</si>
  <si>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</si>
  <si>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</si>
  <si>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</si>
  <si>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</si>
  <si>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</si>
  <si>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</si>
  <si>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</si>
  <si>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</si>
  <si>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</si>
  <si>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</si>
  <si>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</si>
  <si>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</si>
  <si>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</si>
  <si>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</si>
  <si>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</si>
  <si>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</si>
  <si>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</si>
  <si>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</si>
  <si>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</si>
  <si>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</si>
  <si>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</si>
  <si>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</si>
  <si>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</si>
  <si>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</si>
  <si>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</si>
  <si>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</si>
  <si>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</si>
  <si>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</si>
  <si>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</si>
  <si>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</si>
  <si>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</si>
  <si>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</si>
  <si>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</si>
  <si>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</si>
  <si>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</si>
  <si>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</si>
  <si>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</si>
  <si>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</si>
  <si>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</si>
  <si>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</si>
  <si>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</si>
  <si>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</si>
  <si>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</si>
  <si>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</si>
  <si>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</si>
  <si>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</si>
  <si>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</si>
  <si>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</si>
  <si>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</si>
  <si>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</si>
  <si>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</si>
  <si>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</si>
  <si>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</si>
  <si>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</si>
  <si>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</si>
  <si>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</si>
  <si>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</si>
  <si>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</si>
  <si>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</si>
  <si>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</si>
  <si>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</si>
  <si>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</si>
  <si>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</si>
  <si>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</si>
  <si>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</si>
  <si>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</si>
  <si>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</si>
  <si>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</si>
  <si>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</si>
  <si>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</si>
  <si>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</si>
  <si>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</si>
  <si>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</si>
  <si>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</si>
  <si>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</si>
  <si>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</si>
  <si>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</si>
  <si>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</si>
  <si>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</si>
  <si>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</si>
  <si>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</si>
  <si>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</si>
  <si>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</si>
  <si>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</si>
  <si>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</si>
  <si>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</si>
  <si>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</si>
  <si>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</si>
  <si>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</si>
  <si>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</si>
  <si>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</si>
  <si>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</si>
  <si>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</si>
  <si>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</si>
  <si>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</si>
  <si>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</si>
  <si>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</si>
  <si>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</si>
  <si>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</si>
  <si>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</si>
  <si>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</si>
  <si>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</si>
  <si>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</si>
  <si>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</si>
  <si>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</si>
  <si>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</si>
  <si>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</si>
  <si>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</si>
  <si>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</si>
  <si>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</si>
  <si>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</si>
  <si>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</si>
  <si>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</si>
  <si>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</si>
  <si>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</si>
  <si>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</si>
  <si>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</si>
  <si>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</si>
  <si>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</si>
  <si>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</si>
  <si>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</si>
  <si>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</si>
  <si>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</si>
  <si>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</si>
  <si>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</si>
  <si>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</si>
  <si>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</si>
  <si>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</si>
  <si>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</si>
  <si>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</si>
  <si>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</si>
  <si>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</si>
  <si>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</si>
  <si>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</si>
  <si>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</si>
  <si>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</si>
  <si>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</si>
  <si>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</si>
  <si>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</si>
  <si>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</si>
  <si>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</si>
  <si>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</si>
  <si>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</si>
  <si>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</si>
  <si>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</si>
  <si>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</si>
  <si>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</si>
  <si>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</si>
  <si>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</si>
  <si>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</si>
  <si>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</si>
  <si>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</si>
  <si>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</si>
  <si>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</si>
  <si>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</si>
  <si>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</si>
  <si>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</si>
  <si>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</si>
  <si>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</si>
  <si>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</si>
  <si>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</si>
  <si>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</si>
  <si>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</si>
  <si>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</si>
  <si>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</si>
  <si>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</si>
  <si>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</si>
  <si>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</si>
  <si>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</si>
  <si>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</si>
  <si>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</si>
  <si>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</si>
  <si>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</si>
  <si>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</si>
  <si>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</si>
  <si>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</si>
  <si>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</si>
  <si>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</si>
  <si>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</si>
  <si>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</si>
  <si>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</si>
  <si>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</si>
  <si>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</si>
  <si>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</si>
  <si>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</si>
  <si>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</si>
  <si>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</si>
  <si>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</si>
  <si>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</si>
  <si>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</si>
  <si>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</si>
  <si>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</si>
  <si>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</si>
  <si>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</si>
  <si>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</si>
  <si>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</si>
  <si>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</si>
  <si>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</si>
  <si>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</si>
  <si>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</si>
  <si>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</si>
  <si>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</si>
  <si>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</si>
  <si>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</si>
  <si>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</si>
  <si>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</si>
  <si>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</si>
  <si>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</si>
  <si>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</si>
  <si>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</si>
  <si>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</si>
  <si>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</si>
  <si>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</si>
  <si>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</si>
  <si>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</si>
  <si>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</si>
  <si>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</si>
  <si>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</si>
  <si>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</si>
  <si>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</si>
  <si>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</si>
  <si>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</si>
  <si>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</si>
  <si>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</si>
  <si>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</si>
  <si>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</si>
  <si>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</si>
  <si>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</si>
  <si>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</si>
  <si>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</si>
  <si>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</si>
  <si>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</si>
  <si>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</si>
  <si>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</si>
  <si>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</si>
  <si>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</si>
  <si>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</si>
  <si>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</si>
  <si>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</si>
  <si>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</si>
  <si>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</si>
  <si>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</si>
  <si>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</si>
  <si>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</si>
  <si>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</si>
  <si>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</si>
  <si>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</si>
  <si>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</si>
  <si>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</si>
  <si>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</si>
  <si>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</si>
  <si>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</si>
  <si>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</si>
  <si>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</si>
  <si>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</si>
  <si>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</si>
  <si>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</si>
  <si>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</si>
  <si>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</si>
  <si>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</si>
  <si>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</si>
  <si>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</si>
  <si>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</si>
  <si>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</si>
  <si>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</si>
  <si>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</si>
  <si>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</si>
  <si>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</si>
  <si>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</si>
  <si>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</si>
  <si>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</si>
  <si>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</si>
  <si>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</si>
  <si>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</si>
  <si>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</si>
  <si>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</si>
  <si>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</si>
  <si>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</si>
  <si>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</si>
  <si>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</si>
  <si>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</si>
  <si>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</si>
  <si>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</si>
  <si>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</si>
  <si>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</si>
  <si>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</si>
  <si>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</si>
  <si>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</si>
  <si>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</si>
  <si>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</si>
  <si>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</si>
  <si>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</si>
  <si>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</si>
  <si>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</si>
  <si>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</si>
  <si>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</si>
  <si>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</si>
  <si>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</si>
  <si>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</si>
  <si>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</si>
  <si>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</si>
  <si>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</si>
  <si>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</si>
  <si>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</si>
  <si>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</si>
  <si>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</si>
  <si>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</si>
  <si>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</si>
  <si>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</si>
  <si>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</si>
  <si>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</si>
  <si>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</si>
  <si>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</si>
  <si>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</si>
  <si>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</si>
  <si>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</si>
  <si>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</si>
  <si>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</si>
  <si>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</si>
  <si>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</si>
  <si>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</si>
  <si>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</si>
  <si>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</si>
  <si>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</si>
  <si>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</si>
  <si>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</si>
  <si>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</si>
  <si>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</si>
  <si>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</si>
  <si>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</si>
  <si>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</si>
  <si>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</si>
  <si>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</si>
  <si>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</si>
  <si>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</si>
  <si>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</si>
  <si>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</si>
  <si>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</si>
  <si>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</si>
  <si>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</si>
  <si>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</si>
  <si>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</si>
  <si>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</si>
  <si>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</si>
  <si>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</si>
  <si>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</si>
  <si>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</si>
  <si>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</si>
  <si>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</si>
  <si>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</si>
  <si>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</si>
  <si>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</si>
  <si>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</si>
  <si>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</si>
  <si>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</si>
  <si>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</si>
  <si>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</si>
  <si>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</si>
  <si>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</si>
  <si>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</si>
  <si>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</si>
  <si>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</si>
  <si>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</si>
  <si>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</si>
  <si>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</si>
  <si>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</si>
  <si>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</si>
  <si>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</si>
  <si>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</si>
  <si>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</si>
  <si>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</si>
  <si>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</si>
  <si>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</si>
  <si>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</si>
  <si>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</si>
  <si>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</si>
  <si>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</si>
  <si>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</si>
  <si>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</si>
  <si>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</si>
  <si>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</si>
  <si>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</si>
  <si>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</si>
  <si>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</si>
  <si>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</si>
  <si>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</si>
  <si>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</si>
  <si>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</si>
  <si>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</si>
  <si>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</si>
  <si>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</si>
  <si>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</si>
  <si>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</si>
  <si>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</si>
  <si>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</si>
  <si>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</si>
  <si>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</si>
  <si>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</si>
  <si>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</si>
  <si>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</si>
  <si>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</si>
  <si>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</si>
  <si>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</si>
  <si>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</si>
  <si>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</si>
  <si>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</si>
  <si>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</si>
  <si>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</si>
  <si>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</si>
  <si>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</si>
  <si>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</si>
  <si>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</si>
  <si>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</si>
  <si>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</si>
  <si>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</si>
  <si>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</si>
  <si>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</si>
  <si>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</si>
  <si>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</si>
  <si>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</si>
  <si>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</si>
  <si>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</si>
  <si>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</si>
  <si>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</si>
  <si>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</si>
  <si>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</si>
  <si>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</si>
  <si>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</si>
  <si>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</si>
  <si>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</si>
  <si>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</si>
  <si>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</si>
  <si>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</si>
  <si>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</si>
  <si>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</si>
  <si>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</si>
  <si>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</si>
  <si>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</si>
  <si>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</si>
  <si>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</si>
  <si>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</si>
  <si>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</si>
  <si>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</si>
  <si>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</si>
  <si>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</si>
  <si>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</si>
  <si>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</si>
  <si>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</si>
  <si>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</si>
  <si>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</si>
  <si>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</si>
  <si>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</si>
  <si>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</si>
  <si>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</si>
  <si>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</si>
  <si>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</si>
  <si>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</si>
  <si>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</si>
  <si>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</si>
  <si>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</si>
  <si>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</si>
  <si>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</si>
  <si>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</si>
  <si>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</si>
  <si>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</si>
  <si>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</si>
  <si>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</si>
  <si>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</si>
  <si>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</si>
  <si>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</si>
  <si>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</si>
  <si>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</si>
  <si>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</si>
  <si>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</si>
  <si>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</si>
  <si>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</si>
  <si>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</si>
  <si>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</si>
  <si>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</si>
  <si>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</si>
  <si>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</si>
  <si>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</si>
  <si>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</si>
  <si>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</si>
  <si>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</si>
  <si>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</si>
  <si>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</si>
  <si>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</si>
  <si>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</si>
  <si>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</si>
  <si>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</si>
  <si>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</si>
  <si>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</si>
  <si>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</si>
  <si>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</si>
  <si>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</si>
  <si>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</si>
  <si>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</si>
  <si>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</si>
  <si>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</si>
  <si>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</si>
  <si>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</si>
  <si>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</si>
  <si>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</si>
  <si>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</si>
  <si>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</si>
  <si>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</si>
  <si>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</si>
  <si>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</si>
  <si>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</si>
  <si>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</si>
  <si>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</si>
  <si>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</si>
  <si>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</si>
  <si>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</si>
  <si>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</si>
  <si>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</si>
  <si>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</si>
  <si>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</si>
  <si>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</si>
  <si>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</si>
  <si>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</si>
  <si>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</si>
  <si>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</si>
  <si>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</si>
  <si>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</si>
  <si>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</si>
  <si>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</si>
  <si>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</si>
  <si>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</si>
  <si>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</si>
  <si>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</si>
  <si>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</si>
  <si>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</si>
  <si>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</si>
  <si>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</si>
  <si>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</si>
  <si>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</si>
  <si>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</si>
  <si>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</si>
  <si>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</si>
  <si>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</si>
  <si>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</si>
  <si>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</si>
  <si>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</si>
  <si>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</si>
  <si>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</si>
  <si>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</si>
  <si>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</si>
  <si>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</si>
  <si>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</si>
  <si>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</si>
  <si>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</si>
  <si>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</si>
  <si>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</si>
  <si>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</si>
  <si>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</si>
  <si>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</si>
  <si>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</si>
  <si>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</si>
  <si>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</si>
  <si>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</si>
  <si>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</si>
  <si>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</si>
  <si>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</si>
  <si>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</si>
  <si>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</si>
  <si>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</si>
  <si>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</si>
  <si>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</si>
  <si>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</si>
  <si>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</si>
  <si>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</si>
  <si>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</si>
  <si>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</si>
  <si>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</si>
  <si>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</si>
  <si>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</si>
  <si>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</si>
  <si>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</si>
  <si>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</si>
  <si>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</si>
  <si>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</si>
  <si>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</si>
  <si>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</si>
  <si>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</si>
  <si>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</si>
  <si>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</si>
  <si>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</si>
  <si>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</si>
  <si>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</si>
  <si>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</si>
  <si>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</si>
  <si>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</si>
  <si>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</si>
  <si>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</si>
  <si>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</si>
  <si>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</si>
  <si>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</si>
  <si>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</si>
  <si>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</si>
  <si>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</si>
  <si>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</si>
  <si>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</si>
  <si>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</si>
  <si>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</si>
  <si>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</si>
  <si>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</si>
  <si>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</si>
  <si>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</si>
  <si>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</si>
  <si>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</si>
  <si>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</si>
  <si>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</si>
  <si>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</si>
  <si>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</si>
  <si>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</si>
  <si>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</si>
  <si>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</si>
  <si>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</si>
  <si>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</si>
  <si>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</si>
  <si>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</si>
  <si>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</si>
  <si>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</si>
  <si>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</si>
  <si>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</si>
  <si>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</si>
  <si>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</si>
  <si>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</si>
  <si>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</si>
  <si>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</si>
  <si>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</si>
  <si>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</si>
  <si>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</si>
  <si>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</si>
  <si>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</si>
  <si>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</si>
  <si>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</si>
  <si>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</si>
  <si>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</si>
  <si>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</si>
  <si>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</si>
  <si>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</si>
  <si>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</si>
  <si>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</si>
  <si>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</si>
  <si>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</si>
  <si>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</si>
  <si>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</si>
  <si>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</si>
  <si>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</si>
  <si>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</si>
  <si>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</si>
  <si>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</si>
  <si>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</si>
  <si>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</si>
  <si>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</si>
  <si>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</si>
  <si>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</si>
  <si>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</si>
  <si>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</si>
  <si>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</si>
  <si>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</si>
  <si>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</si>
  <si>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</si>
  <si>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</si>
  <si>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</si>
  <si>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</si>
  <si>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</si>
  <si>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</si>
  <si>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</si>
  <si>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</si>
  <si>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</si>
  <si>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</si>
  <si>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</si>
  <si>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</si>
  <si>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</si>
  <si>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</si>
  <si>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</si>
  <si>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</si>
  <si>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</si>
  <si>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</si>
  <si>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</si>
  <si>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</si>
  <si>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</si>
  <si>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</si>
  <si>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</si>
  <si>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</si>
  <si>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</si>
  <si>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</si>
  <si>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</si>
  <si>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</si>
  <si>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</si>
  <si>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</si>
  <si>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</si>
  <si>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</si>
  <si>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</si>
  <si>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</si>
  <si>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</si>
  <si>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</si>
  <si>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</si>
  <si>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</si>
  <si>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</si>
  <si>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</si>
  <si>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</si>
  <si>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</si>
  <si>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</si>
  <si>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</si>
  <si>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</si>
  <si>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</si>
  <si>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</si>
  <si>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</si>
  <si>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</si>
  <si>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</si>
  <si>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</si>
  <si>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</si>
  <si>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</si>
  <si>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</si>
  <si>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</si>
  <si>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</si>
  <si>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</si>
  <si>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</si>
  <si>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</si>
  <si>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</si>
  <si>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</si>
  <si>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</si>
  <si>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</si>
  <si>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</si>
  <si>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</si>
  <si>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</si>
  <si>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</si>
  <si>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</si>
  <si>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</si>
  <si>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</si>
  <si>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</si>
  <si>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</si>
  <si>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</si>
  <si>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</si>
  <si>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</si>
  <si>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</si>
  <si>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</si>
  <si>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</si>
  <si>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</si>
  <si>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</si>
  <si>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</si>
  <si>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</si>
  <si>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</si>
  <si>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</si>
  <si>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</si>
  <si>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</si>
  <si>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</si>
  <si>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</si>
  <si>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</si>
  <si>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</si>
  <si>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</si>
  <si>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</si>
  <si>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</si>
  <si>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</si>
  <si>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</si>
  <si>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</si>
  <si>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</si>
  <si>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</si>
  <si>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</si>
  <si>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</si>
  <si>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</si>
  <si>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</si>
  <si>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</si>
  <si>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</si>
  <si>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</si>
  <si>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</si>
  <si>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</si>
  <si>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</si>
  <si>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</si>
  <si>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</si>
  <si>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</si>
  <si>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</si>
  <si>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</si>
  <si>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</si>
  <si>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</si>
  <si>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</si>
  <si>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</si>
  <si>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</si>
  <si>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</si>
  <si>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</si>
  <si>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</si>
  <si>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</si>
  <si>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</si>
  <si>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</si>
  <si>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</si>
  <si>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</si>
  <si>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</si>
  <si>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</si>
  <si>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</si>
  <si>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</si>
  <si>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</si>
  <si>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</si>
  <si>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</si>
  <si>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</si>
  <si>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</si>
  <si>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</si>
  <si>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</si>
  <si>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</si>
  <si>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</si>
  <si>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</si>
  <si>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</si>
  <si>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</si>
  <si>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</si>
  <si>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</si>
  <si>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</si>
  <si>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</si>
  <si>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</si>
  <si>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</si>
  <si>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</si>
  <si>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</si>
  <si>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</si>
  <si>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</si>
  <si>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</si>
  <si>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</si>
  <si>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</si>
  <si>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</si>
  <si>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</si>
  <si>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</si>
  <si>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</si>
  <si>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</si>
  <si>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</si>
  <si>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</si>
  <si>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</si>
  <si>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</si>
  <si>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</si>
  <si>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</si>
  <si>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</si>
  <si>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</si>
  <si>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</si>
  <si>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</si>
  <si>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</si>
  <si>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</si>
  <si>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</si>
  <si>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</si>
  <si>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</si>
  <si>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</si>
  <si>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</si>
  <si>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</si>
  <si>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</si>
  <si>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</si>
  <si>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</si>
  <si>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</si>
  <si>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</si>
  <si>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</si>
  <si>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</si>
  <si>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</si>
  <si>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</si>
  <si>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</si>
  <si>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</si>
  <si>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</si>
  <si>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</si>
  <si>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</si>
  <si>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</si>
  <si>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</si>
  <si>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</si>
  <si>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</si>
  <si>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</si>
  <si>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</si>
  <si>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</si>
  <si>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</si>
  <si>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</si>
  <si>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</si>
  <si>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</si>
  <si>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</si>
  <si>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</si>
  <si>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</si>
  <si>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</si>
  <si>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</si>
  <si>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</si>
  <si>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</si>
  <si>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</si>
  <si>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</si>
  <si>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</si>
  <si>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</si>
  <si>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</si>
  <si>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</si>
  <si>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</si>
  <si>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</si>
  <si>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</si>
  <si>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</si>
  <si>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</si>
  <si>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</si>
  <si>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</si>
  <si>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</si>
  <si>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</si>
  <si>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</si>
  <si>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</si>
  <si>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</si>
  <si>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</si>
  <si>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</si>
  <si>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</si>
  <si>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</si>
  <si>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</si>
  <si>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</si>
  <si>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</si>
  <si>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</si>
  <si>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</si>
  <si>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</si>
  <si>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</si>
  <si>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</si>
  <si>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</si>
  <si>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</si>
  <si>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</si>
  <si>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</si>
  <si>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</si>
  <si>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</si>
  <si>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</si>
  <si>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</si>
  <si>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</si>
  <si>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</si>
  <si>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</si>
  <si>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</si>
  <si>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</si>
  <si>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</si>
  <si>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</si>
  <si>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</si>
  <si>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</si>
  <si>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</si>
  <si>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</si>
  <si>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</si>
  <si>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</si>
  <si>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</si>
  <si>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</si>
  <si>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</si>
  <si>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</si>
  <si>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</si>
  <si>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</si>
  <si>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</si>
  <si>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</si>
  <si>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</si>
  <si>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</si>
  <si>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</si>
  <si>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</si>
  <si>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</si>
  <si>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</si>
  <si>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</si>
  <si>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</si>
  <si>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</si>
  <si>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</si>
  <si>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</si>
  <si>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</si>
  <si>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</si>
  <si>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</si>
  <si>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</si>
  <si>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</si>
  <si>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</si>
  <si>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</si>
  <si>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</si>
  <si>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</si>
  <si>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</si>
  <si>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</si>
  <si>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</si>
  <si>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</si>
  <si>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</si>
  <si>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</si>
  <si>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</si>
  <si>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</si>
  <si>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</si>
  <si>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</si>
  <si>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</si>
  <si>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</si>
  <si>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</si>
  <si>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</si>
  <si>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</si>
  <si>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</si>
  <si>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</si>
  <si>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</si>
  <si>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</si>
  <si>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</si>
  <si>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</si>
  <si>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</si>
  <si>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</si>
  <si>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</si>
  <si>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</si>
  <si>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</si>
  <si>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</si>
  <si>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</si>
  <si>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</si>
  <si>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</si>
  <si>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</si>
  <si>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</si>
  <si>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</si>
  <si>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</si>
  <si>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</si>
  <si>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</si>
  <si>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</si>
  <si>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</si>
  <si>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</si>
  <si>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</si>
  <si>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</si>
  <si>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</si>
  <si>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</si>
  <si>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</si>
  <si>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</si>
  <si>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</si>
  <si>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</si>
  <si>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</si>
  <si>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</si>
  <si>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</si>
  <si>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</si>
  <si>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</si>
  <si>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</si>
  <si>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</si>
  <si>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</si>
  <si>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</si>
  <si>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</si>
  <si>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</si>
  <si>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</si>
  <si>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</si>
  <si>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</si>
  <si>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</si>
  <si>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</si>
  <si>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</si>
  <si>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</si>
  <si>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</si>
  <si>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</si>
  <si>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</si>
  <si>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</si>
  <si>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</si>
  <si>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</si>
  <si>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</si>
  <si>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</si>
  <si>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</si>
  <si>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</si>
  <si>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</si>
  <si>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</si>
  <si>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</si>
  <si>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</si>
  <si>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</si>
  <si>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</si>
  <si>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</si>
  <si>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</si>
  <si>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</si>
  <si>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</si>
  <si>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</si>
  <si>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</si>
  <si>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</si>
  <si>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</si>
  <si>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</si>
  <si>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</si>
  <si>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</si>
  <si>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</si>
  <si>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</si>
  <si>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</si>
  <si>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</si>
  <si>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</si>
  <si>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</si>
  <si>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</si>
  <si>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</si>
  <si>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</si>
  <si>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</si>
  <si>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</si>
  <si>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</si>
  <si>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</si>
  <si>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</si>
  <si>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</si>
  <si>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</si>
  <si>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</si>
  <si>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</si>
  <si>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</si>
  <si>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</si>
  <si>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</si>
  <si>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</si>
  <si>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</si>
  <si>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</si>
  <si>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</si>
  <si>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</si>
  <si>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</si>
  <si>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</si>
  <si>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</si>
  <si>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</si>
  <si>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</si>
  <si>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</si>
  <si>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</si>
  <si>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</si>
  <si>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</si>
  <si>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</si>
  <si>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</si>
  <si>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</si>
  <si>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</si>
  <si>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</si>
  <si>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</si>
  <si>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</si>
  <si>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</si>
  <si>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</si>
  <si>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</si>
  <si>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</si>
  <si>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</si>
  <si>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</si>
  <si>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</si>
  <si>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</si>
  <si>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</si>
  <si>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</si>
  <si>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</si>
  <si>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</si>
  <si>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</si>
  <si>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</si>
  <si>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</si>
  <si>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</si>
  <si>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</si>
  <si>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</si>
  <si>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</si>
  <si>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</si>
  <si>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</si>
  <si>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</si>
  <si>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</si>
  <si>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</si>
  <si>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</si>
  <si>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</si>
  <si>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</si>
  <si>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</si>
  <si>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</si>
  <si>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</si>
  <si>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</si>
  <si>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</si>
  <si>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</si>
  <si>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</si>
  <si>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</si>
  <si>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</si>
  <si>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</si>
  <si>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</si>
  <si>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</si>
  <si>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</si>
  <si>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</si>
  <si>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</si>
  <si>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</si>
  <si>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</si>
  <si>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</si>
  <si>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</si>
  <si>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</si>
  <si>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</si>
  <si>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</si>
  <si>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</si>
  <si>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</si>
  <si>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</si>
  <si>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</si>
  <si>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</si>
  <si>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</si>
  <si>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</si>
  <si>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</si>
  <si>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</si>
  <si>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</si>
  <si>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</si>
  <si>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</si>
  <si>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</si>
  <si>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</si>
  <si>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</si>
  <si>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</si>
  <si>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</si>
  <si>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</si>
  <si>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</si>
  <si>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</si>
  <si>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</si>
  <si>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</si>
  <si>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</si>
  <si>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</si>
  <si>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</si>
  <si>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</si>
  <si>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</si>
  <si>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</si>
  <si>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</si>
  <si>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</si>
  <si>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</si>
  <si>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</si>
  <si>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</si>
  <si>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</si>
  <si>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</si>
  <si>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</si>
  <si>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</si>
  <si>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</si>
  <si>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</si>
  <si>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</si>
  <si>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</si>
  <si>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</si>
  <si>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</si>
  <si>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</si>
  <si>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</si>
  <si>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</si>
  <si>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</si>
  <si>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</si>
  <si>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</si>
  <si>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</si>
  <si>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</si>
  <si>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</si>
  <si>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</si>
  <si>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</si>
  <si>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</si>
  <si>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</si>
  <si>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</si>
  <si>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</si>
  <si>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</si>
  <si>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</si>
  <si>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</si>
  <si>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</si>
  <si>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</si>
  <si>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</si>
  <si>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</si>
  <si>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</si>
  <si>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</si>
  <si>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</si>
  <si>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</si>
  <si>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</si>
  <si>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</si>
  <si>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</si>
  <si>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</si>
  <si>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</si>
  <si>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</si>
  <si>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</si>
  <si>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</si>
  <si>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</si>
  <si>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</si>
  <si>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</si>
  <si>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</si>
  <si>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</si>
  <si>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</si>
  <si>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</si>
  <si>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</si>
  <si>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</si>
  <si>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</si>
  <si>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</si>
  <si>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</si>
  <si>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</si>
  <si>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</si>
  <si>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</si>
  <si>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</si>
  <si>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</si>
  <si>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</si>
  <si>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</si>
  <si>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</si>
  <si>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</si>
  <si>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</si>
  <si>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</si>
  <si>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</si>
  <si>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</si>
  <si>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</si>
  <si>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</si>
  <si>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</si>
  <si>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</si>
  <si>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</si>
  <si>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</si>
  <si>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</si>
  <si>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</si>
  <si>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</si>
  <si>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</si>
  <si>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</si>
  <si>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</si>
  <si>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</si>
  <si>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</si>
  <si>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</si>
  <si>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</si>
  <si>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</si>
  <si>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</si>
  <si>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</si>
  <si>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</si>
  <si>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</si>
  <si>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</si>
  <si>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</si>
  <si>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</si>
  <si>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</si>
  <si>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</si>
  <si>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</si>
  <si>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</si>
  <si>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</si>
  <si>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</si>
  <si>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</si>
  <si>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</si>
  <si>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</si>
  <si>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</si>
  <si>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</si>
  <si>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</si>
  <si>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</si>
  <si>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</si>
  <si>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</si>
  <si>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</si>
  <si>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</si>
  <si>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</si>
  <si>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</si>
  <si>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</si>
  <si>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</si>
  <si>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</si>
  <si>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</si>
  <si>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</si>
  <si>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</si>
  <si>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</si>
  <si>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</si>
  <si>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</si>
  <si>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</si>
  <si>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</si>
  <si>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</si>
  <si>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</si>
  <si>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</si>
  <si>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</si>
  <si>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</si>
  <si>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</si>
  <si>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</si>
  <si>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</si>
  <si>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</si>
  <si>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</si>
  <si>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</si>
  <si>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</si>
  <si>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</si>
  <si>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</si>
  <si>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</si>
  <si>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</si>
  <si>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</si>
  <si>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</si>
  <si>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</si>
  <si>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</si>
  <si>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</si>
  <si>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</si>
  <si>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</si>
  <si>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</si>
  <si>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</si>
  <si>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</si>
  <si>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</si>
  <si>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</si>
  <si>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</si>
  <si>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</si>
  <si>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</si>
  <si>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</si>
  <si>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</si>
  <si>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</si>
  <si>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</si>
  <si>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</si>
  <si>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</si>
  <si>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</si>
  <si>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</si>
  <si>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</si>
  <si>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</si>
  <si>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</si>
  <si>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</si>
  <si>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</si>
  <si>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</si>
  <si>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</si>
  <si>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</si>
  <si>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</si>
  <si>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</si>
  <si>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</si>
  <si>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</si>
  <si>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</si>
  <si>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</si>
  <si>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</si>
  <si>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</si>
  <si>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</si>
  <si>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</si>
  <si>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</si>
  <si>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</si>
  <si>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</si>
  <si>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</si>
  <si>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</si>
  <si>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</si>
  <si>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</si>
  <si>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</si>
  <si>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</si>
  <si>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</si>
  <si>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</si>
  <si>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</si>
  <si>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</si>
  <si>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</si>
  <si>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</si>
  <si>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</si>
  <si>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</si>
  <si>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</si>
  <si>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</si>
  <si>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</si>
  <si>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</si>
  <si>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</si>
  <si>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</si>
  <si>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</si>
  <si>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</si>
  <si>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</si>
  <si>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</si>
  <si>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</si>
  <si>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</si>
  <si>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</si>
  <si>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</si>
  <si>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</si>
  <si>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</si>
  <si>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</si>
  <si>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</si>
  <si>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</si>
  <si>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</si>
  <si>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</si>
  <si>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</si>
  <si>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</si>
  <si>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</si>
  <si>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</si>
  <si>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</si>
  <si>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</si>
  <si>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</si>
  <si>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</si>
  <si>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</si>
  <si>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</si>
  <si>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</si>
  <si>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</si>
  <si>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</si>
  <si>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</si>
  <si>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</si>
  <si>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</si>
  <si>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</si>
  <si>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</si>
  <si>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</si>
  <si>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</si>
  <si>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</si>
  <si>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</si>
  <si>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</si>
  <si>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</si>
  <si>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</si>
  <si>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</si>
  <si>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</si>
  <si>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</si>
  <si>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</si>
  <si>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</si>
  <si>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</si>
  <si>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</si>
  <si>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</si>
  <si>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</si>
  <si>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</si>
  <si>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</si>
  <si>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</si>
  <si>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</si>
  <si>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</si>
  <si>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</si>
  <si>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</si>
  <si>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</si>
  <si>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</si>
  <si>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</si>
  <si>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</si>
  <si>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</si>
  <si>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</si>
  <si>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</si>
  <si>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</si>
  <si>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</si>
  <si>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</si>
  <si>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</si>
  <si>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</si>
  <si>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</si>
  <si>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</si>
  <si>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</si>
  <si>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</si>
  <si>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</si>
  <si>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</si>
  <si>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</si>
  <si>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</si>
  <si>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</si>
  <si>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</si>
  <si>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</si>
  <si>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</si>
  <si>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</si>
  <si>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</si>
  <si>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</si>
  <si>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</si>
  <si>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</si>
  <si>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</si>
  <si>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</si>
  <si>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</si>
  <si>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</si>
  <si>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</si>
  <si>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</si>
  <si>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</si>
  <si>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</si>
  <si>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</si>
  <si>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</si>
  <si>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</si>
  <si>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</si>
  <si>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</si>
  <si>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</si>
  <si>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</si>
  <si>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</si>
  <si>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</si>
  <si>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</si>
  <si>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</si>
  <si>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</si>
  <si>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</si>
  <si>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</si>
  <si>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</si>
  <si>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</si>
  <si>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</si>
  <si>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</si>
  <si>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</si>
  <si>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</si>
  <si>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</si>
  <si>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</si>
  <si>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</si>
  <si>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</si>
  <si>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</si>
  <si>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</si>
  <si>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</si>
  <si>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</si>
  <si>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</si>
  <si>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</si>
  <si>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</si>
  <si>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</si>
  <si>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</si>
  <si>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</si>
  <si>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</si>
  <si>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</si>
  <si>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</si>
  <si>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</si>
  <si>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</si>
  <si>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</si>
  <si>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</si>
  <si>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</si>
  <si>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</si>
  <si>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</si>
  <si>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</si>
  <si>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</si>
  <si>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</si>
  <si>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</si>
  <si>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</si>
  <si>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</si>
  <si>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</si>
  <si>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</si>
  <si>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</si>
  <si>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</si>
  <si>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</si>
  <si>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</si>
  <si>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</si>
  <si>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</si>
  <si>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</si>
  <si>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</si>
  <si>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</si>
  <si>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</si>
  <si>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</si>
  <si>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</si>
  <si>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</si>
  <si>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</si>
  <si>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</si>
  <si>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</si>
  <si>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</si>
  <si>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</si>
  <si>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</si>
  <si>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</si>
  <si>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</si>
  <si>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</si>
  <si>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</si>
  <si>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</si>
  <si>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</si>
  <si>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</si>
  <si>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</si>
  <si>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</si>
  <si>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</si>
  <si>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</si>
  <si>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</si>
  <si>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</si>
  <si>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</si>
  <si>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</si>
  <si>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</si>
  <si>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</si>
  <si>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</si>
  <si>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</si>
  <si>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</si>
  <si>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</si>
  <si>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</si>
  <si>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</si>
  <si>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</si>
  <si>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</si>
  <si>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</si>
  <si>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</si>
  <si>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</si>
  <si>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</si>
  <si>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</si>
  <si>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</si>
  <si>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</si>
  <si>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</si>
  <si>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</si>
  <si>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</si>
  <si>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</si>
  <si>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</si>
  <si>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</si>
  <si>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</si>
  <si>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</si>
  <si>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</si>
  <si>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</si>
  <si>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</si>
  <si>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</si>
  <si>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</si>
  <si>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</si>
  <si>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</si>
  <si>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</si>
  <si>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</si>
  <si>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</si>
  <si>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</si>
  <si>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</si>
  <si>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</si>
  <si>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</si>
  <si>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</si>
  <si>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</si>
  <si>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</si>
  <si>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</si>
  <si>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</si>
  <si>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</si>
  <si>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</si>
  <si>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</si>
  <si>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</si>
  <si>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</si>
  <si>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</si>
  <si>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</si>
  <si>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</si>
  <si>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</si>
  <si>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</si>
  <si>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</si>
  <si>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</si>
  <si>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</si>
  <si>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</si>
  <si>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</si>
  <si>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</si>
  <si>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</si>
  <si>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</si>
  <si>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</si>
  <si>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</si>
  <si>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</si>
  <si>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</si>
  <si>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</si>
  <si>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</si>
  <si>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</si>
  <si>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</si>
  <si>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</si>
  <si>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</si>
  <si>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</si>
  <si>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</si>
  <si>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</si>
  <si>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</si>
  <si>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</si>
  <si>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</si>
  <si>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</si>
  <si>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</si>
  <si>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</si>
  <si>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</si>
  <si>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</si>
  <si>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</si>
  <si>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</si>
  <si>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</si>
  <si>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</si>
  <si>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</si>
  <si>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</si>
  <si>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</si>
  <si>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</si>
  <si>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</si>
  <si>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</si>
  <si>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</si>
  <si>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</si>
  <si>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</si>
  <si>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</si>
  <si>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</si>
  <si>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</si>
  <si>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</si>
  <si>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</si>
  <si>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</si>
  <si>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</si>
  <si>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</si>
  <si>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</si>
  <si>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</si>
  <si>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</si>
  <si>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</si>
  <si>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</si>
  <si>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</si>
  <si>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</si>
  <si>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</si>
  <si>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</si>
  <si>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</si>
  <si>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</si>
  <si>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</si>
  <si>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</si>
  <si>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</si>
  <si>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</si>
  <si>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</si>
  <si>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</si>
  <si>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</si>
  <si>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</si>
  <si>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</si>
  <si>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</si>
  <si>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</si>
  <si>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</si>
  <si>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</si>
  <si>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</si>
  <si>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</si>
  <si>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</si>
  <si>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</si>
  <si>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</si>
  <si>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</si>
  <si>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</si>
  <si>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</si>
  <si>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</si>
  <si>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</si>
  <si>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</si>
  <si>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</si>
  <si>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</si>
  <si>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</si>
  <si>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</si>
  <si>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</si>
  <si>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</si>
  <si>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</si>
  <si>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</si>
  <si>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</si>
  <si>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</si>
  <si>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</si>
  <si>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</si>
  <si>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</si>
  <si>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</si>
  <si>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</si>
  <si>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</si>
  <si>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</si>
  <si>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</si>
  <si>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</si>
  <si>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</si>
  <si>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</si>
  <si>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</si>
  <si>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</si>
  <si>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</si>
  <si>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</si>
  <si>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</si>
  <si>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</si>
  <si>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</si>
  <si>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</si>
  <si>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</si>
  <si>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</si>
  <si>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</si>
  <si>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</si>
  <si>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</si>
  <si>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</si>
  <si>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</si>
  <si>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</si>
  <si>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</si>
  <si>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</si>
  <si>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</si>
  <si>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</si>
  <si>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</si>
  <si>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</si>
  <si>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</si>
  <si>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</si>
  <si>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</si>
  <si>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</si>
  <si>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</si>
  <si>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</si>
  <si>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</si>
  <si>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</si>
  <si>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</si>
  <si>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</si>
  <si>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</si>
  <si>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</si>
  <si>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</si>
  <si>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</si>
  <si>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</si>
  <si>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</si>
  <si>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</si>
  <si>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</si>
  <si>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</si>
  <si>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</si>
  <si>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</si>
  <si>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</si>
  <si>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</si>
  <si>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</si>
  <si>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</si>
  <si>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</si>
  <si>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</si>
  <si>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</si>
  <si>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</si>
  <si>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</si>
  <si>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</si>
  <si>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</si>
  <si>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</si>
  <si>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</si>
  <si>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</si>
  <si>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</si>
  <si>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</si>
  <si>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</si>
  <si>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</si>
  <si>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</si>
  <si>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</si>
  <si>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</si>
  <si>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</si>
  <si>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</si>
  <si>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</si>
  <si>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</si>
  <si>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</si>
  <si>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</si>
  <si>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</si>
  <si>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</si>
  <si>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</si>
  <si>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</si>
  <si>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</si>
  <si>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</si>
  <si>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</si>
  <si>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</si>
  <si>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</si>
  <si>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</si>
  <si>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</si>
  <si>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</si>
  <si>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</si>
  <si>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</si>
  <si>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</si>
  <si>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</si>
  <si>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</si>
  <si>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</si>
  <si>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</si>
  <si>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</si>
  <si>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</si>
  <si>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</si>
  <si>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</si>
  <si>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</si>
  <si>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</si>
  <si>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</si>
  <si>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</si>
  <si>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</si>
  <si>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</si>
  <si>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</si>
  <si>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</si>
  <si>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</si>
  <si>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</si>
  <si>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</si>
  <si>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</si>
  <si>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</si>
  <si>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</si>
  <si>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</si>
  <si>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</si>
  <si>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</si>
  <si>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</si>
  <si>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</si>
  <si>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</si>
  <si>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</si>
  <si>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</si>
  <si>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</si>
  <si>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</si>
  <si>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</si>
  <si>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</si>
  <si>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</si>
  <si>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</si>
  <si>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</si>
  <si>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</si>
  <si>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</si>
  <si>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</si>
  <si>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</si>
  <si>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</si>
  <si>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</si>
  <si>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</si>
  <si>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</si>
  <si>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</si>
  <si>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</si>
  <si>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</si>
  <si>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</si>
  <si>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</si>
  <si>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</si>
  <si>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</si>
  <si>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</si>
  <si>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</si>
  <si>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</si>
  <si>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</si>
  <si>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</si>
  <si>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</si>
  <si>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</si>
  <si>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</si>
  <si>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</si>
  <si>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</si>
  <si>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</si>
  <si>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</si>
  <si>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</si>
  <si>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</si>
  <si>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</si>
  <si>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</si>
  <si>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</si>
  <si>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</si>
  <si>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</si>
  <si>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</si>
  <si>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</si>
  <si>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</si>
  <si>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</si>
  <si>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</si>
  <si>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</si>
  <si>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</si>
  <si>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</si>
  <si>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</si>
  <si>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</si>
  <si>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</si>
  <si>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</si>
  <si>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</si>
  <si>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</si>
  <si>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</si>
  <si>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</si>
  <si>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</si>
  <si>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</si>
  <si>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</si>
  <si>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</si>
  <si>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</si>
  <si>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</si>
  <si>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</si>
  <si>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</si>
  <si>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</si>
  <si>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</si>
  <si>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</si>
  <si>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</si>
  <si>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</si>
  <si>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</si>
  <si>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</si>
  <si>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</si>
  <si>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</si>
  <si>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</si>
  <si>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</si>
  <si>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</si>
  <si>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</si>
  <si>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</si>
  <si>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</si>
  <si>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</si>
  <si>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</si>
  <si>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</si>
  <si>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</si>
  <si>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</si>
  <si>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</si>
  <si>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</si>
  <si>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</si>
  <si>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</si>
  <si>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</si>
  <si>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</si>
  <si>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</si>
  <si>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</si>
  <si>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</si>
  <si>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</si>
  <si>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</si>
  <si>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</si>
  <si>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</si>
  <si>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</si>
  <si>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</si>
  <si>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</si>
  <si>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</si>
  <si>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</si>
  <si>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</si>
  <si>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</si>
  <si>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</si>
  <si>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</si>
  <si>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</si>
  <si>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</si>
  <si>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</si>
  <si>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</si>
  <si>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</si>
  <si>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</si>
  <si>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</si>
  <si>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</si>
  <si>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</si>
  <si>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</si>
  <si>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</si>
  <si>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</si>
  <si>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</si>
  <si>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</si>
  <si>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</si>
  <si>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</si>
  <si>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</si>
  <si>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</si>
  <si>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</si>
  <si>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</si>
  <si>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</si>
  <si>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</si>
  <si>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</si>
  <si>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</si>
  <si>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</si>
  <si>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</si>
  <si>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</si>
  <si>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</si>
  <si>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</si>
  <si>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</si>
  <si>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</si>
  <si>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</si>
  <si>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</si>
  <si>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</si>
  <si>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</si>
  <si>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</si>
  <si>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</si>
  <si>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</si>
  <si>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</si>
  <si>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</si>
  <si>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</si>
  <si>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</si>
  <si>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</si>
  <si>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</si>
  <si>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</si>
  <si>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</si>
  <si>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</si>
  <si>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</si>
  <si>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</si>
  <si>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</si>
  <si>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</si>
  <si>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</si>
  <si>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</si>
  <si>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</si>
  <si>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</si>
  <si>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</si>
  <si>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</si>
  <si>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</si>
  <si>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</si>
  <si>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</si>
  <si>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</si>
  <si>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</si>
  <si>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</si>
  <si>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</si>
  <si>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</si>
  <si>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</si>
  <si>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</si>
  <si>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</si>
  <si>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</si>
  <si>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</si>
  <si>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</si>
  <si>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</si>
  <si>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</si>
  <si>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</si>
  <si>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</si>
  <si>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</si>
  <si>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</si>
  <si>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</si>
  <si>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</si>
  <si>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</si>
  <si>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</si>
  <si>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</si>
  <si>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</si>
  <si>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</si>
  <si>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</si>
  <si>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</si>
  <si>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</si>
  <si>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</si>
  <si>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</si>
  <si>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</si>
  <si>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</si>
  <si>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</si>
  <si>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</si>
  <si>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</si>
  <si>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</si>
  <si>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</si>
  <si>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</si>
  <si>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</si>
  <si>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</si>
  <si>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</si>
  <si>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</si>
  <si>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</si>
  <si>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</si>
  <si>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</si>
  <si>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</si>
  <si>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</si>
  <si>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</si>
  <si>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</si>
  <si>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</si>
  <si>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</si>
  <si>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</si>
  <si>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</si>
  <si>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</si>
  <si>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</si>
  <si>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</si>
  <si>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</si>
  <si>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</si>
  <si>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</si>
  <si>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</si>
  <si>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</si>
  <si>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</si>
  <si>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</si>
  <si>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</si>
  <si>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</si>
  <si>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</si>
  <si>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</si>
  <si>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</si>
  <si>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</si>
  <si>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</si>
  <si>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</si>
  <si>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</si>
  <si>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</si>
  <si>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</si>
  <si>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</si>
  <si>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</si>
  <si>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</si>
  <si>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</si>
  <si>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</si>
  <si>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</si>
  <si>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</si>
  <si>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</si>
  <si>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</si>
  <si>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</si>
  <si>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</si>
  <si>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</si>
  <si>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</si>
  <si>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</si>
  <si>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</si>
  <si>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</si>
  <si>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</si>
  <si>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</si>
  <si>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</si>
  <si>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</si>
  <si>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</si>
  <si>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</si>
  <si>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</si>
  <si>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</si>
  <si>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</si>
  <si>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</si>
  <si>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</si>
  <si>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</si>
  <si>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</si>
  <si>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</si>
  <si>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</si>
  <si>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</si>
  <si>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</si>
  <si>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</si>
  <si>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</si>
  <si>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</si>
  <si>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</si>
  <si>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</si>
  <si>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</si>
  <si>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</si>
  <si>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</si>
  <si>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</si>
  <si>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</si>
  <si>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</si>
  <si>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</si>
  <si>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</si>
  <si>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</si>
  <si>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</si>
  <si>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</si>
  <si>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</si>
  <si>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</si>
  <si>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</si>
  <si>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</si>
  <si>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</si>
  <si>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</si>
  <si>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</si>
  <si>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</si>
  <si>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</si>
  <si>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</si>
  <si>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</si>
  <si>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</si>
  <si>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</si>
  <si>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</si>
  <si>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</si>
  <si>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</si>
  <si>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</si>
  <si>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</si>
  <si>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</si>
  <si>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</si>
  <si>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</si>
  <si>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</si>
  <si>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</si>
  <si>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</si>
  <si>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</si>
  <si>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</si>
  <si>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</si>
  <si>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</si>
  <si>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</si>
  <si>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</si>
  <si>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</si>
  <si>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</si>
  <si>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</si>
  <si>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</si>
  <si>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</si>
  <si>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</si>
  <si>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</si>
  <si>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</si>
  <si>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</si>
  <si>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</si>
  <si>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</si>
  <si>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</si>
  <si>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</si>
  <si>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</si>
  <si>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</si>
  <si>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</si>
  <si>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</si>
  <si>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</si>
  <si>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</si>
  <si>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</si>
  <si>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</si>
  <si>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</si>
  <si>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</si>
  <si>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</si>
  <si>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</si>
  <si>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</si>
  <si>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</si>
  <si>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</si>
  <si>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</si>
  <si>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</si>
  <si>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</si>
  <si>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</si>
  <si>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</si>
  <si>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</si>
  <si>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</si>
  <si>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</si>
  <si>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</si>
  <si>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</si>
  <si>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</si>
  <si>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</si>
  <si>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</si>
  <si>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</si>
  <si>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</si>
  <si>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</si>
  <si>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</si>
  <si>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</si>
  <si>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</si>
  <si>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</si>
  <si>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</si>
  <si>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</si>
  <si>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</si>
  <si>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</si>
  <si>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</si>
  <si>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</si>
  <si>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</si>
  <si>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</si>
  <si>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</si>
  <si>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</si>
  <si>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</si>
  <si>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</si>
  <si>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</si>
  <si>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</si>
  <si>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</si>
  <si>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</si>
  <si>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</si>
  <si>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</si>
  <si>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</si>
  <si>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</si>
  <si>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</si>
  <si>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</si>
  <si>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</si>
  <si>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</si>
  <si>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</si>
  <si>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</si>
  <si>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</si>
  <si>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</si>
  <si>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</si>
  <si>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</si>
  <si>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</si>
  <si>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</si>
  <si>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</si>
  <si>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</si>
  <si>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</si>
  <si>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</si>
  <si>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</si>
  <si>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</si>
  <si>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</si>
  <si>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</si>
  <si>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</si>
  <si>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</si>
  <si>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</si>
  <si>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</si>
  <si>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</si>
  <si>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</si>
  <si>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</si>
  <si>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</si>
  <si>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</si>
  <si>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</si>
  <si>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</si>
  <si>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</si>
  <si>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</si>
  <si>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</si>
  <si>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</si>
  <si>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</si>
  <si>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</si>
  <si>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</si>
  <si>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</si>
  <si>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</si>
  <si>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</si>
  <si>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</si>
  <si>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</si>
  <si>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</si>
  <si>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</si>
  <si>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</si>
  <si>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</si>
  <si>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</si>
  <si>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</si>
  <si>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</si>
  <si>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</si>
  <si>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</si>
  <si>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</si>
  <si>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</si>
  <si>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</si>
  <si>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</si>
  <si>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</si>
  <si>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</si>
  <si>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</si>
  <si>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</si>
  <si>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</si>
  <si>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</si>
  <si>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</si>
  <si>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</si>
  <si>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</si>
  <si>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</si>
  <si>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</si>
  <si>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</si>
  <si>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</si>
  <si>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</si>
  <si>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</si>
  <si>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</si>
  <si>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</si>
  <si>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</si>
  <si>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</si>
  <si>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</si>
  <si>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</si>
  <si>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</si>
  <si>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</si>
  <si>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</si>
  <si>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</si>
  <si>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</si>
  <si>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</si>
  <si>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</si>
  <si>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</si>
  <si>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</si>
  <si>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</si>
  <si>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</si>
  <si>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</si>
  <si>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</si>
  <si>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</si>
  <si>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</si>
  <si>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</si>
  <si>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</si>
  <si>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</si>
  <si>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</si>
  <si>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</si>
  <si>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</si>
  <si>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</si>
  <si>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</si>
  <si>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</si>
  <si>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</si>
  <si>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</si>
  <si>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</si>
  <si>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</si>
  <si>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</si>
  <si>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</si>
  <si>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</si>
  <si>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</si>
  <si>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</si>
  <si>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</si>
  <si>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</si>
  <si>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</si>
  <si>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</si>
  <si>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</si>
  <si>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</si>
  <si>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</si>
  <si>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</si>
  <si>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</si>
  <si>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</si>
  <si>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</si>
  <si>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</si>
  <si>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</si>
  <si>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</si>
  <si>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</si>
  <si>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</si>
  <si>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</si>
  <si>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</si>
  <si>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</si>
  <si>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</si>
  <si>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</si>
  <si>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</si>
  <si>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</si>
  <si>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</si>
  <si>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</si>
  <si>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</si>
  <si>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</si>
  <si>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</si>
  <si>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</si>
  <si>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</si>
  <si>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</si>
  <si>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</si>
  <si>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</si>
  <si>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</si>
  <si>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</si>
  <si>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</si>
  <si>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</si>
  <si>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</si>
  <si>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</si>
  <si>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</si>
  <si>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</si>
  <si>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</si>
  <si>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</si>
  <si>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</si>
  <si>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</si>
  <si>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</si>
  <si>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</si>
  <si>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</si>
  <si>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</si>
  <si>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</si>
  <si>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</si>
  <si>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</si>
  <si>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</si>
  <si>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</si>
  <si>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</si>
  <si>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</si>
  <si>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</si>
  <si>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</si>
  <si>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</si>
  <si>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</si>
  <si>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</si>
  <si>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</si>
  <si>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</si>
  <si>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</si>
  <si>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</si>
  <si>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</si>
  <si>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</si>
  <si>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</si>
  <si>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</si>
  <si>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</si>
  <si>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</si>
  <si>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</si>
  <si>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</si>
  <si>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</si>
  <si>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</si>
  <si>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</si>
  <si>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</si>
  <si>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</si>
  <si>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</si>
  <si>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</si>
  <si>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</si>
  <si>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</si>
  <si>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</si>
  <si>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</si>
  <si>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</si>
  <si>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</si>
  <si>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</si>
  <si>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</si>
  <si>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</si>
  <si>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</si>
  <si>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</si>
  <si>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</si>
  <si>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</si>
  <si>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</si>
  <si>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</si>
  <si>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</si>
  <si>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</si>
  <si>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</si>
  <si>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</si>
  <si>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</si>
  <si>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</si>
  <si>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</si>
  <si>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</si>
  <si>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</si>
  <si>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</si>
  <si>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</si>
  <si>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</si>
  <si>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</si>
  <si>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</si>
  <si>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</si>
  <si>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</si>
  <si>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</si>
  <si>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</si>
  <si>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</si>
  <si>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</si>
  <si>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</si>
  <si>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</si>
  <si>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</si>
  <si>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</si>
  <si>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</si>
  <si>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</si>
  <si>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</si>
  <si>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</si>
  <si>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</si>
  <si>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</si>
  <si>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</si>
  <si>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</si>
  <si>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</si>
  <si>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</si>
  <si>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</si>
  <si>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</si>
  <si>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</si>
  <si>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</si>
  <si>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</si>
  <si>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</si>
  <si>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</si>
  <si>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</si>
  <si>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</si>
  <si>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</si>
  <si>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</si>
  <si>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</si>
  <si>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</si>
  <si>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</si>
  <si>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</si>
  <si>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</si>
  <si>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</si>
  <si>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</si>
  <si>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</si>
  <si>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</si>
  <si>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</si>
  <si>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</si>
  <si>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</si>
  <si>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</si>
  <si>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</si>
  <si>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</si>
  <si>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</si>
  <si>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</si>
  <si>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</si>
  <si>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</si>
  <si>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</si>
  <si>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</si>
  <si>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</si>
  <si>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</si>
  <si>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</si>
  <si>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</si>
  <si>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</si>
  <si>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</si>
  <si>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</si>
  <si>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</si>
  <si>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</si>
  <si>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</si>
  <si>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</si>
  <si>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</si>
  <si>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</si>
  <si>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</si>
  <si>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</si>
  <si>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</si>
  <si>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</si>
  <si>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</si>
  <si>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</si>
  <si>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</si>
  <si>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</si>
  <si>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</si>
  <si>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</si>
  <si>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</si>
  <si>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</si>
  <si>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</si>
  <si>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</si>
  <si>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</si>
  <si>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</si>
  <si>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</si>
  <si>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</si>
  <si>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</si>
  <si>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</si>
  <si>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</si>
  <si>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</si>
  <si>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</si>
  <si>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</si>
  <si>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</si>
  <si>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</si>
  <si>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</si>
  <si>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</si>
  <si>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</si>
  <si>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</si>
  <si>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</si>
  <si>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</si>
  <si>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</si>
  <si>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</si>
  <si>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</si>
  <si>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</si>
  <si>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</si>
  <si>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</si>
  <si>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</si>
  <si>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</si>
  <si>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</si>
  <si>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</si>
  <si>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</si>
  <si>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</si>
  <si>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</si>
  <si>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</si>
  <si>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</si>
  <si>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</si>
  <si>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</si>
  <si>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</si>
  <si>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</si>
  <si>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</si>
  <si>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</si>
  <si>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</si>
  <si>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</si>
  <si>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</si>
  <si>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</si>
  <si>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</si>
  <si>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</si>
  <si>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</si>
  <si>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</si>
  <si>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</si>
  <si>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</si>
  <si>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</si>
  <si>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</si>
  <si>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</si>
  <si>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</si>
  <si>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</si>
  <si>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</si>
  <si>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</si>
  <si>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</si>
  <si>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</si>
  <si>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</si>
  <si>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</si>
  <si>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</si>
  <si>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</si>
  <si>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</si>
  <si>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</si>
  <si>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</si>
  <si>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</si>
  <si>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</si>
  <si>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</si>
  <si>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</si>
  <si>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</si>
  <si>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</si>
  <si>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</si>
  <si>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</si>
  <si>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</si>
  <si>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</si>
  <si>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</si>
  <si>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</si>
  <si>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</si>
  <si>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</si>
  <si>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</si>
  <si>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</si>
  <si>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</si>
  <si>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</si>
  <si>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</si>
  <si>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</si>
  <si>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</si>
  <si>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</si>
  <si>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</si>
  <si>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</si>
  <si>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</si>
  <si>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</si>
  <si>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</si>
  <si>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</si>
  <si>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</si>
  <si>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</si>
  <si>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</si>
  <si>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</si>
  <si>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</si>
  <si>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</si>
  <si>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</si>
  <si>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</si>
  <si>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</si>
  <si>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</si>
  <si>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</si>
  <si>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</si>
  <si>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</si>
  <si>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</si>
  <si>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</si>
  <si>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</si>
  <si>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</si>
  <si>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</si>
  <si>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</si>
  <si>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</si>
  <si>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</si>
  <si>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</si>
  <si>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</si>
  <si>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</si>
  <si>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</si>
  <si>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</si>
  <si>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</si>
  <si>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</si>
  <si>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</si>
  <si>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</si>
  <si>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</si>
  <si>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</si>
  <si>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</si>
  <si>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</si>
  <si>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</si>
  <si>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</si>
  <si>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</si>
  <si>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</si>
  <si>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</si>
  <si>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</si>
  <si>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</si>
  <si>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</si>
  <si>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</si>
  <si>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</si>
  <si>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</si>
  <si>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</si>
  <si>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</si>
  <si>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</si>
  <si>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</si>
  <si>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</si>
  <si>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</si>
  <si>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</si>
  <si>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</si>
  <si>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</si>
  <si>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</si>
  <si>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</si>
  <si>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</si>
  <si>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</si>
  <si>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</si>
  <si>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</si>
  <si>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</si>
  <si>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</si>
  <si>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</si>
  <si>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</si>
  <si>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</si>
  <si>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</si>
  <si>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</si>
  <si>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</si>
  <si>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</si>
  <si>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</si>
  <si>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</si>
  <si>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</si>
  <si>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</si>
  <si>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</si>
  <si>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</si>
  <si>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</si>
  <si>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</si>
  <si>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</si>
  <si>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</si>
  <si>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</si>
  <si>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</si>
  <si>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</si>
  <si>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</si>
  <si>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</si>
  <si>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</si>
  <si>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</si>
  <si>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</si>
  <si>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</si>
  <si>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</si>
  <si>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</si>
  <si>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</si>
  <si>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</si>
  <si>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</si>
  <si>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</si>
  <si>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</si>
  <si>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</si>
  <si>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</si>
  <si>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</si>
  <si>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</si>
  <si>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</si>
  <si>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</si>
  <si>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</si>
  <si>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</si>
  <si>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</si>
  <si>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</si>
  <si>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</si>
  <si>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</si>
  <si>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</si>
  <si>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</si>
  <si>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</si>
  <si>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</si>
  <si>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</si>
  <si>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</si>
  <si>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</si>
  <si>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</si>
  <si>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</si>
  <si>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</si>
  <si>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</si>
  <si>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</si>
  <si>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</si>
  <si>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</si>
  <si>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</si>
  <si>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</si>
  <si>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</si>
  <si>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</si>
  <si>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</si>
  <si>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</si>
  <si>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</si>
  <si>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</si>
  <si>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</si>
  <si>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</si>
  <si>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</si>
  <si>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</si>
  <si>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</si>
  <si>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</si>
  <si>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</si>
  <si>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</si>
  <si>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</si>
  <si>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</si>
  <si>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</si>
  <si>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</si>
  <si>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</si>
  <si>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</si>
  <si>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</si>
  <si>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</si>
  <si>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</si>
  <si>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</si>
  <si>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</si>
  <si>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</si>
  <si>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</si>
  <si>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</si>
  <si>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</si>
  <si>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</si>
  <si>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</si>
  <si>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</si>
  <si>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</si>
  <si>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</si>
  <si>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</si>
  <si>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</si>
  <si>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</si>
  <si>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</si>
  <si>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</si>
  <si>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</si>
  <si>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</si>
  <si>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</si>
  <si>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</si>
  <si>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</si>
  <si>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</si>
  <si>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</si>
  <si>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</si>
  <si>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</si>
  <si>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</si>
  <si>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</si>
  <si>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</si>
  <si>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</si>
  <si>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</si>
  <si>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</si>
  <si>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</si>
  <si>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</si>
  <si>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</si>
  <si>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</si>
  <si>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</si>
  <si>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</si>
  <si>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</si>
  <si>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</si>
  <si>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</si>
  <si>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</si>
  <si>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</si>
  <si>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</si>
  <si>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</si>
  <si>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</si>
  <si>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</si>
  <si>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</si>
  <si>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</si>
  <si>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</si>
  <si>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</si>
  <si>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</si>
  <si>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</si>
  <si>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</si>
  <si>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</si>
  <si>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</si>
  <si>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</si>
  <si>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</si>
  <si>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</si>
  <si>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</si>
  <si>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</si>
  <si>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</si>
  <si>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</si>
  <si>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</si>
  <si>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</si>
  <si>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</si>
  <si>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</si>
  <si>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</si>
  <si>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</si>
  <si>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</si>
  <si>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</si>
  <si>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</si>
  <si>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</si>
  <si>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</si>
  <si>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</si>
  <si>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</si>
  <si>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</si>
  <si>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</si>
  <si>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</si>
  <si>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</si>
  <si>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</si>
  <si>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</si>
  <si>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</si>
  <si>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</si>
  <si>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</si>
  <si>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</si>
  <si>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</si>
  <si>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</si>
  <si>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</si>
  <si>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</si>
  <si>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</si>
  <si>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</si>
  <si>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</si>
  <si>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</si>
  <si>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</si>
  <si>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</si>
  <si>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</si>
  <si>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</si>
  <si>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</si>
  <si>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</si>
  <si>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</si>
  <si>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</si>
  <si>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</si>
  <si>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</si>
  <si>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</si>
  <si>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</si>
  <si>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</si>
  <si>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</si>
  <si>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</si>
  <si>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</si>
  <si>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</si>
  <si>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</si>
  <si>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</si>
  <si>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</si>
  <si>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</si>
  <si>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</si>
  <si>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</si>
  <si>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</si>
  <si>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</si>
  <si>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</si>
  <si>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</si>
  <si>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</si>
  <si>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</si>
  <si>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</si>
  <si>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</si>
  <si>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</si>
  <si>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</si>
  <si>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</si>
  <si>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</si>
  <si>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</si>
  <si>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</si>
  <si>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</si>
  <si>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</si>
  <si>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</si>
  <si>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</si>
  <si>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</si>
  <si>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</si>
  <si>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</si>
  <si>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</si>
  <si>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</si>
  <si>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</si>
  <si>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</si>
  <si>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</si>
  <si>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</si>
  <si>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</si>
  <si>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</si>
  <si>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</si>
  <si>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</si>
  <si>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</si>
  <si>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</si>
  <si>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</si>
  <si>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</si>
  <si>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</si>
  <si>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</si>
  <si>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</si>
  <si>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</si>
  <si>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</si>
  <si>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</si>
  <si>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</si>
  <si>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</si>
  <si>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</si>
  <si>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</si>
  <si>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</si>
  <si>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</si>
  <si>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</si>
  <si>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</si>
  <si>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</si>
  <si>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</si>
  <si>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</si>
  <si>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</si>
  <si>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</si>
  <si>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</si>
  <si>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</si>
  <si>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</si>
  <si>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</si>
  <si>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</si>
  <si>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</si>
  <si>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</si>
  <si>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</si>
  <si>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</si>
  <si>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</si>
  <si>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</si>
  <si>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</si>
  <si>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</si>
  <si>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</si>
  <si>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</si>
  <si>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</si>
  <si>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</si>
  <si>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</si>
  <si>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</si>
  <si>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</si>
  <si>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</si>
  <si>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</si>
  <si>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</si>
  <si>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</si>
  <si>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</si>
  <si>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</si>
  <si>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</si>
  <si>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</si>
  <si>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</si>
  <si>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</si>
  <si>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</si>
  <si>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</si>
  <si>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</si>
  <si>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</si>
  <si>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</si>
  <si>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</si>
  <si>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</si>
  <si>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</si>
  <si>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</si>
  <si>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</si>
  <si>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</si>
  <si>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</si>
  <si>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</si>
  <si>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</si>
  <si>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</si>
  <si>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</si>
  <si>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</si>
  <si>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</si>
  <si>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</si>
  <si>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</si>
  <si>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</si>
  <si>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</si>
  <si>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</si>
  <si>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</si>
  <si>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</si>
  <si>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</si>
  <si>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</si>
  <si>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</si>
  <si>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</si>
  <si>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</si>
  <si>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</si>
  <si>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</si>
  <si>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</si>
  <si>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</si>
  <si>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</si>
  <si>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</si>
  <si>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</si>
  <si>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</si>
  <si>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</si>
  <si>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</si>
  <si>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</si>
  <si>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</si>
  <si>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</si>
  <si>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</si>
  <si>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</si>
  <si>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</si>
  <si>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</si>
  <si>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</si>
  <si>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</si>
  <si>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</si>
  <si>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</si>
  <si>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</si>
  <si>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</si>
  <si>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</si>
  <si>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</si>
  <si>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</si>
  <si>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</si>
  <si>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</si>
  <si>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</si>
  <si>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</si>
  <si>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</si>
  <si>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</si>
  <si>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</si>
  <si>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</si>
  <si>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</si>
  <si>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</si>
  <si>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</si>
  <si>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</si>
  <si>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</si>
  <si>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</si>
  <si>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</si>
  <si>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</si>
  <si>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</si>
  <si>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</si>
  <si>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</si>
  <si>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</si>
  <si>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</si>
  <si>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</si>
  <si>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</si>
  <si>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</si>
  <si>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</si>
  <si>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</si>
  <si>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</si>
  <si>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</si>
  <si>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</si>
  <si>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</si>
  <si>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</si>
  <si>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</si>
  <si>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</si>
  <si>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</si>
  <si>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</si>
  <si>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</si>
  <si>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</si>
  <si>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</si>
  <si>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</si>
  <si>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</si>
  <si>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</si>
  <si>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</si>
  <si>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</si>
  <si>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</si>
  <si>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</si>
  <si>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</si>
  <si>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</si>
  <si>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</si>
  <si>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</si>
  <si>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</si>
  <si>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</si>
  <si>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</si>
  <si>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</si>
  <si>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</si>
  <si>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</si>
  <si>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</si>
  <si>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</si>
  <si>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</si>
  <si>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</si>
  <si>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</si>
  <si>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</si>
  <si>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</si>
  <si>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</si>
  <si>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</si>
  <si>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</si>
  <si>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</si>
  <si>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</si>
  <si>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</si>
  <si>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</si>
  <si>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</si>
  <si>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</si>
  <si>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</si>
  <si>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</si>
  <si>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</si>
  <si>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</si>
  <si>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</si>
  <si>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</si>
  <si>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</si>
  <si>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</si>
  <si>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</si>
  <si>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</si>
  <si>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</si>
  <si>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</si>
  <si>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</si>
  <si>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</si>
  <si>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</si>
  <si>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</si>
  <si>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</si>
  <si>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</si>
  <si>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</si>
  <si>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</si>
  <si>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</si>
  <si>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</si>
  <si>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</si>
  <si>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</si>
  <si>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</si>
  <si>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</si>
  <si>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</si>
  <si>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</si>
  <si>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</si>
  <si>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</si>
  <si>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</si>
  <si>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</si>
  <si>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</si>
  <si>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</si>
  <si>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</si>
  <si>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</si>
  <si>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</si>
  <si>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</si>
  <si>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</si>
  <si>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</si>
  <si>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</si>
  <si>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</si>
  <si>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</si>
  <si>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</si>
  <si>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</si>
  <si>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</si>
  <si>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</si>
  <si>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</si>
  <si>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</si>
  <si>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</si>
  <si>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</si>
  <si>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</si>
  <si>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</si>
  <si>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</si>
  <si>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</si>
  <si>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</si>
  <si>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</si>
  <si>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</si>
  <si>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</si>
  <si>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</si>
  <si>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</si>
  <si>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</si>
  <si>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</si>
  <si>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</si>
  <si>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</si>
  <si>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</si>
  <si>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</si>
  <si>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</si>
  <si>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</si>
  <si>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</si>
  <si>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</si>
  <si>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</si>
  <si>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</si>
  <si>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</si>
  <si>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</si>
  <si>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</si>
  <si>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</si>
  <si>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</si>
  <si>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</si>
  <si>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</si>
  <si>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</si>
  <si>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</si>
  <si>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</si>
  <si>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</si>
  <si>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</si>
  <si>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</si>
  <si>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</si>
  <si>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</si>
  <si>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</si>
  <si>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</si>
  <si>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</si>
  <si>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</si>
  <si>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</si>
  <si>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</si>
  <si>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</si>
  <si>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</si>
  <si>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</si>
  <si>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</si>
  <si>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</si>
  <si>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</si>
  <si>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</si>
  <si>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</si>
  <si>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</si>
  <si>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</si>
  <si>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</si>
  <si>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</si>
  <si>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</si>
  <si>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</si>
  <si>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</si>
  <si>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</si>
  <si>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</si>
  <si>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</si>
  <si>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</si>
  <si>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</si>
  <si>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</si>
  <si>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</si>
  <si>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</si>
  <si>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</si>
  <si>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</si>
  <si>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</si>
  <si>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</si>
  <si>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</si>
  <si>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</si>
  <si>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</si>
  <si>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</si>
  <si>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</si>
  <si>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</si>
  <si>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</si>
  <si>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</si>
  <si>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</si>
  <si>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</si>
  <si>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</si>
  <si>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</si>
  <si>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</si>
  <si>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</si>
  <si>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</si>
  <si>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</si>
  <si>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</si>
  <si>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</si>
  <si>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</si>
  <si>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</si>
  <si>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</si>
  <si>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</si>
  <si>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</si>
  <si>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</si>
  <si>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</si>
  <si>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</si>
  <si>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</si>
  <si>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</si>
  <si>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</si>
  <si>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</si>
  <si>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</si>
  <si>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</si>
  <si>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</si>
  <si>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</si>
  <si>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</si>
  <si>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</si>
  <si>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</si>
  <si>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</si>
  <si>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</si>
  <si>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</si>
  <si>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</si>
  <si>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</si>
  <si>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</si>
  <si>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</si>
  <si>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</si>
  <si>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</si>
  <si>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</si>
  <si>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</si>
  <si>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</si>
  <si>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</si>
  <si>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</si>
  <si>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</si>
  <si>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</si>
  <si>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</si>
  <si>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</si>
  <si>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</si>
  <si>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</si>
  <si>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</si>
  <si>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</si>
  <si>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</si>
  <si>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</si>
  <si>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</si>
  <si>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</si>
  <si>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</si>
  <si>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</si>
  <si>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</si>
  <si>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</si>
  <si>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</si>
  <si>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</si>
  <si>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</si>
  <si>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</si>
  <si>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</si>
  <si>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</si>
  <si>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</si>
  <si>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</si>
  <si>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</si>
  <si>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</si>
  <si>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</si>
  <si>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</si>
  <si>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</si>
  <si>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</si>
  <si>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</si>
  <si>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</si>
  <si>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</si>
  <si>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</si>
  <si>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</si>
  <si>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</si>
  <si>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</si>
  <si>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</si>
  <si>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</si>
  <si>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</si>
  <si>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</si>
  <si>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</si>
  <si>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</si>
  <si>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</si>
  <si>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</si>
  <si>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</si>
  <si>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</si>
  <si>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</si>
  <si>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</si>
  <si>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</si>
  <si>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</si>
  <si>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</si>
  <si>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</si>
  <si>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</si>
  <si>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</si>
  <si>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</si>
  <si>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</si>
  <si>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</si>
  <si>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</si>
  <si>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</si>
  <si>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</si>
  <si>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</si>
  <si>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</si>
  <si>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</si>
  <si>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</si>
  <si>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</si>
  <si>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</si>
  <si>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</si>
  <si>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</si>
  <si>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</si>
  <si>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</si>
  <si>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</si>
  <si>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</si>
  <si>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</si>
  <si>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</si>
  <si>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</si>
  <si>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</si>
  <si>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</si>
  <si>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</si>
  <si>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</si>
  <si>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</si>
  <si>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</si>
  <si>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</si>
  <si>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</si>
  <si>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</si>
  <si>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</si>
  <si>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</si>
  <si>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</si>
  <si>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</si>
  <si>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</si>
  <si>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</si>
  <si>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</si>
  <si>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</si>
  <si>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</si>
  <si>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</si>
  <si>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</si>
  <si>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</si>
  <si>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</si>
  <si>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</si>
  <si>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</si>
  <si>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</si>
  <si>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</si>
  <si>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</si>
  <si>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</si>
  <si>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</si>
  <si>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</si>
  <si>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</si>
  <si>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</si>
  <si>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</si>
  <si>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</si>
  <si>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</si>
  <si>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</si>
  <si>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</si>
  <si>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</si>
  <si>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</si>
  <si>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</si>
  <si>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</si>
  <si>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</si>
  <si>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</si>
  <si>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</si>
  <si>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</si>
  <si>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</si>
  <si>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</si>
  <si>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</si>
  <si>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</si>
  <si>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</si>
  <si>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</si>
  <si>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</si>
  <si>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</si>
  <si>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</si>
  <si>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</si>
  <si>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</si>
  <si>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</si>
  <si>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</si>
  <si>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</si>
  <si>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</si>
  <si>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</si>
  <si>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</si>
  <si>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</si>
  <si>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</si>
  <si>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</si>
  <si>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</si>
  <si>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</si>
  <si>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</si>
  <si>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</si>
  <si>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</si>
  <si>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</si>
  <si>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</si>
  <si>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</si>
  <si>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</si>
  <si>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</si>
  <si>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</si>
  <si>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</si>
  <si>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</si>
  <si>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</si>
  <si>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</si>
  <si>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</si>
  <si>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</si>
  <si>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</si>
  <si>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</si>
  <si>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</si>
  <si>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</si>
  <si>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</si>
  <si>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</si>
  <si>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</si>
  <si>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</si>
  <si>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</si>
  <si>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</si>
  <si>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</si>
  <si>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</si>
  <si>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</si>
  <si>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</si>
  <si>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</si>
  <si>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</si>
  <si>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</si>
  <si>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</si>
  <si>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</si>
  <si>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</si>
  <si>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</si>
  <si>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</si>
  <si>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</si>
  <si>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</si>
  <si>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</si>
  <si>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</si>
  <si>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</si>
  <si>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</si>
  <si>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</si>
  <si>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</si>
  <si>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</si>
  <si>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</si>
  <si>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</si>
  <si>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</si>
  <si>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</si>
  <si>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</si>
  <si>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</si>
  <si>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</si>
  <si>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</si>
  <si>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</si>
  <si>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</si>
  <si>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</si>
  <si>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</si>
  <si>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</si>
  <si>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</si>
  <si>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</si>
  <si>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</si>
  <si>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</si>
  <si>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</si>
  <si>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</si>
  <si>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</si>
  <si>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</si>
  <si>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</si>
  <si>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</si>
  <si>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</si>
  <si>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</si>
  <si>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</si>
  <si>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</si>
  <si>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</si>
  <si>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</si>
  <si>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</si>
  <si>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</si>
  <si>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</si>
  <si>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</si>
  <si>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</si>
  <si>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</si>
  <si>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</si>
  <si>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</si>
  <si>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</si>
  <si>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</si>
  <si>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</si>
  <si>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</si>
  <si>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</si>
  <si>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</si>
  <si>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</si>
  <si>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</si>
  <si>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</si>
  <si>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</si>
  <si>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</si>
  <si>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</si>
  <si>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</si>
  <si>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</si>
  <si>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</si>
  <si>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</si>
  <si>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</si>
  <si>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</si>
  <si>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</si>
  <si>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</si>
  <si>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</si>
  <si>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</si>
  <si>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</si>
  <si>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</si>
  <si>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</si>
  <si>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</si>
  <si>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</si>
  <si>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</si>
  <si>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</si>
  <si>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</si>
  <si>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</si>
  <si>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</si>
  <si>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</si>
  <si>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</si>
  <si>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</si>
  <si>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</si>
  <si>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</si>
  <si>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</si>
  <si>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</si>
  <si>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</si>
  <si>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</si>
  <si>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</si>
  <si>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</si>
  <si>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</si>
  <si>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</si>
  <si>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</si>
  <si>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</si>
  <si>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</si>
  <si>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</si>
  <si>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</si>
  <si>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</si>
  <si>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</si>
  <si>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</si>
  <si>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</si>
  <si>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</si>
  <si>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</si>
  <si>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</si>
  <si>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</si>
  <si>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</si>
  <si>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</si>
  <si>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</si>
  <si>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</si>
  <si>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</si>
  <si>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</si>
  <si>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</si>
  <si>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</si>
  <si>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</si>
  <si>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</si>
  <si>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</si>
  <si>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</si>
  <si>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</si>
  <si>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</si>
  <si>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</si>
  <si>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</si>
  <si>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</si>
  <si>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</si>
  <si>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</si>
  <si>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</si>
  <si>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</si>
  <si>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</si>
  <si>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</si>
  <si>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</si>
  <si>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</si>
  <si>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</si>
  <si>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</si>
  <si>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</si>
  <si>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</si>
  <si>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</si>
  <si>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</si>
  <si>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</si>
  <si>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</si>
  <si>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</si>
  <si>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</si>
  <si>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</si>
  <si>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</si>
  <si>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</si>
  <si>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</si>
  <si>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</si>
  <si>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</si>
  <si>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</si>
  <si>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</si>
  <si>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</si>
  <si>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</si>
  <si>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</si>
  <si>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</si>
  <si>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</si>
  <si>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</si>
  <si>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</si>
  <si>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</si>
  <si>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</si>
  <si>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</si>
  <si>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</si>
  <si>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</si>
  <si>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</si>
  <si>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</si>
  <si>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</si>
  <si>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</si>
  <si>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</si>
  <si>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</si>
  <si>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</si>
  <si>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</si>
  <si>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</si>
  <si>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</si>
  <si>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</si>
  <si>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</si>
  <si>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</si>
  <si>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</si>
  <si>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</si>
  <si>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</si>
  <si>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</si>
  <si>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</si>
  <si>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</si>
  <si>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</si>
  <si>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</si>
  <si>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</si>
  <si>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</si>
  <si>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</si>
  <si>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</si>
  <si>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</si>
  <si>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</si>
  <si>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</si>
  <si>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</si>
  <si>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</si>
  <si>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</si>
  <si>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</si>
  <si>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</si>
  <si>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</si>
  <si>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</si>
  <si>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</si>
  <si>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</si>
  <si>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</si>
  <si>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</si>
  <si>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</si>
  <si>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</si>
  <si>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</si>
  <si>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</si>
  <si>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</si>
  <si>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</si>
  <si>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</si>
  <si>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</si>
  <si>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</si>
  <si>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</si>
  <si>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</si>
  <si>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</si>
  <si>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</si>
  <si>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</si>
  <si>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</si>
  <si>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</si>
  <si>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</si>
  <si>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</si>
  <si>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</si>
  <si>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</si>
  <si>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</si>
  <si>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</si>
  <si>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</si>
  <si>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</si>
  <si>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</si>
  <si>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</si>
  <si>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</si>
  <si>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</si>
  <si>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</si>
  <si>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</si>
  <si>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</si>
  <si>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</si>
  <si>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</si>
  <si>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</si>
  <si>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</si>
  <si>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</si>
  <si>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</si>
  <si>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</si>
  <si>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</si>
  <si>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</si>
  <si>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</si>
  <si>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</si>
  <si>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</si>
  <si>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</si>
  <si>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</si>
  <si>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</si>
  <si>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</si>
  <si>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</si>
  <si>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</si>
  <si>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</si>
  <si>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</si>
  <si>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</si>
  <si>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</si>
  <si>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</si>
  <si>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</si>
  <si>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</si>
  <si>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</si>
  <si>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</si>
  <si>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</si>
  <si>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</si>
  <si>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</si>
  <si>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</si>
  <si>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</si>
  <si>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</si>
  <si>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</si>
  <si>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</si>
  <si>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</si>
  <si>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</si>
  <si>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</si>
  <si>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</si>
  <si>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</si>
  <si>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</si>
  <si>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</si>
  <si>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</si>
  <si>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</si>
  <si>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</si>
  <si>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</si>
  <si>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</si>
  <si>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</si>
  <si>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</si>
  <si>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</si>
  <si>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</si>
  <si>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</si>
  <si>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</si>
  <si>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</si>
  <si>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</si>
  <si>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</si>
  <si>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</si>
  <si>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</si>
  <si>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</si>
  <si>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</si>
  <si>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</si>
  <si>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</si>
  <si>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</si>
  <si>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</si>
  <si>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</si>
  <si>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</si>
  <si>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</si>
  <si>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</si>
  <si>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</si>
  <si>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</si>
  <si>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</si>
  <si>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</si>
  <si>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</si>
  <si>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</si>
  <si>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</si>
  <si>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</si>
  <si>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</si>
  <si>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</si>
  <si>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</si>
  <si>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</si>
  <si>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</si>
  <si>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</si>
  <si>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</si>
  <si>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</si>
  <si>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</si>
  <si>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</si>
  <si>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</si>
  <si>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</si>
  <si>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</si>
  <si>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</si>
  <si>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</si>
  <si>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</si>
  <si>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</si>
  <si>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</si>
  <si>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</si>
  <si>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</si>
  <si>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</si>
  <si>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</si>
  <si>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</si>
  <si>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</si>
  <si>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</si>
  <si>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</si>
  <si>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</si>
  <si>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</si>
  <si>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</si>
  <si>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</si>
  <si>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</si>
  <si>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</si>
  <si>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</si>
  <si>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</si>
  <si>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</si>
  <si>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</si>
  <si>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</si>
  <si>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</si>
  <si>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</si>
  <si>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</si>
  <si>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</si>
  <si>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</si>
  <si>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</si>
  <si>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</si>
  <si>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</si>
  <si>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</si>
  <si>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</si>
  <si>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</si>
  <si>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</si>
  <si>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</si>
  <si>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</si>
  <si>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</si>
  <si>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</si>
  <si>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</si>
  <si>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</si>
  <si>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</si>
  <si>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</si>
  <si>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</si>
  <si>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</si>
  <si>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</si>
  <si>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</si>
  <si>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</si>
  <si>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</si>
  <si>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</si>
  <si>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</si>
  <si>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</si>
  <si>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</si>
  <si>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</si>
  <si>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</si>
  <si>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</si>
  <si>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</si>
  <si>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</si>
  <si>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</si>
  <si>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</si>
  <si>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</si>
  <si>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</si>
  <si>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</si>
  <si>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</si>
  <si>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</si>
  <si>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</si>
  <si>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</si>
  <si>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</si>
  <si>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</si>
  <si>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</si>
  <si>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</si>
  <si>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</si>
  <si>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</si>
  <si>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</si>
  <si>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</si>
  <si>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</si>
  <si>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</si>
  <si>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</si>
  <si>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</si>
  <si>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</si>
  <si>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</si>
  <si>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</si>
  <si>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</si>
  <si>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</si>
  <si>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</si>
  <si>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</si>
  <si>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</si>
  <si>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</si>
  <si>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</si>
  <si>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</si>
  <si>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</si>
  <si>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</si>
  <si>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</si>
  <si>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</si>
  <si>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</si>
  <si>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</si>
  <si>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</si>
  <si>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</si>
  <si>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</si>
  <si>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</si>
  <si>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</si>
  <si>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</si>
  <si>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</si>
  <si>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</si>
  <si>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</si>
  <si>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</si>
  <si>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</si>
  <si>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</si>
  <si>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</si>
  <si>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</si>
  <si>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</si>
  <si>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</si>
  <si>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</si>
  <si>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</si>
  <si>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</si>
  <si>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</si>
  <si>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</si>
  <si>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</si>
  <si>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</si>
  <si>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</si>
  <si>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</si>
  <si>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</si>
  <si>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</si>
  <si>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</si>
  <si>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</si>
  <si>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</si>
  <si>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</si>
  <si>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</si>
  <si>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</si>
  <si>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</si>
  <si>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</si>
  <si>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</si>
  <si>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</si>
  <si>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</si>
  <si>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</si>
  <si>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</si>
  <si>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</si>
  <si>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</si>
  <si>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</si>
  <si>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</si>
  <si>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</si>
  <si>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</si>
  <si>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</si>
  <si>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</si>
  <si>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</si>
  <si>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</si>
  <si>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</si>
  <si>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</si>
  <si>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</si>
  <si>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</si>
  <si>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</si>
  <si>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</si>
  <si>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</si>
  <si>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</si>
  <si>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</si>
  <si>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</si>
  <si>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</si>
  <si>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</si>
  <si>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</si>
  <si>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</si>
  <si>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</si>
  <si>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</si>
  <si>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</si>
  <si>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</si>
  <si>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</si>
  <si>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</si>
  <si>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</si>
  <si>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</si>
  <si>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</si>
  <si>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</si>
  <si>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</si>
  <si>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</si>
  <si>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</si>
  <si>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</si>
  <si>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</si>
  <si>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</si>
  <si>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</si>
  <si>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</si>
  <si>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</si>
  <si>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</si>
  <si>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</si>
  <si>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</si>
  <si>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</si>
  <si>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</si>
  <si>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</si>
  <si>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</si>
  <si>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</si>
  <si>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</si>
  <si>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 xml:space="preserve">Subcategory </t>
  </si>
  <si>
    <t>Column Labels</t>
  </si>
  <si>
    <t>Grand Total</t>
  </si>
  <si>
    <t>Row Labels</t>
  </si>
  <si>
    <t>Count of outcomes</t>
  </si>
  <si>
    <t>(All)</t>
  </si>
  <si>
    <t xml:space="preserve">Date Created Conversion </t>
  </si>
  <si>
    <t xml:space="preserve">Date Ended Conversaion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</si>
  <si>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</si>
  <si>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</si>
  <si>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</si>
  <si>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</si>
  <si>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</si>
  <si>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</si>
  <si>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</si>
  <si>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</si>
  <si>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</si>
  <si>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</si>
  <si>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</si>
  <si>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</si>
  <si>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</si>
  <si>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</si>
  <si>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</si>
  <si>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 xml:space="preserve">Average Donation </t>
  </si>
  <si>
    <t>Number of Backers</t>
  </si>
  <si>
    <t xml:space="preserve">Mean Goal </t>
  </si>
  <si>
    <t xml:space="preserve">Median Goal </t>
  </si>
  <si>
    <t>Mean Pledged</t>
  </si>
  <si>
    <t>Median Pledged</t>
  </si>
  <si>
    <t xml:space="preserve">Successful </t>
  </si>
  <si>
    <t>Failed</t>
  </si>
  <si>
    <t xml:space="preserve">Standard Deviation of Goal </t>
  </si>
  <si>
    <t xml:space="preserve">Upper Quartile of Goal </t>
  </si>
  <si>
    <t xml:space="preserve">Lower Quartile of Goal </t>
  </si>
  <si>
    <t xml:space="preserve">IQR of Goal </t>
  </si>
  <si>
    <t>Standard Deviation of Pledged</t>
  </si>
  <si>
    <t>Upper Quartile of Pledged</t>
  </si>
  <si>
    <t>Lower Quartile of Pledged</t>
  </si>
  <si>
    <t>IQR of Pledged</t>
  </si>
  <si>
    <t>Years</t>
  </si>
  <si>
    <t>Number Successful</t>
  </si>
  <si>
    <t>Number Failed</t>
  </si>
  <si>
    <t>Number Canceled</t>
  </si>
  <si>
    <t>Total Projects</t>
  </si>
  <si>
    <t xml:space="preserve">Percentage Successful 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</si>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</sst>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65" fontId="0" fillId="0" borderId="0" xfId="0" applyNumberFormat="1"/>
    <xf numFmtId="165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26048"/>
        </patternFill>
      </fill>
    </dxf>
  </dxfs>
  <tableStyles count="0" defaultTableStyle="TableStyleMedium2" defaultPivotStyle="PivotStyleLight16"/>
  <colors>
    <mruColors>
      <color rgb="FF639CEF"/>
      <color rgb="FFFF5B5B"/>
      <color rgb="FFF2604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2917108486439195"/>
          <c:y val="3.466829897146248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D5-4E11-974B-08B09ADD1C2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DD5-4E11-974B-08B09ADD1C2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DD5-4E11-974B-08B09ADD1C2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DD5-4E11-974B-08B09ADD1C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34650735"/>
        <c:axId val="2133474607"/>
      </c:barChart>
      <c:catAx>
        <c:axId val="334650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3474607"/>
        <c:crosses val="autoZero"/>
        <c:auto val="1"/>
        <c:lblAlgn val="ctr"/>
        <c:lblOffset val="100"/>
        <c:noMultiLvlLbl val="0"/>
      </c:catAx>
      <c:valAx>
        <c:axId val="213347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650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4914807524059499"/>
          <c:y val="0.22164224263633708"/>
          <c:w val="0.15085192475940506"/>
          <c:h val="0.386478209658421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[Kickstarter_Challenge_Final.xlsx]Subcategory Statistics 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 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DB-4EC3-8385-98A689CF07A7}"/>
            </c:ext>
          </c:extLst>
        </c:ser>
        <c:ser>
          <c:idx val="1"/>
          <c:order val="1"/>
          <c:tx>
            <c:strRef>
              <c:f>'Subcategory Statistics 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 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DB-4EC3-8385-98A689CF07A7}"/>
            </c:ext>
          </c:extLst>
        </c:ser>
        <c:ser>
          <c:idx val="2"/>
          <c:order val="2"/>
          <c:tx>
            <c:strRef>
              <c:f>'Subcategory Statistics 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 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3DB-4EC3-8385-98A689CF07A7}"/>
            </c:ext>
          </c:extLst>
        </c:ser>
        <c:ser>
          <c:idx val="3"/>
          <c:order val="3"/>
          <c:tx>
            <c:strRef>
              <c:f>'Subcategory Statistics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 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DD-4C6F-8280-78D14F2F91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95919775"/>
        <c:axId val="448507551"/>
      </c:barChart>
      <c:catAx>
        <c:axId val="395919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507551"/>
        <c:crosses val="autoZero"/>
        <c:auto val="1"/>
        <c:lblAlgn val="ctr"/>
        <c:lblOffset val="100"/>
        <c:noMultiLvlLbl val="0"/>
      </c:catAx>
      <c:valAx>
        <c:axId val="448507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919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[Kickstarter_Challenge_Final.xlsx]Outcomes Based on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D3-4488-9ACB-B0E818181C3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D3-4488-9ACB-B0E818181C3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6D3-4488-9ACB-B0E818181C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7366447"/>
        <c:axId val="479423519"/>
      </c:lineChart>
      <c:catAx>
        <c:axId val="357366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423519"/>
        <c:crosses val="autoZero"/>
        <c:auto val="1"/>
        <c:lblAlgn val="ctr"/>
        <c:lblOffset val="100"/>
        <c:noMultiLvlLbl val="0"/>
      </c:catAx>
      <c:valAx>
        <c:axId val="479423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366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0.67</c:v>
                </c:pt>
                <c:pt idx="1">
                  <c:v>0.71</c:v>
                </c:pt>
                <c:pt idx="2">
                  <c:v>0.51</c:v>
                </c:pt>
                <c:pt idx="3">
                  <c:v>0.54</c:v>
                </c:pt>
                <c:pt idx="4">
                  <c:v>0.5</c:v>
                </c:pt>
                <c:pt idx="5">
                  <c:v>0.5</c:v>
                </c:pt>
                <c:pt idx="6">
                  <c:v>0.33</c:v>
                </c:pt>
                <c:pt idx="7">
                  <c:v>0.5</c:v>
                </c:pt>
                <c:pt idx="8">
                  <c:v>0.8</c:v>
                </c:pt>
                <c:pt idx="9">
                  <c:v>0.67</c:v>
                </c:pt>
                <c:pt idx="10">
                  <c:v>0</c:v>
                </c:pt>
                <c:pt idx="11">
                  <c:v>0.11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9CC-49CD-A654-FE23EC8E85C4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0.33</c:v>
                </c:pt>
                <c:pt idx="1">
                  <c:v>0.28999999999999998</c:v>
                </c:pt>
                <c:pt idx="2">
                  <c:v>0.49</c:v>
                </c:pt>
                <c:pt idx="3">
                  <c:v>0.46</c:v>
                </c:pt>
                <c:pt idx="4">
                  <c:v>0.5</c:v>
                </c:pt>
                <c:pt idx="5">
                  <c:v>0.5</c:v>
                </c:pt>
                <c:pt idx="6">
                  <c:v>0.67</c:v>
                </c:pt>
                <c:pt idx="7">
                  <c:v>0.5</c:v>
                </c:pt>
                <c:pt idx="8">
                  <c:v>0.2</c:v>
                </c:pt>
                <c:pt idx="9">
                  <c:v>0.33</c:v>
                </c:pt>
                <c:pt idx="10">
                  <c:v>1</c:v>
                </c:pt>
                <c:pt idx="11">
                  <c:v>0.89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9CC-49CD-A654-FE23EC8E85C4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9CC-49CD-A654-FE23EC8E85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4159007"/>
        <c:axId val="23928409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58</c:v>
                      </c:pt>
                      <c:pt idx="1">
                        <c:v>227</c:v>
                      </c:pt>
                      <c:pt idx="2">
                        <c:v>65</c:v>
                      </c:pt>
                      <c:pt idx="3">
                        <c:v>31</c:v>
                      </c:pt>
                      <c:pt idx="4">
                        <c:v>11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9CC-49CD-A654-FE23EC8E85C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28</c:v>
                      </c:pt>
                      <c:pt idx="1">
                        <c:v>93</c:v>
                      </c:pt>
                      <c:pt idx="2">
                        <c:v>63</c:v>
                      </c:pt>
                      <c:pt idx="3">
                        <c:v>26</c:v>
                      </c:pt>
                      <c:pt idx="4">
                        <c:v>11</c:v>
                      </c:pt>
                      <c:pt idx="5">
                        <c:v>9</c:v>
                      </c:pt>
                      <c:pt idx="6">
                        <c:v>2</c:v>
                      </c:pt>
                      <c:pt idx="7">
                        <c:v>3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9CC-49CD-A654-FE23EC8E85C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E9CC-49CD-A654-FE23EC8E85C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86</c:v>
                      </c:pt>
                      <c:pt idx="1">
                        <c:v>320</c:v>
                      </c:pt>
                      <c:pt idx="2">
                        <c:v>128</c:v>
                      </c:pt>
                      <c:pt idx="3">
                        <c:v>57</c:v>
                      </c:pt>
                      <c:pt idx="4">
                        <c:v>22</c:v>
                      </c:pt>
                      <c:pt idx="5">
                        <c:v>18</c:v>
                      </c:pt>
                      <c:pt idx="6">
                        <c:v>3</c:v>
                      </c:pt>
                      <c:pt idx="7">
                        <c:v>6</c:v>
                      </c:pt>
                      <c:pt idx="8">
                        <c:v>5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E9CC-49CD-A654-FE23EC8E85C4}"/>
                  </c:ext>
                </c:extLst>
              </c15:ser>
            </c15:filteredLineSeries>
          </c:ext>
        </c:extLst>
      </c:lineChart>
      <c:catAx>
        <c:axId val="1204159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284095"/>
        <c:crosses val="autoZero"/>
        <c:auto val="1"/>
        <c:lblAlgn val="ctr"/>
        <c:lblOffset val="100"/>
        <c:noMultiLvlLbl val="0"/>
      </c:catAx>
      <c:valAx>
        <c:axId val="23928409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4159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317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244475</xdr:colOff>
      <xdr:row>7</xdr:row>
      <xdr:rowOff>171450</xdr:rowOff>
    </xdr:from>
    <xdr:to>
      <xdr:col>6</xdr:col>
      <xdr:colOff>530225</xdr:colOff>
      <xdr:row>22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A9E667-AF9A-4175-B2CB-F870502D98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3</xdr:row>
      <xdr:rowOff>123825</xdr:rowOff>
    </xdr:from>
    <xdr:to>
      <xdr:col>14</xdr:col>
      <xdr:colOff>228600</xdr:colOff>
      <xdr:row>18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827D5A-6AFC-4C75-9B14-800FD96A1B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482600</xdr:colOff>
      <xdr:row>3</xdr:row>
      <xdr:rowOff>25400</xdr:rowOff>
    </xdr:from>
    <xdr:to>
      <xdr:col>17</xdr:col>
      <xdr:colOff>19050</xdr:colOff>
      <xdr:row>22</xdr:row>
      <xdr:rowOff>85725</xdr:rowOff>
    </xdr:to>
    <xdr:graphicFrame macro="">
      <xdr:nvGraphicFramePr>
        <xdr:cNvPr id="2" name="Theater Outcomes Based on Launch Date">
          <a:extLst>
            <a:ext uri="{FF2B5EF4-FFF2-40B4-BE49-F238E27FC236}">
              <a16:creationId xmlns:a16="http://schemas.microsoft.com/office/drawing/2014/main" id="{F770886A-DC9E-47AB-943F-BCD70F547C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355599</xdr:colOff>
      <xdr:row>15</xdr:row>
      <xdr:rowOff>63500</xdr:rowOff>
    </xdr:from>
    <xdr:to>
      <xdr:col>7</xdr:col>
      <xdr:colOff>628649</xdr:colOff>
      <xdr:row>35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0B6F1C7-A5B1-476E-A322-ACB3EAA699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olina Craus" refreshedDate="44042.739061458335" createdVersion="6" refreshedVersion="6" minRefreshableVersion="3" recordCount="4114" xr:uid="{98E30ECD-DDE2-45F9-B54C-A88703DDA13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olina Craus" refreshedDate="44044.702864814812" createdVersion="6" refreshedVersion="6" minRefreshableVersion="3" recordCount="4115" xr:uid="{6DA7004C-DA02-4282-9952-A3238667ED15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 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 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aion 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  <r>
    <m/>
    <m/>
    <m/>
    <m/>
    <m/>
    <x v="4"/>
    <x v="21"/>
    <m/>
    <m/>
    <m/>
    <m/>
    <m/>
    <m/>
    <m/>
    <m/>
    <m/>
    <x v="9"/>
    <x v="41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87C0B7-F618-4078-8D06-1E633674B63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A72420-1244-474D-94D5-F12A27097B7E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  <pivotField showAll="0" defaultSubtotal="0"/>
    <pivotField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C1E889-4AF9-4BB1-9986-AD8FFB8D98A9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C1" zoomScale="60" zoomScaleNormal="60" workbookViewId="0">
      <selection activeCell="Q128" sqref="Q128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6.453125" style="6" customWidth="1"/>
    <col min="5" max="5" width="16.453125" style="8" customWidth="1"/>
    <col min="6" max="6" width="21.36328125" customWidth="1"/>
    <col min="7" max="7" width="14.90625" bestFit="1" customWidth="1"/>
    <col min="8" max="9" width="15.7265625" bestFit="1" customWidth="1"/>
    <col min="10" max="10" width="23.54296875" bestFit="1" customWidth="1"/>
    <col min="11" max="11" width="21" bestFit="1" customWidth="1"/>
    <col min="12" max="12" width="26.7265625" bestFit="1" customWidth="1"/>
    <col min="13" max="13" width="15.81640625" customWidth="1"/>
    <col min="14" max="14" width="41.1796875" customWidth="1"/>
    <col min="15" max="15" width="32.1796875" style="10" bestFit="1" customWidth="1"/>
    <col min="16" max="16" width="32.1796875" bestFit="1" customWidth="1"/>
    <col min="17" max="17" width="41.1796875" customWidth="1"/>
    <col min="18" max="18" width="16.1796875" bestFit="1" customWidth="1"/>
    <col min="19" max="19" width="22.6328125" bestFit="1" customWidth="1"/>
    <col min="20" max="20" width="22.08984375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8358</v>
      </c>
      <c r="R1" s="9" t="s">
        <v>8359</v>
      </c>
      <c r="S1" s="9" t="s">
        <v>8365</v>
      </c>
      <c r="T1" s="9" t="s">
        <v>8366</v>
      </c>
      <c r="U1" s="9" t="s">
        <v>8398</v>
      </c>
    </row>
    <row r="2" spans="1:21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 0)</f>
        <v>137</v>
      </c>
      <c r="P2">
        <f>IFERROR(ROUND(E2/L2, 2),0)</f>
        <v>63.92</v>
      </c>
      <c r="Q2" s="12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1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>
        <f t="shared" ref="P3:P66" si="1">IFERROR(ROUND(E3/L3, 2),0)</f>
        <v>185.48</v>
      </c>
      <c r="Q3" s="12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1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2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1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2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1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1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2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1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1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1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1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1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1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1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1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1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4">ROUND(E66/D66*100, 0)</f>
        <v>173</v>
      </c>
      <c r="P66">
        <f t="shared" si="1"/>
        <v>86.67</v>
      </c>
      <c r="Q66" s="12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4"/>
        <v>108</v>
      </c>
      <c r="P67">
        <f t="shared" ref="P67:P130" si="5">IFERROR(ROUND(E67/L67, 2),0)</f>
        <v>132.05000000000001</v>
      </c>
      <c r="Q67" s="12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119</v>
      </c>
      <c r="P68">
        <f t="shared" si="5"/>
        <v>91.23</v>
      </c>
      <c r="Q68" s="12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4"/>
        <v>116</v>
      </c>
      <c r="P69">
        <f t="shared" si="5"/>
        <v>116.25</v>
      </c>
      <c r="Q69" s="12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4"/>
        <v>127</v>
      </c>
      <c r="P70">
        <f t="shared" si="5"/>
        <v>21.19</v>
      </c>
      <c r="Q70" s="12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4"/>
        <v>111</v>
      </c>
      <c r="P71">
        <f t="shared" si="5"/>
        <v>62.33</v>
      </c>
      <c r="Q71" s="12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4"/>
        <v>127</v>
      </c>
      <c r="P72">
        <f t="shared" si="5"/>
        <v>37.409999999999997</v>
      </c>
      <c r="Q72" s="12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4"/>
        <v>124</v>
      </c>
      <c r="P73">
        <f t="shared" si="5"/>
        <v>69.72</v>
      </c>
      <c r="Q73" s="12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4"/>
        <v>108</v>
      </c>
      <c r="P74">
        <f t="shared" si="5"/>
        <v>58.17</v>
      </c>
      <c r="Q74" s="12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4"/>
        <v>100</v>
      </c>
      <c r="P75">
        <f t="shared" si="5"/>
        <v>50</v>
      </c>
      <c r="Q75" s="12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4"/>
        <v>113</v>
      </c>
      <c r="P76">
        <f t="shared" si="5"/>
        <v>19.47</v>
      </c>
      <c r="Q76" s="12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4"/>
        <v>115</v>
      </c>
      <c r="P77">
        <f t="shared" si="5"/>
        <v>85.96</v>
      </c>
      <c r="Q77" s="12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4"/>
        <v>153</v>
      </c>
      <c r="P78">
        <f t="shared" si="5"/>
        <v>30.67</v>
      </c>
      <c r="Q78" s="12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4"/>
        <v>393</v>
      </c>
      <c r="P79">
        <f t="shared" si="5"/>
        <v>60.38</v>
      </c>
      <c r="Q79" s="12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4"/>
        <v>2702</v>
      </c>
      <c r="P80">
        <f t="shared" si="5"/>
        <v>38.6</v>
      </c>
      <c r="Q80" s="12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4"/>
        <v>127</v>
      </c>
      <c r="P81">
        <f t="shared" si="5"/>
        <v>40.270000000000003</v>
      </c>
      <c r="Q81" s="12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4"/>
        <v>107</v>
      </c>
      <c r="P82">
        <f t="shared" si="5"/>
        <v>273.83</v>
      </c>
      <c r="Q82" s="12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4"/>
        <v>198</v>
      </c>
      <c r="P83">
        <f t="shared" si="5"/>
        <v>53.04</v>
      </c>
      <c r="Q83" s="12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4"/>
        <v>100</v>
      </c>
      <c r="P84">
        <f t="shared" si="5"/>
        <v>40.01</v>
      </c>
      <c r="Q84" s="12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4"/>
        <v>103</v>
      </c>
      <c r="P85">
        <f t="shared" si="5"/>
        <v>15.77</v>
      </c>
      <c r="Q85" s="12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4"/>
        <v>100</v>
      </c>
      <c r="P86">
        <f t="shared" si="5"/>
        <v>71.430000000000007</v>
      </c>
      <c r="Q86" s="12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4"/>
        <v>126</v>
      </c>
      <c r="P87">
        <f t="shared" si="5"/>
        <v>71.709999999999994</v>
      </c>
      <c r="Q87" s="12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4"/>
        <v>106</v>
      </c>
      <c r="P88">
        <f t="shared" si="5"/>
        <v>375.76</v>
      </c>
      <c r="Q88" s="12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4"/>
        <v>105</v>
      </c>
      <c r="P89">
        <f t="shared" si="5"/>
        <v>104.6</v>
      </c>
      <c r="Q89" s="12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4"/>
        <v>103</v>
      </c>
      <c r="P90">
        <f t="shared" si="5"/>
        <v>60</v>
      </c>
      <c r="Q90" s="12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4"/>
        <v>115</v>
      </c>
      <c r="P91">
        <f t="shared" si="5"/>
        <v>123.29</v>
      </c>
      <c r="Q91" s="12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4"/>
        <v>100</v>
      </c>
      <c r="P92">
        <f t="shared" si="5"/>
        <v>31.38</v>
      </c>
      <c r="Q92" s="12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4"/>
        <v>120</v>
      </c>
      <c r="P93">
        <f t="shared" si="5"/>
        <v>78.260000000000005</v>
      </c>
      <c r="Q93" s="12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4"/>
        <v>105</v>
      </c>
      <c r="P94">
        <f t="shared" si="5"/>
        <v>122.33</v>
      </c>
      <c r="Q94" s="12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4"/>
        <v>111</v>
      </c>
      <c r="P95">
        <f t="shared" si="5"/>
        <v>73.73</v>
      </c>
      <c r="Q95" s="12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4"/>
        <v>104</v>
      </c>
      <c r="P96">
        <f t="shared" si="5"/>
        <v>21.67</v>
      </c>
      <c r="Q96" s="12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4"/>
        <v>131</v>
      </c>
      <c r="P97">
        <f t="shared" si="5"/>
        <v>21.9</v>
      </c>
      <c r="Q97" s="12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4"/>
        <v>115</v>
      </c>
      <c r="P98">
        <f t="shared" si="5"/>
        <v>50.59</v>
      </c>
      <c r="Q98" s="12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4"/>
        <v>106</v>
      </c>
      <c r="P99">
        <f t="shared" si="5"/>
        <v>53.13</v>
      </c>
      <c r="Q99" s="12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4"/>
        <v>106</v>
      </c>
      <c r="P100">
        <f t="shared" si="5"/>
        <v>56.67</v>
      </c>
      <c r="Q100" s="12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4"/>
        <v>106</v>
      </c>
      <c r="P101">
        <f t="shared" si="5"/>
        <v>40.78</v>
      </c>
      <c r="Q101" s="12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4"/>
        <v>100</v>
      </c>
      <c r="P102">
        <f t="shared" si="5"/>
        <v>192.31</v>
      </c>
      <c r="Q102" s="12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4"/>
        <v>100</v>
      </c>
      <c r="P103">
        <f t="shared" si="5"/>
        <v>100</v>
      </c>
      <c r="Q103" s="12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4"/>
        <v>128</v>
      </c>
      <c r="P104">
        <f t="shared" si="5"/>
        <v>117.92</v>
      </c>
      <c r="Q104" s="12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4"/>
        <v>105</v>
      </c>
      <c r="P105">
        <f t="shared" si="5"/>
        <v>27.9</v>
      </c>
      <c r="Q105" s="12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4"/>
        <v>120</v>
      </c>
      <c r="P106">
        <f t="shared" si="5"/>
        <v>60</v>
      </c>
      <c r="Q106" s="12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4"/>
        <v>107</v>
      </c>
      <c r="P107">
        <f t="shared" si="5"/>
        <v>39.380000000000003</v>
      </c>
      <c r="Q107" s="12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4"/>
        <v>101</v>
      </c>
      <c r="P108">
        <f t="shared" si="5"/>
        <v>186.11</v>
      </c>
      <c r="Q108" s="12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4"/>
        <v>102</v>
      </c>
      <c r="P109">
        <f t="shared" si="5"/>
        <v>111.38</v>
      </c>
      <c r="Q109" s="12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4"/>
        <v>247</v>
      </c>
      <c r="P110">
        <f t="shared" si="5"/>
        <v>78.72</v>
      </c>
      <c r="Q110" s="12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4"/>
        <v>220</v>
      </c>
      <c r="P111">
        <f t="shared" si="5"/>
        <v>46.7</v>
      </c>
      <c r="Q111" s="12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4"/>
        <v>131</v>
      </c>
      <c r="P112">
        <f t="shared" si="5"/>
        <v>65.38</v>
      </c>
      <c r="Q112" s="12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4"/>
        <v>155</v>
      </c>
      <c r="P113">
        <f t="shared" si="5"/>
        <v>102.08</v>
      </c>
      <c r="Q113" s="12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4"/>
        <v>104</v>
      </c>
      <c r="P114">
        <f t="shared" si="5"/>
        <v>64.2</v>
      </c>
      <c r="Q114" s="12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4"/>
        <v>141</v>
      </c>
      <c r="P115">
        <f t="shared" si="5"/>
        <v>90.38</v>
      </c>
      <c r="Q115" s="12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4"/>
        <v>103</v>
      </c>
      <c r="P116">
        <f t="shared" si="5"/>
        <v>88.57</v>
      </c>
      <c r="Q116" s="12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4"/>
        <v>140</v>
      </c>
      <c r="P117">
        <f t="shared" si="5"/>
        <v>28.73</v>
      </c>
      <c r="Q117" s="12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4"/>
        <v>114</v>
      </c>
      <c r="P118">
        <f t="shared" si="5"/>
        <v>69.790000000000006</v>
      </c>
      <c r="Q118" s="12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4"/>
        <v>100</v>
      </c>
      <c r="P119">
        <f t="shared" si="5"/>
        <v>167.49</v>
      </c>
      <c r="Q119" s="12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4"/>
        <v>113</v>
      </c>
      <c r="P120">
        <f t="shared" si="5"/>
        <v>144.91</v>
      </c>
      <c r="Q120" s="12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4"/>
        <v>105</v>
      </c>
      <c r="P121">
        <f t="shared" si="5"/>
        <v>91.84</v>
      </c>
      <c r="Q121" s="12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4"/>
        <v>0</v>
      </c>
      <c r="P122">
        <f t="shared" si="5"/>
        <v>10</v>
      </c>
      <c r="Q122" s="12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4"/>
        <v>0</v>
      </c>
      <c r="P123">
        <f t="shared" si="5"/>
        <v>1</v>
      </c>
      <c r="Q123" s="12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4"/>
        <v>0</v>
      </c>
      <c r="P124">
        <f t="shared" si="5"/>
        <v>0</v>
      </c>
      <c r="Q124" s="12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4"/>
        <v>0</v>
      </c>
      <c r="P125">
        <f t="shared" si="5"/>
        <v>25.17</v>
      </c>
      <c r="Q125" s="12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4"/>
        <v>0</v>
      </c>
      <c r="P126">
        <f t="shared" si="5"/>
        <v>0</v>
      </c>
      <c r="Q126" s="12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4"/>
        <v>14</v>
      </c>
      <c r="P127">
        <f t="shared" si="5"/>
        <v>11.67</v>
      </c>
      <c r="Q127" s="12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4"/>
        <v>6</v>
      </c>
      <c r="P128">
        <f t="shared" si="5"/>
        <v>106.69</v>
      </c>
      <c r="Q128" s="12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4"/>
        <v>2</v>
      </c>
      <c r="P129">
        <f t="shared" si="5"/>
        <v>47.5</v>
      </c>
      <c r="Q129" s="12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8">ROUND(E130/D130*100, 0)</f>
        <v>2</v>
      </c>
      <c r="P130">
        <f t="shared" si="5"/>
        <v>311.17</v>
      </c>
      <c r="Q130" s="12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8"/>
        <v>0</v>
      </c>
      <c r="P131">
        <f t="shared" ref="P131:P194" si="9">IFERROR(ROUND(E131/L131, 2),0)</f>
        <v>0</v>
      </c>
      <c r="Q131" s="12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8"/>
        <v>0</v>
      </c>
      <c r="P132">
        <f t="shared" si="9"/>
        <v>0</v>
      </c>
      <c r="Q132" s="12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8"/>
        <v>0</v>
      </c>
      <c r="P133">
        <f t="shared" si="9"/>
        <v>0</v>
      </c>
      <c r="Q133" s="12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8"/>
        <v>10</v>
      </c>
      <c r="P134">
        <f t="shared" si="9"/>
        <v>94.51</v>
      </c>
      <c r="Q134" s="12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8"/>
        <v>0</v>
      </c>
      <c r="P135">
        <f t="shared" si="9"/>
        <v>0</v>
      </c>
      <c r="Q135" s="12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8"/>
        <v>0</v>
      </c>
      <c r="P136">
        <f t="shared" si="9"/>
        <v>0</v>
      </c>
      <c r="Q136" s="12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8"/>
        <v>13</v>
      </c>
      <c r="P137">
        <f t="shared" si="9"/>
        <v>80.599999999999994</v>
      </c>
      <c r="Q137" s="12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8"/>
        <v>0</v>
      </c>
      <c r="P138">
        <f t="shared" si="9"/>
        <v>0</v>
      </c>
      <c r="Q138" s="12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8"/>
        <v>0</v>
      </c>
      <c r="P139">
        <f t="shared" si="9"/>
        <v>0</v>
      </c>
      <c r="Q139" s="12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8"/>
        <v>3</v>
      </c>
      <c r="P140">
        <f t="shared" si="9"/>
        <v>81.239999999999995</v>
      </c>
      <c r="Q140" s="12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8"/>
        <v>100</v>
      </c>
      <c r="P141">
        <f t="shared" si="9"/>
        <v>500</v>
      </c>
      <c r="Q141" s="12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8"/>
        <v>0</v>
      </c>
      <c r="P142">
        <f t="shared" si="9"/>
        <v>0</v>
      </c>
      <c r="Q142" s="12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8"/>
        <v>11</v>
      </c>
      <c r="P143">
        <f t="shared" si="9"/>
        <v>46.18</v>
      </c>
      <c r="Q143" s="12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8"/>
        <v>0</v>
      </c>
      <c r="P144">
        <f t="shared" si="9"/>
        <v>10</v>
      </c>
      <c r="Q144" s="12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8"/>
        <v>0</v>
      </c>
      <c r="P145">
        <f t="shared" si="9"/>
        <v>0</v>
      </c>
      <c r="Q145" s="12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8"/>
        <v>28</v>
      </c>
      <c r="P146">
        <f t="shared" si="9"/>
        <v>55.95</v>
      </c>
      <c r="Q146" s="12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8"/>
        <v>8</v>
      </c>
      <c r="P147">
        <f t="shared" si="9"/>
        <v>37.56</v>
      </c>
      <c r="Q147" s="12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8"/>
        <v>1</v>
      </c>
      <c r="P148">
        <f t="shared" si="9"/>
        <v>38.33</v>
      </c>
      <c r="Q148" s="12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8"/>
        <v>0</v>
      </c>
      <c r="P149">
        <f t="shared" si="9"/>
        <v>0</v>
      </c>
      <c r="Q149" s="12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8"/>
        <v>0</v>
      </c>
      <c r="P150">
        <f t="shared" si="9"/>
        <v>20</v>
      </c>
      <c r="Q150" s="12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8"/>
        <v>1</v>
      </c>
      <c r="P151">
        <f t="shared" si="9"/>
        <v>15.33</v>
      </c>
      <c r="Q151" s="12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8"/>
        <v>23</v>
      </c>
      <c r="P152">
        <f t="shared" si="9"/>
        <v>449.43</v>
      </c>
      <c r="Q152" s="12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8"/>
        <v>0</v>
      </c>
      <c r="P153">
        <f t="shared" si="9"/>
        <v>28</v>
      </c>
      <c r="Q153" s="12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8"/>
        <v>0</v>
      </c>
      <c r="P154">
        <f t="shared" si="9"/>
        <v>15</v>
      </c>
      <c r="Q154" s="12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8"/>
        <v>1</v>
      </c>
      <c r="P155">
        <f t="shared" si="9"/>
        <v>35.9</v>
      </c>
      <c r="Q155" s="12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8"/>
        <v>3</v>
      </c>
      <c r="P156">
        <f t="shared" si="9"/>
        <v>13.33</v>
      </c>
      <c r="Q156" s="12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8"/>
        <v>0</v>
      </c>
      <c r="P157">
        <f t="shared" si="9"/>
        <v>20.25</v>
      </c>
      <c r="Q157" s="12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8"/>
        <v>5</v>
      </c>
      <c r="P158">
        <f t="shared" si="9"/>
        <v>119</v>
      </c>
      <c r="Q158" s="12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8"/>
        <v>0</v>
      </c>
      <c r="P159">
        <f t="shared" si="9"/>
        <v>4</v>
      </c>
      <c r="Q159" s="12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8"/>
        <v>0</v>
      </c>
      <c r="P160">
        <f t="shared" si="9"/>
        <v>0</v>
      </c>
      <c r="Q160" s="12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8"/>
        <v>0</v>
      </c>
      <c r="P161">
        <f t="shared" si="9"/>
        <v>10</v>
      </c>
      <c r="Q161" s="12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8"/>
        <v>0</v>
      </c>
      <c r="P162">
        <f t="shared" si="9"/>
        <v>0</v>
      </c>
      <c r="Q162" s="12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8"/>
        <v>0</v>
      </c>
      <c r="P163">
        <f t="shared" si="9"/>
        <v>5</v>
      </c>
      <c r="Q163" s="12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8"/>
        <v>16</v>
      </c>
      <c r="P164">
        <f t="shared" si="9"/>
        <v>43.5</v>
      </c>
      <c r="Q164" s="12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8"/>
        <v>0</v>
      </c>
      <c r="P165">
        <f t="shared" si="9"/>
        <v>0</v>
      </c>
      <c r="Q165" s="12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8"/>
        <v>1</v>
      </c>
      <c r="P166">
        <f t="shared" si="9"/>
        <v>91.43</v>
      </c>
      <c r="Q166" s="12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8"/>
        <v>0</v>
      </c>
      <c r="P167">
        <f t="shared" si="9"/>
        <v>0</v>
      </c>
      <c r="Q167" s="12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8"/>
        <v>60</v>
      </c>
      <c r="P168">
        <f t="shared" si="9"/>
        <v>3000</v>
      </c>
      <c r="Q168" s="12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8"/>
        <v>0</v>
      </c>
      <c r="P169">
        <f t="shared" si="9"/>
        <v>5.5</v>
      </c>
      <c r="Q169" s="12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8"/>
        <v>4</v>
      </c>
      <c r="P170">
        <f t="shared" si="9"/>
        <v>108.33</v>
      </c>
      <c r="Q170" s="12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8"/>
        <v>22</v>
      </c>
      <c r="P171">
        <f t="shared" si="9"/>
        <v>56</v>
      </c>
      <c r="Q171" s="12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8"/>
        <v>3</v>
      </c>
      <c r="P172">
        <f t="shared" si="9"/>
        <v>32.5</v>
      </c>
      <c r="Q172" s="12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8"/>
        <v>0</v>
      </c>
      <c r="P173">
        <f t="shared" si="9"/>
        <v>1</v>
      </c>
      <c r="Q173" s="12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8"/>
        <v>0</v>
      </c>
      <c r="P174">
        <f t="shared" si="9"/>
        <v>0</v>
      </c>
      <c r="Q174" s="12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8"/>
        <v>0</v>
      </c>
      <c r="P175">
        <f t="shared" si="9"/>
        <v>0</v>
      </c>
      <c r="Q175" s="12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8"/>
        <v>0</v>
      </c>
      <c r="P176">
        <f t="shared" si="9"/>
        <v>0</v>
      </c>
      <c r="Q176" s="12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8"/>
        <v>6</v>
      </c>
      <c r="P177">
        <f t="shared" si="9"/>
        <v>49.88</v>
      </c>
      <c r="Q177" s="12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8"/>
        <v>0</v>
      </c>
      <c r="P178">
        <f t="shared" si="9"/>
        <v>0</v>
      </c>
      <c r="Q178" s="12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8"/>
        <v>40</v>
      </c>
      <c r="P179">
        <f t="shared" si="9"/>
        <v>25.71</v>
      </c>
      <c r="Q179" s="12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8"/>
        <v>0</v>
      </c>
      <c r="P180">
        <f t="shared" si="9"/>
        <v>0</v>
      </c>
      <c r="Q180" s="12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8"/>
        <v>20</v>
      </c>
      <c r="P181">
        <f t="shared" si="9"/>
        <v>100</v>
      </c>
      <c r="Q181" s="12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8"/>
        <v>33</v>
      </c>
      <c r="P182">
        <f t="shared" si="9"/>
        <v>30.85</v>
      </c>
      <c r="Q182" s="12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8"/>
        <v>21</v>
      </c>
      <c r="P183">
        <f t="shared" si="9"/>
        <v>180.5</v>
      </c>
      <c r="Q183" s="12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8"/>
        <v>0</v>
      </c>
      <c r="P184">
        <f t="shared" si="9"/>
        <v>0</v>
      </c>
      <c r="Q184" s="12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8"/>
        <v>36</v>
      </c>
      <c r="P185">
        <f t="shared" si="9"/>
        <v>373.5</v>
      </c>
      <c r="Q185" s="12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8"/>
        <v>3</v>
      </c>
      <c r="P186">
        <f t="shared" si="9"/>
        <v>25.5</v>
      </c>
      <c r="Q186" s="12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8"/>
        <v>6</v>
      </c>
      <c r="P187">
        <f t="shared" si="9"/>
        <v>220</v>
      </c>
      <c r="Q187" s="12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8"/>
        <v>0</v>
      </c>
      <c r="P188">
        <f t="shared" si="9"/>
        <v>0</v>
      </c>
      <c r="Q188" s="12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8"/>
        <v>16</v>
      </c>
      <c r="P189">
        <f t="shared" si="9"/>
        <v>160</v>
      </c>
      <c r="Q189" s="12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8"/>
        <v>0</v>
      </c>
      <c r="P190">
        <f t="shared" si="9"/>
        <v>0</v>
      </c>
      <c r="Q190" s="12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8"/>
        <v>0</v>
      </c>
      <c r="P191">
        <f t="shared" si="9"/>
        <v>69</v>
      </c>
      <c r="Q191" s="12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8"/>
        <v>0</v>
      </c>
      <c r="P192">
        <f t="shared" si="9"/>
        <v>50</v>
      </c>
      <c r="Q192" s="12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8"/>
        <v>5</v>
      </c>
      <c r="P193">
        <f t="shared" si="9"/>
        <v>83.33</v>
      </c>
      <c r="Q193" s="12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2">ROUND(E194/D194*100, 0)</f>
        <v>0</v>
      </c>
      <c r="P194">
        <f t="shared" si="9"/>
        <v>5.67</v>
      </c>
      <c r="Q194" s="12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2"/>
        <v>0</v>
      </c>
      <c r="P195">
        <f t="shared" ref="P195:P258" si="13">IFERROR(ROUND(E195/L195, 2),0)</f>
        <v>0</v>
      </c>
      <c r="Q195" s="12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2"/>
        <v>0</v>
      </c>
      <c r="P196">
        <f t="shared" si="13"/>
        <v>1</v>
      </c>
      <c r="Q196" s="12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2"/>
        <v>0</v>
      </c>
      <c r="P197">
        <f t="shared" si="13"/>
        <v>0</v>
      </c>
      <c r="Q197" s="12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2"/>
        <v>42</v>
      </c>
      <c r="P198">
        <f t="shared" si="13"/>
        <v>77.11</v>
      </c>
      <c r="Q198" s="12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2"/>
        <v>10</v>
      </c>
      <c r="P199">
        <f t="shared" si="13"/>
        <v>32.75</v>
      </c>
      <c r="Q199" s="12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2"/>
        <v>1</v>
      </c>
      <c r="P200">
        <f t="shared" si="13"/>
        <v>46.5</v>
      </c>
      <c r="Q200" s="12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2"/>
        <v>0</v>
      </c>
      <c r="P201">
        <f t="shared" si="13"/>
        <v>0</v>
      </c>
      <c r="Q201" s="12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2"/>
        <v>26</v>
      </c>
      <c r="P202">
        <f t="shared" si="13"/>
        <v>87.31</v>
      </c>
      <c r="Q202" s="12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2"/>
        <v>58</v>
      </c>
      <c r="P203">
        <f t="shared" si="13"/>
        <v>54.29</v>
      </c>
      <c r="Q203" s="12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2"/>
        <v>0</v>
      </c>
      <c r="P204">
        <f t="shared" si="13"/>
        <v>0</v>
      </c>
      <c r="Q204" s="12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2"/>
        <v>30</v>
      </c>
      <c r="P205">
        <f t="shared" si="13"/>
        <v>93.25</v>
      </c>
      <c r="Q205" s="12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2"/>
        <v>51</v>
      </c>
      <c r="P206">
        <f t="shared" si="13"/>
        <v>117.68</v>
      </c>
      <c r="Q206" s="12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2"/>
        <v>16</v>
      </c>
      <c r="P207">
        <f t="shared" si="13"/>
        <v>76.47</v>
      </c>
      <c r="Q207" s="12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2"/>
        <v>0</v>
      </c>
      <c r="P208">
        <f t="shared" si="13"/>
        <v>0</v>
      </c>
      <c r="Q208" s="12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2"/>
        <v>15</v>
      </c>
      <c r="P209">
        <f t="shared" si="13"/>
        <v>163.85</v>
      </c>
      <c r="Q209" s="12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2"/>
        <v>0</v>
      </c>
      <c r="P210">
        <f t="shared" si="13"/>
        <v>0</v>
      </c>
      <c r="Q210" s="12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2"/>
        <v>0</v>
      </c>
      <c r="P211">
        <f t="shared" si="13"/>
        <v>0</v>
      </c>
      <c r="Q211" s="12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2"/>
        <v>25</v>
      </c>
      <c r="P212">
        <f t="shared" si="13"/>
        <v>91.82</v>
      </c>
      <c r="Q212" s="12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2"/>
        <v>45</v>
      </c>
      <c r="P213">
        <f t="shared" si="13"/>
        <v>185.83</v>
      </c>
      <c r="Q213" s="12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2"/>
        <v>0</v>
      </c>
      <c r="P214">
        <f t="shared" si="13"/>
        <v>1</v>
      </c>
      <c r="Q214" s="12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2"/>
        <v>0</v>
      </c>
      <c r="P215">
        <f t="shared" si="13"/>
        <v>20</v>
      </c>
      <c r="Q215" s="12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2"/>
        <v>0</v>
      </c>
      <c r="P216">
        <f t="shared" si="13"/>
        <v>1</v>
      </c>
      <c r="Q216" s="12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2"/>
        <v>0</v>
      </c>
      <c r="P217">
        <f t="shared" si="13"/>
        <v>10</v>
      </c>
      <c r="Q217" s="12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2"/>
        <v>56</v>
      </c>
      <c r="P218">
        <f t="shared" si="13"/>
        <v>331.54</v>
      </c>
      <c r="Q218" s="12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2"/>
        <v>12</v>
      </c>
      <c r="P219">
        <f t="shared" si="13"/>
        <v>314.29000000000002</v>
      </c>
      <c r="Q219" s="12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2"/>
        <v>2</v>
      </c>
      <c r="P220">
        <f t="shared" si="13"/>
        <v>100</v>
      </c>
      <c r="Q220" s="12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2"/>
        <v>18</v>
      </c>
      <c r="P221">
        <f t="shared" si="13"/>
        <v>115.99</v>
      </c>
      <c r="Q221" s="12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2"/>
        <v>1</v>
      </c>
      <c r="P222">
        <f t="shared" si="13"/>
        <v>120</v>
      </c>
      <c r="Q222" s="12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2"/>
        <v>0</v>
      </c>
      <c r="P223">
        <f t="shared" si="13"/>
        <v>0</v>
      </c>
      <c r="Q223" s="12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2"/>
        <v>13</v>
      </c>
      <c r="P224">
        <f t="shared" si="13"/>
        <v>65</v>
      </c>
      <c r="Q224" s="12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2"/>
        <v>0</v>
      </c>
      <c r="P225">
        <f t="shared" si="13"/>
        <v>0</v>
      </c>
      <c r="Q225" s="12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2"/>
        <v>0</v>
      </c>
      <c r="P226">
        <f t="shared" si="13"/>
        <v>0</v>
      </c>
      <c r="Q226" s="12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2"/>
        <v>0</v>
      </c>
      <c r="P227">
        <f t="shared" si="13"/>
        <v>0</v>
      </c>
      <c r="Q227" s="12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2"/>
        <v>1</v>
      </c>
      <c r="P228">
        <f t="shared" si="13"/>
        <v>125</v>
      </c>
      <c r="Q228" s="12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2"/>
        <v>0</v>
      </c>
      <c r="P229">
        <f t="shared" si="13"/>
        <v>0</v>
      </c>
      <c r="Q229" s="12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2"/>
        <v>0</v>
      </c>
      <c r="P230">
        <f t="shared" si="13"/>
        <v>0</v>
      </c>
      <c r="Q230" s="12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2"/>
        <v>0</v>
      </c>
      <c r="P231">
        <f t="shared" si="13"/>
        <v>0</v>
      </c>
      <c r="Q231" s="12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2"/>
        <v>0</v>
      </c>
      <c r="P232">
        <f t="shared" si="13"/>
        <v>30</v>
      </c>
      <c r="Q232" s="12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2"/>
        <v>0</v>
      </c>
      <c r="P233">
        <f t="shared" si="13"/>
        <v>0</v>
      </c>
      <c r="Q233" s="12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2"/>
        <v>3</v>
      </c>
      <c r="P234">
        <f t="shared" si="13"/>
        <v>15.71</v>
      </c>
      <c r="Q234" s="12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2"/>
        <v>0</v>
      </c>
      <c r="P235">
        <f t="shared" si="13"/>
        <v>0</v>
      </c>
      <c r="Q235" s="12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2"/>
        <v>40</v>
      </c>
      <c r="P236">
        <f t="shared" si="13"/>
        <v>80.2</v>
      </c>
      <c r="Q236" s="12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2"/>
        <v>0</v>
      </c>
      <c r="P237">
        <f t="shared" si="13"/>
        <v>0</v>
      </c>
      <c r="Q237" s="12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2"/>
        <v>0</v>
      </c>
      <c r="P238">
        <f t="shared" si="13"/>
        <v>0</v>
      </c>
      <c r="Q238" s="12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2"/>
        <v>0</v>
      </c>
      <c r="P239">
        <f t="shared" si="13"/>
        <v>50</v>
      </c>
      <c r="Q239" s="12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2"/>
        <v>0</v>
      </c>
      <c r="P240">
        <f t="shared" si="13"/>
        <v>0</v>
      </c>
      <c r="Q240" s="12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2"/>
        <v>25</v>
      </c>
      <c r="P241">
        <f t="shared" si="13"/>
        <v>50</v>
      </c>
      <c r="Q241" s="12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2"/>
        <v>108</v>
      </c>
      <c r="P242">
        <f t="shared" si="13"/>
        <v>117.85</v>
      </c>
      <c r="Q242" s="12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2"/>
        <v>113</v>
      </c>
      <c r="P243">
        <f t="shared" si="13"/>
        <v>109.04</v>
      </c>
      <c r="Q243" s="12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2"/>
        <v>113</v>
      </c>
      <c r="P244">
        <f t="shared" si="13"/>
        <v>73.02</v>
      </c>
      <c r="Q244" s="12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2"/>
        <v>103</v>
      </c>
      <c r="P245">
        <f t="shared" si="13"/>
        <v>78.2</v>
      </c>
      <c r="Q245" s="12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2"/>
        <v>114</v>
      </c>
      <c r="P246">
        <f t="shared" si="13"/>
        <v>47.4</v>
      </c>
      <c r="Q246" s="12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2"/>
        <v>104</v>
      </c>
      <c r="P247">
        <f t="shared" si="13"/>
        <v>54.02</v>
      </c>
      <c r="Q247" s="12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2"/>
        <v>305</v>
      </c>
      <c r="P248">
        <f t="shared" si="13"/>
        <v>68.489999999999995</v>
      </c>
      <c r="Q248" s="12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2"/>
        <v>134</v>
      </c>
      <c r="P249">
        <f t="shared" si="13"/>
        <v>108.15</v>
      </c>
      <c r="Q249" s="12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2"/>
        <v>101</v>
      </c>
      <c r="P250">
        <f t="shared" si="13"/>
        <v>589.95000000000005</v>
      </c>
      <c r="Q250" s="12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2"/>
        <v>113</v>
      </c>
      <c r="P251">
        <f t="shared" si="13"/>
        <v>48.05</v>
      </c>
      <c r="Q251" s="12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2"/>
        <v>106</v>
      </c>
      <c r="P252">
        <f t="shared" si="13"/>
        <v>72.48</v>
      </c>
      <c r="Q252" s="12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2"/>
        <v>126</v>
      </c>
      <c r="P253">
        <f t="shared" si="13"/>
        <v>57.08</v>
      </c>
      <c r="Q253" s="12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2"/>
        <v>185</v>
      </c>
      <c r="P254">
        <f t="shared" si="13"/>
        <v>85.44</v>
      </c>
      <c r="Q254" s="12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2"/>
        <v>101</v>
      </c>
      <c r="P255">
        <f t="shared" si="13"/>
        <v>215.86</v>
      </c>
      <c r="Q255" s="12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2"/>
        <v>117</v>
      </c>
      <c r="P256">
        <f t="shared" si="13"/>
        <v>89.39</v>
      </c>
      <c r="Q256" s="12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2"/>
        <v>107</v>
      </c>
      <c r="P257">
        <f t="shared" si="13"/>
        <v>45.42</v>
      </c>
      <c r="Q257" s="12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16">ROUND(E258/D258*100, 0)</f>
        <v>139</v>
      </c>
      <c r="P258">
        <f t="shared" si="13"/>
        <v>65.760000000000005</v>
      </c>
      <c r="Q258" s="12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16"/>
        <v>107</v>
      </c>
      <c r="P259">
        <f t="shared" ref="P259:P322" si="17">IFERROR(ROUND(E259/L259, 2),0)</f>
        <v>66.7</v>
      </c>
      <c r="Q259" s="12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6"/>
        <v>191</v>
      </c>
      <c r="P260">
        <f t="shared" si="17"/>
        <v>83.35</v>
      </c>
      <c r="Q260" s="12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6"/>
        <v>132</v>
      </c>
      <c r="P261">
        <f t="shared" si="17"/>
        <v>105.05</v>
      </c>
      <c r="Q261" s="12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6"/>
        <v>106</v>
      </c>
      <c r="P262">
        <f t="shared" si="17"/>
        <v>120.91</v>
      </c>
      <c r="Q262" s="12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6"/>
        <v>107</v>
      </c>
      <c r="P263">
        <f t="shared" si="17"/>
        <v>97.64</v>
      </c>
      <c r="Q263" s="12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6"/>
        <v>240</v>
      </c>
      <c r="P264">
        <f t="shared" si="17"/>
        <v>41.38</v>
      </c>
      <c r="Q264" s="12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6"/>
        <v>118</v>
      </c>
      <c r="P265">
        <f t="shared" si="17"/>
        <v>30.65</v>
      </c>
      <c r="Q265" s="12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6"/>
        <v>118</v>
      </c>
      <c r="P266">
        <f t="shared" si="17"/>
        <v>64.95</v>
      </c>
      <c r="Q266" s="12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6"/>
        <v>111</v>
      </c>
      <c r="P267">
        <f t="shared" si="17"/>
        <v>95.78</v>
      </c>
      <c r="Q267" s="12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6"/>
        <v>146</v>
      </c>
      <c r="P268">
        <f t="shared" si="17"/>
        <v>40.42</v>
      </c>
      <c r="Q268" s="12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6"/>
        <v>132</v>
      </c>
      <c r="P269">
        <f t="shared" si="17"/>
        <v>78.58</v>
      </c>
      <c r="Q269" s="12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6"/>
        <v>111</v>
      </c>
      <c r="P270">
        <f t="shared" si="17"/>
        <v>50.18</v>
      </c>
      <c r="Q270" s="12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6"/>
        <v>147</v>
      </c>
      <c r="P271">
        <f t="shared" si="17"/>
        <v>92.25</v>
      </c>
      <c r="Q271" s="12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6"/>
        <v>153</v>
      </c>
      <c r="P272">
        <f t="shared" si="17"/>
        <v>57.54</v>
      </c>
      <c r="Q272" s="12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6"/>
        <v>105</v>
      </c>
      <c r="P273">
        <f t="shared" si="17"/>
        <v>109.42</v>
      </c>
      <c r="Q273" s="12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6"/>
        <v>177</v>
      </c>
      <c r="P274">
        <f t="shared" si="17"/>
        <v>81.89</v>
      </c>
      <c r="Q274" s="12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6"/>
        <v>108</v>
      </c>
      <c r="P275">
        <f t="shared" si="17"/>
        <v>45.67</v>
      </c>
      <c r="Q275" s="12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6"/>
        <v>156</v>
      </c>
      <c r="P276">
        <f t="shared" si="17"/>
        <v>55.22</v>
      </c>
      <c r="Q276" s="12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6"/>
        <v>108</v>
      </c>
      <c r="P277">
        <f t="shared" si="17"/>
        <v>65.3</v>
      </c>
      <c r="Q277" s="12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6"/>
        <v>148</v>
      </c>
      <c r="P278">
        <f t="shared" si="17"/>
        <v>95.23</v>
      </c>
      <c r="Q278" s="12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6"/>
        <v>110</v>
      </c>
      <c r="P279">
        <f t="shared" si="17"/>
        <v>75.44</v>
      </c>
      <c r="Q279" s="12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6"/>
        <v>150</v>
      </c>
      <c r="P280">
        <f t="shared" si="17"/>
        <v>97.82</v>
      </c>
      <c r="Q280" s="12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6"/>
        <v>157</v>
      </c>
      <c r="P281">
        <f t="shared" si="17"/>
        <v>87.69</v>
      </c>
      <c r="Q281" s="12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6"/>
        <v>156</v>
      </c>
      <c r="P282">
        <f t="shared" si="17"/>
        <v>54.75</v>
      </c>
      <c r="Q282" s="12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6"/>
        <v>121</v>
      </c>
      <c r="P283">
        <f t="shared" si="17"/>
        <v>83.95</v>
      </c>
      <c r="Q283" s="12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6"/>
        <v>101</v>
      </c>
      <c r="P284">
        <f t="shared" si="17"/>
        <v>254.39</v>
      </c>
      <c r="Q284" s="12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6"/>
        <v>114</v>
      </c>
      <c r="P285">
        <f t="shared" si="17"/>
        <v>101.83</v>
      </c>
      <c r="Q285" s="12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6"/>
        <v>105</v>
      </c>
      <c r="P286">
        <f t="shared" si="17"/>
        <v>55.07</v>
      </c>
      <c r="Q286" s="12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6"/>
        <v>229</v>
      </c>
      <c r="P287">
        <f t="shared" si="17"/>
        <v>56.9</v>
      </c>
      <c r="Q287" s="12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6"/>
        <v>109</v>
      </c>
      <c r="P288">
        <f t="shared" si="17"/>
        <v>121.28</v>
      </c>
      <c r="Q288" s="12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6"/>
        <v>176</v>
      </c>
      <c r="P289">
        <f t="shared" si="17"/>
        <v>91.19</v>
      </c>
      <c r="Q289" s="12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6"/>
        <v>103</v>
      </c>
      <c r="P290">
        <f t="shared" si="17"/>
        <v>115.45</v>
      </c>
      <c r="Q290" s="12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6"/>
        <v>105</v>
      </c>
      <c r="P291">
        <f t="shared" si="17"/>
        <v>67.77</v>
      </c>
      <c r="Q291" s="12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6"/>
        <v>107</v>
      </c>
      <c r="P292">
        <f t="shared" si="17"/>
        <v>28.58</v>
      </c>
      <c r="Q292" s="12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6"/>
        <v>120</v>
      </c>
      <c r="P293">
        <f t="shared" si="17"/>
        <v>46.88</v>
      </c>
      <c r="Q293" s="12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6"/>
        <v>102</v>
      </c>
      <c r="P294">
        <f t="shared" si="17"/>
        <v>154.41999999999999</v>
      </c>
      <c r="Q294" s="12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6"/>
        <v>101</v>
      </c>
      <c r="P295">
        <f t="shared" si="17"/>
        <v>201.22</v>
      </c>
      <c r="Q295" s="12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6"/>
        <v>100</v>
      </c>
      <c r="P296">
        <f t="shared" si="17"/>
        <v>100</v>
      </c>
      <c r="Q296" s="12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6"/>
        <v>133</v>
      </c>
      <c r="P297">
        <f t="shared" si="17"/>
        <v>100.08</v>
      </c>
      <c r="Q297" s="12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6"/>
        <v>119</v>
      </c>
      <c r="P298">
        <f t="shared" si="17"/>
        <v>230.09</v>
      </c>
      <c r="Q298" s="12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6"/>
        <v>101</v>
      </c>
      <c r="P299">
        <f t="shared" si="17"/>
        <v>141.75</v>
      </c>
      <c r="Q299" s="12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6"/>
        <v>109</v>
      </c>
      <c r="P300">
        <f t="shared" si="17"/>
        <v>56.34</v>
      </c>
      <c r="Q300" s="12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6"/>
        <v>179</v>
      </c>
      <c r="P301">
        <f t="shared" si="17"/>
        <v>73.34</v>
      </c>
      <c r="Q301" s="12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6"/>
        <v>102</v>
      </c>
      <c r="P302">
        <f t="shared" si="17"/>
        <v>85.34</v>
      </c>
      <c r="Q302" s="12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6"/>
        <v>119</v>
      </c>
      <c r="P303">
        <f t="shared" si="17"/>
        <v>61.5</v>
      </c>
      <c r="Q303" s="12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6"/>
        <v>100</v>
      </c>
      <c r="P304">
        <f t="shared" si="17"/>
        <v>93.02</v>
      </c>
      <c r="Q304" s="12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6"/>
        <v>137</v>
      </c>
      <c r="P305">
        <f t="shared" si="17"/>
        <v>50.29</v>
      </c>
      <c r="Q305" s="12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6"/>
        <v>232</v>
      </c>
      <c r="P306">
        <f t="shared" si="17"/>
        <v>106.43</v>
      </c>
      <c r="Q306" s="12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6"/>
        <v>130</v>
      </c>
      <c r="P307">
        <f t="shared" si="17"/>
        <v>51.72</v>
      </c>
      <c r="Q307" s="12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6"/>
        <v>293</v>
      </c>
      <c r="P308">
        <f t="shared" si="17"/>
        <v>36.61</v>
      </c>
      <c r="Q308" s="12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6"/>
        <v>111</v>
      </c>
      <c r="P309">
        <f t="shared" si="17"/>
        <v>42.52</v>
      </c>
      <c r="Q309" s="12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6"/>
        <v>106</v>
      </c>
      <c r="P310">
        <f t="shared" si="17"/>
        <v>62.71</v>
      </c>
      <c r="Q310" s="12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6"/>
        <v>119</v>
      </c>
      <c r="P311">
        <f t="shared" si="17"/>
        <v>89.96</v>
      </c>
      <c r="Q311" s="12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6"/>
        <v>104</v>
      </c>
      <c r="P312">
        <f t="shared" si="17"/>
        <v>28.92</v>
      </c>
      <c r="Q312" s="12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6"/>
        <v>104</v>
      </c>
      <c r="P313">
        <f t="shared" si="17"/>
        <v>138.80000000000001</v>
      </c>
      <c r="Q313" s="12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6"/>
        <v>112</v>
      </c>
      <c r="P314">
        <f t="shared" si="17"/>
        <v>61.3</v>
      </c>
      <c r="Q314" s="12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6"/>
        <v>105</v>
      </c>
      <c r="P315">
        <f t="shared" si="17"/>
        <v>80.2</v>
      </c>
      <c r="Q315" s="12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6"/>
        <v>385</v>
      </c>
      <c r="P316">
        <f t="shared" si="17"/>
        <v>32.1</v>
      </c>
      <c r="Q316" s="12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6"/>
        <v>101</v>
      </c>
      <c r="P317">
        <f t="shared" si="17"/>
        <v>200.89</v>
      </c>
      <c r="Q317" s="12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6"/>
        <v>114</v>
      </c>
      <c r="P318">
        <f t="shared" si="17"/>
        <v>108.01</v>
      </c>
      <c r="Q318" s="12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6"/>
        <v>101</v>
      </c>
      <c r="P319">
        <f t="shared" si="17"/>
        <v>95.7</v>
      </c>
      <c r="Q319" s="12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6"/>
        <v>283</v>
      </c>
      <c r="P320">
        <f t="shared" si="17"/>
        <v>49.88</v>
      </c>
      <c r="Q320" s="12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6"/>
        <v>113</v>
      </c>
      <c r="P321">
        <f t="shared" si="17"/>
        <v>110.47</v>
      </c>
      <c r="Q321" s="12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0">ROUND(E322/D322*100, 0)</f>
        <v>107</v>
      </c>
      <c r="P322">
        <f t="shared" si="17"/>
        <v>134.91</v>
      </c>
      <c r="Q322" s="12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0"/>
        <v>103</v>
      </c>
      <c r="P323">
        <f t="shared" ref="P323:P386" si="21">IFERROR(ROUND(E323/L323, 2),0)</f>
        <v>106.62</v>
      </c>
      <c r="Q323" s="12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0"/>
        <v>108</v>
      </c>
      <c r="P324">
        <f t="shared" si="21"/>
        <v>145.04</v>
      </c>
      <c r="Q324" s="12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0"/>
        <v>123</v>
      </c>
      <c r="P325">
        <f t="shared" si="21"/>
        <v>114.59</v>
      </c>
      <c r="Q325" s="12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0"/>
        <v>102</v>
      </c>
      <c r="P326">
        <f t="shared" si="21"/>
        <v>105.32</v>
      </c>
      <c r="Q326" s="12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0"/>
        <v>104</v>
      </c>
      <c r="P327">
        <f t="shared" si="21"/>
        <v>70.92</v>
      </c>
      <c r="Q327" s="12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0"/>
        <v>113</v>
      </c>
      <c r="P328">
        <f t="shared" si="21"/>
        <v>147.16999999999999</v>
      </c>
      <c r="Q328" s="12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0"/>
        <v>136</v>
      </c>
      <c r="P329">
        <f t="shared" si="21"/>
        <v>160.47</v>
      </c>
      <c r="Q329" s="12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0"/>
        <v>104</v>
      </c>
      <c r="P330">
        <f t="shared" si="21"/>
        <v>156.05000000000001</v>
      </c>
      <c r="Q330" s="12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0"/>
        <v>106</v>
      </c>
      <c r="P331">
        <f t="shared" si="21"/>
        <v>63.17</v>
      </c>
      <c r="Q331" s="12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0"/>
        <v>102</v>
      </c>
      <c r="P332">
        <f t="shared" si="21"/>
        <v>104.82</v>
      </c>
      <c r="Q332" s="12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0"/>
        <v>107</v>
      </c>
      <c r="P333">
        <f t="shared" si="21"/>
        <v>97.36</v>
      </c>
      <c r="Q333" s="12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0"/>
        <v>113</v>
      </c>
      <c r="P334">
        <f t="shared" si="21"/>
        <v>203.63</v>
      </c>
      <c r="Q334" s="12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0"/>
        <v>125</v>
      </c>
      <c r="P335">
        <f t="shared" si="21"/>
        <v>188.31</v>
      </c>
      <c r="Q335" s="12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0"/>
        <v>101</v>
      </c>
      <c r="P336">
        <f t="shared" si="21"/>
        <v>146.65</v>
      </c>
      <c r="Q336" s="12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0"/>
        <v>103</v>
      </c>
      <c r="P337">
        <f t="shared" si="21"/>
        <v>109.19</v>
      </c>
      <c r="Q337" s="12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0"/>
        <v>117</v>
      </c>
      <c r="P338">
        <f t="shared" si="21"/>
        <v>59.25</v>
      </c>
      <c r="Q338" s="12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0"/>
        <v>101</v>
      </c>
      <c r="P339">
        <f t="shared" si="21"/>
        <v>97.9</v>
      </c>
      <c r="Q339" s="12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0"/>
        <v>110</v>
      </c>
      <c r="P340">
        <f t="shared" si="21"/>
        <v>70</v>
      </c>
      <c r="Q340" s="12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0"/>
        <v>108</v>
      </c>
      <c r="P341">
        <f t="shared" si="21"/>
        <v>72.87</v>
      </c>
      <c r="Q341" s="12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0"/>
        <v>125</v>
      </c>
      <c r="P342">
        <f t="shared" si="21"/>
        <v>146.35</v>
      </c>
      <c r="Q342" s="12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0"/>
        <v>107</v>
      </c>
      <c r="P343">
        <f t="shared" si="21"/>
        <v>67.91</v>
      </c>
      <c r="Q343" s="12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0"/>
        <v>100</v>
      </c>
      <c r="P344">
        <f t="shared" si="21"/>
        <v>169.85</v>
      </c>
      <c r="Q344" s="12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0"/>
        <v>102</v>
      </c>
      <c r="P345">
        <f t="shared" si="21"/>
        <v>58.41</v>
      </c>
      <c r="Q345" s="12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0"/>
        <v>102</v>
      </c>
      <c r="P346">
        <f t="shared" si="21"/>
        <v>119.99</v>
      </c>
      <c r="Q346" s="12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0"/>
        <v>123</v>
      </c>
      <c r="P347">
        <f t="shared" si="21"/>
        <v>99.86</v>
      </c>
      <c r="Q347" s="12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0"/>
        <v>170</v>
      </c>
      <c r="P348">
        <f t="shared" si="21"/>
        <v>90.58</v>
      </c>
      <c r="Q348" s="12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0"/>
        <v>112</v>
      </c>
      <c r="P349">
        <f t="shared" si="21"/>
        <v>117.77</v>
      </c>
      <c r="Q349" s="12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0"/>
        <v>103</v>
      </c>
      <c r="P350">
        <f t="shared" si="21"/>
        <v>86.55</v>
      </c>
      <c r="Q350" s="12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0"/>
        <v>107</v>
      </c>
      <c r="P351">
        <f t="shared" si="21"/>
        <v>71.900000000000006</v>
      </c>
      <c r="Q351" s="12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0"/>
        <v>115</v>
      </c>
      <c r="P352">
        <f t="shared" si="21"/>
        <v>129.82</v>
      </c>
      <c r="Q352" s="12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0"/>
        <v>127</v>
      </c>
      <c r="P353">
        <f t="shared" si="21"/>
        <v>44.91</v>
      </c>
      <c r="Q353" s="12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0"/>
        <v>117</v>
      </c>
      <c r="P354">
        <f t="shared" si="21"/>
        <v>40.76</v>
      </c>
      <c r="Q354" s="12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0"/>
        <v>109</v>
      </c>
      <c r="P355">
        <f t="shared" si="21"/>
        <v>103.52</v>
      </c>
      <c r="Q355" s="12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0"/>
        <v>104</v>
      </c>
      <c r="P356">
        <f t="shared" si="21"/>
        <v>125.45</v>
      </c>
      <c r="Q356" s="12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0"/>
        <v>116</v>
      </c>
      <c r="P357">
        <f t="shared" si="21"/>
        <v>246.61</v>
      </c>
      <c r="Q357" s="12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0"/>
        <v>103</v>
      </c>
      <c r="P358">
        <f t="shared" si="21"/>
        <v>79.400000000000006</v>
      </c>
      <c r="Q358" s="12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0"/>
        <v>174</v>
      </c>
      <c r="P359">
        <f t="shared" si="21"/>
        <v>86.14</v>
      </c>
      <c r="Q359" s="12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0"/>
        <v>103</v>
      </c>
      <c r="P360">
        <f t="shared" si="21"/>
        <v>193.05</v>
      </c>
      <c r="Q360" s="12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0"/>
        <v>105</v>
      </c>
      <c r="P361">
        <f t="shared" si="21"/>
        <v>84.02</v>
      </c>
      <c r="Q361" s="12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0"/>
        <v>101</v>
      </c>
      <c r="P362">
        <f t="shared" si="21"/>
        <v>139.83000000000001</v>
      </c>
      <c r="Q362" s="12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0"/>
        <v>111</v>
      </c>
      <c r="P363">
        <f t="shared" si="21"/>
        <v>109.82</v>
      </c>
      <c r="Q363" s="12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0"/>
        <v>124</v>
      </c>
      <c r="P364">
        <f t="shared" si="21"/>
        <v>139.53</v>
      </c>
      <c r="Q364" s="12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0"/>
        <v>101</v>
      </c>
      <c r="P365">
        <f t="shared" si="21"/>
        <v>347.85</v>
      </c>
      <c r="Q365" s="12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0"/>
        <v>110</v>
      </c>
      <c r="P366">
        <f t="shared" si="21"/>
        <v>68.239999999999995</v>
      </c>
      <c r="Q366" s="12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0"/>
        <v>104</v>
      </c>
      <c r="P367">
        <f t="shared" si="21"/>
        <v>239.94</v>
      </c>
      <c r="Q367" s="12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0"/>
        <v>101</v>
      </c>
      <c r="P368">
        <f t="shared" si="21"/>
        <v>287.31</v>
      </c>
      <c r="Q368" s="12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0"/>
        <v>103</v>
      </c>
      <c r="P369">
        <f t="shared" si="21"/>
        <v>86.85</v>
      </c>
      <c r="Q369" s="12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0"/>
        <v>104</v>
      </c>
      <c r="P370">
        <f t="shared" si="21"/>
        <v>81.849999999999994</v>
      </c>
      <c r="Q370" s="12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0"/>
        <v>110</v>
      </c>
      <c r="P371">
        <f t="shared" si="21"/>
        <v>42.87</v>
      </c>
      <c r="Q371" s="12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0"/>
        <v>122</v>
      </c>
      <c r="P372">
        <f t="shared" si="21"/>
        <v>709.42</v>
      </c>
      <c r="Q372" s="12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0"/>
        <v>114</v>
      </c>
      <c r="P373">
        <f t="shared" si="21"/>
        <v>161.26</v>
      </c>
      <c r="Q373" s="12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0"/>
        <v>125</v>
      </c>
      <c r="P374">
        <f t="shared" si="21"/>
        <v>41.78</v>
      </c>
      <c r="Q374" s="12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0"/>
        <v>107</v>
      </c>
      <c r="P375">
        <f t="shared" si="21"/>
        <v>89.89</v>
      </c>
      <c r="Q375" s="12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0"/>
        <v>131</v>
      </c>
      <c r="P376">
        <f t="shared" si="21"/>
        <v>45.05</v>
      </c>
      <c r="Q376" s="12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0"/>
        <v>120</v>
      </c>
      <c r="P377">
        <f t="shared" si="21"/>
        <v>42.86</v>
      </c>
      <c r="Q377" s="12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0"/>
        <v>106</v>
      </c>
      <c r="P378">
        <f t="shared" si="21"/>
        <v>54.08</v>
      </c>
      <c r="Q378" s="12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0"/>
        <v>114</v>
      </c>
      <c r="P379">
        <f t="shared" si="21"/>
        <v>103.22</v>
      </c>
      <c r="Q379" s="12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0"/>
        <v>112</v>
      </c>
      <c r="P380">
        <f t="shared" si="21"/>
        <v>40.4</v>
      </c>
      <c r="Q380" s="12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0"/>
        <v>116</v>
      </c>
      <c r="P381">
        <f t="shared" si="21"/>
        <v>116.86</v>
      </c>
      <c r="Q381" s="12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0"/>
        <v>142</v>
      </c>
      <c r="P382">
        <f t="shared" si="21"/>
        <v>115.51</v>
      </c>
      <c r="Q382" s="12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0"/>
        <v>105</v>
      </c>
      <c r="P383">
        <f t="shared" si="21"/>
        <v>104.31</v>
      </c>
      <c r="Q383" s="12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0"/>
        <v>256</v>
      </c>
      <c r="P384">
        <f t="shared" si="21"/>
        <v>69.77</v>
      </c>
      <c r="Q384" s="12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0"/>
        <v>207</v>
      </c>
      <c r="P385">
        <f t="shared" si="21"/>
        <v>43.02</v>
      </c>
      <c r="Q385" s="12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24">ROUND(E386/D386*100, 0)</f>
        <v>112</v>
      </c>
      <c r="P386">
        <f t="shared" si="21"/>
        <v>58.54</v>
      </c>
      <c r="Q386" s="12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24"/>
        <v>106</v>
      </c>
      <c r="P387">
        <f t="shared" ref="P387:P450" si="25">IFERROR(ROUND(E387/L387, 2),0)</f>
        <v>111.8</v>
      </c>
      <c r="Q387" s="12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4"/>
        <v>100</v>
      </c>
      <c r="P388">
        <f t="shared" si="25"/>
        <v>46.23</v>
      </c>
      <c r="Q388" s="12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4"/>
        <v>214</v>
      </c>
      <c r="P389">
        <f t="shared" si="25"/>
        <v>144.69</v>
      </c>
      <c r="Q389" s="12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4"/>
        <v>126</v>
      </c>
      <c r="P390">
        <f t="shared" si="25"/>
        <v>88.85</v>
      </c>
      <c r="Q390" s="12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4"/>
        <v>182</v>
      </c>
      <c r="P391">
        <f t="shared" si="25"/>
        <v>81.75</v>
      </c>
      <c r="Q391" s="12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4"/>
        <v>100</v>
      </c>
      <c r="P392">
        <f t="shared" si="25"/>
        <v>71.430000000000007</v>
      </c>
      <c r="Q392" s="12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4"/>
        <v>101</v>
      </c>
      <c r="P393">
        <f t="shared" si="25"/>
        <v>104.26</v>
      </c>
      <c r="Q393" s="12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4"/>
        <v>101</v>
      </c>
      <c r="P394">
        <f t="shared" si="25"/>
        <v>90.62</v>
      </c>
      <c r="Q394" s="12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4"/>
        <v>110</v>
      </c>
      <c r="P395">
        <f t="shared" si="25"/>
        <v>157.33000000000001</v>
      </c>
      <c r="Q395" s="12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4"/>
        <v>112</v>
      </c>
      <c r="P396">
        <f t="shared" si="25"/>
        <v>105.18</v>
      </c>
      <c r="Q396" s="12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4"/>
        <v>108</v>
      </c>
      <c r="P397">
        <f t="shared" si="25"/>
        <v>58.72</v>
      </c>
      <c r="Q397" s="12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4"/>
        <v>107</v>
      </c>
      <c r="P398">
        <f t="shared" si="25"/>
        <v>81.63</v>
      </c>
      <c r="Q398" s="12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4"/>
        <v>104</v>
      </c>
      <c r="P399">
        <f t="shared" si="25"/>
        <v>56.46</v>
      </c>
      <c r="Q399" s="12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4"/>
        <v>125</v>
      </c>
      <c r="P400">
        <f t="shared" si="25"/>
        <v>140.1</v>
      </c>
      <c r="Q400" s="12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4"/>
        <v>107</v>
      </c>
      <c r="P401">
        <f t="shared" si="25"/>
        <v>224.85</v>
      </c>
      <c r="Q401" s="12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4"/>
        <v>112</v>
      </c>
      <c r="P402">
        <f t="shared" si="25"/>
        <v>181.13</v>
      </c>
      <c r="Q402" s="12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4"/>
        <v>104</v>
      </c>
      <c r="P403">
        <f t="shared" si="25"/>
        <v>711.04</v>
      </c>
      <c r="Q403" s="12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4"/>
        <v>142</v>
      </c>
      <c r="P404">
        <f t="shared" si="25"/>
        <v>65.88</v>
      </c>
      <c r="Q404" s="12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4"/>
        <v>105</v>
      </c>
      <c r="P405">
        <f t="shared" si="25"/>
        <v>75.19</v>
      </c>
      <c r="Q405" s="12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4"/>
        <v>103</v>
      </c>
      <c r="P406">
        <f t="shared" si="25"/>
        <v>133.13999999999999</v>
      </c>
      <c r="Q406" s="12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4"/>
        <v>108</v>
      </c>
      <c r="P407">
        <f t="shared" si="25"/>
        <v>55.2</v>
      </c>
      <c r="Q407" s="12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4"/>
        <v>108</v>
      </c>
      <c r="P408">
        <f t="shared" si="25"/>
        <v>86.16</v>
      </c>
      <c r="Q408" s="12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4"/>
        <v>102</v>
      </c>
      <c r="P409">
        <f t="shared" si="25"/>
        <v>92.32</v>
      </c>
      <c r="Q409" s="12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4"/>
        <v>101</v>
      </c>
      <c r="P410">
        <f t="shared" si="25"/>
        <v>160.16</v>
      </c>
      <c r="Q410" s="12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4"/>
        <v>137</v>
      </c>
      <c r="P411">
        <f t="shared" si="25"/>
        <v>45.6</v>
      </c>
      <c r="Q411" s="12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4"/>
        <v>128</v>
      </c>
      <c r="P412">
        <f t="shared" si="25"/>
        <v>183.29</v>
      </c>
      <c r="Q412" s="12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4"/>
        <v>101</v>
      </c>
      <c r="P413">
        <f t="shared" si="25"/>
        <v>125.79</v>
      </c>
      <c r="Q413" s="12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4"/>
        <v>127</v>
      </c>
      <c r="P414">
        <f t="shared" si="25"/>
        <v>57.65</v>
      </c>
      <c r="Q414" s="12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4"/>
        <v>105</v>
      </c>
      <c r="P415">
        <f t="shared" si="25"/>
        <v>78.66</v>
      </c>
      <c r="Q415" s="12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4"/>
        <v>103</v>
      </c>
      <c r="P416">
        <f t="shared" si="25"/>
        <v>91.48</v>
      </c>
      <c r="Q416" s="12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4"/>
        <v>102</v>
      </c>
      <c r="P417">
        <f t="shared" si="25"/>
        <v>68.099999999999994</v>
      </c>
      <c r="Q417" s="12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4"/>
        <v>120</v>
      </c>
      <c r="P418">
        <f t="shared" si="25"/>
        <v>48.09</v>
      </c>
      <c r="Q418" s="12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4"/>
        <v>100</v>
      </c>
      <c r="P419">
        <f t="shared" si="25"/>
        <v>202.42</v>
      </c>
      <c r="Q419" s="12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4"/>
        <v>101</v>
      </c>
      <c r="P420">
        <f t="shared" si="25"/>
        <v>216.75</v>
      </c>
      <c r="Q420" s="12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4"/>
        <v>100</v>
      </c>
      <c r="P421">
        <f t="shared" si="25"/>
        <v>110.07</v>
      </c>
      <c r="Q421" s="12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4"/>
        <v>0</v>
      </c>
      <c r="P422">
        <f t="shared" si="25"/>
        <v>4.83</v>
      </c>
      <c r="Q422" s="12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4"/>
        <v>2</v>
      </c>
      <c r="P423">
        <f t="shared" si="25"/>
        <v>50.17</v>
      </c>
      <c r="Q423" s="12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4"/>
        <v>1</v>
      </c>
      <c r="P424">
        <f t="shared" si="25"/>
        <v>35.83</v>
      </c>
      <c r="Q424" s="12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4"/>
        <v>1</v>
      </c>
      <c r="P425">
        <f t="shared" si="25"/>
        <v>11.77</v>
      </c>
      <c r="Q425" s="12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4"/>
        <v>7</v>
      </c>
      <c r="P426">
        <f t="shared" si="25"/>
        <v>40.78</v>
      </c>
      <c r="Q426" s="12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4"/>
        <v>0</v>
      </c>
      <c r="P427">
        <f t="shared" si="25"/>
        <v>3</v>
      </c>
      <c r="Q427" s="12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4"/>
        <v>1</v>
      </c>
      <c r="P428">
        <f t="shared" si="25"/>
        <v>16.63</v>
      </c>
      <c r="Q428" s="12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24"/>
        <v>0</v>
      </c>
      <c r="P429">
        <f t="shared" si="25"/>
        <v>0</v>
      </c>
      <c r="Q429" s="12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4"/>
        <v>6</v>
      </c>
      <c r="P430">
        <f t="shared" si="25"/>
        <v>52</v>
      </c>
      <c r="Q430" s="12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24"/>
        <v>0</v>
      </c>
      <c r="P431">
        <f t="shared" si="25"/>
        <v>0</v>
      </c>
      <c r="Q431" s="12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4"/>
        <v>2</v>
      </c>
      <c r="P432">
        <f t="shared" si="25"/>
        <v>4.8</v>
      </c>
      <c r="Q432" s="12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4"/>
        <v>14</v>
      </c>
      <c r="P433">
        <f t="shared" si="25"/>
        <v>51.88</v>
      </c>
      <c r="Q433" s="12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24"/>
        <v>10</v>
      </c>
      <c r="P434">
        <f t="shared" si="25"/>
        <v>71.25</v>
      </c>
      <c r="Q434" s="12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24"/>
        <v>0</v>
      </c>
      <c r="P435">
        <f t="shared" si="25"/>
        <v>0</v>
      </c>
      <c r="Q435" s="12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4"/>
        <v>5</v>
      </c>
      <c r="P436">
        <f t="shared" si="25"/>
        <v>62.5</v>
      </c>
      <c r="Q436" s="12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4"/>
        <v>0</v>
      </c>
      <c r="P437">
        <f t="shared" si="25"/>
        <v>1</v>
      </c>
      <c r="Q437" s="12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24"/>
        <v>0</v>
      </c>
      <c r="P438">
        <f t="shared" si="25"/>
        <v>0</v>
      </c>
      <c r="Q438" s="12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24"/>
        <v>0</v>
      </c>
      <c r="P439">
        <f t="shared" si="25"/>
        <v>0</v>
      </c>
      <c r="Q439" s="12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4"/>
        <v>9</v>
      </c>
      <c r="P440">
        <f t="shared" si="25"/>
        <v>170.55</v>
      </c>
      <c r="Q440" s="12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24"/>
        <v>0</v>
      </c>
      <c r="P441">
        <f t="shared" si="25"/>
        <v>0</v>
      </c>
      <c r="Q441" s="12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4"/>
        <v>0</v>
      </c>
      <c r="P442">
        <f t="shared" si="25"/>
        <v>5</v>
      </c>
      <c r="Q442" s="12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24"/>
        <v>0</v>
      </c>
      <c r="P443">
        <f t="shared" si="25"/>
        <v>0</v>
      </c>
      <c r="Q443" s="12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4"/>
        <v>39</v>
      </c>
      <c r="P444">
        <f t="shared" si="25"/>
        <v>393.59</v>
      </c>
      <c r="Q444" s="12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4"/>
        <v>0</v>
      </c>
      <c r="P445">
        <f t="shared" si="25"/>
        <v>5</v>
      </c>
      <c r="Q445" s="12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4"/>
        <v>5</v>
      </c>
      <c r="P446">
        <f t="shared" si="25"/>
        <v>50</v>
      </c>
      <c r="Q446" s="12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4"/>
        <v>0</v>
      </c>
      <c r="P447">
        <f t="shared" si="25"/>
        <v>1</v>
      </c>
      <c r="Q447" s="12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4"/>
        <v>7</v>
      </c>
      <c r="P448">
        <f t="shared" si="25"/>
        <v>47.88</v>
      </c>
      <c r="Q448" s="12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4"/>
        <v>0</v>
      </c>
      <c r="P449">
        <f t="shared" si="25"/>
        <v>5</v>
      </c>
      <c r="Q449" s="12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28">ROUND(E450/D450*100, 0)</f>
        <v>3</v>
      </c>
      <c r="P450">
        <f t="shared" si="25"/>
        <v>20.5</v>
      </c>
      <c r="Q450" s="12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28"/>
        <v>2</v>
      </c>
      <c r="P451">
        <f t="shared" ref="P451:P514" si="29">IFERROR(ROUND(E451/L451, 2),0)</f>
        <v>9</v>
      </c>
      <c r="Q451" s="12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8"/>
        <v>1</v>
      </c>
      <c r="P452">
        <f t="shared" si="29"/>
        <v>56.57</v>
      </c>
      <c r="Q452" s="12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8"/>
        <v>0</v>
      </c>
      <c r="P453">
        <f t="shared" si="29"/>
        <v>0</v>
      </c>
      <c r="Q453" s="12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8"/>
        <v>64</v>
      </c>
      <c r="P454">
        <f t="shared" si="29"/>
        <v>40</v>
      </c>
      <c r="Q454" s="12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8"/>
        <v>0</v>
      </c>
      <c r="P455">
        <f t="shared" si="29"/>
        <v>13</v>
      </c>
      <c r="Q455" s="12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8"/>
        <v>1</v>
      </c>
      <c r="P456">
        <f t="shared" si="29"/>
        <v>16.399999999999999</v>
      </c>
      <c r="Q456" s="12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8"/>
        <v>0</v>
      </c>
      <c r="P457">
        <f t="shared" si="29"/>
        <v>22.5</v>
      </c>
      <c r="Q457" s="12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8"/>
        <v>1</v>
      </c>
      <c r="P458">
        <f t="shared" si="29"/>
        <v>20.329999999999998</v>
      </c>
      <c r="Q458" s="12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8"/>
        <v>0</v>
      </c>
      <c r="P459">
        <f t="shared" si="29"/>
        <v>0</v>
      </c>
      <c r="Q459" s="12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8"/>
        <v>8</v>
      </c>
      <c r="P460">
        <f t="shared" si="29"/>
        <v>16.760000000000002</v>
      </c>
      <c r="Q460" s="12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8"/>
        <v>0</v>
      </c>
      <c r="P461">
        <f t="shared" si="29"/>
        <v>25</v>
      </c>
      <c r="Q461" s="12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8"/>
        <v>0</v>
      </c>
      <c r="P462">
        <f t="shared" si="29"/>
        <v>12.5</v>
      </c>
      <c r="Q462" s="12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28"/>
        <v>0</v>
      </c>
      <c r="P463">
        <f t="shared" si="29"/>
        <v>0</v>
      </c>
      <c r="Q463" s="12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28"/>
        <v>0</v>
      </c>
      <c r="P464">
        <f t="shared" si="29"/>
        <v>0</v>
      </c>
      <c r="Q464" s="12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8"/>
        <v>2</v>
      </c>
      <c r="P465">
        <f t="shared" si="29"/>
        <v>113.64</v>
      </c>
      <c r="Q465" s="12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8"/>
        <v>0</v>
      </c>
      <c r="P466">
        <f t="shared" si="29"/>
        <v>1</v>
      </c>
      <c r="Q466" s="12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8"/>
        <v>27</v>
      </c>
      <c r="P467">
        <f t="shared" si="29"/>
        <v>17.25</v>
      </c>
      <c r="Q467" s="12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8"/>
        <v>1</v>
      </c>
      <c r="P468">
        <f t="shared" si="29"/>
        <v>15.2</v>
      </c>
      <c r="Q468" s="12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8"/>
        <v>22</v>
      </c>
      <c r="P469">
        <f t="shared" si="29"/>
        <v>110.64</v>
      </c>
      <c r="Q469" s="12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8"/>
        <v>0</v>
      </c>
      <c r="P470">
        <f t="shared" si="29"/>
        <v>0</v>
      </c>
      <c r="Q470" s="12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8"/>
        <v>0</v>
      </c>
      <c r="P471">
        <f t="shared" si="29"/>
        <v>0</v>
      </c>
      <c r="Q471" s="12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8"/>
        <v>1</v>
      </c>
      <c r="P472">
        <f t="shared" si="29"/>
        <v>25.5</v>
      </c>
      <c r="Q472" s="12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8"/>
        <v>12</v>
      </c>
      <c r="P473">
        <f t="shared" si="29"/>
        <v>38.479999999999997</v>
      </c>
      <c r="Q473" s="12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8"/>
        <v>18</v>
      </c>
      <c r="P474">
        <f t="shared" si="29"/>
        <v>28.2</v>
      </c>
      <c r="Q474" s="12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8"/>
        <v>3</v>
      </c>
      <c r="P475">
        <f t="shared" si="29"/>
        <v>61.5</v>
      </c>
      <c r="Q475" s="12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8"/>
        <v>0</v>
      </c>
      <c r="P476">
        <f t="shared" si="29"/>
        <v>1</v>
      </c>
      <c r="Q476" s="12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28"/>
        <v>0</v>
      </c>
      <c r="P477">
        <f t="shared" si="29"/>
        <v>0</v>
      </c>
      <c r="Q477" s="12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8"/>
        <v>2</v>
      </c>
      <c r="P478">
        <f t="shared" si="29"/>
        <v>39.57</v>
      </c>
      <c r="Q478" s="12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8"/>
        <v>0</v>
      </c>
      <c r="P479">
        <f t="shared" si="29"/>
        <v>0</v>
      </c>
      <c r="Q479" s="12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28"/>
        <v>0</v>
      </c>
      <c r="P480">
        <f t="shared" si="29"/>
        <v>0</v>
      </c>
      <c r="Q480" s="12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8"/>
        <v>33</v>
      </c>
      <c r="P481">
        <f t="shared" si="29"/>
        <v>88.8</v>
      </c>
      <c r="Q481" s="12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8"/>
        <v>19</v>
      </c>
      <c r="P482">
        <f t="shared" si="29"/>
        <v>55.46</v>
      </c>
      <c r="Q482" s="12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8"/>
        <v>6</v>
      </c>
      <c r="P483">
        <f t="shared" si="29"/>
        <v>87.14</v>
      </c>
      <c r="Q483" s="12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8"/>
        <v>0</v>
      </c>
      <c r="P484">
        <f t="shared" si="29"/>
        <v>10</v>
      </c>
      <c r="Q484" s="12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8"/>
        <v>50</v>
      </c>
      <c r="P485">
        <f t="shared" si="29"/>
        <v>51.22</v>
      </c>
      <c r="Q485" s="12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8"/>
        <v>0</v>
      </c>
      <c r="P486">
        <f t="shared" si="29"/>
        <v>13.55</v>
      </c>
      <c r="Q486" s="12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8"/>
        <v>22</v>
      </c>
      <c r="P487">
        <f t="shared" si="29"/>
        <v>66.52</v>
      </c>
      <c r="Q487" s="12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8"/>
        <v>0</v>
      </c>
      <c r="P488">
        <f t="shared" si="29"/>
        <v>50</v>
      </c>
      <c r="Q488" s="12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28"/>
        <v>0</v>
      </c>
      <c r="P489">
        <f t="shared" si="29"/>
        <v>0</v>
      </c>
      <c r="Q489" s="12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28"/>
        <v>0</v>
      </c>
      <c r="P490">
        <f t="shared" si="29"/>
        <v>0</v>
      </c>
      <c r="Q490" s="12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8"/>
        <v>0</v>
      </c>
      <c r="P491">
        <f t="shared" si="29"/>
        <v>71.67</v>
      </c>
      <c r="Q491" s="12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28"/>
        <v>0</v>
      </c>
      <c r="P492">
        <f t="shared" si="29"/>
        <v>0</v>
      </c>
      <c r="Q492" s="12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28"/>
        <v>0</v>
      </c>
      <c r="P493">
        <f t="shared" si="29"/>
        <v>0</v>
      </c>
      <c r="Q493" s="12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28"/>
        <v>0</v>
      </c>
      <c r="P494">
        <f t="shared" si="29"/>
        <v>0</v>
      </c>
      <c r="Q494" s="12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28"/>
        <v>0</v>
      </c>
      <c r="P495">
        <f t="shared" si="29"/>
        <v>0</v>
      </c>
      <c r="Q495" s="12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8"/>
        <v>0</v>
      </c>
      <c r="P496">
        <f t="shared" si="29"/>
        <v>10.33</v>
      </c>
      <c r="Q496" s="12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28"/>
        <v>0</v>
      </c>
      <c r="P497">
        <f t="shared" si="29"/>
        <v>0</v>
      </c>
      <c r="Q497" s="12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28"/>
        <v>0</v>
      </c>
      <c r="P498">
        <f t="shared" si="29"/>
        <v>1</v>
      </c>
      <c r="Q498" s="12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28"/>
        <v>1</v>
      </c>
      <c r="P499">
        <f t="shared" si="29"/>
        <v>10</v>
      </c>
      <c r="Q499" s="12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28"/>
        <v>5</v>
      </c>
      <c r="P500">
        <f t="shared" si="29"/>
        <v>136.09</v>
      </c>
      <c r="Q500" s="12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28"/>
        <v>10</v>
      </c>
      <c r="P501">
        <f t="shared" si="29"/>
        <v>73.459999999999994</v>
      </c>
      <c r="Q501" s="12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28"/>
        <v>3</v>
      </c>
      <c r="P502">
        <f t="shared" si="29"/>
        <v>53.75</v>
      </c>
      <c r="Q502" s="12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28"/>
        <v>0</v>
      </c>
      <c r="P503">
        <f t="shared" si="29"/>
        <v>0</v>
      </c>
      <c r="Q503" s="12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28"/>
        <v>1</v>
      </c>
      <c r="P504">
        <f t="shared" si="29"/>
        <v>57.5</v>
      </c>
      <c r="Q504" s="12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28"/>
        <v>2</v>
      </c>
      <c r="P505">
        <f t="shared" si="29"/>
        <v>12.67</v>
      </c>
      <c r="Q505" s="12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28"/>
        <v>1</v>
      </c>
      <c r="P506">
        <f t="shared" si="29"/>
        <v>67</v>
      </c>
      <c r="Q506" s="12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28"/>
        <v>0</v>
      </c>
      <c r="P507">
        <f t="shared" si="29"/>
        <v>3.71</v>
      </c>
      <c r="Q507" s="12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28"/>
        <v>0</v>
      </c>
      <c r="P508">
        <f t="shared" si="29"/>
        <v>250</v>
      </c>
      <c r="Q508" s="12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28"/>
        <v>3</v>
      </c>
      <c r="P509">
        <f t="shared" si="29"/>
        <v>64</v>
      </c>
      <c r="Q509" s="12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28"/>
        <v>1</v>
      </c>
      <c r="P510">
        <f t="shared" si="29"/>
        <v>133.33000000000001</v>
      </c>
      <c r="Q510" s="12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28"/>
        <v>0</v>
      </c>
      <c r="P511">
        <f t="shared" si="29"/>
        <v>10</v>
      </c>
      <c r="Q511" s="12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28"/>
        <v>0</v>
      </c>
      <c r="P512">
        <f t="shared" si="29"/>
        <v>0</v>
      </c>
      <c r="Q512" s="12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28"/>
        <v>3</v>
      </c>
      <c r="P513">
        <f t="shared" si="29"/>
        <v>30</v>
      </c>
      <c r="Q513" s="12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32">ROUND(E514/D514*100, 0)</f>
        <v>0</v>
      </c>
      <c r="P514">
        <f t="shared" si="29"/>
        <v>5.5</v>
      </c>
      <c r="Q514" s="12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32"/>
        <v>14</v>
      </c>
      <c r="P515">
        <f t="shared" ref="P515:P578" si="33">IFERROR(ROUND(E515/L515, 2),0)</f>
        <v>102.38</v>
      </c>
      <c r="Q515" s="12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2"/>
        <v>3</v>
      </c>
      <c r="P516">
        <f t="shared" si="33"/>
        <v>16.670000000000002</v>
      </c>
      <c r="Q516" s="12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32"/>
        <v>25</v>
      </c>
      <c r="P517">
        <f t="shared" si="33"/>
        <v>725.03</v>
      </c>
      <c r="Q517" s="12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2"/>
        <v>0</v>
      </c>
      <c r="P518">
        <f t="shared" si="33"/>
        <v>0</v>
      </c>
      <c r="Q518" s="12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2"/>
        <v>1</v>
      </c>
      <c r="P519">
        <f t="shared" si="33"/>
        <v>68.33</v>
      </c>
      <c r="Q519" s="12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32"/>
        <v>0</v>
      </c>
      <c r="P520">
        <f t="shared" si="33"/>
        <v>0</v>
      </c>
      <c r="Q520" s="12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2"/>
        <v>23</v>
      </c>
      <c r="P521">
        <f t="shared" si="33"/>
        <v>39.229999999999997</v>
      </c>
      <c r="Q521" s="12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3.5" hidden="1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32"/>
        <v>102</v>
      </c>
      <c r="P522">
        <f t="shared" si="33"/>
        <v>150.15</v>
      </c>
      <c r="Q522" s="12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3.5" hidden="1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32"/>
        <v>105</v>
      </c>
      <c r="P523">
        <f t="shared" si="33"/>
        <v>93.43</v>
      </c>
      <c r="Q523" s="12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3.5" hidden="1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32"/>
        <v>115</v>
      </c>
      <c r="P524">
        <f t="shared" si="33"/>
        <v>110.97</v>
      </c>
      <c r="Q524" s="12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3.5" hidden="1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32"/>
        <v>121</v>
      </c>
      <c r="P525">
        <f t="shared" si="33"/>
        <v>71.790000000000006</v>
      </c>
      <c r="Q525" s="12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3.5" hidden="1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32"/>
        <v>109</v>
      </c>
      <c r="P526">
        <f t="shared" si="33"/>
        <v>29.26</v>
      </c>
      <c r="Q526" s="12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58" hidden="1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32"/>
        <v>100</v>
      </c>
      <c r="P527">
        <f t="shared" si="33"/>
        <v>1000</v>
      </c>
      <c r="Q527" s="12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3.5" hidden="1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32"/>
        <v>114</v>
      </c>
      <c r="P528">
        <f t="shared" si="33"/>
        <v>74.349999999999994</v>
      </c>
      <c r="Q528" s="12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58" hidden="1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32"/>
        <v>101</v>
      </c>
      <c r="P529">
        <f t="shared" si="33"/>
        <v>63.83</v>
      </c>
      <c r="Q529" s="12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29" hidden="1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32"/>
        <v>116</v>
      </c>
      <c r="P530">
        <f t="shared" si="33"/>
        <v>44.33</v>
      </c>
      <c r="Q530" s="12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3.5" hidden="1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32"/>
        <v>130</v>
      </c>
      <c r="P531">
        <f t="shared" si="33"/>
        <v>86.94</v>
      </c>
      <c r="Q531" s="12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3.5" hidden="1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32"/>
        <v>108</v>
      </c>
      <c r="P532">
        <f t="shared" si="33"/>
        <v>126.55</v>
      </c>
      <c r="Q532" s="12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3.5" hidden="1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32"/>
        <v>100</v>
      </c>
      <c r="P533">
        <f t="shared" si="33"/>
        <v>129.03</v>
      </c>
      <c r="Q533" s="12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3.5" hidden="1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32"/>
        <v>123</v>
      </c>
      <c r="P534">
        <f t="shared" si="33"/>
        <v>71.239999999999995</v>
      </c>
      <c r="Q534" s="12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3.5" hidden="1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32"/>
        <v>100</v>
      </c>
      <c r="P535">
        <f t="shared" si="33"/>
        <v>117.88</v>
      </c>
      <c r="Q535" s="12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3.5" hidden="1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32"/>
        <v>105</v>
      </c>
      <c r="P536">
        <f t="shared" si="33"/>
        <v>327.08</v>
      </c>
      <c r="Q536" s="12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3.5" hidden="1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32"/>
        <v>103</v>
      </c>
      <c r="P537">
        <f t="shared" si="33"/>
        <v>34.75</v>
      </c>
      <c r="Q537" s="12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58" hidden="1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32"/>
        <v>118</v>
      </c>
      <c r="P538">
        <f t="shared" si="33"/>
        <v>100.06</v>
      </c>
      <c r="Q538" s="12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3.5" hidden="1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32"/>
        <v>121</v>
      </c>
      <c r="P539">
        <f t="shared" si="33"/>
        <v>40.85</v>
      </c>
      <c r="Q539" s="12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3.5" hidden="1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32"/>
        <v>302</v>
      </c>
      <c r="P540">
        <f t="shared" si="33"/>
        <v>252.02</v>
      </c>
      <c r="Q540" s="12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3.5" hidden="1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32"/>
        <v>101</v>
      </c>
      <c r="P541">
        <f t="shared" si="33"/>
        <v>25.16</v>
      </c>
      <c r="Q541" s="12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32"/>
        <v>0</v>
      </c>
      <c r="P542">
        <f t="shared" si="33"/>
        <v>1</v>
      </c>
      <c r="Q542" s="12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32"/>
        <v>1</v>
      </c>
      <c r="P543">
        <f t="shared" si="33"/>
        <v>25</v>
      </c>
      <c r="Q543" s="12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32"/>
        <v>0</v>
      </c>
      <c r="P544">
        <f t="shared" si="33"/>
        <v>1</v>
      </c>
      <c r="Q544" s="12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32"/>
        <v>0</v>
      </c>
      <c r="P545">
        <f t="shared" si="33"/>
        <v>35</v>
      </c>
      <c r="Q545" s="12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32"/>
        <v>1</v>
      </c>
      <c r="P546">
        <f t="shared" si="33"/>
        <v>3</v>
      </c>
      <c r="Q546" s="12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32"/>
        <v>27</v>
      </c>
      <c r="P547">
        <f t="shared" si="33"/>
        <v>402.71</v>
      </c>
      <c r="Q547" s="12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32"/>
        <v>0</v>
      </c>
      <c r="P548">
        <f t="shared" si="33"/>
        <v>26</v>
      </c>
      <c r="Q548" s="12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32"/>
        <v>0</v>
      </c>
      <c r="P549">
        <f t="shared" si="33"/>
        <v>0</v>
      </c>
      <c r="Q549" s="12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32"/>
        <v>0</v>
      </c>
      <c r="P550">
        <f t="shared" si="33"/>
        <v>9</v>
      </c>
      <c r="Q550" s="12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32"/>
        <v>3</v>
      </c>
      <c r="P551">
        <f t="shared" si="33"/>
        <v>8.5</v>
      </c>
      <c r="Q551" s="12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32"/>
        <v>1</v>
      </c>
      <c r="P552">
        <f t="shared" si="33"/>
        <v>8.75</v>
      </c>
      <c r="Q552" s="12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32"/>
        <v>5</v>
      </c>
      <c r="P553">
        <f t="shared" si="33"/>
        <v>135.04</v>
      </c>
      <c r="Q553" s="12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32"/>
        <v>0</v>
      </c>
      <c r="P554">
        <f t="shared" si="33"/>
        <v>0</v>
      </c>
      <c r="Q554" s="12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32"/>
        <v>0</v>
      </c>
      <c r="P555">
        <f t="shared" si="33"/>
        <v>20.5</v>
      </c>
      <c r="Q555" s="12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32"/>
        <v>37</v>
      </c>
      <c r="P556">
        <f t="shared" si="33"/>
        <v>64.36</v>
      </c>
      <c r="Q556" s="12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32"/>
        <v>0</v>
      </c>
      <c r="P557">
        <f t="shared" si="33"/>
        <v>0</v>
      </c>
      <c r="Q557" s="12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32"/>
        <v>3</v>
      </c>
      <c r="P558">
        <f t="shared" si="33"/>
        <v>200</v>
      </c>
      <c r="Q558" s="12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32"/>
        <v>1</v>
      </c>
      <c r="P559">
        <f t="shared" si="33"/>
        <v>68.3</v>
      </c>
      <c r="Q559" s="12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32"/>
        <v>0</v>
      </c>
      <c r="P560">
        <f t="shared" si="33"/>
        <v>0</v>
      </c>
      <c r="Q560" s="12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32"/>
        <v>0</v>
      </c>
      <c r="P561">
        <f t="shared" si="33"/>
        <v>50</v>
      </c>
      <c r="Q561" s="12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32"/>
        <v>0</v>
      </c>
      <c r="P562">
        <f t="shared" si="33"/>
        <v>4</v>
      </c>
      <c r="Q562" s="12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32"/>
        <v>0</v>
      </c>
      <c r="P563">
        <f t="shared" si="33"/>
        <v>27.5</v>
      </c>
      <c r="Q563" s="12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32"/>
        <v>0</v>
      </c>
      <c r="P564">
        <f t="shared" si="33"/>
        <v>0</v>
      </c>
      <c r="Q564" s="12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32"/>
        <v>0</v>
      </c>
      <c r="P565">
        <f t="shared" si="33"/>
        <v>34</v>
      </c>
      <c r="Q565" s="12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32"/>
        <v>0</v>
      </c>
      <c r="P566">
        <f t="shared" si="33"/>
        <v>1</v>
      </c>
      <c r="Q566" s="12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32"/>
        <v>0</v>
      </c>
      <c r="P567">
        <f t="shared" si="33"/>
        <v>0</v>
      </c>
      <c r="Q567" s="12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32"/>
        <v>0</v>
      </c>
      <c r="P568">
        <f t="shared" si="33"/>
        <v>1</v>
      </c>
      <c r="Q568" s="12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32"/>
        <v>0</v>
      </c>
      <c r="P569">
        <f t="shared" si="33"/>
        <v>0</v>
      </c>
      <c r="Q569" s="12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32"/>
        <v>1</v>
      </c>
      <c r="P570">
        <f t="shared" si="33"/>
        <v>49</v>
      </c>
      <c r="Q570" s="12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2"/>
        <v>1</v>
      </c>
      <c r="P571">
        <f t="shared" si="33"/>
        <v>20</v>
      </c>
      <c r="Q571" s="12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32"/>
        <v>0</v>
      </c>
      <c r="P572">
        <f t="shared" si="33"/>
        <v>142</v>
      </c>
      <c r="Q572" s="12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32"/>
        <v>0</v>
      </c>
      <c r="P573">
        <f t="shared" si="33"/>
        <v>53</v>
      </c>
      <c r="Q573" s="12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32"/>
        <v>0</v>
      </c>
      <c r="P574">
        <f t="shared" si="33"/>
        <v>0</v>
      </c>
      <c r="Q574" s="12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32"/>
        <v>0</v>
      </c>
      <c r="P575">
        <f t="shared" si="33"/>
        <v>38.44</v>
      </c>
      <c r="Q575" s="12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32"/>
        <v>1</v>
      </c>
      <c r="P576">
        <f t="shared" si="33"/>
        <v>20</v>
      </c>
      <c r="Q576" s="12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32"/>
        <v>0</v>
      </c>
      <c r="P577">
        <f t="shared" si="33"/>
        <v>64.75</v>
      </c>
      <c r="Q577" s="12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36">ROUND(E578/D578*100, 0)</f>
        <v>0</v>
      </c>
      <c r="P578">
        <f t="shared" si="33"/>
        <v>1</v>
      </c>
      <c r="Q578" s="12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36"/>
        <v>0</v>
      </c>
      <c r="P579">
        <f t="shared" ref="P579:P642" si="37">IFERROR(ROUND(E579/L579, 2),0)</f>
        <v>10</v>
      </c>
      <c r="Q579" s="12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36"/>
        <v>0</v>
      </c>
      <c r="P580">
        <f t="shared" si="37"/>
        <v>2</v>
      </c>
      <c r="Q580" s="12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36"/>
        <v>1</v>
      </c>
      <c r="P581">
        <f t="shared" si="37"/>
        <v>35</v>
      </c>
      <c r="Q581" s="12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36"/>
        <v>0</v>
      </c>
      <c r="P582">
        <f t="shared" si="37"/>
        <v>1</v>
      </c>
      <c r="Q582" s="12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36"/>
        <v>0</v>
      </c>
      <c r="P583">
        <f t="shared" si="37"/>
        <v>0</v>
      </c>
      <c r="Q583" s="12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36"/>
        <v>0</v>
      </c>
      <c r="P584">
        <f t="shared" si="37"/>
        <v>0</v>
      </c>
      <c r="Q584" s="12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36"/>
        <v>0</v>
      </c>
      <c r="P585">
        <f t="shared" si="37"/>
        <v>1</v>
      </c>
      <c r="Q585" s="12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36"/>
        <v>1</v>
      </c>
      <c r="P586">
        <f t="shared" si="37"/>
        <v>5</v>
      </c>
      <c r="Q586" s="12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36"/>
        <v>0</v>
      </c>
      <c r="P587">
        <f t="shared" si="37"/>
        <v>0</v>
      </c>
      <c r="Q587" s="12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36"/>
        <v>1</v>
      </c>
      <c r="P588">
        <f t="shared" si="37"/>
        <v>14</v>
      </c>
      <c r="Q588" s="12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36"/>
        <v>9</v>
      </c>
      <c r="P589">
        <f t="shared" si="37"/>
        <v>389.29</v>
      </c>
      <c r="Q589" s="12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36"/>
        <v>3</v>
      </c>
      <c r="P590">
        <f t="shared" si="37"/>
        <v>150.5</v>
      </c>
      <c r="Q590" s="12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36"/>
        <v>0</v>
      </c>
      <c r="P591">
        <f t="shared" si="37"/>
        <v>1</v>
      </c>
      <c r="Q591" s="12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36"/>
        <v>4</v>
      </c>
      <c r="P592">
        <f t="shared" si="37"/>
        <v>24.78</v>
      </c>
      <c r="Q592" s="12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36"/>
        <v>0</v>
      </c>
      <c r="P593">
        <f t="shared" si="37"/>
        <v>30.5</v>
      </c>
      <c r="Q593" s="12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36"/>
        <v>3</v>
      </c>
      <c r="P594">
        <f t="shared" si="37"/>
        <v>250</v>
      </c>
      <c r="Q594" s="12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36"/>
        <v>23</v>
      </c>
      <c r="P595">
        <f t="shared" si="37"/>
        <v>16.43</v>
      </c>
      <c r="Q595" s="12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36"/>
        <v>0</v>
      </c>
      <c r="P596">
        <f t="shared" si="37"/>
        <v>13</v>
      </c>
      <c r="Q596" s="12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36"/>
        <v>0</v>
      </c>
      <c r="P597">
        <f t="shared" si="37"/>
        <v>53.25</v>
      </c>
      <c r="Q597" s="12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36"/>
        <v>0</v>
      </c>
      <c r="P598">
        <f t="shared" si="37"/>
        <v>3</v>
      </c>
      <c r="Q598" s="12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36"/>
        <v>0</v>
      </c>
      <c r="P599">
        <f t="shared" si="37"/>
        <v>10</v>
      </c>
      <c r="Q599" s="12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36"/>
        <v>34</v>
      </c>
      <c r="P600">
        <f t="shared" si="37"/>
        <v>121.43</v>
      </c>
      <c r="Q600" s="12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36"/>
        <v>0</v>
      </c>
      <c r="P601">
        <f t="shared" si="37"/>
        <v>15.5</v>
      </c>
      <c r="Q601" s="12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36"/>
        <v>2</v>
      </c>
      <c r="P602">
        <f t="shared" si="37"/>
        <v>100</v>
      </c>
      <c r="Q602" s="12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36"/>
        <v>1</v>
      </c>
      <c r="P603">
        <f t="shared" si="37"/>
        <v>23.33</v>
      </c>
      <c r="Q603" s="12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36"/>
        <v>0</v>
      </c>
      <c r="P604">
        <f t="shared" si="37"/>
        <v>0</v>
      </c>
      <c r="Q604" s="12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36"/>
        <v>4</v>
      </c>
      <c r="P605">
        <f t="shared" si="37"/>
        <v>45.39</v>
      </c>
      <c r="Q605" s="12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36"/>
        <v>0</v>
      </c>
      <c r="P606">
        <f t="shared" si="37"/>
        <v>0</v>
      </c>
      <c r="Q606" s="12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36"/>
        <v>3</v>
      </c>
      <c r="P607">
        <f t="shared" si="37"/>
        <v>16.38</v>
      </c>
      <c r="Q607" s="12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36"/>
        <v>0</v>
      </c>
      <c r="P608">
        <f t="shared" si="37"/>
        <v>10</v>
      </c>
      <c r="Q608" s="12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36"/>
        <v>0</v>
      </c>
      <c r="P609">
        <f t="shared" si="37"/>
        <v>0</v>
      </c>
      <c r="Q609" s="12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36"/>
        <v>1</v>
      </c>
      <c r="P610">
        <f t="shared" si="37"/>
        <v>292.2</v>
      </c>
      <c r="Q610" s="12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36"/>
        <v>1</v>
      </c>
      <c r="P611">
        <f t="shared" si="37"/>
        <v>5</v>
      </c>
      <c r="Q611" s="12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36"/>
        <v>0</v>
      </c>
      <c r="P612">
        <f t="shared" si="37"/>
        <v>0</v>
      </c>
      <c r="Q612" s="12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36"/>
        <v>0</v>
      </c>
      <c r="P613">
        <f t="shared" si="37"/>
        <v>0</v>
      </c>
      <c r="Q613" s="12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36"/>
        <v>0</v>
      </c>
      <c r="P614">
        <f t="shared" si="37"/>
        <v>0</v>
      </c>
      <c r="Q614" s="12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36"/>
        <v>21</v>
      </c>
      <c r="P615">
        <f t="shared" si="37"/>
        <v>105.93</v>
      </c>
      <c r="Q615" s="12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36"/>
        <v>0</v>
      </c>
      <c r="P616">
        <f t="shared" si="37"/>
        <v>0</v>
      </c>
      <c r="Q616" s="12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36"/>
        <v>0</v>
      </c>
      <c r="P617">
        <f t="shared" si="37"/>
        <v>0</v>
      </c>
      <c r="Q617" s="12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36"/>
        <v>0</v>
      </c>
      <c r="P618">
        <f t="shared" si="37"/>
        <v>0</v>
      </c>
      <c r="Q618" s="12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36"/>
        <v>3</v>
      </c>
      <c r="P619">
        <f t="shared" si="37"/>
        <v>20</v>
      </c>
      <c r="Q619" s="12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36"/>
        <v>0</v>
      </c>
      <c r="P620">
        <f t="shared" si="37"/>
        <v>0</v>
      </c>
      <c r="Q620" s="12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36"/>
        <v>0</v>
      </c>
      <c r="P621">
        <f t="shared" si="37"/>
        <v>1</v>
      </c>
      <c r="Q621" s="12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36"/>
        <v>1</v>
      </c>
      <c r="P622">
        <f t="shared" si="37"/>
        <v>300</v>
      </c>
      <c r="Q622" s="12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36"/>
        <v>1</v>
      </c>
      <c r="P623">
        <f t="shared" si="37"/>
        <v>87</v>
      </c>
      <c r="Q623" s="12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36"/>
        <v>6</v>
      </c>
      <c r="P624">
        <f t="shared" si="37"/>
        <v>37.89</v>
      </c>
      <c r="Q624" s="12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36"/>
        <v>0</v>
      </c>
      <c r="P625">
        <f t="shared" si="37"/>
        <v>0</v>
      </c>
      <c r="Q625" s="12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36"/>
        <v>0</v>
      </c>
      <c r="P626">
        <f t="shared" si="37"/>
        <v>0</v>
      </c>
      <c r="Q626" s="12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36"/>
        <v>0</v>
      </c>
      <c r="P627">
        <f t="shared" si="37"/>
        <v>0</v>
      </c>
      <c r="Q627" s="12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36"/>
        <v>17</v>
      </c>
      <c r="P628">
        <f t="shared" si="37"/>
        <v>111.41</v>
      </c>
      <c r="Q628" s="12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36"/>
        <v>0</v>
      </c>
      <c r="P629">
        <f t="shared" si="37"/>
        <v>90</v>
      </c>
      <c r="Q629" s="12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36"/>
        <v>0</v>
      </c>
      <c r="P630">
        <f t="shared" si="37"/>
        <v>0</v>
      </c>
      <c r="Q630" s="12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36"/>
        <v>0</v>
      </c>
      <c r="P631">
        <f t="shared" si="37"/>
        <v>116.67</v>
      </c>
      <c r="Q631" s="12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36"/>
        <v>0</v>
      </c>
      <c r="P632">
        <f t="shared" si="37"/>
        <v>10</v>
      </c>
      <c r="Q632" s="12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36"/>
        <v>1</v>
      </c>
      <c r="P633">
        <f t="shared" si="37"/>
        <v>76.67</v>
      </c>
      <c r="Q633" s="12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36"/>
        <v>0</v>
      </c>
      <c r="P634">
        <f t="shared" si="37"/>
        <v>0</v>
      </c>
      <c r="Q634" s="12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36"/>
        <v>12</v>
      </c>
      <c r="P635">
        <f t="shared" si="37"/>
        <v>49.8</v>
      </c>
      <c r="Q635" s="12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36"/>
        <v>0</v>
      </c>
      <c r="P636">
        <f t="shared" si="37"/>
        <v>1</v>
      </c>
      <c r="Q636" s="12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36"/>
        <v>0</v>
      </c>
      <c r="P637">
        <f t="shared" si="37"/>
        <v>2</v>
      </c>
      <c r="Q637" s="12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36"/>
        <v>0</v>
      </c>
      <c r="P638">
        <f t="shared" si="37"/>
        <v>4</v>
      </c>
      <c r="Q638" s="12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36"/>
        <v>0</v>
      </c>
      <c r="P639">
        <f t="shared" si="37"/>
        <v>0</v>
      </c>
      <c r="Q639" s="12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36"/>
        <v>0</v>
      </c>
      <c r="P640">
        <f t="shared" si="37"/>
        <v>3</v>
      </c>
      <c r="Q640" s="12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36"/>
        <v>0</v>
      </c>
      <c r="P641">
        <f t="shared" si="37"/>
        <v>1</v>
      </c>
      <c r="Q641" s="12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40">ROUND(E642/D642*100, 0)</f>
        <v>144</v>
      </c>
      <c r="P642">
        <f t="shared" si="37"/>
        <v>50.5</v>
      </c>
      <c r="Q642" s="12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40"/>
        <v>119</v>
      </c>
      <c r="P643">
        <f t="shared" ref="P643:P706" si="41">IFERROR(ROUND(E643/L643, 2),0)</f>
        <v>151.32</v>
      </c>
      <c r="Q643" s="12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40"/>
        <v>1460</v>
      </c>
      <c r="P644">
        <f t="shared" si="41"/>
        <v>134.36000000000001</v>
      </c>
      <c r="Q644" s="12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40"/>
        <v>106</v>
      </c>
      <c r="P645">
        <f t="shared" si="41"/>
        <v>174.03</v>
      </c>
      <c r="Q645" s="12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40"/>
        <v>300</v>
      </c>
      <c r="P646">
        <f t="shared" si="41"/>
        <v>73.489999999999995</v>
      </c>
      <c r="Q646" s="12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40"/>
        <v>279</v>
      </c>
      <c r="P647">
        <f t="shared" si="41"/>
        <v>23.52</v>
      </c>
      <c r="Q647" s="12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40"/>
        <v>132</v>
      </c>
      <c r="P648">
        <f t="shared" si="41"/>
        <v>39.07</v>
      </c>
      <c r="Q648" s="12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40"/>
        <v>107</v>
      </c>
      <c r="P649">
        <f t="shared" si="41"/>
        <v>125.94</v>
      </c>
      <c r="Q649" s="12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40"/>
        <v>127</v>
      </c>
      <c r="P650">
        <f t="shared" si="41"/>
        <v>1644</v>
      </c>
      <c r="Q650" s="12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40"/>
        <v>140</v>
      </c>
      <c r="P651">
        <f t="shared" si="41"/>
        <v>42.67</v>
      </c>
      <c r="Q651" s="12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40"/>
        <v>112</v>
      </c>
      <c r="P652">
        <f t="shared" si="41"/>
        <v>35.130000000000003</v>
      </c>
      <c r="Q652" s="12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40"/>
        <v>101</v>
      </c>
      <c r="P653">
        <f t="shared" si="41"/>
        <v>239.35</v>
      </c>
      <c r="Q653" s="12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40"/>
        <v>100</v>
      </c>
      <c r="P654">
        <f t="shared" si="41"/>
        <v>107.64</v>
      </c>
      <c r="Q654" s="12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40"/>
        <v>141</v>
      </c>
      <c r="P655">
        <f t="shared" si="41"/>
        <v>95.83</v>
      </c>
      <c r="Q655" s="12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40"/>
        <v>267</v>
      </c>
      <c r="P656">
        <f t="shared" si="41"/>
        <v>31.66</v>
      </c>
      <c r="Q656" s="12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40"/>
        <v>147</v>
      </c>
      <c r="P657">
        <f t="shared" si="41"/>
        <v>42.89</v>
      </c>
      <c r="Q657" s="12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40"/>
        <v>214</v>
      </c>
      <c r="P658">
        <f t="shared" si="41"/>
        <v>122.74</v>
      </c>
      <c r="Q658" s="12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40"/>
        <v>126</v>
      </c>
      <c r="P659">
        <f t="shared" si="41"/>
        <v>190.45</v>
      </c>
      <c r="Q659" s="12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40"/>
        <v>104</v>
      </c>
      <c r="P660">
        <f t="shared" si="41"/>
        <v>109.34</v>
      </c>
      <c r="Q660" s="12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40"/>
        <v>101</v>
      </c>
      <c r="P661">
        <f t="shared" si="41"/>
        <v>143.66999999999999</v>
      </c>
      <c r="Q661" s="12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40"/>
        <v>3</v>
      </c>
      <c r="P662">
        <f t="shared" si="41"/>
        <v>84.94</v>
      </c>
      <c r="Q662" s="12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40"/>
        <v>1</v>
      </c>
      <c r="P663">
        <f t="shared" si="41"/>
        <v>10.56</v>
      </c>
      <c r="Q663" s="12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40"/>
        <v>0</v>
      </c>
      <c r="P664">
        <f t="shared" si="41"/>
        <v>39</v>
      </c>
      <c r="Q664" s="12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40"/>
        <v>0</v>
      </c>
      <c r="P665">
        <f t="shared" si="41"/>
        <v>100</v>
      </c>
      <c r="Q665" s="12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40"/>
        <v>8</v>
      </c>
      <c r="P666">
        <f t="shared" si="41"/>
        <v>31.17</v>
      </c>
      <c r="Q666" s="12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40"/>
        <v>19</v>
      </c>
      <c r="P667">
        <f t="shared" si="41"/>
        <v>155.33000000000001</v>
      </c>
      <c r="Q667" s="12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40"/>
        <v>0</v>
      </c>
      <c r="P668">
        <f t="shared" si="41"/>
        <v>2</v>
      </c>
      <c r="Q668" s="12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40"/>
        <v>10</v>
      </c>
      <c r="P669">
        <f t="shared" si="41"/>
        <v>178.93</v>
      </c>
      <c r="Q669" s="12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40"/>
        <v>5</v>
      </c>
      <c r="P670">
        <f t="shared" si="41"/>
        <v>27.36</v>
      </c>
      <c r="Q670" s="12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40"/>
        <v>22</v>
      </c>
      <c r="P671">
        <f t="shared" si="41"/>
        <v>1536.25</v>
      </c>
      <c r="Q671" s="12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40"/>
        <v>29</v>
      </c>
      <c r="P672">
        <f t="shared" si="41"/>
        <v>85</v>
      </c>
      <c r="Q672" s="12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40"/>
        <v>39</v>
      </c>
      <c r="P673">
        <f t="shared" si="41"/>
        <v>788.53</v>
      </c>
      <c r="Q673" s="12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40"/>
        <v>22</v>
      </c>
      <c r="P674">
        <f t="shared" si="41"/>
        <v>50.3</v>
      </c>
      <c r="Q674" s="12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40"/>
        <v>0</v>
      </c>
      <c r="P675">
        <f t="shared" si="41"/>
        <v>68.33</v>
      </c>
      <c r="Q675" s="12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40"/>
        <v>0</v>
      </c>
      <c r="P676">
        <f t="shared" si="41"/>
        <v>7.5</v>
      </c>
      <c r="Q676" s="12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40"/>
        <v>15</v>
      </c>
      <c r="P677">
        <f t="shared" si="41"/>
        <v>34.270000000000003</v>
      </c>
      <c r="Q677" s="12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40"/>
        <v>1</v>
      </c>
      <c r="P678">
        <f t="shared" si="41"/>
        <v>61.29</v>
      </c>
      <c r="Q678" s="12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40"/>
        <v>26</v>
      </c>
      <c r="P679">
        <f t="shared" si="41"/>
        <v>133.25</v>
      </c>
      <c r="Q679" s="12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40"/>
        <v>4</v>
      </c>
      <c r="P680">
        <f t="shared" si="41"/>
        <v>65.180000000000007</v>
      </c>
      <c r="Q680" s="12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40"/>
        <v>15</v>
      </c>
      <c r="P681">
        <f t="shared" si="41"/>
        <v>93.9</v>
      </c>
      <c r="Q681" s="12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40"/>
        <v>26</v>
      </c>
      <c r="P682">
        <f t="shared" si="41"/>
        <v>150.65</v>
      </c>
      <c r="Q682" s="12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40"/>
        <v>0</v>
      </c>
      <c r="P683">
        <f t="shared" si="41"/>
        <v>1</v>
      </c>
      <c r="Q683" s="12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40"/>
        <v>0</v>
      </c>
      <c r="P684">
        <f t="shared" si="41"/>
        <v>13.25</v>
      </c>
      <c r="Q684" s="12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40"/>
        <v>1</v>
      </c>
      <c r="P685">
        <f t="shared" si="41"/>
        <v>99.33</v>
      </c>
      <c r="Q685" s="12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40"/>
        <v>7</v>
      </c>
      <c r="P686">
        <f t="shared" si="41"/>
        <v>177.39</v>
      </c>
      <c r="Q686" s="12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40"/>
        <v>28</v>
      </c>
      <c r="P687">
        <f t="shared" si="41"/>
        <v>55.3</v>
      </c>
      <c r="Q687" s="12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40"/>
        <v>0</v>
      </c>
      <c r="P688">
        <f t="shared" si="41"/>
        <v>0</v>
      </c>
      <c r="Q688" s="12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40"/>
        <v>4</v>
      </c>
      <c r="P689">
        <f t="shared" si="41"/>
        <v>591.66999999999996</v>
      </c>
      <c r="Q689" s="12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40"/>
        <v>73</v>
      </c>
      <c r="P690">
        <f t="shared" si="41"/>
        <v>405.5</v>
      </c>
      <c r="Q690" s="12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40"/>
        <v>58</v>
      </c>
      <c r="P691">
        <f t="shared" si="41"/>
        <v>343.15</v>
      </c>
      <c r="Q691" s="12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40"/>
        <v>12</v>
      </c>
      <c r="P692">
        <f t="shared" si="41"/>
        <v>72.59</v>
      </c>
      <c r="Q692" s="12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40"/>
        <v>1</v>
      </c>
      <c r="P693">
        <f t="shared" si="41"/>
        <v>26</v>
      </c>
      <c r="Q693" s="12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40"/>
        <v>7</v>
      </c>
      <c r="P694">
        <f t="shared" si="41"/>
        <v>6.5</v>
      </c>
      <c r="Q694" s="12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40"/>
        <v>35</v>
      </c>
      <c r="P695">
        <f t="shared" si="41"/>
        <v>119.39</v>
      </c>
      <c r="Q695" s="12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40"/>
        <v>0</v>
      </c>
      <c r="P696">
        <f t="shared" si="41"/>
        <v>84.29</v>
      </c>
      <c r="Q696" s="12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40"/>
        <v>1</v>
      </c>
      <c r="P697">
        <f t="shared" si="41"/>
        <v>90.86</v>
      </c>
      <c r="Q697" s="12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40"/>
        <v>0</v>
      </c>
      <c r="P698">
        <f t="shared" si="41"/>
        <v>1</v>
      </c>
      <c r="Q698" s="12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40"/>
        <v>46</v>
      </c>
      <c r="P699">
        <f t="shared" si="41"/>
        <v>20.34</v>
      </c>
      <c r="Q699" s="12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40"/>
        <v>15</v>
      </c>
      <c r="P700">
        <f t="shared" si="41"/>
        <v>530.69000000000005</v>
      </c>
      <c r="Q700" s="12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40"/>
        <v>82</v>
      </c>
      <c r="P701">
        <f t="shared" si="41"/>
        <v>120.39</v>
      </c>
      <c r="Q701" s="12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40"/>
        <v>3</v>
      </c>
      <c r="P702">
        <f t="shared" si="41"/>
        <v>13</v>
      </c>
      <c r="Q702" s="12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40"/>
        <v>27</v>
      </c>
      <c r="P703">
        <f t="shared" si="41"/>
        <v>291.33</v>
      </c>
      <c r="Q703" s="12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40"/>
        <v>31</v>
      </c>
      <c r="P704">
        <f t="shared" si="41"/>
        <v>124.92</v>
      </c>
      <c r="Q704" s="12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40"/>
        <v>6</v>
      </c>
      <c r="P705">
        <f t="shared" si="41"/>
        <v>119.57</v>
      </c>
      <c r="Q705" s="12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44">ROUND(E706/D706*100, 0)</f>
        <v>1</v>
      </c>
      <c r="P706">
        <f t="shared" si="41"/>
        <v>120.25</v>
      </c>
      <c r="Q706" s="12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44"/>
        <v>1</v>
      </c>
      <c r="P707">
        <f t="shared" ref="P707:P770" si="45">IFERROR(ROUND(E707/L707, 2),0)</f>
        <v>195.4</v>
      </c>
      <c r="Q707" s="12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44"/>
        <v>0</v>
      </c>
      <c r="P708">
        <f t="shared" si="45"/>
        <v>0</v>
      </c>
      <c r="Q708" s="12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44"/>
        <v>79</v>
      </c>
      <c r="P709">
        <f t="shared" si="45"/>
        <v>117.7</v>
      </c>
      <c r="Q709" s="12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44"/>
        <v>22</v>
      </c>
      <c r="P710">
        <f t="shared" si="45"/>
        <v>23.95</v>
      </c>
      <c r="Q710" s="12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44"/>
        <v>0</v>
      </c>
      <c r="P711">
        <f t="shared" si="45"/>
        <v>30.5</v>
      </c>
      <c r="Q711" s="12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44"/>
        <v>0</v>
      </c>
      <c r="P712">
        <f t="shared" si="45"/>
        <v>0</v>
      </c>
      <c r="Q712" s="12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44"/>
        <v>34</v>
      </c>
      <c r="P713">
        <f t="shared" si="45"/>
        <v>99.97</v>
      </c>
      <c r="Q713" s="12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44"/>
        <v>0</v>
      </c>
      <c r="P714">
        <f t="shared" si="45"/>
        <v>26.25</v>
      </c>
      <c r="Q714" s="12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44"/>
        <v>1</v>
      </c>
      <c r="P715">
        <f t="shared" si="45"/>
        <v>199</v>
      </c>
      <c r="Q715" s="12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44"/>
        <v>15</v>
      </c>
      <c r="P716">
        <f t="shared" si="45"/>
        <v>80.319999999999993</v>
      </c>
      <c r="Q716" s="12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44"/>
        <v>5</v>
      </c>
      <c r="P717">
        <f t="shared" si="45"/>
        <v>115.75</v>
      </c>
      <c r="Q717" s="12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44"/>
        <v>10</v>
      </c>
      <c r="P718">
        <f t="shared" si="45"/>
        <v>44.69</v>
      </c>
      <c r="Q718" s="12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44"/>
        <v>0</v>
      </c>
      <c r="P719">
        <f t="shared" si="45"/>
        <v>76.25</v>
      </c>
      <c r="Q719" s="12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44"/>
        <v>1</v>
      </c>
      <c r="P720">
        <f t="shared" si="45"/>
        <v>22.5</v>
      </c>
      <c r="Q720" s="12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44"/>
        <v>1</v>
      </c>
      <c r="P721">
        <f t="shared" si="45"/>
        <v>19.399999999999999</v>
      </c>
      <c r="Q721" s="12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44"/>
        <v>144</v>
      </c>
      <c r="P722">
        <f t="shared" si="45"/>
        <v>66.709999999999994</v>
      </c>
      <c r="Q722" s="12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44"/>
        <v>122</v>
      </c>
      <c r="P723">
        <f t="shared" si="45"/>
        <v>84.14</v>
      </c>
      <c r="Q723" s="12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44"/>
        <v>132</v>
      </c>
      <c r="P724">
        <f t="shared" si="45"/>
        <v>215.73</v>
      </c>
      <c r="Q724" s="12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44"/>
        <v>109</v>
      </c>
      <c r="P725">
        <f t="shared" si="45"/>
        <v>54.69</v>
      </c>
      <c r="Q725" s="12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44"/>
        <v>105</v>
      </c>
      <c r="P726">
        <f t="shared" si="45"/>
        <v>51.63</v>
      </c>
      <c r="Q726" s="12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44"/>
        <v>100</v>
      </c>
      <c r="P727">
        <f t="shared" si="45"/>
        <v>143.36000000000001</v>
      </c>
      <c r="Q727" s="12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4"/>
        <v>101</v>
      </c>
      <c r="P728">
        <f t="shared" si="45"/>
        <v>72.430000000000007</v>
      </c>
      <c r="Q728" s="12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44"/>
        <v>156</v>
      </c>
      <c r="P729">
        <f t="shared" si="45"/>
        <v>36.53</v>
      </c>
      <c r="Q729" s="12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44"/>
        <v>106</v>
      </c>
      <c r="P730">
        <f t="shared" si="45"/>
        <v>60.9</v>
      </c>
      <c r="Q730" s="12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44"/>
        <v>131</v>
      </c>
      <c r="P731">
        <f t="shared" si="45"/>
        <v>43.55</v>
      </c>
      <c r="Q731" s="12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44"/>
        <v>132</v>
      </c>
      <c r="P732">
        <f t="shared" si="45"/>
        <v>99.77</v>
      </c>
      <c r="Q732" s="12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44"/>
        <v>126</v>
      </c>
      <c r="P733">
        <f t="shared" si="45"/>
        <v>88.73</v>
      </c>
      <c r="Q733" s="12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44"/>
        <v>160</v>
      </c>
      <c r="P734">
        <f t="shared" si="45"/>
        <v>4.92</v>
      </c>
      <c r="Q734" s="12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44"/>
        <v>120</v>
      </c>
      <c r="P735">
        <f t="shared" si="45"/>
        <v>17.82</v>
      </c>
      <c r="Q735" s="12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44"/>
        <v>126</v>
      </c>
      <c r="P736">
        <f t="shared" si="45"/>
        <v>187.19</v>
      </c>
      <c r="Q736" s="12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44"/>
        <v>114</v>
      </c>
      <c r="P737">
        <f t="shared" si="45"/>
        <v>234.81</v>
      </c>
      <c r="Q737" s="12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44"/>
        <v>315</v>
      </c>
      <c r="P738">
        <f t="shared" si="45"/>
        <v>105.05</v>
      </c>
      <c r="Q738" s="12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4"/>
        <v>122</v>
      </c>
      <c r="P739">
        <f t="shared" si="45"/>
        <v>56.67</v>
      </c>
      <c r="Q739" s="12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44"/>
        <v>107</v>
      </c>
      <c r="P740">
        <f t="shared" si="45"/>
        <v>39.049999999999997</v>
      </c>
      <c r="Q740" s="12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44"/>
        <v>158</v>
      </c>
      <c r="P741">
        <f t="shared" si="45"/>
        <v>68.349999999999994</v>
      </c>
      <c r="Q741" s="12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44"/>
        <v>107</v>
      </c>
      <c r="P742">
        <f t="shared" si="45"/>
        <v>169.58</v>
      </c>
      <c r="Q742" s="12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44"/>
        <v>102</v>
      </c>
      <c r="P743">
        <f t="shared" si="45"/>
        <v>141.41999999999999</v>
      </c>
      <c r="Q743" s="12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44"/>
        <v>111</v>
      </c>
      <c r="P744">
        <f t="shared" si="45"/>
        <v>67.39</v>
      </c>
      <c r="Q744" s="12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44"/>
        <v>148</v>
      </c>
      <c r="P745">
        <f t="shared" si="45"/>
        <v>54.27</v>
      </c>
      <c r="Q745" s="12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44"/>
        <v>102</v>
      </c>
      <c r="P746">
        <f t="shared" si="45"/>
        <v>82.52</v>
      </c>
      <c r="Q746" s="12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44"/>
        <v>179</v>
      </c>
      <c r="P747">
        <f t="shared" si="45"/>
        <v>53.73</v>
      </c>
      <c r="Q747" s="12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44"/>
        <v>111</v>
      </c>
      <c r="P748">
        <f t="shared" si="45"/>
        <v>34.21</v>
      </c>
      <c r="Q748" s="12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44"/>
        <v>100</v>
      </c>
      <c r="P749">
        <f t="shared" si="45"/>
        <v>127.33</v>
      </c>
      <c r="Q749" s="12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44"/>
        <v>100</v>
      </c>
      <c r="P750">
        <f t="shared" si="45"/>
        <v>45.57</v>
      </c>
      <c r="Q750" s="12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44"/>
        <v>106</v>
      </c>
      <c r="P751">
        <f t="shared" si="45"/>
        <v>95.96</v>
      </c>
      <c r="Q751" s="12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44"/>
        <v>103</v>
      </c>
      <c r="P752">
        <f t="shared" si="45"/>
        <v>77.27</v>
      </c>
      <c r="Q752" s="12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44"/>
        <v>119</v>
      </c>
      <c r="P753">
        <f t="shared" si="45"/>
        <v>57.34</v>
      </c>
      <c r="Q753" s="12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44"/>
        <v>112</v>
      </c>
      <c r="P754">
        <f t="shared" si="45"/>
        <v>53.19</v>
      </c>
      <c r="Q754" s="12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44"/>
        <v>128</v>
      </c>
      <c r="P755">
        <f t="shared" si="45"/>
        <v>492.31</v>
      </c>
      <c r="Q755" s="12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44"/>
        <v>104</v>
      </c>
      <c r="P756">
        <f t="shared" si="45"/>
        <v>42.35</v>
      </c>
      <c r="Q756" s="12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44"/>
        <v>102</v>
      </c>
      <c r="P757">
        <f t="shared" si="45"/>
        <v>37.47</v>
      </c>
      <c r="Q757" s="12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44"/>
        <v>118</v>
      </c>
      <c r="P758">
        <f t="shared" si="45"/>
        <v>37.450000000000003</v>
      </c>
      <c r="Q758" s="12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44"/>
        <v>238</v>
      </c>
      <c r="P759">
        <f t="shared" si="45"/>
        <v>33.06</v>
      </c>
      <c r="Q759" s="12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44"/>
        <v>102</v>
      </c>
      <c r="P760">
        <f t="shared" si="45"/>
        <v>134.21</v>
      </c>
      <c r="Q760" s="12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44"/>
        <v>102</v>
      </c>
      <c r="P761">
        <f t="shared" si="45"/>
        <v>51.47</v>
      </c>
      <c r="Q761" s="12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44"/>
        <v>0</v>
      </c>
      <c r="P762">
        <f t="shared" si="45"/>
        <v>0</v>
      </c>
      <c r="Q762" s="12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44"/>
        <v>5</v>
      </c>
      <c r="P763">
        <f t="shared" si="45"/>
        <v>39.17</v>
      </c>
      <c r="Q763" s="12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44"/>
        <v>0</v>
      </c>
      <c r="P764">
        <f t="shared" si="45"/>
        <v>0</v>
      </c>
      <c r="Q764" s="12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44"/>
        <v>0</v>
      </c>
      <c r="P765">
        <f t="shared" si="45"/>
        <v>5</v>
      </c>
      <c r="Q765" s="12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44"/>
        <v>0</v>
      </c>
      <c r="P766">
        <f t="shared" si="45"/>
        <v>0</v>
      </c>
      <c r="Q766" s="12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44"/>
        <v>36</v>
      </c>
      <c r="P767">
        <f t="shared" si="45"/>
        <v>57.3</v>
      </c>
      <c r="Q767" s="12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44"/>
        <v>0</v>
      </c>
      <c r="P768">
        <f t="shared" si="45"/>
        <v>0</v>
      </c>
      <c r="Q768" s="12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4"/>
        <v>4</v>
      </c>
      <c r="P769">
        <f t="shared" si="45"/>
        <v>59</v>
      </c>
      <c r="Q769" s="12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48">ROUND(E770/D770*100, 0)</f>
        <v>0</v>
      </c>
      <c r="P770">
        <f t="shared" si="45"/>
        <v>0</v>
      </c>
      <c r="Q770" s="12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48"/>
        <v>41</v>
      </c>
      <c r="P771">
        <f t="shared" ref="P771:P834" si="49">IFERROR(ROUND(E771/L771, 2),0)</f>
        <v>31.85</v>
      </c>
      <c r="Q771" s="12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48"/>
        <v>0</v>
      </c>
      <c r="P772">
        <f t="shared" si="49"/>
        <v>0</v>
      </c>
      <c r="Q772" s="12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48"/>
        <v>0</v>
      </c>
      <c r="P773">
        <f t="shared" si="49"/>
        <v>10</v>
      </c>
      <c r="Q773" s="12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48"/>
        <v>3</v>
      </c>
      <c r="P774">
        <f t="shared" si="49"/>
        <v>50</v>
      </c>
      <c r="Q774" s="12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48"/>
        <v>1</v>
      </c>
      <c r="P775">
        <f t="shared" si="49"/>
        <v>16</v>
      </c>
      <c r="Q775" s="12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48"/>
        <v>70</v>
      </c>
      <c r="P776">
        <f t="shared" si="49"/>
        <v>39</v>
      </c>
      <c r="Q776" s="12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48"/>
        <v>2</v>
      </c>
      <c r="P777">
        <f t="shared" si="49"/>
        <v>34</v>
      </c>
      <c r="Q777" s="12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48"/>
        <v>51</v>
      </c>
      <c r="P778">
        <f t="shared" si="49"/>
        <v>63.12</v>
      </c>
      <c r="Q778" s="12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48"/>
        <v>1</v>
      </c>
      <c r="P779">
        <f t="shared" si="49"/>
        <v>7</v>
      </c>
      <c r="Q779" s="12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48"/>
        <v>0</v>
      </c>
      <c r="P780">
        <f t="shared" si="49"/>
        <v>2</v>
      </c>
      <c r="Q780" s="12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48"/>
        <v>3</v>
      </c>
      <c r="P781">
        <f t="shared" si="49"/>
        <v>66.67</v>
      </c>
      <c r="Q781" s="12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48"/>
        <v>104</v>
      </c>
      <c r="P782">
        <f t="shared" si="49"/>
        <v>38.520000000000003</v>
      </c>
      <c r="Q782" s="12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48"/>
        <v>133</v>
      </c>
      <c r="P783">
        <f t="shared" si="49"/>
        <v>42.61</v>
      </c>
      <c r="Q783" s="12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48"/>
        <v>100</v>
      </c>
      <c r="P784">
        <f t="shared" si="49"/>
        <v>50</v>
      </c>
      <c r="Q784" s="12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48"/>
        <v>148</v>
      </c>
      <c r="P785">
        <f t="shared" si="49"/>
        <v>63.49</v>
      </c>
      <c r="Q785" s="12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48"/>
        <v>103</v>
      </c>
      <c r="P786">
        <f t="shared" si="49"/>
        <v>102.5</v>
      </c>
      <c r="Q786" s="12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48"/>
        <v>181</v>
      </c>
      <c r="P787">
        <f t="shared" si="49"/>
        <v>31.14</v>
      </c>
      <c r="Q787" s="12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48"/>
        <v>143</v>
      </c>
      <c r="P788">
        <f t="shared" si="49"/>
        <v>162.27000000000001</v>
      </c>
      <c r="Q788" s="12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48"/>
        <v>114</v>
      </c>
      <c r="P789">
        <f t="shared" si="49"/>
        <v>80.59</v>
      </c>
      <c r="Q789" s="12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48"/>
        <v>204</v>
      </c>
      <c r="P790">
        <f t="shared" si="49"/>
        <v>59.85</v>
      </c>
      <c r="Q790" s="12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48"/>
        <v>109</v>
      </c>
      <c r="P791">
        <f t="shared" si="49"/>
        <v>132.86000000000001</v>
      </c>
      <c r="Q791" s="12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48"/>
        <v>144</v>
      </c>
      <c r="P792">
        <f t="shared" si="49"/>
        <v>92.55</v>
      </c>
      <c r="Q792" s="12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48"/>
        <v>104</v>
      </c>
      <c r="P793">
        <f t="shared" si="49"/>
        <v>60.86</v>
      </c>
      <c r="Q793" s="12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48"/>
        <v>100</v>
      </c>
      <c r="P794">
        <f t="shared" si="49"/>
        <v>41.85</v>
      </c>
      <c r="Q794" s="12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48"/>
        <v>103</v>
      </c>
      <c r="P795">
        <f t="shared" si="49"/>
        <v>88.33</v>
      </c>
      <c r="Q795" s="12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48"/>
        <v>105</v>
      </c>
      <c r="P796">
        <f t="shared" si="49"/>
        <v>158.96</v>
      </c>
      <c r="Q796" s="12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48"/>
        <v>112</v>
      </c>
      <c r="P797">
        <f t="shared" si="49"/>
        <v>85.05</v>
      </c>
      <c r="Q797" s="12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48"/>
        <v>101</v>
      </c>
      <c r="P798">
        <f t="shared" si="49"/>
        <v>112.61</v>
      </c>
      <c r="Q798" s="12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48"/>
        <v>108</v>
      </c>
      <c r="P799">
        <f t="shared" si="49"/>
        <v>45.44</v>
      </c>
      <c r="Q799" s="12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48"/>
        <v>115</v>
      </c>
      <c r="P800">
        <f t="shared" si="49"/>
        <v>46.22</v>
      </c>
      <c r="Q800" s="12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48"/>
        <v>100</v>
      </c>
      <c r="P801">
        <f t="shared" si="49"/>
        <v>178.61</v>
      </c>
      <c r="Q801" s="12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48"/>
        <v>152</v>
      </c>
      <c r="P802">
        <f t="shared" si="49"/>
        <v>40.75</v>
      </c>
      <c r="Q802" s="12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48"/>
        <v>112</v>
      </c>
      <c r="P803">
        <f t="shared" si="49"/>
        <v>43.73</v>
      </c>
      <c r="Q803" s="12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48"/>
        <v>101</v>
      </c>
      <c r="P804">
        <f t="shared" si="49"/>
        <v>81.069999999999993</v>
      </c>
      <c r="Q804" s="12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48"/>
        <v>123</v>
      </c>
      <c r="P805">
        <f t="shared" si="49"/>
        <v>74.61</v>
      </c>
      <c r="Q805" s="12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48"/>
        <v>100</v>
      </c>
      <c r="P806">
        <f t="shared" si="49"/>
        <v>305.56</v>
      </c>
      <c r="Q806" s="12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48"/>
        <v>105</v>
      </c>
      <c r="P807">
        <f t="shared" si="49"/>
        <v>58.33</v>
      </c>
      <c r="Q807" s="12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48"/>
        <v>104</v>
      </c>
      <c r="P808">
        <f t="shared" si="49"/>
        <v>117.68</v>
      </c>
      <c r="Q808" s="12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48"/>
        <v>105</v>
      </c>
      <c r="P809">
        <f t="shared" si="49"/>
        <v>73.77</v>
      </c>
      <c r="Q809" s="12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48"/>
        <v>100</v>
      </c>
      <c r="P810">
        <f t="shared" si="49"/>
        <v>104.65</v>
      </c>
      <c r="Q810" s="12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48"/>
        <v>104</v>
      </c>
      <c r="P811">
        <f t="shared" si="49"/>
        <v>79.83</v>
      </c>
      <c r="Q811" s="12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48"/>
        <v>105</v>
      </c>
      <c r="P812">
        <f t="shared" si="49"/>
        <v>58.33</v>
      </c>
      <c r="Q812" s="12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48"/>
        <v>104</v>
      </c>
      <c r="P813">
        <f t="shared" si="49"/>
        <v>86.67</v>
      </c>
      <c r="Q813" s="12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48"/>
        <v>152</v>
      </c>
      <c r="P814">
        <f t="shared" si="49"/>
        <v>27.61</v>
      </c>
      <c r="Q814" s="12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48"/>
        <v>160</v>
      </c>
      <c r="P815">
        <f t="shared" si="49"/>
        <v>25</v>
      </c>
      <c r="Q815" s="12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48"/>
        <v>127</v>
      </c>
      <c r="P816">
        <f t="shared" si="49"/>
        <v>45.46</v>
      </c>
      <c r="Q816" s="12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48"/>
        <v>107</v>
      </c>
      <c r="P817">
        <f t="shared" si="49"/>
        <v>99.53</v>
      </c>
      <c r="Q817" s="12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48"/>
        <v>115</v>
      </c>
      <c r="P818">
        <f t="shared" si="49"/>
        <v>39.31</v>
      </c>
      <c r="Q818" s="12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48"/>
        <v>137</v>
      </c>
      <c r="P819">
        <f t="shared" si="49"/>
        <v>89.42</v>
      </c>
      <c r="Q819" s="12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48"/>
        <v>156</v>
      </c>
      <c r="P820">
        <f t="shared" si="49"/>
        <v>28.68</v>
      </c>
      <c r="Q820" s="12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48"/>
        <v>109</v>
      </c>
      <c r="P821">
        <f t="shared" si="49"/>
        <v>31.07</v>
      </c>
      <c r="Q821" s="12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48"/>
        <v>134</v>
      </c>
      <c r="P822">
        <f t="shared" si="49"/>
        <v>70.55</v>
      </c>
      <c r="Q822" s="12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48"/>
        <v>100</v>
      </c>
      <c r="P823">
        <f t="shared" si="49"/>
        <v>224.13</v>
      </c>
      <c r="Q823" s="12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48"/>
        <v>119</v>
      </c>
      <c r="P824">
        <f t="shared" si="49"/>
        <v>51.81</v>
      </c>
      <c r="Q824" s="12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48"/>
        <v>180</v>
      </c>
      <c r="P825">
        <f t="shared" si="49"/>
        <v>43.52</v>
      </c>
      <c r="Q825" s="12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48"/>
        <v>134</v>
      </c>
      <c r="P826">
        <f t="shared" si="49"/>
        <v>39.82</v>
      </c>
      <c r="Q826" s="12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48"/>
        <v>100</v>
      </c>
      <c r="P827">
        <f t="shared" si="49"/>
        <v>126.81</v>
      </c>
      <c r="Q827" s="12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48"/>
        <v>101</v>
      </c>
      <c r="P828">
        <f t="shared" si="49"/>
        <v>113.88</v>
      </c>
      <c r="Q828" s="12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48"/>
        <v>103</v>
      </c>
      <c r="P829">
        <f t="shared" si="49"/>
        <v>28.18</v>
      </c>
      <c r="Q829" s="12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48"/>
        <v>107</v>
      </c>
      <c r="P830">
        <f t="shared" si="49"/>
        <v>36.61</v>
      </c>
      <c r="Q830" s="12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48"/>
        <v>104</v>
      </c>
      <c r="P831">
        <f t="shared" si="49"/>
        <v>32.5</v>
      </c>
      <c r="Q831" s="12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48"/>
        <v>108</v>
      </c>
      <c r="P832">
        <f t="shared" si="49"/>
        <v>60.66</v>
      </c>
      <c r="Q832" s="12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48"/>
        <v>233</v>
      </c>
      <c r="P833">
        <f t="shared" si="49"/>
        <v>175</v>
      </c>
      <c r="Q833" s="12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52">ROUND(E834/D834*100, 0)</f>
        <v>101</v>
      </c>
      <c r="P834">
        <f t="shared" si="49"/>
        <v>97.99</v>
      </c>
      <c r="Q834" s="12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52"/>
        <v>102</v>
      </c>
      <c r="P835">
        <f t="shared" ref="P835:P898" si="53">IFERROR(ROUND(E835/L835, 2),0)</f>
        <v>148.78</v>
      </c>
      <c r="Q835" s="12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52"/>
        <v>131</v>
      </c>
      <c r="P836">
        <f t="shared" si="53"/>
        <v>96.08</v>
      </c>
      <c r="Q836" s="12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52"/>
        <v>117</v>
      </c>
      <c r="P837">
        <f t="shared" si="53"/>
        <v>58.63</v>
      </c>
      <c r="Q837" s="12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52"/>
        <v>101</v>
      </c>
      <c r="P838">
        <f t="shared" si="53"/>
        <v>109.71</v>
      </c>
      <c r="Q838" s="12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52"/>
        <v>122</v>
      </c>
      <c r="P839">
        <f t="shared" si="53"/>
        <v>49.11</v>
      </c>
      <c r="Q839" s="12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52"/>
        <v>145</v>
      </c>
      <c r="P840">
        <f t="shared" si="53"/>
        <v>47.67</v>
      </c>
      <c r="Q840" s="12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52"/>
        <v>117</v>
      </c>
      <c r="P841">
        <f t="shared" si="53"/>
        <v>60.74</v>
      </c>
      <c r="Q841" s="12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52"/>
        <v>120</v>
      </c>
      <c r="P842">
        <f t="shared" si="53"/>
        <v>63.38</v>
      </c>
      <c r="Q842" s="12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52"/>
        <v>101</v>
      </c>
      <c r="P843">
        <f t="shared" si="53"/>
        <v>53.89</v>
      </c>
      <c r="Q843" s="12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52"/>
        <v>104</v>
      </c>
      <c r="P844">
        <f t="shared" si="53"/>
        <v>66.87</v>
      </c>
      <c r="Q844" s="12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2"/>
        <v>267</v>
      </c>
      <c r="P845">
        <f t="shared" si="53"/>
        <v>63.1</v>
      </c>
      <c r="Q845" s="12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52"/>
        <v>194</v>
      </c>
      <c r="P846">
        <f t="shared" si="53"/>
        <v>36.630000000000003</v>
      </c>
      <c r="Q846" s="12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52"/>
        <v>120</v>
      </c>
      <c r="P847">
        <f t="shared" si="53"/>
        <v>34.01</v>
      </c>
      <c r="Q847" s="12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52"/>
        <v>122</v>
      </c>
      <c r="P848">
        <f t="shared" si="53"/>
        <v>28.55</v>
      </c>
      <c r="Q848" s="12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52"/>
        <v>100</v>
      </c>
      <c r="P849">
        <f t="shared" si="53"/>
        <v>10</v>
      </c>
      <c r="Q849" s="12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52"/>
        <v>100</v>
      </c>
      <c r="P850">
        <f t="shared" si="53"/>
        <v>18.75</v>
      </c>
      <c r="Q850" s="12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52"/>
        <v>120</v>
      </c>
      <c r="P851">
        <f t="shared" si="53"/>
        <v>41.7</v>
      </c>
      <c r="Q851" s="12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52"/>
        <v>155</v>
      </c>
      <c r="P852">
        <f t="shared" si="53"/>
        <v>46.67</v>
      </c>
      <c r="Q852" s="12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52"/>
        <v>130</v>
      </c>
      <c r="P853">
        <f t="shared" si="53"/>
        <v>37.270000000000003</v>
      </c>
      <c r="Q853" s="12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52"/>
        <v>105</v>
      </c>
      <c r="P854">
        <f t="shared" si="53"/>
        <v>59.26</v>
      </c>
      <c r="Q854" s="12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52"/>
        <v>100</v>
      </c>
      <c r="P855">
        <f t="shared" si="53"/>
        <v>30</v>
      </c>
      <c r="Q855" s="12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52"/>
        <v>118</v>
      </c>
      <c r="P856">
        <f t="shared" si="53"/>
        <v>65.86</v>
      </c>
      <c r="Q856" s="12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52"/>
        <v>103</v>
      </c>
      <c r="P857">
        <f t="shared" si="53"/>
        <v>31.91</v>
      </c>
      <c r="Q857" s="12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52"/>
        <v>218</v>
      </c>
      <c r="P858">
        <f t="shared" si="53"/>
        <v>19.46</v>
      </c>
      <c r="Q858" s="12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52"/>
        <v>100</v>
      </c>
      <c r="P859">
        <f t="shared" si="53"/>
        <v>50</v>
      </c>
      <c r="Q859" s="12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52"/>
        <v>144</v>
      </c>
      <c r="P860">
        <f t="shared" si="53"/>
        <v>22.74</v>
      </c>
      <c r="Q860" s="12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52"/>
        <v>105</v>
      </c>
      <c r="P861">
        <f t="shared" si="53"/>
        <v>42.72</v>
      </c>
      <c r="Q861" s="12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52"/>
        <v>18</v>
      </c>
      <c r="P862">
        <f t="shared" si="53"/>
        <v>52.92</v>
      </c>
      <c r="Q862" s="12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52"/>
        <v>2</v>
      </c>
      <c r="P863">
        <f t="shared" si="53"/>
        <v>50.5</v>
      </c>
      <c r="Q863" s="12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52"/>
        <v>0</v>
      </c>
      <c r="P864">
        <f t="shared" si="53"/>
        <v>42.5</v>
      </c>
      <c r="Q864" s="12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52"/>
        <v>5</v>
      </c>
      <c r="P865">
        <f t="shared" si="53"/>
        <v>18</v>
      </c>
      <c r="Q865" s="12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52"/>
        <v>42</v>
      </c>
      <c r="P866">
        <f t="shared" si="53"/>
        <v>34.18</v>
      </c>
      <c r="Q866" s="12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52"/>
        <v>2</v>
      </c>
      <c r="P867">
        <f t="shared" si="53"/>
        <v>22.5</v>
      </c>
      <c r="Q867" s="12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52"/>
        <v>18</v>
      </c>
      <c r="P868">
        <f t="shared" si="53"/>
        <v>58.18</v>
      </c>
      <c r="Q868" s="12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52"/>
        <v>24</v>
      </c>
      <c r="P869">
        <f t="shared" si="53"/>
        <v>109.18</v>
      </c>
      <c r="Q869" s="12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52"/>
        <v>0</v>
      </c>
      <c r="P870">
        <f t="shared" si="53"/>
        <v>50</v>
      </c>
      <c r="Q870" s="12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52"/>
        <v>12</v>
      </c>
      <c r="P871">
        <f t="shared" si="53"/>
        <v>346.67</v>
      </c>
      <c r="Q871" s="12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52"/>
        <v>0</v>
      </c>
      <c r="P872">
        <f t="shared" si="53"/>
        <v>12.4</v>
      </c>
      <c r="Q872" s="12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52"/>
        <v>5</v>
      </c>
      <c r="P873">
        <f t="shared" si="53"/>
        <v>27.08</v>
      </c>
      <c r="Q873" s="12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52"/>
        <v>1</v>
      </c>
      <c r="P874">
        <f t="shared" si="53"/>
        <v>32.5</v>
      </c>
      <c r="Q874" s="12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52"/>
        <v>1</v>
      </c>
      <c r="P875">
        <f t="shared" si="53"/>
        <v>9</v>
      </c>
      <c r="Q875" s="12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52"/>
        <v>24</v>
      </c>
      <c r="P876">
        <f t="shared" si="53"/>
        <v>34.76</v>
      </c>
      <c r="Q876" s="12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52"/>
        <v>0</v>
      </c>
      <c r="P877">
        <f t="shared" si="53"/>
        <v>0</v>
      </c>
      <c r="Q877" s="12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52"/>
        <v>41</v>
      </c>
      <c r="P878">
        <f t="shared" si="53"/>
        <v>28.58</v>
      </c>
      <c r="Q878" s="12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52"/>
        <v>68</v>
      </c>
      <c r="P879">
        <f t="shared" si="53"/>
        <v>46.59</v>
      </c>
      <c r="Q879" s="12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52"/>
        <v>1</v>
      </c>
      <c r="P880">
        <f t="shared" si="53"/>
        <v>32.5</v>
      </c>
      <c r="Q880" s="12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52"/>
        <v>31</v>
      </c>
      <c r="P881">
        <f t="shared" si="53"/>
        <v>21.47</v>
      </c>
      <c r="Q881" s="12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52"/>
        <v>3</v>
      </c>
      <c r="P882">
        <f t="shared" si="53"/>
        <v>14.13</v>
      </c>
      <c r="Q882" s="12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52"/>
        <v>1</v>
      </c>
      <c r="P883">
        <f t="shared" si="53"/>
        <v>30</v>
      </c>
      <c r="Q883" s="12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52"/>
        <v>20</v>
      </c>
      <c r="P884">
        <f t="shared" si="53"/>
        <v>21.57</v>
      </c>
      <c r="Q884" s="12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52"/>
        <v>40</v>
      </c>
      <c r="P885">
        <f t="shared" si="53"/>
        <v>83.38</v>
      </c>
      <c r="Q885" s="12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52"/>
        <v>1</v>
      </c>
      <c r="P886">
        <f t="shared" si="53"/>
        <v>10</v>
      </c>
      <c r="Q886" s="12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52"/>
        <v>75</v>
      </c>
      <c r="P887">
        <f t="shared" si="53"/>
        <v>35.71</v>
      </c>
      <c r="Q887" s="12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52"/>
        <v>41</v>
      </c>
      <c r="P888">
        <f t="shared" si="53"/>
        <v>29.29</v>
      </c>
      <c r="Q888" s="12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52"/>
        <v>0</v>
      </c>
      <c r="P889">
        <f t="shared" si="53"/>
        <v>0</v>
      </c>
      <c r="Q889" s="12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52"/>
        <v>7</v>
      </c>
      <c r="P890">
        <f t="shared" si="53"/>
        <v>18</v>
      </c>
      <c r="Q890" s="12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52"/>
        <v>9</v>
      </c>
      <c r="P891">
        <f t="shared" si="53"/>
        <v>73.760000000000005</v>
      </c>
      <c r="Q891" s="12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52"/>
        <v>4</v>
      </c>
      <c r="P892">
        <f t="shared" si="53"/>
        <v>31.25</v>
      </c>
      <c r="Q892" s="12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52"/>
        <v>3</v>
      </c>
      <c r="P893">
        <f t="shared" si="53"/>
        <v>28.89</v>
      </c>
      <c r="Q893" s="12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52"/>
        <v>41</v>
      </c>
      <c r="P894">
        <f t="shared" si="53"/>
        <v>143.82</v>
      </c>
      <c r="Q894" s="12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52"/>
        <v>10</v>
      </c>
      <c r="P895">
        <f t="shared" si="53"/>
        <v>40</v>
      </c>
      <c r="Q895" s="12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52"/>
        <v>39</v>
      </c>
      <c r="P896">
        <f t="shared" si="53"/>
        <v>147.81</v>
      </c>
      <c r="Q896" s="12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52"/>
        <v>2</v>
      </c>
      <c r="P897">
        <f t="shared" si="53"/>
        <v>27.86</v>
      </c>
      <c r="Q897" s="12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56">ROUND(E898/D898*100, 0)</f>
        <v>40</v>
      </c>
      <c r="P898">
        <f t="shared" si="53"/>
        <v>44.44</v>
      </c>
      <c r="Q898" s="12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56"/>
        <v>0</v>
      </c>
      <c r="P899">
        <f t="shared" ref="P899:P962" si="57">IFERROR(ROUND(E899/L899, 2),0)</f>
        <v>0</v>
      </c>
      <c r="Q899" s="12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56"/>
        <v>3</v>
      </c>
      <c r="P900">
        <f t="shared" si="57"/>
        <v>35</v>
      </c>
      <c r="Q900" s="12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56"/>
        <v>37</v>
      </c>
      <c r="P901">
        <f t="shared" si="57"/>
        <v>35</v>
      </c>
      <c r="Q901" s="12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56"/>
        <v>0</v>
      </c>
      <c r="P902">
        <f t="shared" si="57"/>
        <v>10.5</v>
      </c>
      <c r="Q902" s="12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56"/>
        <v>0</v>
      </c>
      <c r="P903">
        <f t="shared" si="57"/>
        <v>0</v>
      </c>
      <c r="Q903" s="12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56"/>
        <v>0</v>
      </c>
      <c r="P904">
        <f t="shared" si="57"/>
        <v>30</v>
      </c>
      <c r="Q904" s="12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56"/>
        <v>3</v>
      </c>
      <c r="P905">
        <f t="shared" si="57"/>
        <v>40</v>
      </c>
      <c r="Q905" s="12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56"/>
        <v>0</v>
      </c>
      <c r="P906">
        <f t="shared" si="57"/>
        <v>50.33</v>
      </c>
      <c r="Q906" s="12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56"/>
        <v>3</v>
      </c>
      <c r="P907">
        <f t="shared" si="57"/>
        <v>32.67</v>
      </c>
      <c r="Q907" s="12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56"/>
        <v>0</v>
      </c>
      <c r="P908">
        <f t="shared" si="57"/>
        <v>0</v>
      </c>
      <c r="Q908" s="12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56"/>
        <v>0</v>
      </c>
      <c r="P909">
        <f t="shared" si="57"/>
        <v>0</v>
      </c>
      <c r="Q909" s="12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56"/>
        <v>0</v>
      </c>
      <c r="P910">
        <f t="shared" si="57"/>
        <v>0</v>
      </c>
      <c r="Q910" s="12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56"/>
        <v>3</v>
      </c>
      <c r="P911">
        <f t="shared" si="57"/>
        <v>65</v>
      </c>
      <c r="Q911" s="12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56"/>
        <v>22</v>
      </c>
      <c r="P912">
        <f t="shared" si="57"/>
        <v>24.6</v>
      </c>
      <c r="Q912" s="12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56"/>
        <v>0</v>
      </c>
      <c r="P913">
        <f t="shared" si="57"/>
        <v>0</v>
      </c>
      <c r="Q913" s="12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56"/>
        <v>1</v>
      </c>
      <c r="P914">
        <f t="shared" si="57"/>
        <v>15</v>
      </c>
      <c r="Q914" s="12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56"/>
        <v>7</v>
      </c>
      <c r="P915">
        <f t="shared" si="57"/>
        <v>82.58</v>
      </c>
      <c r="Q915" s="12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56"/>
        <v>0</v>
      </c>
      <c r="P916">
        <f t="shared" si="57"/>
        <v>0</v>
      </c>
      <c r="Q916" s="12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56"/>
        <v>6</v>
      </c>
      <c r="P917">
        <f t="shared" si="57"/>
        <v>41.67</v>
      </c>
      <c r="Q917" s="12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56"/>
        <v>0</v>
      </c>
      <c r="P918">
        <f t="shared" si="57"/>
        <v>0</v>
      </c>
      <c r="Q918" s="12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56"/>
        <v>1</v>
      </c>
      <c r="P919">
        <f t="shared" si="57"/>
        <v>30</v>
      </c>
      <c r="Q919" s="12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56"/>
        <v>5</v>
      </c>
      <c r="P920">
        <f t="shared" si="57"/>
        <v>19.600000000000001</v>
      </c>
      <c r="Q920" s="12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56"/>
        <v>1</v>
      </c>
      <c r="P921">
        <f t="shared" si="57"/>
        <v>100</v>
      </c>
      <c r="Q921" s="12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56"/>
        <v>0</v>
      </c>
      <c r="P922">
        <f t="shared" si="57"/>
        <v>0</v>
      </c>
      <c r="Q922" s="12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56"/>
        <v>31</v>
      </c>
      <c r="P923">
        <f t="shared" si="57"/>
        <v>231.75</v>
      </c>
      <c r="Q923" s="12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56"/>
        <v>21</v>
      </c>
      <c r="P924">
        <f t="shared" si="57"/>
        <v>189.33</v>
      </c>
      <c r="Q924" s="12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56"/>
        <v>2</v>
      </c>
      <c r="P925">
        <f t="shared" si="57"/>
        <v>55</v>
      </c>
      <c r="Q925" s="12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56"/>
        <v>11</v>
      </c>
      <c r="P926">
        <f t="shared" si="57"/>
        <v>21.8</v>
      </c>
      <c r="Q926" s="12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56"/>
        <v>3</v>
      </c>
      <c r="P927">
        <f t="shared" si="57"/>
        <v>32</v>
      </c>
      <c r="Q927" s="12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56"/>
        <v>0</v>
      </c>
      <c r="P928">
        <f t="shared" si="57"/>
        <v>0</v>
      </c>
      <c r="Q928" s="12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56"/>
        <v>0</v>
      </c>
      <c r="P929">
        <f t="shared" si="57"/>
        <v>0</v>
      </c>
      <c r="Q929" s="12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56"/>
        <v>11</v>
      </c>
      <c r="P930">
        <f t="shared" si="57"/>
        <v>56.25</v>
      </c>
      <c r="Q930" s="12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56"/>
        <v>0</v>
      </c>
      <c r="P931">
        <f t="shared" si="57"/>
        <v>0</v>
      </c>
      <c r="Q931" s="12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56"/>
        <v>38</v>
      </c>
      <c r="P932">
        <f t="shared" si="57"/>
        <v>69</v>
      </c>
      <c r="Q932" s="12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56"/>
        <v>7</v>
      </c>
      <c r="P933">
        <f t="shared" si="57"/>
        <v>18.71</v>
      </c>
      <c r="Q933" s="12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56"/>
        <v>15</v>
      </c>
      <c r="P934">
        <f t="shared" si="57"/>
        <v>46.03</v>
      </c>
      <c r="Q934" s="12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56"/>
        <v>6</v>
      </c>
      <c r="P935">
        <f t="shared" si="57"/>
        <v>60</v>
      </c>
      <c r="Q935" s="12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56"/>
        <v>30</v>
      </c>
      <c r="P936">
        <f t="shared" si="57"/>
        <v>50.67</v>
      </c>
      <c r="Q936" s="12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56"/>
        <v>1</v>
      </c>
      <c r="P937">
        <f t="shared" si="57"/>
        <v>25</v>
      </c>
      <c r="Q937" s="12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56"/>
        <v>0</v>
      </c>
      <c r="P938">
        <f t="shared" si="57"/>
        <v>0</v>
      </c>
      <c r="Q938" s="12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56"/>
        <v>1</v>
      </c>
      <c r="P939">
        <f t="shared" si="57"/>
        <v>20</v>
      </c>
      <c r="Q939" s="12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56"/>
        <v>0</v>
      </c>
      <c r="P940">
        <f t="shared" si="57"/>
        <v>25</v>
      </c>
      <c r="Q940" s="12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56"/>
        <v>1</v>
      </c>
      <c r="P941">
        <f t="shared" si="57"/>
        <v>20</v>
      </c>
      <c r="Q941" s="12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56"/>
        <v>17</v>
      </c>
      <c r="P942">
        <f t="shared" si="57"/>
        <v>110.29</v>
      </c>
      <c r="Q942" s="12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56"/>
        <v>2</v>
      </c>
      <c r="P943">
        <f t="shared" si="57"/>
        <v>37.450000000000003</v>
      </c>
      <c r="Q943" s="12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56"/>
        <v>9</v>
      </c>
      <c r="P944">
        <f t="shared" si="57"/>
        <v>41.75</v>
      </c>
      <c r="Q944" s="12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56"/>
        <v>10</v>
      </c>
      <c r="P945">
        <f t="shared" si="57"/>
        <v>24.08</v>
      </c>
      <c r="Q945" s="12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56"/>
        <v>13</v>
      </c>
      <c r="P946">
        <f t="shared" si="57"/>
        <v>69.41</v>
      </c>
      <c r="Q946" s="12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56"/>
        <v>2</v>
      </c>
      <c r="P947">
        <f t="shared" si="57"/>
        <v>155.25</v>
      </c>
      <c r="Q947" s="12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56"/>
        <v>2</v>
      </c>
      <c r="P948">
        <f t="shared" si="57"/>
        <v>57.2</v>
      </c>
      <c r="Q948" s="12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56"/>
        <v>0</v>
      </c>
      <c r="P949">
        <f t="shared" si="57"/>
        <v>0</v>
      </c>
      <c r="Q949" s="12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56"/>
        <v>12</v>
      </c>
      <c r="P950">
        <f t="shared" si="57"/>
        <v>60</v>
      </c>
      <c r="Q950" s="12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56"/>
        <v>1</v>
      </c>
      <c r="P951">
        <f t="shared" si="57"/>
        <v>39</v>
      </c>
      <c r="Q951" s="12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56"/>
        <v>28</v>
      </c>
      <c r="P952">
        <f t="shared" si="57"/>
        <v>58.42</v>
      </c>
      <c r="Q952" s="12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56"/>
        <v>38</v>
      </c>
      <c r="P953">
        <f t="shared" si="57"/>
        <v>158.63999999999999</v>
      </c>
      <c r="Q953" s="12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56"/>
        <v>40</v>
      </c>
      <c r="P954">
        <f t="shared" si="57"/>
        <v>99.86</v>
      </c>
      <c r="Q954" s="12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56"/>
        <v>1</v>
      </c>
      <c r="P955">
        <f t="shared" si="57"/>
        <v>25.2</v>
      </c>
      <c r="Q955" s="12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56"/>
        <v>43</v>
      </c>
      <c r="P956">
        <f t="shared" si="57"/>
        <v>89.19</v>
      </c>
      <c r="Q956" s="12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56"/>
        <v>6</v>
      </c>
      <c r="P957">
        <f t="shared" si="57"/>
        <v>182.62</v>
      </c>
      <c r="Q957" s="12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56"/>
        <v>2</v>
      </c>
      <c r="P958">
        <f t="shared" si="57"/>
        <v>50.65</v>
      </c>
      <c r="Q958" s="12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56"/>
        <v>2</v>
      </c>
      <c r="P959">
        <f t="shared" si="57"/>
        <v>33.29</v>
      </c>
      <c r="Q959" s="12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56"/>
        <v>11</v>
      </c>
      <c r="P960">
        <f t="shared" si="57"/>
        <v>51.82</v>
      </c>
      <c r="Q960" s="12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56"/>
        <v>39</v>
      </c>
      <c r="P961">
        <f t="shared" si="57"/>
        <v>113.63</v>
      </c>
      <c r="Q961" s="12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60">ROUND(E962/D962*100, 0)</f>
        <v>46</v>
      </c>
      <c r="P962">
        <f t="shared" si="57"/>
        <v>136.46</v>
      </c>
      <c r="Q962" s="12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60"/>
        <v>42</v>
      </c>
      <c r="P963">
        <f t="shared" ref="P963:P1026" si="61">IFERROR(ROUND(E963/L963, 2),0)</f>
        <v>364.35</v>
      </c>
      <c r="Q963" s="12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60"/>
        <v>28</v>
      </c>
      <c r="P964">
        <f t="shared" si="61"/>
        <v>19.239999999999998</v>
      </c>
      <c r="Q964" s="12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60"/>
        <v>1</v>
      </c>
      <c r="P965">
        <f t="shared" si="61"/>
        <v>41.89</v>
      </c>
      <c r="Q965" s="12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60"/>
        <v>1</v>
      </c>
      <c r="P966">
        <f t="shared" si="61"/>
        <v>30.31</v>
      </c>
      <c r="Q966" s="12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60"/>
        <v>1</v>
      </c>
      <c r="P967">
        <f t="shared" si="61"/>
        <v>49.67</v>
      </c>
      <c r="Q967" s="12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60"/>
        <v>15</v>
      </c>
      <c r="P968">
        <f t="shared" si="61"/>
        <v>59.2</v>
      </c>
      <c r="Q968" s="12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60"/>
        <v>18</v>
      </c>
      <c r="P969">
        <f t="shared" si="61"/>
        <v>43.98</v>
      </c>
      <c r="Q969" s="12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60"/>
        <v>1</v>
      </c>
      <c r="P970">
        <f t="shared" si="61"/>
        <v>26.5</v>
      </c>
      <c r="Q970" s="12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60"/>
        <v>47</v>
      </c>
      <c r="P971">
        <f t="shared" si="61"/>
        <v>1272.73</v>
      </c>
      <c r="Q971" s="12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60"/>
        <v>46</v>
      </c>
      <c r="P972">
        <f t="shared" si="61"/>
        <v>164</v>
      </c>
      <c r="Q972" s="12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60"/>
        <v>0</v>
      </c>
      <c r="P973">
        <f t="shared" si="61"/>
        <v>45.2</v>
      </c>
      <c r="Q973" s="12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60"/>
        <v>35</v>
      </c>
      <c r="P974">
        <f t="shared" si="61"/>
        <v>153.88999999999999</v>
      </c>
      <c r="Q974" s="12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0"/>
        <v>2</v>
      </c>
      <c r="P975">
        <f t="shared" si="61"/>
        <v>51.38</v>
      </c>
      <c r="Q975" s="12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0"/>
        <v>1</v>
      </c>
      <c r="P976">
        <f t="shared" si="61"/>
        <v>93.33</v>
      </c>
      <c r="Q976" s="12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0"/>
        <v>3</v>
      </c>
      <c r="P977">
        <f t="shared" si="61"/>
        <v>108.63</v>
      </c>
      <c r="Q977" s="12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0"/>
        <v>2</v>
      </c>
      <c r="P978">
        <f t="shared" si="61"/>
        <v>160.5</v>
      </c>
      <c r="Q978" s="12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0"/>
        <v>34</v>
      </c>
      <c r="P979">
        <f t="shared" si="61"/>
        <v>75.75</v>
      </c>
      <c r="Q979" s="12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0"/>
        <v>56</v>
      </c>
      <c r="P980">
        <f t="shared" si="61"/>
        <v>790.84</v>
      </c>
      <c r="Q980" s="12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0"/>
        <v>83</v>
      </c>
      <c r="P981">
        <f t="shared" si="61"/>
        <v>301.94</v>
      </c>
      <c r="Q981" s="12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0"/>
        <v>15</v>
      </c>
      <c r="P982">
        <f t="shared" si="61"/>
        <v>47.94</v>
      </c>
      <c r="Q982" s="12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0"/>
        <v>0</v>
      </c>
      <c r="P983">
        <f t="shared" si="61"/>
        <v>2.75</v>
      </c>
      <c r="Q983" s="12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0"/>
        <v>0</v>
      </c>
      <c r="P984">
        <f t="shared" si="61"/>
        <v>1</v>
      </c>
      <c r="Q984" s="12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0"/>
        <v>30</v>
      </c>
      <c r="P985">
        <f t="shared" si="61"/>
        <v>171.79</v>
      </c>
      <c r="Q985" s="12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0"/>
        <v>1</v>
      </c>
      <c r="P986">
        <f t="shared" si="61"/>
        <v>35.33</v>
      </c>
      <c r="Q986" s="12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0"/>
        <v>6</v>
      </c>
      <c r="P987">
        <f t="shared" si="61"/>
        <v>82.09</v>
      </c>
      <c r="Q987" s="12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0"/>
        <v>13</v>
      </c>
      <c r="P988">
        <f t="shared" si="61"/>
        <v>110.87</v>
      </c>
      <c r="Q988" s="12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0"/>
        <v>13</v>
      </c>
      <c r="P989">
        <f t="shared" si="61"/>
        <v>161.22</v>
      </c>
      <c r="Q989" s="12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0"/>
        <v>0</v>
      </c>
      <c r="P990">
        <f t="shared" si="61"/>
        <v>0</v>
      </c>
      <c r="Q990" s="12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0"/>
        <v>17</v>
      </c>
      <c r="P991">
        <f t="shared" si="61"/>
        <v>52.41</v>
      </c>
      <c r="Q991" s="12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0"/>
        <v>0</v>
      </c>
      <c r="P992">
        <f t="shared" si="61"/>
        <v>13</v>
      </c>
      <c r="Q992" s="12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0"/>
        <v>4</v>
      </c>
      <c r="P993">
        <f t="shared" si="61"/>
        <v>30.29</v>
      </c>
      <c r="Q993" s="12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0"/>
        <v>0</v>
      </c>
      <c r="P994">
        <f t="shared" si="61"/>
        <v>116.75</v>
      </c>
      <c r="Q994" s="12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0"/>
        <v>25</v>
      </c>
      <c r="P995">
        <f t="shared" si="61"/>
        <v>89.6</v>
      </c>
      <c r="Q995" s="12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0"/>
        <v>2</v>
      </c>
      <c r="P996">
        <f t="shared" si="61"/>
        <v>424.45</v>
      </c>
      <c r="Q996" s="12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0"/>
        <v>7</v>
      </c>
      <c r="P997">
        <f t="shared" si="61"/>
        <v>80.67</v>
      </c>
      <c r="Q997" s="12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0"/>
        <v>2</v>
      </c>
      <c r="P998">
        <f t="shared" si="61"/>
        <v>13</v>
      </c>
      <c r="Q998" s="12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0"/>
        <v>1</v>
      </c>
      <c r="P999">
        <f t="shared" si="61"/>
        <v>8.1300000000000008</v>
      </c>
      <c r="Q999" s="12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0"/>
        <v>59</v>
      </c>
      <c r="P1000">
        <f t="shared" si="61"/>
        <v>153.43</v>
      </c>
      <c r="Q1000" s="12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0"/>
        <v>8</v>
      </c>
      <c r="P1001">
        <f t="shared" si="61"/>
        <v>292.08</v>
      </c>
      <c r="Q1001" s="12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0"/>
        <v>2</v>
      </c>
      <c r="P1002">
        <f t="shared" si="61"/>
        <v>3304</v>
      </c>
      <c r="Q1002" s="12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0"/>
        <v>104</v>
      </c>
      <c r="P1003">
        <f t="shared" si="61"/>
        <v>1300</v>
      </c>
      <c r="Q1003" s="12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0"/>
        <v>30</v>
      </c>
      <c r="P1004">
        <f t="shared" si="61"/>
        <v>134.55000000000001</v>
      </c>
      <c r="Q1004" s="12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0"/>
        <v>16</v>
      </c>
      <c r="P1005">
        <f t="shared" si="61"/>
        <v>214.07</v>
      </c>
      <c r="Q1005" s="12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0"/>
        <v>82</v>
      </c>
      <c r="P1006">
        <f t="shared" si="61"/>
        <v>216.34</v>
      </c>
      <c r="Q1006" s="12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0"/>
        <v>75</v>
      </c>
      <c r="P1007">
        <f t="shared" si="61"/>
        <v>932.31</v>
      </c>
      <c r="Q1007" s="12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0"/>
        <v>6</v>
      </c>
      <c r="P1008">
        <f t="shared" si="61"/>
        <v>29.25</v>
      </c>
      <c r="Q1008" s="12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0"/>
        <v>44</v>
      </c>
      <c r="P1009">
        <f t="shared" si="61"/>
        <v>174.95</v>
      </c>
      <c r="Q1009" s="12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0"/>
        <v>0</v>
      </c>
      <c r="P1010">
        <f t="shared" si="61"/>
        <v>250</v>
      </c>
      <c r="Q1010" s="12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0"/>
        <v>13</v>
      </c>
      <c r="P1011">
        <f t="shared" si="61"/>
        <v>65</v>
      </c>
      <c r="Q1011" s="12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0"/>
        <v>0</v>
      </c>
      <c r="P1012">
        <f t="shared" si="61"/>
        <v>55</v>
      </c>
      <c r="Q1012" s="12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0"/>
        <v>0</v>
      </c>
      <c r="P1013">
        <f t="shared" si="61"/>
        <v>75</v>
      </c>
      <c r="Q1013" s="12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0"/>
        <v>21535</v>
      </c>
      <c r="P1014">
        <f t="shared" si="61"/>
        <v>1389.36</v>
      </c>
      <c r="Q1014" s="12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0"/>
        <v>35</v>
      </c>
      <c r="P1015">
        <f t="shared" si="61"/>
        <v>95.91</v>
      </c>
      <c r="Q1015" s="12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0"/>
        <v>31</v>
      </c>
      <c r="P1016">
        <f t="shared" si="61"/>
        <v>191.25</v>
      </c>
      <c r="Q1016" s="12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0"/>
        <v>3</v>
      </c>
      <c r="P1017">
        <f t="shared" si="61"/>
        <v>40</v>
      </c>
      <c r="Q1017" s="12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0"/>
        <v>3</v>
      </c>
      <c r="P1018">
        <f t="shared" si="61"/>
        <v>74.790000000000006</v>
      </c>
      <c r="Q1018" s="12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0"/>
        <v>23</v>
      </c>
      <c r="P1019">
        <f t="shared" si="61"/>
        <v>161.12</v>
      </c>
      <c r="Q1019" s="12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0"/>
        <v>3</v>
      </c>
      <c r="P1020">
        <f t="shared" si="61"/>
        <v>88.71</v>
      </c>
      <c r="Q1020" s="12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0"/>
        <v>47</v>
      </c>
      <c r="P1021">
        <f t="shared" si="61"/>
        <v>53.25</v>
      </c>
      <c r="Q1021" s="12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60"/>
        <v>206</v>
      </c>
      <c r="P1022">
        <f t="shared" si="61"/>
        <v>106.2</v>
      </c>
      <c r="Q1022" s="12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0"/>
        <v>352</v>
      </c>
      <c r="P1023">
        <f t="shared" si="61"/>
        <v>22.08</v>
      </c>
      <c r="Q1023" s="12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0"/>
        <v>115</v>
      </c>
      <c r="P1024">
        <f t="shared" si="61"/>
        <v>31.05</v>
      </c>
      <c r="Q1024" s="12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0"/>
        <v>237</v>
      </c>
      <c r="P1025">
        <f t="shared" si="61"/>
        <v>36.21</v>
      </c>
      <c r="Q1025" s="12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64">ROUND(E1026/D1026*100, 0)</f>
        <v>119</v>
      </c>
      <c r="P1026">
        <f t="shared" si="61"/>
        <v>388.98</v>
      </c>
      <c r="Q1026" s="12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64"/>
        <v>110</v>
      </c>
      <c r="P1027">
        <f t="shared" ref="P1027:P1090" si="65">IFERROR(ROUND(E1027/L1027, 2),0)</f>
        <v>71.849999999999994</v>
      </c>
      <c r="Q1027" s="12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64"/>
        <v>100</v>
      </c>
      <c r="P1028">
        <f t="shared" si="65"/>
        <v>57.38</v>
      </c>
      <c r="Q1028" s="12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64"/>
        <v>103</v>
      </c>
      <c r="P1029">
        <f t="shared" si="65"/>
        <v>69.67</v>
      </c>
      <c r="Q1029" s="12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64"/>
        <v>117</v>
      </c>
      <c r="P1030">
        <f t="shared" si="65"/>
        <v>45.99</v>
      </c>
      <c r="Q1030" s="12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64"/>
        <v>112</v>
      </c>
      <c r="P1031">
        <f t="shared" si="65"/>
        <v>79.260000000000005</v>
      </c>
      <c r="Q1031" s="12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64"/>
        <v>342</v>
      </c>
      <c r="P1032">
        <f t="shared" si="65"/>
        <v>43.03</v>
      </c>
      <c r="Q1032" s="12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64"/>
        <v>107</v>
      </c>
      <c r="P1033">
        <f t="shared" si="65"/>
        <v>108.48</v>
      </c>
      <c r="Q1033" s="12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64"/>
        <v>108</v>
      </c>
      <c r="P1034">
        <f t="shared" si="65"/>
        <v>61.03</v>
      </c>
      <c r="Q1034" s="12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64"/>
        <v>103</v>
      </c>
      <c r="P1035">
        <f t="shared" si="65"/>
        <v>50.59</v>
      </c>
      <c r="Q1035" s="12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64"/>
        <v>130</v>
      </c>
      <c r="P1036">
        <f t="shared" si="65"/>
        <v>39.159999999999997</v>
      </c>
      <c r="Q1036" s="12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64"/>
        <v>108</v>
      </c>
      <c r="P1037">
        <f t="shared" si="65"/>
        <v>65.16</v>
      </c>
      <c r="Q1037" s="12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64"/>
        <v>112</v>
      </c>
      <c r="P1038">
        <f t="shared" si="65"/>
        <v>23.96</v>
      </c>
      <c r="Q1038" s="12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64"/>
        <v>102</v>
      </c>
      <c r="P1039">
        <f t="shared" si="65"/>
        <v>48.62</v>
      </c>
      <c r="Q1039" s="12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64"/>
        <v>145</v>
      </c>
      <c r="P1040">
        <f t="shared" si="65"/>
        <v>35.74</v>
      </c>
      <c r="Q1040" s="12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64"/>
        <v>128</v>
      </c>
      <c r="P1041">
        <f t="shared" si="65"/>
        <v>21.37</v>
      </c>
      <c r="Q1041" s="12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64"/>
        <v>0</v>
      </c>
      <c r="P1042">
        <f t="shared" si="65"/>
        <v>250</v>
      </c>
      <c r="Q1042" s="12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64"/>
        <v>0</v>
      </c>
      <c r="P1043">
        <f t="shared" si="65"/>
        <v>0</v>
      </c>
      <c r="Q1043" s="12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64"/>
        <v>2</v>
      </c>
      <c r="P1044">
        <f t="shared" si="65"/>
        <v>10</v>
      </c>
      <c r="Q1044" s="12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64"/>
        <v>9</v>
      </c>
      <c r="P1045">
        <f t="shared" si="65"/>
        <v>29.24</v>
      </c>
      <c r="Q1045" s="12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64"/>
        <v>0</v>
      </c>
      <c r="P1046">
        <f t="shared" si="65"/>
        <v>3</v>
      </c>
      <c r="Q1046" s="12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64"/>
        <v>3</v>
      </c>
      <c r="P1047">
        <f t="shared" si="65"/>
        <v>33.25</v>
      </c>
      <c r="Q1047" s="12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64"/>
        <v>0</v>
      </c>
      <c r="P1048">
        <f t="shared" si="65"/>
        <v>0</v>
      </c>
      <c r="Q1048" s="12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64"/>
        <v>0</v>
      </c>
      <c r="P1049">
        <f t="shared" si="65"/>
        <v>1</v>
      </c>
      <c r="Q1049" s="12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64"/>
        <v>1</v>
      </c>
      <c r="P1050">
        <f t="shared" si="65"/>
        <v>53</v>
      </c>
      <c r="Q1050" s="12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64"/>
        <v>0</v>
      </c>
      <c r="P1051">
        <f t="shared" si="65"/>
        <v>0</v>
      </c>
      <c r="Q1051" s="12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4"/>
        <v>0</v>
      </c>
      <c r="P1052">
        <f t="shared" si="65"/>
        <v>0</v>
      </c>
      <c r="Q1052" s="12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4"/>
        <v>0</v>
      </c>
      <c r="P1053">
        <f t="shared" si="65"/>
        <v>0</v>
      </c>
      <c r="Q1053" s="12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4"/>
        <v>0</v>
      </c>
      <c r="P1054">
        <f t="shared" si="65"/>
        <v>0</v>
      </c>
      <c r="Q1054" s="12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64"/>
        <v>1</v>
      </c>
      <c r="P1055">
        <f t="shared" si="65"/>
        <v>15</v>
      </c>
      <c r="Q1055" s="12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64"/>
        <v>0</v>
      </c>
      <c r="P1056">
        <f t="shared" si="65"/>
        <v>0</v>
      </c>
      <c r="Q1056" s="12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4"/>
        <v>0</v>
      </c>
      <c r="P1057">
        <f t="shared" si="65"/>
        <v>0</v>
      </c>
      <c r="Q1057" s="12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4"/>
        <v>0</v>
      </c>
      <c r="P1058">
        <f t="shared" si="65"/>
        <v>0</v>
      </c>
      <c r="Q1058" s="12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4"/>
        <v>0</v>
      </c>
      <c r="P1059">
        <f t="shared" si="65"/>
        <v>0</v>
      </c>
      <c r="Q1059" s="12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4"/>
        <v>0</v>
      </c>
      <c r="P1060">
        <f t="shared" si="65"/>
        <v>0</v>
      </c>
      <c r="Q1060" s="12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4"/>
        <v>0</v>
      </c>
      <c r="P1061">
        <f t="shared" si="65"/>
        <v>0</v>
      </c>
      <c r="Q1061" s="12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64"/>
        <v>1</v>
      </c>
      <c r="P1062">
        <f t="shared" si="65"/>
        <v>50</v>
      </c>
      <c r="Q1062" s="12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64"/>
        <v>0</v>
      </c>
      <c r="P1063">
        <f t="shared" si="65"/>
        <v>0</v>
      </c>
      <c r="Q1063" s="12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64"/>
        <v>95</v>
      </c>
      <c r="P1064">
        <f t="shared" si="65"/>
        <v>47.5</v>
      </c>
      <c r="Q1064" s="12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64"/>
        <v>0</v>
      </c>
      <c r="P1065">
        <f t="shared" si="65"/>
        <v>0</v>
      </c>
      <c r="Q1065" s="12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64"/>
        <v>9</v>
      </c>
      <c r="P1066">
        <f t="shared" si="65"/>
        <v>65.67</v>
      </c>
      <c r="Q1066" s="12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64"/>
        <v>3</v>
      </c>
      <c r="P1067">
        <f t="shared" si="65"/>
        <v>16.2</v>
      </c>
      <c r="Q1067" s="12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64"/>
        <v>3</v>
      </c>
      <c r="P1068">
        <f t="shared" si="65"/>
        <v>34.130000000000003</v>
      </c>
      <c r="Q1068" s="12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64"/>
        <v>26</v>
      </c>
      <c r="P1069">
        <f t="shared" si="65"/>
        <v>13</v>
      </c>
      <c r="Q1069" s="12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64"/>
        <v>0</v>
      </c>
      <c r="P1070">
        <f t="shared" si="65"/>
        <v>11.25</v>
      </c>
      <c r="Q1070" s="12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64"/>
        <v>39</v>
      </c>
      <c r="P1071">
        <f t="shared" si="65"/>
        <v>40.479999999999997</v>
      </c>
      <c r="Q1071" s="12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64"/>
        <v>1</v>
      </c>
      <c r="P1072">
        <f t="shared" si="65"/>
        <v>35</v>
      </c>
      <c r="Q1072" s="12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64"/>
        <v>0</v>
      </c>
      <c r="P1073">
        <f t="shared" si="65"/>
        <v>0</v>
      </c>
      <c r="Q1073" s="12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64"/>
        <v>0</v>
      </c>
      <c r="P1074">
        <f t="shared" si="65"/>
        <v>12.75</v>
      </c>
      <c r="Q1074" s="12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64"/>
        <v>1</v>
      </c>
      <c r="P1075">
        <f t="shared" si="65"/>
        <v>10</v>
      </c>
      <c r="Q1075" s="12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64"/>
        <v>6</v>
      </c>
      <c r="P1076">
        <f t="shared" si="65"/>
        <v>113.57</v>
      </c>
      <c r="Q1076" s="12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64"/>
        <v>5</v>
      </c>
      <c r="P1077">
        <f t="shared" si="65"/>
        <v>15</v>
      </c>
      <c r="Q1077" s="12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64"/>
        <v>63</v>
      </c>
      <c r="P1078">
        <f t="shared" si="65"/>
        <v>48.28</v>
      </c>
      <c r="Q1078" s="12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64"/>
        <v>29</v>
      </c>
      <c r="P1079">
        <f t="shared" si="65"/>
        <v>43.98</v>
      </c>
      <c r="Q1079" s="12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64"/>
        <v>8</v>
      </c>
      <c r="P1080">
        <f t="shared" si="65"/>
        <v>9</v>
      </c>
      <c r="Q1080" s="12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64"/>
        <v>3</v>
      </c>
      <c r="P1081">
        <f t="shared" si="65"/>
        <v>37.67</v>
      </c>
      <c r="Q1081" s="12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64"/>
        <v>9</v>
      </c>
      <c r="P1082">
        <f t="shared" si="65"/>
        <v>18.579999999999998</v>
      </c>
      <c r="Q1082" s="12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64"/>
        <v>0</v>
      </c>
      <c r="P1083">
        <f t="shared" si="65"/>
        <v>3</v>
      </c>
      <c r="Q1083" s="12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64"/>
        <v>1</v>
      </c>
      <c r="P1084">
        <f t="shared" si="65"/>
        <v>18.670000000000002</v>
      </c>
      <c r="Q1084" s="12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64"/>
        <v>1</v>
      </c>
      <c r="P1085">
        <f t="shared" si="65"/>
        <v>410</v>
      </c>
      <c r="Q1085" s="12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64"/>
        <v>0</v>
      </c>
      <c r="P1086">
        <f t="shared" si="65"/>
        <v>0</v>
      </c>
      <c r="Q1086" s="12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64"/>
        <v>3</v>
      </c>
      <c r="P1087">
        <f t="shared" si="65"/>
        <v>114</v>
      </c>
      <c r="Q1087" s="12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64"/>
        <v>0</v>
      </c>
      <c r="P1088">
        <f t="shared" si="65"/>
        <v>7.5</v>
      </c>
      <c r="Q1088" s="12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64"/>
        <v>0</v>
      </c>
      <c r="P1089">
        <f t="shared" si="65"/>
        <v>0</v>
      </c>
      <c r="Q1089" s="12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68">ROUND(E1090/D1090*100, 0)</f>
        <v>14</v>
      </c>
      <c r="P1090">
        <f t="shared" si="65"/>
        <v>43.42</v>
      </c>
      <c r="Q1090" s="12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68"/>
        <v>8</v>
      </c>
      <c r="P1091">
        <f t="shared" ref="P1091:P1154" si="69">IFERROR(ROUND(E1091/L1091, 2),0)</f>
        <v>23.96</v>
      </c>
      <c r="Q1091" s="12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68"/>
        <v>0</v>
      </c>
      <c r="P1092">
        <f t="shared" si="69"/>
        <v>5</v>
      </c>
      <c r="Q1092" s="12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68"/>
        <v>13</v>
      </c>
      <c r="P1093">
        <f t="shared" si="69"/>
        <v>12.5</v>
      </c>
      <c r="Q1093" s="12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68"/>
        <v>1</v>
      </c>
      <c r="P1094">
        <f t="shared" si="69"/>
        <v>3</v>
      </c>
      <c r="Q1094" s="12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68"/>
        <v>14</v>
      </c>
      <c r="P1095">
        <f t="shared" si="69"/>
        <v>10.56</v>
      </c>
      <c r="Q1095" s="12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68"/>
        <v>18</v>
      </c>
      <c r="P1096">
        <f t="shared" si="69"/>
        <v>122</v>
      </c>
      <c r="Q1096" s="12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68"/>
        <v>5</v>
      </c>
      <c r="P1097">
        <f t="shared" si="69"/>
        <v>267.81</v>
      </c>
      <c r="Q1097" s="12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68"/>
        <v>18</v>
      </c>
      <c r="P1098">
        <f t="shared" si="69"/>
        <v>74.209999999999994</v>
      </c>
      <c r="Q1098" s="12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68"/>
        <v>0</v>
      </c>
      <c r="P1099">
        <f t="shared" si="69"/>
        <v>6.71</v>
      </c>
      <c r="Q1099" s="12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68"/>
        <v>7</v>
      </c>
      <c r="P1100">
        <f t="shared" si="69"/>
        <v>81.95</v>
      </c>
      <c r="Q1100" s="12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68"/>
        <v>1</v>
      </c>
      <c r="P1101">
        <f t="shared" si="69"/>
        <v>25</v>
      </c>
      <c r="Q1101" s="12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68"/>
        <v>3</v>
      </c>
      <c r="P1102">
        <f t="shared" si="69"/>
        <v>10</v>
      </c>
      <c r="Q1102" s="12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68"/>
        <v>0</v>
      </c>
      <c r="P1103">
        <f t="shared" si="69"/>
        <v>6.83</v>
      </c>
      <c r="Q1103" s="12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68"/>
        <v>5</v>
      </c>
      <c r="P1104">
        <f t="shared" si="69"/>
        <v>17.71</v>
      </c>
      <c r="Q1104" s="12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68"/>
        <v>2</v>
      </c>
      <c r="P1105">
        <f t="shared" si="69"/>
        <v>16.2</v>
      </c>
      <c r="Q1105" s="12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68"/>
        <v>5</v>
      </c>
      <c r="P1106">
        <f t="shared" si="69"/>
        <v>80.3</v>
      </c>
      <c r="Q1106" s="12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68"/>
        <v>0</v>
      </c>
      <c r="P1107">
        <f t="shared" si="69"/>
        <v>71.55</v>
      </c>
      <c r="Q1107" s="12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68"/>
        <v>41</v>
      </c>
      <c r="P1108">
        <f t="shared" si="69"/>
        <v>23.57</v>
      </c>
      <c r="Q1108" s="12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68"/>
        <v>0</v>
      </c>
      <c r="P1109">
        <f t="shared" si="69"/>
        <v>0</v>
      </c>
      <c r="Q1109" s="12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68"/>
        <v>3</v>
      </c>
      <c r="P1110">
        <f t="shared" si="69"/>
        <v>34.880000000000003</v>
      </c>
      <c r="Q1110" s="12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68"/>
        <v>0</v>
      </c>
      <c r="P1111">
        <f t="shared" si="69"/>
        <v>15</v>
      </c>
      <c r="Q1111" s="12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68"/>
        <v>1</v>
      </c>
      <c r="P1112">
        <f t="shared" si="69"/>
        <v>23.18</v>
      </c>
      <c r="Q1112" s="12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68"/>
        <v>0</v>
      </c>
      <c r="P1113">
        <f t="shared" si="69"/>
        <v>1</v>
      </c>
      <c r="Q1113" s="12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68"/>
        <v>36</v>
      </c>
      <c r="P1114">
        <f t="shared" si="69"/>
        <v>100.23</v>
      </c>
      <c r="Q1114" s="12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68"/>
        <v>1</v>
      </c>
      <c r="P1115">
        <f t="shared" si="69"/>
        <v>5</v>
      </c>
      <c r="Q1115" s="12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68"/>
        <v>0</v>
      </c>
      <c r="P1116">
        <f t="shared" si="69"/>
        <v>3.33</v>
      </c>
      <c r="Q1116" s="12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68"/>
        <v>0</v>
      </c>
      <c r="P1117">
        <f t="shared" si="69"/>
        <v>13.25</v>
      </c>
      <c r="Q1117" s="12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68"/>
        <v>0</v>
      </c>
      <c r="P1118">
        <f t="shared" si="69"/>
        <v>17.850000000000001</v>
      </c>
      <c r="Q1118" s="12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68"/>
        <v>8</v>
      </c>
      <c r="P1119">
        <f t="shared" si="69"/>
        <v>10.38</v>
      </c>
      <c r="Q1119" s="12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68"/>
        <v>2</v>
      </c>
      <c r="P1120">
        <f t="shared" si="69"/>
        <v>36.33</v>
      </c>
      <c r="Q1120" s="12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68"/>
        <v>0</v>
      </c>
      <c r="P1121">
        <f t="shared" si="69"/>
        <v>5</v>
      </c>
      <c r="Q1121" s="12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68"/>
        <v>0</v>
      </c>
      <c r="P1122">
        <f t="shared" si="69"/>
        <v>0</v>
      </c>
      <c r="Q1122" s="12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68"/>
        <v>0</v>
      </c>
      <c r="P1123">
        <f t="shared" si="69"/>
        <v>5.8</v>
      </c>
      <c r="Q1123" s="12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68"/>
        <v>0</v>
      </c>
      <c r="P1124">
        <f t="shared" si="69"/>
        <v>0</v>
      </c>
      <c r="Q1124" s="12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68"/>
        <v>0</v>
      </c>
      <c r="P1125">
        <f t="shared" si="69"/>
        <v>3.67</v>
      </c>
      <c r="Q1125" s="12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68"/>
        <v>0</v>
      </c>
      <c r="P1126">
        <f t="shared" si="69"/>
        <v>60.71</v>
      </c>
      <c r="Q1126" s="12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68"/>
        <v>0</v>
      </c>
      <c r="P1127">
        <f t="shared" si="69"/>
        <v>0</v>
      </c>
      <c r="Q1127" s="12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68"/>
        <v>1</v>
      </c>
      <c r="P1128">
        <f t="shared" si="69"/>
        <v>5</v>
      </c>
      <c r="Q1128" s="12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68"/>
        <v>2</v>
      </c>
      <c r="P1129">
        <f t="shared" si="69"/>
        <v>25.43</v>
      </c>
      <c r="Q1129" s="12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68"/>
        <v>0</v>
      </c>
      <c r="P1130">
        <f t="shared" si="69"/>
        <v>1</v>
      </c>
      <c r="Q1130" s="12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68"/>
        <v>0</v>
      </c>
      <c r="P1131">
        <f t="shared" si="69"/>
        <v>10.5</v>
      </c>
      <c r="Q1131" s="12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68"/>
        <v>0</v>
      </c>
      <c r="P1132">
        <f t="shared" si="69"/>
        <v>3.67</v>
      </c>
      <c r="Q1132" s="12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68"/>
        <v>0</v>
      </c>
      <c r="P1133">
        <f t="shared" si="69"/>
        <v>0</v>
      </c>
      <c r="Q1133" s="12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68"/>
        <v>14</v>
      </c>
      <c r="P1134">
        <f t="shared" si="69"/>
        <v>110.62</v>
      </c>
      <c r="Q1134" s="12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68"/>
        <v>1</v>
      </c>
      <c r="P1135">
        <f t="shared" si="69"/>
        <v>20</v>
      </c>
      <c r="Q1135" s="12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68"/>
        <v>0</v>
      </c>
      <c r="P1136">
        <f t="shared" si="69"/>
        <v>1</v>
      </c>
      <c r="Q1136" s="12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68"/>
        <v>5</v>
      </c>
      <c r="P1137">
        <f t="shared" si="69"/>
        <v>50</v>
      </c>
      <c r="Q1137" s="12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68"/>
        <v>6</v>
      </c>
      <c r="P1138">
        <f t="shared" si="69"/>
        <v>45</v>
      </c>
      <c r="Q1138" s="12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68"/>
        <v>40</v>
      </c>
      <c r="P1139">
        <f t="shared" si="69"/>
        <v>253.21</v>
      </c>
      <c r="Q1139" s="12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68"/>
        <v>0</v>
      </c>
      <c r="P1140">
        <f t="shared" si="69"/>
        <v>31.25</v>
      </c>
      <c r="Q1140" s="12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68"/>
        <v>0</v>
      </c>
      <c r="P1141">
        <f t="shared" si="69"/>
        <v>5</v>
      </c>
      <c r="Q1141" s="12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68"/>
        <v>0</v>
      </c>
      <c r="P1142">
        <f t="shared" si="69"/>
        <v>0</v>
      </c>
      <c r="Q1142" s="12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68"/>
        <v>0</v>
      </c>
      <c r="P1143">
        <f t="shared" si="69"/>
        <v>0</v>
      </c>
      <c r="Q1143" s="12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68"/>
        <v>0</v>
      </c>
      <c r="P1144">
        <f t="shared" si="69"/>
        <v>0</v>
      </c>
      <c r="Q1144" s="12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68"/>
        <v>0</v>
      </c>
      <c r="P1145">
        <f t="shared" si="69"/>
        <v>23.25</v>
      </c>
      <c r="Q1145" s="12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68"/>
        <v>0</v>
      </c>
      <c r="P1146">
        <f t="shared" si="69"/>
        <v>0</v>
      </c>
      <c r="Q1146" s="12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68"/>
        <v>0</v>
      </c>
      <c r="P1147">
        <f t="shared" si="69"/>
        <v>100</v>
      </c>
      <c r="Q1147" s="12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68"/>
        <v>9</v>
      </c>
      <c r="P1148">
        <f t="shared" si="69"/>
        <v>44.17</v>
      </c>
      <c r="Q1148" s="12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68"/>
        <v>0</v>
      </c>
      <c r="P1149">
        <f t="shared" si="69"/>
        <v>0</v>
      </c>
      <c r="Q1149" s="12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68"/>
        <v>0</v>
      </c>
      <c r="P1150">
        <f t="shared" si="69"/>
        <v>24.33</v>
      </c>
      <c r="Q1150" s="12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68"/>
        <v>0</v>
      </c>
      <c r="P1151">
        <f t="shared" si="69"/>
        <v>37.5</v>
      </c>
      <c r="Q1151" s="12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68"/>
        <v>10</v>
      </c>
      <c r="P1152">
        <f t="shared" si="69"/>
        <v>42</v>
      </c>
      <c r="Q1152" s="12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68"/>
        <v>0</v>
      </c>
      <c r="P1153">
        <f t="shared" si="69"/>
        <v>0</v>
      </c>
      <c r="Q1153" s="12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72">ROUND(E1154/D1154*100, 0)</f>
        <v>6</v>
      </c>
      <c r="P1154">
        <f t="shared" si="69"/>
        <v>60.73</v>
      </c>
      <c r="Q1154" s="12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72"/>
        <v>1</v>
      </c>
      <c r="P1155">
        <f t="shared" ref="P1155:P1218" si="73">IFERROR(ROUND(E1155/L1155, 2),0)</f>
        <v>50</v>
      </c>
      <c r="Q1155" s="12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72"/>
        <v>7</v>
      </c>
      <c r="P1156">
        <f t="shared" si="73"/>
        <v>108.33</v>
      </c>
      <c r="Q1156" s="12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72"/>
        <v>1</v>
      </c>
      <c r="P1157">
        <f t="shared" si="73"/>
        <v>23.5</v>
      </c>
      <c r="Q1157" s="12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72"/>
        <v>0</v>
      </c>
      <c r="P1158">
        <f t="shared" si="73"/>
        <v>0</v>
      </c>
      <c r="Q1158" s="12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2"/>
        <v>2</v>
      </c>
      <c r="P1159">
        <f t="shared" si="73"/>
        <v>50.33</v>
      </c>
      <c r="Q1159" s="12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2"/>
        <v>0</v>
      </c>
      <c r="P1160">
        <f t="shared" si="73"/>
        <v>11.67</v>
      </c>
      <c r="Q1160" s="12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72"/>
        <v>0</v>
      </c>
      <c r="P1161">
        <f t="shared" si="73"/>
        <v>0</v>
      </c>
      <c r="Q1161" s="12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72"/>
        <v>4</v>
      </c>
      <c r="P1162">
        <f t="shared" si="73"/>
        <v>60.79</v>
      </c>
      <c r="Q1162" s="12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72"/>
        <v>0</v>
      </c>
      <c r="P1163">
        <f t="shared" si="73"/>
        <v>0</v>
      </c>
      <c r="Q1163" s="12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72"/>
        <v>0</v>
      </c>
      <c r="P1164">
        <f t="shared" si="73"/>
        <v>17.5</v>
      </c>
      <c r="Q1164" s="12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72"/>
        <v>0</v>
      </c>
      <c r="P1165">
        <f t="shared" si="73"/>
        <v>0</v>
      </c>
      <c r="Q1165" s="12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2"/>
        <v>0</v>
      </c>
      <c r="P1166">
        <f t="shared" si="73"/>
        <v>0</v>
      </c>
      <c r="Q1166" s="12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2"/>
        <v>21</v>
      </c>
      <c r="P1167">
        <f t="shared" si="73"/>
        <v>82.82</v>
      </c>
      <c r="Q1167" s="12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2"/>
        <v>19</v>
      </c>
      <c r="P1168">
        <f t="shared" si="73"/>
        <v>358.88</v>
      </c>
      <c r="Q1168" s="12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72"/>
        <v>2</v>
      </c>
      <c r="P1169">
        <f t="shared" si="73"/>
        <v>61.19</v>
      </c>
      <c r="Q1169" s="12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72"/>
        <v>6</v>
      </c>
      <c r="P1170">
        <f t="shared" si="73"/>
        <v>340</v>
      </c>
      <c r="Q1170" s="12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2"/>
        <v>0</v>
      </c>
      <c r="P1171">
        <f t="shared" si="73"/>
        <v>5.67</v>
      </c>
      <c r="Q1171" s="12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72"/>
        <v>0</v>
      </c>
      <c r="P1172">
        <f t="shared" si="73"/>
        <v>50</v>
      </c>
      <c r="Q1172" s="12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72"/>
        <v>0</v>
      </c>
      <c r="P1173">
        <f t="shared" si="73"/>
        <v>25</v>
      </c>
      <c r="Q1173" s="12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72"/>
        <v>0</v>
      </c>
      <c r="P1174">
        <f t="shared" si="73"/>
        <v>0</v>
      </c>
      <c r="Q1174" s="12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72"/>
        <v>0</v>
      </c>
      <c r="P1175">
        <f t="shared" si="73"/>
        <v>30</v>
      </c>
      <c r="Q1175" s="12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72"/>
        <v>6</v>
      </c>
      <c r="P1176">
        <f t="shared" si="73"/>
        <v>46.63</v>
      </c>
      <c r="Q1176" s="12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72"/>
        <v>3</v>
      </c>
      <c r="P1177">
        <f t="shared" si="73"/>
        <v>65</v>
      </c>
      <c r="Q1177" s="12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72"/>
        <v>0</v>
      </c>
      <c r="P1178">
        <f t="shared" si="73"/>
        <v>10</v>
      </c>
      <c r="Q1178" s="12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72"/>
        <v>0</v>
      </c>
      <c r="P1179">
        <f t="shared" si="73"/>
        <v>0</v>
      </c>
      <c r="Q1179" s="12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2"/>
        <v>0</v>
      </c>
      <c r="P1180">
        <f t="shared" si="73"/>
        <v>5</v>
      </c>
      <c r="Q1180" s="12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72"/>
        <v>5</v>
      </c>
      <c r="P1181">
        <f t="shared" si="73"/>
        <v>640</v>
      </c>
      <c r="Q1181" s="12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72"/>
        <v>12</v>
      </c>
      <c r="P1182">
        <f t="shared" si="73"/>
        <v>69.12</v>
      </c>
      <c r="Q1182" s="12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72"/>
        <v>0</v>
      </c>
      <c r="P1183">
        <f t="shared" si="73"/>
        <v>1.33</v>
      </c>
      <c r="Q1183" s="12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2"/>
        <v>4</v>
      </c>
      <c r="P1184">
        <f t="shared" si="73"/>
        <v>10.5</v>
      </c>
      <c r="Q1184" s="12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2"/>
        <v>4</v>
      </c>
      <c r="P1185">
        <f t="shared" si="73"/>
        <v>33.33</v>
      </c>
      <c r="Q1185" s="12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72"/>
        <v>105</v>
      </c>
      <c r="P1186">
        <f t="shared" si="73"/>
        <v>61.56</v>
      </c>
      <c r="Q1186" s="12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2"/>
        <v>105</v>
      </c>
      <c r="P1187">
        <f t="shared" si="73"/>
        <v>118.74</v>
      </c>
      <c r="Q1187" s="12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2"/>
        <v>107</v>
      </c>
      <c r="P1188">
        <f t="shared" si="73"/>
        <v>65.08</v>
      </c>
      <c r="Q1188" s="12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72"/>
        <v>104</v>
      </c>
      <c r="P1189">
        <f t="shared" si="73"/>
        <v>130.16</v>
      </c>
      <c r="Q1189" s="12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72"/>
        <v>161</v>
      </c>
      <c r="P1190">
        <f t="shared" si="73"/>
        <v>37.78</v>
      </c>
      <c r="Q1190" s="12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72"/>
        <v>108</v>
      </c>
      <c r="P1191">
        <f t="shared" si="73"/>
        <v>112.79</v>
      </c>
      <c r="Q1191" s="12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72"/>
        <v>135</v>
      </c>
      <c r="P1192">
        <f t="shared" si="73"/>
        <v>51.92</v>
      </c>
      <c r="Q1192" s="12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72"/>
        <v>109</v>
      </c>
      <c r="P1193">
        <f t="shared" si="73"/>
        <v>89.24</v>
      </c>
      <c r="Q1193" s="12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72"/>
        <v>290</v>
      </c>
      <c r="P1194">
        <f t="shared" si="73"/>
        <v>19.329999999999998</v>
      </c>
      <c r="Q1194" s="12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72"/>
        <v>104</v>
      </c>
      <c r="P1195">
        <f t="shared" si="73"/>
        <v>79.97</v>
      </c>
      <c r="Q1195" s="12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72"/>
        <v>322</v>
      </c>
      <c r="P1196">
        <f t="shared" si="73"/>
        <v>56.41</v>
      </c>
      <c r="Q1196" s="12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72"/>
        <v>135</v>
      </c>
      <c r="P1197">
        <f t="shared" si="73"/>
        <v>79.41</v>
      </c>
      <c r="Q1197" s="12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72"/>
        <v>270</v>
      </c>
      <c r="P1198">
        <f t="shared" si="73"/>
        <v>76.44</v>
      </c>
      <c r="Q1198" s="12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2"/>
        <v>253</v>
      </c>
      <c r="P1199">
        <f t="shared" si="73"/>
        <v>121</v>
      </c>
      <c r="Q1199" s="12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2"/>
        <v>261</v>
      </c>
      <c r="P1200">
        <f t="shared" si="73"/>
        <v>54.62</v>
      </c>
      <c r="Q1200" s="12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2"/>
        <v>101</v>
      </c>
      <c r="P1201">
        <f t="shared" si="73"/>
        <v>299.22000000000003</v>
      </c>
      <c r="Q1201" s="12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2"/>
        <v>126</v>
      </c>
      <c r="P1202">
        <f t="shared" si="73"/>
        <v>58.53</v>
      </c>
      <c r="Q1202" s="12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72"/>
        <v>102</v>
      </c>
      <c r="P1203">
        <f t="shared" si="73"/>
        <v>55.37</v>
      </c>
      <c r="Q1203" s="12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72"/>
        <v>199</v>
      </c>
      <c r="P1204">
        <f t="shared" si="73"/>
        <v>183.8</v>
      </c>
      <c r="Q1204" s="12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72"/>
        <v>102</v>
      </c>
      <c r="P1205">
        <f t="shared" si="73"/>
        <v>165.35</v>
      </c>
      <c r="Q1205" s="12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72"/>
        <v>103</v>
      </c>
      <c r="P1206">
        <f t="shared" si="73"/>
        <v>234.79</v>
      </c>
      <c r="Q1206" s="12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72"/>
        <v>101</v>
      </c>
      <c r="P1207">
        <f t="shared" si="73"/>
        <v>211.48</v>
      </c>
      <c r="Q1207" s="12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72"/>
        <v>115</v>
      </c>
      <c r="P1208">
        <f t="shared" si="73"/>
        <v>32.340000000000003</v>
      </c>
      <c r="Q1208" s="12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72"/>
        <v>104</v>
      </c>
      <c r="P1209">
        <f t="shared" si="73"/>
        <v>123.38</v>
      </c>
      <c r="Q1209" s="12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72"/>
        <v>155</v>
      </c>
      <c r="P1210">
        <f t="shared" si="73"/>
        <v>207.07</v>
      </c>
      <c r="Q1210" s="12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72"/>
        <v>106</v>
      </c>
      <c r="P1211">
        <f t="shared" si="73"/>
        <v>138.26</v>
      </c>
      <c r="Q1211" s="12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72"/>
        <v>254</v>
      </c>
      <c r="P1212">
        <f t="shared" si="73"/>
        <v>493.82</v>
      </c>
      <c r="Q1212" s="12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72"/>
        <v>101</v>
      </c>
      <c r="P1213">
        <f t="shared" si="73"/>
        <v>168.5</v>
      </c>
      <c r="Q1213" s="12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72"/>
        <v>129</v>
      </c>
      <c r="P1214">
        <f t="shared" si="73"/>
        <v>38.869999999999997</v>
      </c>
      <c r="Q1214" s="12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72"/>
        <v>102</v>
      </c>
      <c r="P1215">
        <f t="shared" si="73"/>
        <v>61.53</v>
      </c>
      <c r="Q1215" s="12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72"/>
        <v>132</v>
      </c>
      <c r="P1216">
        <f t="shared" si="73"/>
        <v>105.44</v>
      </c>
      <c r="Q1216" s="12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72"/>
        <v>786</v>
      </c>
      <c r="P1217">
        <f t="shared" si="73"/>
        <v>71.59</v>
      </c>
      <c r="Q1217" s="12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76">ROUND(E1218/D1218*100, 0)</f>
        <v>146</v>
      </c>
      <c r="P1218">
        <f t="shared" si="73"/>
        <v>91.88</v>
      </c>
      <c r="Q1218" s="12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76"/>
        <v>103</v>
      </c>
      <c r="P1219">
        <f t="shared" ref="P1219:P1282" si="77">IFERROR(ROUND(E1219/L1219, 2),0)</f>
        <v>148.57</v>
      </c>
      <c r="Q1219" s="12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76"/>
        <v>172</v>
      </c>
      <c r="P1220">
        <f t="shared" si="77"/>
        <v>174.21</v>
      </c>
      <c r="Q1220" s="12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76"/>
        <v>159</v>
      </c>
      <c r="P1221">
        <f t="shared" si="77"/>
        <v>102.86</v>
      </c>
      <c r="Q1221" s="12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76"/>
        <v>104</v>
      </c>
      <c r="P1222">
        <f t="shared" si="77"/>
        <v>111.18</v>
      </c>
      <c r="Q1222" s="12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76"/>
        <v>111</v>
      </c>
      <c r="P1223">
        <f t="shared" si="77"/>
        <v>23.8</v>
      </c>
      <c r="Q1223" s="12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76"/>
        <v>280</v>
      </c>
      <c r="P1224">
        <f t="shared" si="77"/>
        <v>81.27</v>
      </c>
      <c r="Q1224" s="12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76"/>
        <v>112</v>
      </c>
      <c r="P1225">
        <f t="shared" si="77"/>
        <v>116.21</v>
      </c>
      <c r="Q1225" s="12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76"/>
        <v>7</v>
      </c>
      <c r="P1226">
        <f t="shared" si="77"/>
        <v>58.89</v>
      </c>
      <c r="Q1226" s="12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76"/>
        <v>4</v>
      </c>
      <c r="P1227">
        <f t="shared" si="77"/>
        <v>44</v>
      </c>
      <c r="Q1227" s="12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76"/>
        <v>4</v>
      </c>
      <c r="P1228">
        <f t="shared" si="77"/>
        <v>48.43</v>
      </c>
      <c r="Q1228" s="12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76"/>
        <v>0</v>
      </c>
      <c r="P1229">
        <f t="shared" si="77"/>
        <v>0</v>
      </c>
      <c r="Q1229" s="12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76"/>
        <v>29</v>
      </c>
      <c r="P1230">
        <f t="shared" si="77"/>
        <v>61.04</v>
      </c>
      <c r="Q1230" s="12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76"/>
        <v>1</v>
      </c>
      <c r="P1231">
        <f t="shared" si="77"/>
        <v>25</v>
      </c>
      <c r="Q1231" s="12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76"/>
        <v>0</v>
      </c>
      <c r="P1232">
        <f t="shared" si="77"/>
        <v>0</v>
      </c>
      <c r="Q1232" s="12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76"/>
        <v>0</v>
      </c>
      <c r="P1233">
        <f t="shared" si="77"/>
        <v>0</v>
      </c>
      <c r="Q1233" s="12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76"/>
        <v>1</v>
      </c>
      <c r="P1234">
        <f t="shared" si="77"/>
        <v>40</v>
      </c>
      <c r="Q1234" s="12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76"/>
        <v>12</v>
      </c>
      <c r="P1235">
        <f t="shared" si="77"/>
        <v>19.329999999999998</v>
      </c>
      <c r="Q1235" s="12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76"/>
        <v>0</v>
      </c>
      <c r="P1236">
        <f t="shared" si="77"/>
        <v>0</v>
      </c>
      <c r="Q1236" s="12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76"/>
        <v>3</v>
      </c>
      <c r="P1237">
        <f t="shared" si="77"/>
        <v>35</v>
      </c>
      <c r="Q1237" s="12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76"/>
        <v>0</v>
      </c>
      <c r="P1238">
        <f t="shared" si="77"/>
        <v>0</v>
      </c>
      <c r="Q1238" s="12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76"/>
        <v>0</v>
      </c>
      <c r="P1239">
        <f t="shared" si="77"/>
        <v>0</v>
      </c>
      <c r="Q1239" s="12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76"/>
        <v>18</v>
      </c>
      <c r="P1240">
        <f t="shared" si="77"/>
        <v>59.33</v>
      </c>
      <c r="Q1240" s="12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76"/>
        <v>0</v>
      </c>
      <c r="P1241">
        <f t="shared" si="77"/>
        <v>0</v>
      </c>
      <c r="Q1241" s="12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76"/>
        <v>3</v>
      </c>
      <c r="P1242">
        <f t="shared" si="77"/>
        <v>30.13</v>
      </c>
      <c r="Q1242" s="12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76"/>
        <v>51</v>
      </c>
      <c r="P1243">
        <f t="shared" si="77"/>
        <v>74.62</v>
      </c>
      <c r="Q1243" s="12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76"/>
        <v>1</v>
      </c>
      <c r="P1244">
        <f t="shared" si="77"/>
        <v>5</v>
      </c>
      <c r="Q1244" s="12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76"/>
        <v>14</v>
      </c>
      <c r="P1245">
        <f t="shared" si="77"/>
        <v>44.5</v>
      </c>
      <c r="Q1245" s="12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76"/>
        <v>104</v>
      </c>
      <c r="P1246">
        <f t="shared" si="77"/>
        <v>46.13</v>
      </c>
      <c r="Q1246" s="12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76"/>
        <v>120</v>
      </c>
      <c r="P1247">
        <f t="shared" si="77"/>
        <v>141.47</v>
      </c>
      <c r="Q1247" s="12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76"/>
        <v>117</v>
      </c>
      <c r="P1248">
        <f t="shared" si="77"/>
        <v>75.48</v>
      </c>
      <c r="Q1248" s="12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76"/>
        <v>122</v>
      </c>
      <c r="P1249">
        <f t="shared" si="77"/>
        <v>85.5</v>
      </c>
      <c r="Q1249" s="12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76"/>
        <v>152</v>
      </c>
      <c r="P1250">
        <f t="shared" si="77"/>
        <v>64.25</v>
      </c>
      <c r="Q1250" s="12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76"/>
        <v>104</v>
      </c>
      <c r="P1251">
        <f t="shared" si="77"/>
        <v>64.47</v>
      </c>
      <c r="Q1251" s="12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76"/>
        <v>200</v>
      </c>
      <c r="P1252">
        <f t="shared" si="77"/>
        <v>118.2</v>
      </c>
      <c r="Q1252" s="12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76"/>
        <v>102</v>
      </c>
      <c r="P1253">
        <f t="shared" si="77"/>
        <v>82.54</v>
      </c>
      <c r="Q1253" s="12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76"/>
        <v>138</v>
      </c>
      <c r="P1254">
        <f t="shared" si="77"/>
        <v>34.17</v>
      </c>
      <c r="Q1254" s="12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76"/>
        <v>303833</v>
      </c>
      <c r="P1255">
        <f t="shared" si="77"/>
        <v>42.73</v>
      </c>
      <c r="Q1255" s="12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76"/>
        <v>199</v>
      </c>
      <c r="P1256">
        <f t="shared" si="77"/>
        <v>94.49</v>
      </c>
      <c r="Q1256" s="12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76"/>
        <v>202</v>
      </c>
      <c r="P1257">
        <f t="shared" si="77"/>
        <v>55.7</v>
      </c>
      <c r="Q1257" s="12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76"/>
        <v>118</v>
      </c>
      <c r="P1258">
        <f t="shared" si="77"/>
        <v>98.03</v>
      </c>
      <c r="Q1258" s="12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76"/>
        <v>295</v>
      </c>
      <c r="P1259">
        <f t="shared" si="77"/>
        <v>92.1</v>
      </c>
      <c r="Q1259" s="12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76"/>
        <v>213</v>
      </c>
      <c r="P1260">
        <f t="shared" si="77"/>
        <v>38.18</v>
      </c>
      <c r="Q1260" s="12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76"/>
        <v>104</v>
      </c>
      <c r="P1261">
        <f t="shared" si="77"/>
        <v>27.15</v>
      </c>
      <c r="Q1261" s="12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76"/>
        <v>114</v>
      </c>
      <c r="P1262">
        <f t="shared" si="77"/>
        <v>50.69</v>
      </c>
      <c r="Q1262" s="12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76"/>
        <v>101</v>
      </c>
      <c r="P1263">
        <f t="shared" si="77"/>
        <v>38.94</v>
      </c>
      <c r="Q1263" s="12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76"/>
        <v>125</v>
      </c>
      <c r="P1264">
        <f t="shared" si="77"/>
        <v>77.64</v>
      </c>
      <c r="Q1264" s="12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76"/>
        <v>119</v>
      </c>
      <c r="P1265">
        <f t="shared" si="77"/>
        <v>43.54</v>
      </c>
      <c r="Q1265" s="12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76"/>
        <v>166</v>
      </c>
      <c r="P1266">
        <f t="shared" si="77"/>
        <v>31.82</v>
      </c>
      <c r="Q1266" s="12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76"/>
        <v>119</v>
      </c>
      <c r="P1267">
        <f t="shared" si="77"/>
        <v>63.18</v>
      </c>
      <c r="Q1267" s="12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76"/>
        <v>100</v>
      </c>
      <c r="P1268">
        <f t="shared" si="77"/>
        <v>190.9</v>
      </c>
      <c r="Q1268" s="12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76"/>
        <v>102</v>
      </c>
      <c r="P1269">
        <f t="shared" si="77"/>
        <v>140.86000000000001</v>
      </c>
      <c r="Q1269" s="12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76"/>
        <v>117</v>
      </c>
      <c r="P1270">
        <f t="shared" si="77"/>
        <v>76.92</v>
      </c>
      <c r="Q1270" s="12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76"/>
        <v>109</v>
      </c>
      <c r="P1271">
        <f t="shared" si="77"/>
        <v>99.16</v>
      </c>
      <c r="Q1271" s="12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76"/>
        <v>115</v>
      </c>
      <c r="P1272">
        <f t="shared" si="77"/>
        <v>67.88</v>
      </c>
      <c r="Q1272" s="12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76"/>
        <v>102</v>
      </c>
      <c r="P1273">
        <f t="shared" si="77"/>
        <v>246.29</v>
      </c>
      <c r="Q1273" s="12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76"/>
        <v>106</v>
      </c>
      <c r="P1274">
        <f t="shared" si="77"/>
        <v>189.29</v>
      </c>
      <c r="Q1274" s="12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76"/>
        <v>104</v>
      </c>
      <c r="P1275">
        <f t="shared" si="77"/>
        <v>76.67</v>
      </c>
      <c r="Q1275" s="12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76"/>
        <v>155</v>
      </c>
      <c r="P1276">
        <f t="shared" si="77"/>
        <v>82.96</v>
      </c>
      <c r="Q1276" s="12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76"/>
        <v>162</v>
      </c>
      <c r="P1277">
        <f t="shared" si="77"/>
        <v>62.52</v>
      </c>
      <c r="Q1277" s="12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76"/>
        <v>104</v>
      </c>
      <c r="P1278">
        <f t="shared" si="77"/>
        <v>46.07</v>
      </c>
      <c r="Q1278" s="12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76"/>
        <v>106</v>
      </c>
      <c r="P1279">
        <f t="shared" si="77"/>
        <v>38.54</v>
      </c>
      <c r="Q1279" s="12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76"/>
        <v>155</v>
      </c>
      <c r="P1280">
        <f t="shared" si="77"/>
        <v>53.01</v>
      </c>
      <c r="Q1280" s="12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76"/>
        <v>111</v>
      </c>
      <c r="P1281">
        <f t="shared" si="77"/>
        <v>73.36</v>
      </c>
      <c r="Q1281" s="12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80">ROUND(E1282/D1282*100, 0)</f>
        <v>111</v>
      </c>
      <c r="P1282">
        <f t="shared" si="77"/>
        <v>127.98</v>
      </c>
      <c r="Q1282" s="12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80"/>
        <v>111</v>
      </c>
      <c r="P1283">
        <f t="shared" ref="P1283:P1346" si="81">IFERROR(ROUND(E1283/L1283, 2),0)</f>
        <v>104.73</v>
      </c>
      <c r="Q1283" s="12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0"/>
        <v>124</v>
      </c>
      <c r="P1284">
        <f t="shared" si="81"/>
        <v>67.67</v>
      </c>
      <c r="Q1284" s="12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80"/>
        <v>211</v>
      </c>
      <c r="P1285">
        <f t="shared" si="81"/>
        <v>95.93</v>
      </c>
      <c r="Q1285" s="12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3.5" hidden="1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80"/>
        <v>101</v>
      </c>
      <c r="P1286">
        <f t="shared" si="81"/>
        <v>65.16</v>
      </c>
      <c r="Q1286" s="12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3.5" hidden="1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80"/>
        <v>102</v>
      </c>
      <c r="P1287">
        <f t="shared" si="81"/>
        <v>32.270000000000003</v>
      </c>
      <c r="Q1287" s="12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3.5" hidden="1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80"/>
        <v>108</v>
      </c>
      <c r="P1288">
        <f t="shared" si="81"/>
        <v>81.25</v>
      </c>
      <c r="Q1288" s="12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72.5" hidden="1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80"/>
        <v>242</v>
      </c>
      <c r="P1289">
        <f t="shared" si="81"/>
        <v>24.2</v>
      </c>
      <c r="Q1289" s="12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58" hidden="1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80"/>
        <v>100</v>
      </c>
      <c r="P1290">
        <f t="shared" si="81"/>
        <v>65.87</v>
      </c>
      <c r="Q1290" s="12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3.5" hidden="1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80"/>
        <v>125</v>
      </c>
      <c r="P1291">
        <f t="shared" si="81"/>
        <v>36.08</v>
      </c>
      <c r="Q1291" s="12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29" hidden="1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80"/>
        <v>109</v>
      </c>
      <c r="P1292">
        <f t="shared" si="81"/>
        <v>44.19</v>
      </c>
      <c r="Q1292" s="12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3.5" hidden="1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80"/>
        <v>146</v>
      </c>
      <c r="P1293">
        <f t="shared" si="81"/>
        <v>104.07</v>
      </c>
      <c r="Q1293" s="12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58" hidden="1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80"/>
        <v>110</v>
      </c>
      <c r="P1294">
        <f t="shared" si="81"/>
        <v>35.96</v>
      </c>
      <c r="Q1294" s="12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58" hidden="1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80"/>
        <v>102</v>
      </c>
      <c r="P1295">
        <f t="shared" si="81"/>
        <v>127.79</v>
      </c>
      <c r="Q1295" s="12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3.5" hidden="1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80"/>
        <v>122</v>
      </c>
      <c r="P1296">
        <f t="shared" si="81"/>
        <v>27.73</v>
      </c>
      <c r="Q1296" s="12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3.5" hidden="1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80"/>
        <v>102</v>
      </c>
      <c r="P1297">
        <f t="shared" si="81"/>
        <v>39.83</v>
      </c>
      <c r="Q1297" s="12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58" hidden="1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80"/>
        <v>141</v>
      </c>
      <c r="P1298">
        <f t="shared" si="81"/>
        <v>52.17</v>
      </c>
      <c r="Q1298" s="12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3.5" hidden="1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80"/>
        <v>110</v>
      </c>
      <c r="P1299">
        <f t="shared" si="81"/>
        <v>92.04</v>
      </c>
      <c r="Q1299" s="12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3.5" hidden="1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80"/>
        <v>105</v>
      </c>
      <c r="P1300">
        <f t="shared" si="81"/>
        <v>63.42</v>
      </c>
      <c r="Q1300" s="12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3.5" hidden="1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80"/>
        <v>124</v>
      </c>
      <c r="P1301">
        <f t="shared" si="81"/>
        <v>135.63</v>
      </c>
      <c r="Q1301" s="12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3.5" hidden="1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80"/>
        <v>135</v>
      </c>
      <c r="P1302">
        <f t="shared" si="81"/>
        <v>168.75</v>
      </c>
      <c r="Q1302" s="12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3.5" hidden="1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80"/>
        <v>103</v>
      </c>
      <c r="P1303">
        <f t="shared" si="81"/>
        <v>70.86</v>
      </c>
      <c r="Q1303" s="12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3.5" hidden="1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80"/>
        <v>100</v>
      </c>
      <c r="P1304">
        <f t="shared" si="81"/>
        <v>50</v>
      </c>
      <c r="Q1304" s="12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29" hidden="1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80"/>
        <v>130</v>
      </c>
      <c r="P1305">
        <f t="shared" si="81"/>
        <v>42.21</v>
      </c>
      <c r="Q1305" s="12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80"/>
        <v>40</v>
      </c>
      <c r="P1306">
        <f t="shared" si="81"/>
        <v>152.41</v>
      </c>
      <c r="Q1306" s="12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80"/>
        <v>26</v>
      </c>
      <c r="P1307">
        <f t="shared" si="81"/>
        <v>90.62</v>
      </c>
      <c r="Q1307" s="12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80"/>
        <v>65</v>
      </c>
      <c r="P1308">
        <f t="shared" si="81"/>
        <v>201.6</v>
      </c>
      <c r="Q1308" s="12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80"/>
        <v>12</v>
      </c>
      <c r="P1309">
        <f t="shared" si="81"/>
        <v>127.93</v>
      </c>
      <c r="Q1309" s="12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80"/>
        <v>11</v>
      </c>
      <c r="P1310">
        <f t="shared" si="81"/>
        <v>29.89</v>
      </c>
      <c r="Q1310" s="12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80"/>
        <v>112</v>
      </c>
      <c r="P1311">
        <f t="shared" si="81"/>
        <v>367.97</v>
      </c>
      <c r="Q1311" s="12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80"/>
        <v>16</v>
      </c>
      <c r="P1312">
        <f t="shared" si="81"/>
        <v>129.16999999999999</v>
      </c>
      <c r="Q1312" s="12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80"/>
        <v>32</v>
      </c>
      <c r="P1313">
        <f t="shared" si="81"/>
        <v>800.7</v>
      </c>
      <c r="Q1313" s="12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80"/>
        <v>1</v>
      </c>
      <c r="P1314">
        <f t="shared" si="81"/>
        <v>28</v>
      </c>
      <c r="Q1314" s="12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80"/>
        <v>31</v>
      </c>
      <c r="P1315">
        <f t="shared" si="81"/>
        <v>102.02</v>
      </c>
      <c r="Q1315" s="12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80"/>
        <v>1</v>
      </c>
      <c r="P1316">
        <f t="shared" si="81"/>
        <v>184.36</v>
      </c>
      <c r="Q1316" s="12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80"/>
        <v>40</v>
      </c>
      <c r="P1317">
        <f t="shared" si="81"/>
        <v>162.91999999999999</v>
      </c>
      <c r="Q1317" s="12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80"/>
        <v>0</v>
      </c>
      <c r="P1318">
        <f t="shared" si="81"/>
        <v>1</v>
      </c>
      <c r="Q1318" s="12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80"/>
        <v>6</v>
      </c>
      <c r="P1319">
        <f t="shared" si="81"/>
        <v>603.53</v>
      </c>
      <c r="Q1319" s="12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80"/>
        <v>15</v>
      </c>
      <c r="P1320">
        <f t="shared" si="81"/>
        <v>45.41</v>
      </c>
      <c r="Q1320" s="12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80"/>
        <v>15</v>
      </c>
      <c r="P1321">
        <f t="shared" si="81"/>
        <v>97.33</v>
      </c>
      <c r="Q1321" s="12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80"/>
        <v>1</v>
      </c>
      <c r="P1322">
        <f t="shared" si="81"/>
        <v>167.67</v>
      </c>
      <c r="Q1322" s="12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80"/>
        <v>1</v>
      </c>
      <c r="P1323">
        <f t="shared" si="81"/>
        <v>859.86</v>
      </c>
      <c r="Q1323" s="12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80"/>
        <v>0</v>
      </c>
      <c r="P1324">
        <f t="shared" si="81"/>
        <v>26.5</v>
      </c>
      <c r="Q1324" s="12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80"/>
        <v>9</v>
      </c>
      <c r="P1325">
        <f t="shared" si="81"/>
        <v>30.27</v>
      </c>
      <c r="Q1325" s="12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80"/>
        <v>10</v>
      </c>
      <c r="P1326">
        <f t="shared" si="81"/>
        <v>54.67</v>
      </c>
      <c r="Q1326" s="12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80"/>
        <v>2</v>
      </c>
      <c r="P1327">
        <f t="shared" si="81"/>
        <v>60.75</v>
      </c>
      <c r="Q1327" s="12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80"/>
        <v>1</v>
      </c>
      <c r="P1328">
        <f t="shared" si="81"/>
        <v>102.73</v>
      </c>
      <c r="Q1328" s="12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80"/>
        <v>4</v>
      </c>
      <c r="P1329">
        <f t="shared" si="81"/>
        <v>41.59</v>
      </c>
      <c r="Q1329" s="12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80"/>
        <v>2</v>
      </c>
      <c r="P1330">
        <f t="shared" si="81"/>
        <v>116.53</v>
      </c>
      <c r="Q1330" s="12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80"/>
        <v>1</v>
      </c>
      <c r="P1331">
        <f t="shared" si="81"/>
        <v>45.33</v>
      </c>
      <c r="Q1331" s="12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80"/>
        <v>22</v>
      </c>
      <c r="P1332">
        <f t="shared" si="81"/>
        <v>157.46</v>
      </c>
      <c r="Q1332" s="12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80"/>
        <v>1</v>
      </c>
      <c r="P1333">
        <f t="shared" si="81"/>
        <v>100.5</v>
      </c>
      <c r="Q1333" s="12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80"/>
        <v>0</v>
      </c>
      <c r="P1334">
        <f t="shared" si="81"/>
        <v>0</v>
      </c>
      <c r="Q1334" s="12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0"/>
        <v>0</v>
      </c>
      <c r="P1335">
        <f t="shared" si="81"/>
        <v>0</v>
      </c>
      <c r="Q1335" s="12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80"/>
        <v>11</v>
      </c>
      <c r="P1336">
        <f t="shared" si="81"/>
        <v>51.82</v>
      </c>
      <c r="Q1336" s="12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80"/>
        <v>20</v>
      </c>
      <c r="P1337">
        <f t="shared" si="81"/>
        <v>308.75</v>
      </c>
      <c r="Q1337" s="12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80"/>
        <v>85</v>
      </c>
      <c r="P1338">
        <f t="shared" si="81"/>
        <v>379.23</v>
      </c>
      <c r="Q1338" s="12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80"/>
        <v>49</v>
      </c>
      <c r="P1339">
        <f t="shared" si="81"/>
        <v>176.36</v>
      </c>
      <c r="Q1339" s="12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80"/>
        <v>3</v>
      </c>
      <c r="P1340">
        <f t="shared" si="81"/>
        <v>66.069999999999993</v>
      </c>
      <c r="Q1340" s="12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80"/>
        <v>7</v>
      </c>
      <c r="P1341">
        <f t="shared" si="81"/>
        <v>89.65</v>
      </c>
      <c r="Q1341" s="12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80"/>
        <v>0</v>
      </c>
      <c r="P1342">
        <f t="shared" si="81"/>
        <v>0</v>
      </c>
      <c r="Q1342" s="12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80"/>
        <v>70</v>
      </c>
      <c r="P1343">
        <f t="shared" si="81"/>
        <v>382.39</v>
      </c>
      <c r="Q1343" s="12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80"/>
        <v>0</v>
      </c>
      <c r="P1344">
        <f t="shared" si="81"/>
        <v>100</v>
      </c>
      <c r="Q1344" s="12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80"/>
        <v>102</v>
      </c>
      <c r="P1345">
        <f t="shared" si="81"/>
        <v>158.36000000000001</v>
      </c>
      <c r="Q1345" s="12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84">ROUND(E1346/D1346*100, 0)</f>
        <v>378</v>
      </c>
      <c r="P1346">
        <f t="shared" si="81"/>
        <v>40.76</v>
      </c>
      <c r="Q1346" s="12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84"/>
        <v>125</v>
      </c>
      <c r="P1347">
        <f t="shared" ref="P1347:P1410" si="85">IFERROR(ROUND(E1347/L1347, 2),0)</f>
        <v>53.57</v>
      </c>
      <c r="Q1347" s="12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84"/>
        <v>147</v>
      </c>
      <c r="P1348">
        <f t="shared" si="85"/>
        <v>48.45</v>
      </c>
      <c r="Q1348" s="12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84"/>
        <v>102</v>
      </c>
      <c r="P1349">
        <f t="shared" si="85"/>
        <v>82.42</v>
      </c>
      <c r="Q1349" s="12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84"/>
        <v>102</v>
      </c>
      <c r="P1350">
        <f t="shared" si="85"/>
        <v>230.19</v>
      </c>
      <c r="Q1350" s="12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84"/>
        <v>204</v>
      </c>
      <c r="P1351">
        <f t="shared" si="85"/>
        <v>59.36</v>
      </c>
      <c r="Q1351" s="12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84"/>
        <v>104</v>
      </c>
      <c r="P1352">
        <f t="shared" si="85"/>
        <v>66.7</v>
      </c>
      <c r="Q1352" s="12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84"/>
        <v>101</v>
      </c>
      <c r="P1353">
        <f t="shared" si="85"/>
        <v>168.78</v>
      </c>
      <c r="Q1353" s="12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84"/>
        <v>136</v>
      </c>
      <c r="P1354">
        <f t="shared" si="85"/>
        <v>59.97</v>
      </c>
      <c r="Q1354" s="12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84"/>
        <v>134</v>
      </c>
      <c r="P1355">
        <f t="shared" si="85"/>
        <v>31.81</v>
      </c>
      <c r="Q1355" s="12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84"/>
        <v>130</v>
      </c>
      <c r="P1356">
        <f t="shared" si="85"/>
        <v>24.42</v>
      </c>
      <c r="Q1356" s="12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84"/>
        <v>123</v>
      </c>
      <c r="P1357">
        <f t="shared" si="85"/>
        <v>25.35</v>
      </c>
      <c r="Q1357" s="12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84"/>
        <v>183</v>
      </c>
      <c r="P1358">
        <f t="shared" si="85"/>
        <v>71.44</v>
      </c>
      <c r="Q1358" s="12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84"/>
        <v>125</v>
      </c>
      <c r="P1359">
        <f t="shared" si="85"/>
        <v>38.549999999999997</v>
      </c>
      <c r="Q1359" s="12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84"/>
        <v>112</v>
      </c>
      <c r="P1360">
        <f t="shared" si="85"/>
        <v>68.37</v>
      </c>
      <c r="Q1360" s="12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84"/>
        <v>116</v>
      </c>
      <c r="P1361">
        <f t="shared" si="85"/>
        <v>40.21</v>
      </c>
      <c r="Q1361" s="12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84"/>
        <v>173</v>
      </c>
      <c r="P1362">
        <f t="shared" si="85"/>
        <v>32.07</v>
      </c>
      <c r="Q1362" s="12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84"/>
        <v>126</v>
      </c>
      <c r="P1363">
        <f t="shared" si="85"/>
        <v>28.63</v>
      </c>
      <c r="Q1363" s="12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84"/>
        <v>109</v>
      </c>
      <c r="P1364">
        <f t="shared" si="85"/>
        <v>43.64</v>
      </c>
      <c r="Q1364" s="12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84"/>
        <v>100</v>
      </c>
      <c r="P1365">
        <f t="shared" si="85"/>
        <v>40</v>
      </c>
      <c r="Q1365" s="12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84"/>
        <v>119</v>
      </c>
      <c r="P1366">
        <f t="shared" si="85"/>
        <v>346.04</v>
      </c>
      <c r="Q1366" s="12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84"/>
        <v>100</v>
      </c>
      <c r="P1367">
        <f t="shared" si="85"/>
        <v>81.739999999999995</v>
      </c>
      <c r="Q1367" s="12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84"/>
        <v>126</v>
      </c>
      <c r="P1368">
        <f t="shared" si="85"/>
        <v>64.540000000000006</v>
      </c>
      <c r="Q1368" s="12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84"/>
        <v>114</v>
      </c>
      <c r="P1369">
        <f t="shared" si="85"/>
        <v>63.48</v>
      </c>
      <c r="Q1369" s="12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84"/>
        <v>111</v>
      </c>
      <c r="P1370">
        <f t="shared" si="85"/>
        <v>63.62</v>
      </c>
      <c r="Q1370" s="12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84"/>
        <v>105</v>
      </c>
      <c r="P1371">
        <f t="shared" si="85"/>
        <v>83.97</v>
      </c>
      <c r="Q1371" s="12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84"/>
        <v>104</v>
      </c>
      <c r="P1372">
        <f t="shared" si="85"/>
        <v>77.75</v>
      </c>
      <c r="Q1372" s="12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84"/>
        <v>107</v>
      </c>
      <c r="P1373">
        <f t="shared" si="85"/>
        <v>107.07</v>
      </c>
      <c r="Q1373" s="12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84"/>
        <v>124</v>
      </c>
      <c r="P1374">
        <f t="shared" si="85"/>
        <v>38.75</v>
      </c>
      <c r="Q1374" s="12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84"/>
        <v>105</v>
      </c>
      <c r="P1375">
        <f t="shared" si="85"/>
        <v>201.94</v>
      </c>
      <c r="Q1375" s="12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84"/>
        <v>189</v>
      </c>
      <c r="P1376">
        <f t="shared" si="85"/>
        <v>43.06</v>
      </c>
      <c r="Q1376" s="12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84"/>
        <v>171</v>
      </c>
      <c r="P1377">
        <f t="shared" si="85"/>
        <v>62.87</v>
      </c>
      <c r="Q1377" s="12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84"/>
        <v>252</v>
      </c>
      <c r="P1378">
        <f t="shared" si="85"/>
        <v>55.61</v>
      </c>
      <c r="Q1378" s="12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84"/>
        <v>116</v>
      </c>
      <c r="P1379">
        <f t="shared" si="85"/>
        <v>48.71</v>
      </c>
      <c r="Q1379" s="12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84"/>
        <v>203</v>
      </c>
      <c r="P1380">
        <f t="shared" si="85"/>
        <v>30.58</v>
      </c>
      <c r="Q1380" s="12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84"/>
        <v>112</v>
      </c>
      <c r="P1381">
        <f t="shared" si="85"/>
        <v>73.91</v>
      </c>
      <c r="Q1381" s="12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84"/>
        <v>424</v>
      </c>
      <c r="P1382">
        <f t="shared" si="85"/>
        <v>21.2</v>
      </c>
      <c r="Q1382" s="12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84"/>
        <v>107</v>
      </c>
      <c r="P1383">
        <f t="shared" si="85"/>
        <v>73.36</v>
      </c>
      <c r="Q1383" s="12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84"/>
        <v>104</v>
      </c>
      <c r="P1384">
        <f t="shared" si="85"/>
        <v>56.41</v>
      </c>
      <c r="Q1384" s="12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84"/>
        <v>212</v>
      </c>
      <c r="P1385">
        <f t="shared" si="85"/>
        <v>50.25</v>
      </c>
      <c r="Q1385" s="12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84"/>
        <v>124</v>
      </c>
      <c r="P1386">
        <f t="shared" si="85"/>
        <v>68.94</v>
      </c>
      <c r="Q1386" s="12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84"/>
        <v>110</v>
      </c>
      <c r="P1387">
        <f t="shared" si="85"/>
        <v>65.91</v>
      </c>
      <c r="Q1387" s="12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84"/>
        <v>219</v>
      </c>
      <c r="P1388">
        <f t="shared" si="85"/>
        <v>62.5</v>
      </c>
      <c r="Q1388" s="12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84"/>
        <v>137</v>
      </c>
      <c r="P1389">
        <f t="shared" si="85"/>
        <v>70.06</v>
      </c>
      <c r="Q1389" s="12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84"/>
        <v>135</v>
      </c>
      <c r="P1390">
        <f t="shared" si="85"/>
        <v>60.18</v>
      </c>
      <c r="Q1390" s="12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84"/>
        <v>145</v>
      </c>
      <c r="P1391">
        <f t="shared" si="85"/>
        <v>21.38</v>
      </c>
      <c r="Q1391" s="12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84"/>
        <v>109</v>
      </c>
      <c r="P1392">
        <f t="shared" si="85"/>
        <v>160.79</v>
      </c>
      <c r="Q1392" s="12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84"/>
        <v>110</v>
      </c>
      <c r="P1393">
        <f t="shared" si="85"/>
        <v>42.38</v>
      </c>
      <c r="Q1393" s="12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84"/>
        <v>114</v>
      </c>
      <c r="P1394">
        <f t="shared" si="85"/>
        <v>27.32</v>
      </c>
      <c r="Q1394" s="12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84"/>
        <v>102</v>
      </c>
      <c r="P1395">
        <f t="shared" si="85"/>
        <v>196.83</v>
      </c>
      <c r="Q1395" s="12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84"/>
        <v>122</v>
      </c>
      <c r="P1396">
        <f t="shared" si="85"/>
        <v>53.88</v>
      </c>
      <c r="Q1396" s="12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84"/>
        <v>112</v>
      </c>
      <c r="P1397">
        <f t="shared" si="85"/>
        <v>47.76</v>
      </c>
      <c r="Q1397" s="12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84"/>
        <v>107</v>
      </c>
      <c r="P1398">
        <f t="shared" si="85"/>
        <v>88.19</v>
      </c>
      <c r="Q1398" s="12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84"/>
        <v>114</v>
      </c>
      <c r="P1399">
        <f t="shared" si="85"/>
        <v>72.06</v>
      </c>
      <c r="Q1399" s="12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84"/>
        <v>110</v>
      </c>
      <c r="P1400">
        <f t="shared" si="85"/>
        <v>74.25</v>
      </c>
      <c r="Q1400" s="12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84"/>
        <v>126</v>
      </c>
      <c r="P1401">
        <f t="shared" si="85"/>
        <v>61.7</v>
      </c>
      <c r="Q1401" s="12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84"/>
        <v>167</v>
      </c>
      <c r="P1402">
        <f t="shared" si="85"/>
        <v>17.239999999999998</v>
      </c>
      <c r="Q1402" s="12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84"/>
        <v>497</v>
      </c>
      <c r="P1403">
        <f t="shared" si="85"/>
        <v>51.72</v>
      </c>
      <c r="Q1403" s="12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84"/>
        <v>109</v>
      </c>
      <c r="P1404">
        <f t="shared" si="85"/>
        <v>24.15</v>
      </c>
      <c r="Q1404" s="12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84"/>
        <v>103</v>
      </c>
      <c r="P1405">
        <f t="shared" si="85"/>
        <v>62.17</v>
      </c>
      <c r="Q1405" s="12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84"/>
        <v>2</v>
      </c>
      <c r="P1406">
        <f t="shared" si="85"/>
        <v>48.2</v>
      </c>
      <c r="Q1406" s="12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84"/>
        <v>0</v>
      </c>
      <c r="P1407">
        <f t="shared" si="85"/>
        <v>6.18</v>
      </c>
      <c r="Q1407" s="12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84"/>
        <v>0</v>
      </c>
      <c r="P1408">
        <f t="shared" si="85"/>
        <v>5</v>
      </c>
      <c r="Q1408" s="12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84"/>
        <v>1</v>
      </c>
      <c r="P1409">
        <f t="shared" si="85"/>
        <v>7.5</v>
      </c>
      <c r="Q1409" s="12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88">ROUND(E1410/D1410*100, 0)</f>
        <v>7</v>
      </c>
      <c r="P1410">
        <f t="shared" si="85"/>
        <v>12</v>
      </c>
      <c r="Q1410" s="12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88"/>
        <v>0</v>
      </c>
      <c r="P1411">
        <f t="shared" ref="P1411:P1474" si="89">IFERROR(ROUND(E1411/L1411, 2),0)</f>
        <v>0</v>
      </c>
      <c r="Q1411" s="12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88"/>
        <v>0</v>
      </c>
      <c r="P1412">
        <f t="shared" si="89"/>
        <v>1</v>
      </c>
      <c r="Q1412" s="12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88"/>
        <v>0</v>
      </c>
      <c r="P1413">
        <f t="shared" si="89"/>
        <v>2.33</v>
      </c>
      <c r="Q1413" s="12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88"/>
        <v>5</v>
      </c>
      <c r="P1414">
        <f t="shared" si="89"/>
        <v>24.62</v>
      </c>
      <c r="Q1414" s="12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88"/>
        <v>5</v>
      </c>
      <c r="P1415">
        <f t="shared" si="89"/>
        <v>100</v>
      </c>
      <c r="Q1415" s="12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88"/>
        <v>0</v>
      </c>
      <c r="P1416">
        <f t="shared" si="89"/>
        <v>1</v>
      </c>
      <c r="Q1416" s="12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88"/>
        <v>18</v>
      </c>
      <c r="P1417">
        <f t="shared" si="89"/>
        <v>88.89</v>
      </c>
      <c r="Q1417" s="12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88"/>
        <v>0</v>
      </c>
      <c r="P1418">
        <f t="shared" si="89"/>
        <v>0</v>
      </c>
      <c r="Q1418" s="12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88"/>
        <v>1</v>
      </c>
      <c r="P1419">
        <f t="shared" si="89"/>
        <v>27.5</v>
      </c>
      <c r="Q1419" s="12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88"/>
        <v>0</v>
      </c>
      <c r="P1420">
        <f t="shared" si="89"/>
        <v>6</v>
      </c>
      <c r="Q1420" s="12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88"/>
        <v>7</v>
      </c>
      <c r="P1421">
        <f t="shared" si="89"/>
        <v>44.5</v>
      </c>
      <c r="Q1421" s="12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88"/>
        <v>3</v>
      </c>
      <c r="P1422">
        <f t="shared" si="89"/>
        <v>1</v>
      </c>
      <c r="Q1422" s="12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88"/>
        <v>0</v>
      </c>
      <c r="P1423">
        <f t="shared" si="89"/>
        <v>100</v>
      </c>
      <c r="Q1423" s="12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88"/>
        <v>0</v>
      </c>
      <c r="P1424">
        <f t="shared" si="89"/>
        <v>13</v>
      </c>
      <c r="Q1424" s="12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88"/>
        <v>0</v>
      </c>
      <c r="P1425">
        <f t="shared" si="89"/>
        <v>100</v>
      </c>
      <c r="Q1425" s="12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88"/>
        <v>20</v>
      </c>
      <c r="P1426">
        <f t="shared" si="89"/>
        <v>109.07</v>
      </c>
      <c r="Q1426" s="12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88"/>
        <v>0</v>
      </c>
      <c r="P1427">
        <f t="shared" si="89"/>
        <v>0</v>
      </c>
      <c r="Q1427" s="12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88"/>
        <v>0</v>
      </c>
      <c r="P1428">
        <f t="shared" si="89"/>
        <v>0</v>
      </c>
      <c r="Q1428" s="12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88"/>
        <v>8</v>
      </c>
      <c r="P1429">
        <f t="shared" si="89"/>
        <v>104.75</v>
      </c>
      <c r="Q1429" s="12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88"/>
        <v>5</v>
      </c>
      <c r="P1430">
        <f t="shared" si="89"/>
        <v>15</v>
      </c>
      <c r="Q1430" s="12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88"/>
        <v>0</v>
      </c>
      <c r="P1431">
        <f t="shared" si="89"/>
        <v>0</v>
      </c>
      <c r="Q1431" s="12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88"/>
        <v>8</v>
      </c>
      <c r="P1432">
        <f t="shared" si="89"/>
        <v>80.599999999999994</v>
      </c>
      <c r="Q1432" s="12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88"/>
        <v>32</v>
      </c>
      <c r="P1433">
        <f t="shared" si="89"/>
        <v>115.55</v>
      </c>
      <c r="Q1433" s="12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88"/>
        <v>0</v>
      </c>
      <c r="P1434">
        <f t="shared" si="89"/>
        <v>0</v>
      </c>
      <c r="Q1434" s="12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88"/>
        <v>7</v>
      </c>
      <c r="P1435">
        <f t="shared" si="89"/>
        <v>80.5</v>
      </c>
      <c r="Q1435" s="12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88"/>
        <v>10</v>
      </c>
      <c r="P1436">
        <f t="shared" si="89"/>
        <v>744.55</v>
      </c>
      <c r="Q1436" s="12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88"/>
        <v>0</v>
      </c>
      <c r="P1437">
        <f t="shared" si="89"/>
        <v>7.5</v>
      </c>
      <c r="Q1437" s="12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88"/>
        <v>1</v>
      </c>
      <c r="P1438">
        <f t="shared" si="89"/>
        <v>38.5</v>
      </c>
      <c r="Q1438" s="12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88"/>
        <v>27</v>
      </c>
      <c r="P1439">
        <f t="shared" si="89"/>
        <v>36.68</v>
      </c>
      <c r="Q1439" s="12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88"/>
        <v>3</v>
      </c>
      <c r="P1440">
        <f t="shared" si="89"/>
        <v>75</v>
      </c>
      <c r="Q1440" s="12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88"/>
        <v>7</v>
      </c>
      <c r="P1441">
        <f t="shared" si="89"/>
        <v>30</v>
      </c>
      <c r="Q1441" s="12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88"/>
        <v>0</v>
      </c>
      <c r="P1442">
        <f t="shared" si="89"/>
        <v>1</v>
      </c>
      <c r="Q1442" s="12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88"/>
        <v>1</v>
      </c>
      <c r="P1443">
        <f t="shared" si="89"/>
        <v>673.33</v>
      </c>
      <c r="Q1443" s="12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88"/>
        <v>0</v>
      </c>
      <c r="P1444">
        <f t="shared" si="89"/>
        <v>0</v>
      </c>
      <c r="Q1444" s="12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88"/>
        <v>0</v>
      </c>
      <c r="P1445">
        <f t="shared" si="89"/>
        <v>0</v>
      </c>
      <c r="Q1445" s="12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88"/>
        <v>0</v>
      </c>
      <c r="P1446">
        <f t="shared" si="89"/>
        <v>0</v>
      </c>
      <c r="Q1446" s="12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88"/>
        <v>0</v>
      </c>
      <c r="P1447">
        <f t="shared" si="89"/>
        <v>0</v>
      </c>
      <c r="Q1447" s="12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88"/>
        <v>0</v>
      </c>
      <c r="P1448">
        <f t="shared" si="89"/>
        <v>0</v>
      </c>
      <c r="Q1448" s="12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88"/>
        <v>0</v>
      </c>
      <c r="P1449">
        <f t="shared" si="89"/>
        <v>25</v>
      </c>
      <c r="Q1449" s="12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88"/>
        <v>0</v>
      </c>
      <c r="P1450">
        <f t="shared" si="89"/>
        <v>0</v>
      </c>
      <c r="Q1450" s="12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88"/>
        <v>0</v>
      </c>
      <c r="P1451">
        <f t="shared" si="89"/>
        <v>0</v>
      </c>
      <c r="Q1451" s="12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88"/>
        <v>0</v>
      </c>
      <c r="P1452">
        <f t="shared" si="89"/>
        <v>1</v>
      </c>
      <c r="Q1452" s="12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88"/>
        <v>0</v>
      </c>
      <c r="P1453">
        <f t="shared" si="89"/>
        <v>1</v>
      </c>
      <c r="Q1453" s="12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88"/>
        <v>0</v>
      </c>
      <c r="P1454">
        <f t="shared" si="89"/>
        <v>0</v>
      </c>
      <c r="Q1454" s="12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88"/>
        <v>0</v>
      </c>
      <c r="P1455">
        <f t="shared" si="89"/>
        <v>0</v>
      </c>
      <c r="Q1455" s="12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88"/>
        <v>1</v>
      </c>
      <c r="P1456">
        <f t="shared" si="89"/>
        <v>15</v>
      </c>
      <c r="Q1456" s="12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88"/>
        <v>11</v>
      </c>
      <c r="P1457">
        <f t="shared" si="89"/>
        <v>225</v>
      </c>
      <c r="Q1457" s="12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88"/>
        <v>3</v>
      </c>
      <c r="P1458">
        <f t="shared" si="89"/>
        <v>48.33</v>
      </c>
      <c r="Q1458" s="12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88"/>
        <v>0</v>
      </c>
      <c r="P1459">
        <f t="shared" si="89"/>
        <v>0</v>
      </c>
      <c r="Q1459" s="12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88"/>
        <v>0</v>
      </c>
      <c r="P1460">
        <f t="shared" si="89"/>
        <v>0</v>
      </c>
      <c r="Q1460" s="12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88"/>
        <v>0</v>
      </c>
      <c r="P1461">
        <f t="shared" si="89"/>
        <v>0</v>
      </c>
      <c r="Q1461" s="12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88"/>
        <v>0</v>
      </c>
      <c r="P1462">
        <f t="shared" si="89"/>
        <v>0</v>
      </c>
      <c r="Q1462" s="12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88"/>
        <v>101</v>
      </c>
      <c r="P1463">
        <f t="shared" si="89"/>
        <v>44.67</v>
      </c>
      <c r="Q1463" s="12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88"/>
        <v>109</v>
      </c>
      <c r="P1464">
        <f t="shared" si="89"/>
        <v>28.94</v>
      </c>
      <c r="Q1464" s="12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88"/>
        <v>148</v>
      </c>
      <c r="P1465">
        <f t="shared" si="89"/>
        <v>35.44</v>
      </c>
      <c r="Q1465" s="12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88"/>
        <v>163</v>
      </c>
      <c r="P1466">
        <f t="shared" si="89"/>
        <v>34.869999999999997</v>
      </c>
      <c r="Q1466" s="12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88"/>
        <v>456</v>
      </c>
      <c r="P1467">
        <f t="shared" si="89"/>
        <v>52.62</v>
      </c>
      <c r="Q1467" s="12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88"/>
        <v>108</v>
      </c>
      <c r="P1468">
        <f t="shared" si="89"/>
        <v>69.599999999999994</v>
      </c>
      <c r="Q1468" s="12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88"/>
        <v>115</v>
      </c>
      <c r="P1469">
        <f t="shared" si="89"/>
        <v>76.72</v>
      </c>
      <c r="Q1469" s="12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88"/>
        <v>102</v>
      </c>
      <c r="P1470">
        <f t="shared" si="89"/>
        <v>33.19</v>
      </c>
      <c r="Q1470" s="12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88"/>
        <v>108</v>
      </c>
      <c r="P1471">
        <f t="shared" si="89"/>
        <v>149.46</v>
      </c>
      <c r="Q1471" s="12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88"/>
        <v>125</v>
      </c>
      <c r="P1472">
        <f t="shared" si="89"/>
        <v>23.17</v>
      </c>
      <c r="Q1472" s="12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88"/>
        <v>104</v>
      </c>
      <c r="P1473">
        <f t="shared" si="89"/>
        <v>96.88</v>
      </c>
      <c r="Q1473" s="12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92">ROUND(E1474/D1474*100, 0)</f>
        <v>139</v>
      </c>
      <c r="P1474">
        <f t="shared" si="89"/>
        <v>103.2</v>
      </c>
      <c r="Q1474" s="12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92"/>
        <v>121</v>
      </c>
      <c r="P1475">
        <f t="shared" ref="P1475:P1538" si="93">IFERROR(ROUND(E1475/L1475, 2),0)</f>
        <v>38.46</v>
      </c>
      <c r="Q1475" s="12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92"/>
        <v>112</v>
      </c>
      <c r="P1476">
        <f t="shared" si="93"/>
        <v>44.32</v>
      </c>
      <c r="Q1476" s="12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92"/>
        <v>189</v>
      </c>
      <c r="P1477">
        <f t="shared" si="93"/>
        <v>64.17</v>
      </c>
      <c r="Q1477" s="12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92"/>
        <v>662</v>
      </c>
      <c r="P1478">
        <f t="shared" si="93"/>
        <v>43.33</v>
      </c>
      <c r="Q1478" s="12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92"/>
        <v>111</v>
      </c>
      <c r="P1479">
        <f t="shared" si="93"/>
        <v>90.5</v>
      </c>
      <c r="Q1479" s="12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92"/>
        <v>1182</v>
      </c>
      <c r="P1480">
        <f t="shared" si="93"/>
        <v>29.19</v>
      </c>
      <c r="Q1480" s="12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92"/>
        <v>137</v>
      </c>
      <c r="P1481">
        <f t="shared" si="93"/>
        <v>30.96</v>
      </c>
      <c r="Q1481" s="12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92"/>
        <v>117</v>
      </c>
      <c r="P1482">
        <f t="shared" si="93"/>
        <v>92.16</v>
      </c>
      <c r="Q1482" s="12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92"/>
        <v>2</v>
      </c>
      <c r="P1483">
        <f t="shared" si="93"/>
        <v>17.5</v>
      </c>
      <c r="Q1483" s="12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92"/>
        <v>0</v>
      </c>
      <c r="P1484">
        <f t="shared" si="93"/>
        <v>5</v>
      </c>
      <c r="Q1484" s="12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92"/>
        <v>1</v>
      </c>
      <c r="P1485">
        <f t="shared" si="93"/>
        <v>25</v>
      </c>
      <c r="Q1485" s="12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92"/>
        <v>0</v>
      </c>
      <c r="P1486">
        <f t="shared" si="93"/>
        <v>0</v>
      </c>
      <c r="Q1486" s="12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92"/>
        <v>2</v>
      </c>
      <c r="P1487">
        <f t="shared" si="93"/>
        <v>50</v>
      </c>
      <c r="Q1487" s="12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2"/>
        <v>0</v>
      </c>
      <c r="P1488">
        <f t="shared" si="93"/>
        <v>16</v>
      </c>
      <c r="Q1488" s="12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92"/>
        <v>0</v>
      </c>
      <c r="P1489">
        <f t="shared" si="93"/>
        <v>0</v>
      </c>
      <c r="Q1489" s="12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92"/>
        <v>2</v>
      </c>
      <c r="P1490">
        <f t="shared" si="93"/>
        <v>60</v>
      </c>
      <c r="Q1490" s="12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92"/>
        <v>0</v>
      </c>
      <c r="P1491">
        <f t="shared" si="93"/>
        <v>0</v>
      </c>
      <c r="Q1491" s="12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92"/>
        <v>31</v>
      </c>
      <c r="P1492">
        <f t="shared" si="93"/>
        <v>47.11</v>
      </c>
      <c r="Q1492" s="12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92"/>
        <v>8</v>
      </c>
      <c r="P1493">
        <f t="shared" si="93"/>
        <v>100</v>
      </c>
      <c r="Q1493" s="12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92"/>
        <v>1</v>
      </c>
      <c r="P1494">
        <f t="shared" si="93"/>
        <v>15</v>
      </c>
      <c r="Q1494" s="12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92"/>
        <v>0</v>
      </c>
      <c r="P1495">
        <f t="shared" si="93"/>
        <v>0</v>
      </c>
      <c r="Q1495" s="12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92"/>
        <v>9</v>
      </c>
      <c r="P1496">
        <f t="shared" si="93"/>
        <v>40.450000000000003</v>
      </c>
      <c r="Q1496" s="12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92"/>
        <v>0</v>
      </c>
      <c r="P1497">
        <f t="shared" si="93"/>
        <v>0</v>
      </c>
      <c r="Q1497" s="12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2"/>
        <v>0</v>
      </c>
      <c r="P1498">
        <f t="shared" si="93"/>
        <v>0</v>
      </c>
      <c r="Q1498" s="12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92"/>
        <v>0</v>
      </c>
      <c r="P1499">
        <f t="shared" si="93"/>
        <v>1</v>
      </c>
      <c r="Q1499" s="12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92"/>
        <v>2</v>
      </c>
      <c r="P1500">
        <f t="shared" si="93"/>
        <v>19</v>
      </c>
      <c r="Q1500" s="12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92"/>
        <v>0</v>
      </c>
      <c r="P1501">
        <f t="shared" si="93"/>
        <v>5</v>
      </c>
      <c r="Q1501" s="12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92"/>
        <v>25</v>
      </c>
      <c r="P1502">
        <f t="shared" si="93"/>
        <v>46.73</v>
      </c>
      <c r="Q1502" s="12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92"/>
        <v>166</v>
      </c>
      <c r="P1503">
        <f t="shared" si="93"/>
        <v>97.73</v>
      </c>
      <c r="Q1503" s="12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92"/>
        <v>101</v>
      </c>
      <c r="P1504">
        <f t="shared" si="93"/>
        <v>67.84</v>
      </c>
      <c r="Q1504" s="12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92"/>
        <v>108</v>
      </c>
      <c r="P1505">
        <f t="shared" si="93"/>
        <v>56.98</v>
      </c>
      <c r="Q1505" s="12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92"/>
        <v>278</v>
      </c>
      <c r="P1506">
        <f t="shared" si="93"/>
        <v>67.16</v>
      </c>
      <c r="Q1506" s="12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92"/>
        <v>104</v>
      </c>
      <c r="P1507">
        <f t="shared" si="93"/>
        <v>48.04</v>
      </c>
      <c r="Q1507" s="12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92"/>
        <v>111</v>
      </c>
      <c r="P1508">
        <f t="shared" si="93"/>
        <v>38.86</v>
      </c>
      <c r="Q1508" s="12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2"/>
        <v>215</v>
      </c>
      <c r="P1509">
        <f t="shared" si="93"/>
        <v>78.180000000000007</v>
      </c>
      <c r="Q1509" s="12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92"/>
        <v>111</v>
      </c>
      <c r="P1510">
        <f t="shared" si="93"/>
        <v>97.11</v>
      </c>
      <c r="Q1510" s="12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2"/>
        <v>124</v>
      </c>
      <c r="P1511">
        <f t="shared" si="93"/>
        <v>110.39</v>
      </c>
      <c r="Q1511" s="12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2"/>
        <v>101</v>
      </c>
      <c r="P1512">
        <f t="shared" si="93"/>
        <v>39.92</v>
      </c>
      <c r="Q1512" s="12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2"/>
        <v>112</v>
      </c>
      <c r="P1513">
        <f t="shared" si="93"/>
        <v>75.98</v>
      </c>
      <c r="Q1513" s="12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2"/>
        <v>559</v>
      </c>
      <c r="P1514">
        <f t="shared" si="93"/>
        <v>58.38</v>
      </c>
      <c r="Q1514" s="12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92"/>
        <v>150</v>
      </c>
      <c r="P1515">
        <f t="shared" si="93"/>
        <v>55.82</v>
      </c>
      <c r="Q1515" s="12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92"/>
        <v>106</v>
      </c>
      <c r="P1516">
        <f t="shared" si="93"/>
        <v>151.24</v>
      </c>
      <c r="Q1516" s="12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2"/>
        <v>157</v>
      </c>
      <c r="P1517">
        <f t="shared" si="93"/>
        <v>849.67</v>
      </c>
      <c r="Q1517" s="12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92"/>
        <v>109</v>
      </c>
      <c r="P1518">
        <f t="shared" si="93"/>
        <v>159.24</v>
      </c>
      <c r="Q1518" s="12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92"/>
        <v>162</v>
      </c>
      <c r="P1519">
        <f t="shared" si="93"/>
        <v>39.51</v>
      </c>
      <c r="Q1519" s="12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2"/>
        <v>205</v>
      </c>
      <c r="P1520">
        <f t="shared" si="93"/>
        <v>130.53</v>
      </c>
      <c r="Q1520" s="12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92"/>
        <v>103</v>
      </c>
      <c r="P1521">
        <f t="shared" si="93"/>
        <v>64.16</v>
      </c>
      <c r="Q1521" s="12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92"/>
        <v>103</v>
      </c>
      <c r="P1522">
        <f t="shared" si="93"/>
        <v>111.53</v>
      </c>
      <c r="Q1522" s="12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92"/>
        <v>107</v>
      </c>
      <c r="P1523">
        <f t="shared" si="93"/>
        <v>170.45</v>
      </c>
      <c r="Q1523" s="12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92"/>
        <v>139</v>
      </c>
      <c r="P1524">
        <f t="shared" si="93"/>
        <v>133.74</v>
      </c>
      <c r="Q1524" s="12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92"/>
        <v>125</v>
      </c>
      <c r="P1525">
        <f t="shared" si="93"/>
        <v>95.83</v>
      </c>
      <c r="Q1525" s="12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2"/>
        <v>207</v>
      </c>
      <c r="P1526">
        <f t="shared" si="93"/>
        <v>221.79</v>
      </c>
      <c r="Q1526" s="12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2"/>
        <v>174</v>
      </c>
      <c r="P1527">
        <f t="shared" si="93"/>
        <v>32.32</v>
      </c>
      <c r="Q1527" s="12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2"/>
        <v>120</v>
      </c>
      <c r="P1528">
        <f t="shared" si="93"/>
        <v>98.84</v>
      </c>
      <c r="Q1528" s="12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92"/>
        <v>110</v>
      </c>
      <c r="P1529">
        <f t="shared" si="93"/>
        <v>55.22</v>
      </c>
      <c r="Q1529" s="12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92"/>
        <v>282</v>
      </c>
      <c r="P1530">
        <f t="shared" si="93"/>
        <v>52.79</v>
      </c>
      <c r="Q1530" s="12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92"/>
        <v>101</v>
      </c>
      <c r="P1531">
        <f t="shared" si="93"/>
        <v>135.66999999999999</v>
      </c>
      <c r="Q1531" s="12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92"/>
        <v>135</v>
      </c>
      <c r="P1532">
        <f t="shared" si="93"/>
        <v>53.99</v>
      </c>
      <c r="Q1532" s="12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92"/>
        <v>176</v>
      </c>
      <c r="P1533">
        <f t="shared" si="93"/>
        <v>56.64</v>
      </c>
      <c r="Q1533" s="12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2"/>
        <v>484</v>
      </c>
      <c r="P1534">
        <f t="shared" si="93"/>
        <v>82.32</v>
      </c>
      <c r="Q1534" s="12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92"/>
        <v>145</v>
      </c>
      <c r="P1535">
        <f t="shared" si="93"/>
        <v>88.26</v>
      </c>
      <c r="Q1535" s="12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92"/>
        <v>418</v>
      </c>
      <c r="P1536">
        <f t="shared" si="93"/>
        <v>84.91</v>
      </c>
      <c r="Q1536" s="12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92"/>
        <v>132</v>
      </c>
      <c r="P1537">
        <f t="shared" si="93"/>
        <v>48.15</v>
      </c>
      <c r="Q1537" s="12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96">ROUND(E1538/D1538*100, 0)</f>
        <v>250</v>
      </c>
      <c r="P1538">
        <f t="shared" si="93"/>
        <v>66.02</v>
      </c>
      <c r="Q1538" s="12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96"/>
        <v>180</v>
      </c>
      <c r="P1539">
        <f t="shared" ref="P1539:P1602" si="97">IFERROR(ROUND(E1539/L1539, 2),0)</f>
        <v>96.38</v>
      </c>
      <c r="Q1539" s="12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96"/>
        <v>103</v>
      </c>
      <c r="P1540">
        <f t="shared" si="97"/>
        <v>156.16999999999999</v>
      </c>
      <c r="Q1540" s="12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96"/>
        <v>136</v>
      </c>
      <c r="P1541">
        <f t="shared" si="97"/>
        <v>95.76</v>
      </c>
      <c r="Q1541" s="12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96"/>
        <v>118</v>
      </c>
      <c r="P1542">
        <f t="shared" si="97"/>
        <v>180.41</v>
      </c>
      <c r="Q1542" s="12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96"/>
        <v>0</v>
      </c>
      <c r="P1543">
        <f t="shared" si="97"/>
        <v>3</v>
      </c>
      <c r="Q1543" s="12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96"/>
        <v>4</v>
      </c>
      <c r="P1544">
        <f t="shared" si="97"/>
        <v>20</v>
      </c>
      <c r="Q1544" s="12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96"/>
        <v>0</v>
      </c>
      <c r="P1545">
        <f t="shared" si="97"/>
        <v>10</v>
      </c>
      <c r="Q1545" s="12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96"/>
        <v>0</v>
      </c>
      <c r="P1546">
        <f t="shared" si="97"/>
        <v>0</v>
      </c>
      <c r="Q1546" s="12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96"/>
        <v>0</v>
      </c>
      <c r="P1547">
        <f t="shared" si="97"/>
        <v>1</v>
      </c>
      <c r="Q1547" s="12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96"/>
        <v>29</v>
      </c>
      <c r="P1548">
        <f t="shared" si="97"/>
        <v>26.27</v>
      </c>
      <c r="Q1548" s="12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96"/>
        <v>0</v>
      </c>
      <c r="P1549">
        <f t="shared" si="97"/>
        <v>0</v>
      </c>
      <c r="Q1549" s="12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96"/>
        <v>9</v>
      </c>
      <c r="P1550">
        <f t="shared" si="97"/>
        <v>60</v>
      </c>
      <c r="Q1550" s="12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96"/>
        <v>34</v>
      </c>
      <c r="P1551">
        <f t="shared" si="97"/>
        <v>28.33</v>
      </c>
      <c r="Q1551" s="12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96"/>
        <v>13</v>
      </c>
      <c r="P1552">
        <f t="shared" si="97"/>
        <v>14.43</v>
      </c>
      <c r="Q1552" s="12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96"/>
        <v>0</v>
      </c>
      <c r="P1553">
        <f t="shared" si="97"/>
        <v>0</v>
      </c>
      <c r="Q1553" s="12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96"/>
        <v>49</v>
      </c>
      <c r="P1554">
        <f t="shared" si="97"/>
        <v>132.19</v>
      </c>
      <c r="Q1554" s="12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96"/>
        <v>0</v>
      </c>
      <c r="P1555">
        <f t="shared" si="97"/>
        <v>0</v>
      </c>
      <c r="Q1555" s="12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96"/>
        <v>0</v>
      </c>
      <c r="P1556">
        <f t="shared" si="97"/>
        <v>0</v>
      </c>
      <c r="Q1556" s="12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96"/>
        <v>0</v>
      </c>
      <c r="P1557">
        <f t="shared" si="97"/>
        <v>0</v>
      </c>
      <c r="Q1557" s="12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96"/>
        <v>45</v>
      </c>
      <c r="P1558">
        <f t="shared" si="97"/>
        <v>56.42</v>
      </c>
      <c r="Q1558" s="12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96"/>
        <v>4</v>
      </c>
      <c r="P1559">
        <f t="shared" si="97"/>
        <v>100</v>
      </c>
      <c r="Q1559" s="12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96"/>
        <v>5</v>
      </c>
      <c r="P1560">
        <f t="shared" si="97"/>
        <v>11.67</v>
      </c>
      <c r="Q1560" s="12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96"/>
        <v>0</v>
      </c>
      <c r="P1561">
        <f t="shared" si="97"/>
        <v>50</v>
      </c>
      <c r="Q1561" s="12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96"/>
        <v>4</v>
      </c>
      <c r="P1562">
        <f t="shared" si="97"/>
        <v>23.5</v>
      </c>
      <c r="Q1562" s="12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96"/>
        <v>1</v>
      </c>
      <c r="P1563">
        <f t="shared" si="97"/>
        <v>67</v>
      </c>
      <c r="Q1563" s="12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96"/>
        <v>0</v>
      </c>
      <c r="P1564">
        <f t="shared" si="97"/>
        <v>0</v>
      </c>
      <c r="Q1564" s="12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96"/>
        <v>1</v>
      </c>
      <c r="P1565">
        <f t="shared" si="97"/>
        <v>42.5</v>
      </c>
      <c r="Q1565" s="12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96"/>
        <v>0</v>
      </c>
      <c r="P1566">
        <f t="shared" si="97"/>
        <v>10</v>
      </c>
      <c r="Q1566" s="12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96"/>
        <v>3</v>
      </c>
      <c r="P1567">
        <f t="shared" si="97"/>
        <v>100</v>
      </c>
      <c r="Q1567" s="12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96"/>
        <v>21</v>
      </c>
      <c r="P1568">
        <f t="shared" si="97"/>
        <v>108.05</v>
      </c>
      <c r="Q1568" s="12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96"/>
        <v>4</v>
      </c>
      <c r="P1569">
        <f t="shared" si="97"/>
        <v>26.92</v>
      </c>
      <c r="Q1569" s="12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96"/>
        <v>14</v>
      </c>
      <c r="P1570">
        <f t="shared" si="97"/>
        <v>155</v>
      </c>
      <c r="Q1570" s="12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96"/>
        <v>0</v>
      </c>
      <c r="P1571">
        <f t="shared" si="97"/>
        <v>0</v>
      </c>
      <c r="Q1571" s="12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96"/>
        <v>41</v>
      </c>
      <c r="P1572">
        <f t="shared" si="97"/>
        <v>47.77</v>
      </c>
      <c r="Q1572" s="12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96"/>
        <v>1</v>
      </c>
      <c r="P1573">
        <f t="shared" si="97"/>
        <v>20</v>
      </c>
      <c r="Q1573" s="12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96"/>
        <v>5</v>
      </c>
      <c r="P1574">
        <f t="shared" si="97"/>
        <v>41.67</v>
      </c>
      <c r="Q1574" s="12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96"/>
        <v>2</v>
      </c>
      <c r="P1575">
        <f t="shared" si="97"/>
        <v>74.33</v>
      </c>
      <c r="Q1575" s="12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96"/>
        <v>5</v>
      </c>
      <c r="P1576">
        <f t="shared" si="97"/>
        <v>84.33</v>
      </c>
      <c r="Q1576" s="12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96"/>
        <v>23</v>
      </c>
      <c r="P1577">
        <f t="shared" si="97"/>
        <v>65.459999999999994</v>
      </c>
      <c r="Q1577" s="12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96"/>
        <v>13</v>
      </c>
      <c r="P1578">
        <f t="shared" si="97"/>
        <v>65</v>
      </c>
      <c r="Q1578" s="12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96"/>
        <v>1</v>
      </c>
      <c r="P1579">
        <f t="shared" si="97"/>
        <v>27.5</v>
      </c>
      <c r="Q1579" s="12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96"/>
        <v>11</v>
      </c>
      <c r="P1580">
        <f t="shared" si="97"/>
        <v>51.25</v>
      </c>
      <c r="Q1580" s="12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96"/>
        <v>1</v>
      </c>
      <c r="P1581">
        <f t="shared" si="97"/>
        <v>14</v>
      </c>
      <c r="Q1581" s="12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96"/>
        <v>0</v>
      </c>
      <c r="P1582">
        <f t="shared" si="97"/>
        <v>0</v>
      </c>
      <c r="Q1582" s="12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96"/>
        <v>1</v>
      </c>
      <c r="P1583">
        <f t="shared" si="97"/>
        <v>5</v>
      </c>
      <c r="Q1583" s="12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96"/>
        <v>9</v>
      </c>
      <c r="P1584">
        <f t="shared" si="97"/>
        <v>31</v>
      </c>
      <c r="Q1584" s="12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96"/>
        <v>0</v>
      </c>
      <c r="P1585">
        <f t="shared" si="97"/>
        <v>15</v>
      </c>
      <c r="Q1585" s="12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96"/>
        <v>0</v>
      </c>
      <c r="P1586">
        <f t="shared" si="97"/>
        <v>0</v>
      </c>
      <c r="Q1586" s="12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96"/>
        <v>79</v>
      </c>
      <c r="P1587">
        <f t="shared" si="97"/>
        <v>131.66999999999999</v>
      </c>
      <c r="Q1587" s="12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96"/>
        <v>0</v>
      </c>
      <c r="P1588">
        <f t="shared" si="97"/>
        <v>0</v>
      </c>
      <c r="Q1588" s="12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96"/>
        <v>0</v>
      </c>
      <c r="P1589">
        <f t="shared" si="97"/>
        <v>1</v>
      </c>
      <c r="Q1589" s="12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96"/>
        <v>0</v>
      </c>
      <c r="P1590">
        <f t="shared" si="97"/>
        <v>0</v>
      </c>
      <c r="Q1590" s="12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96"/>
        <v>0</v>
      </c>
      <c r="P1591">
        <f t="shared" si="97"/>
        <v>0</v>
      </c>
      <c r="Q1591" s="12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96"/>
        <v>2</v>
      </c>
      <c r="P1592">
        <f t="shared" si="97"/>
        <v>510</v>
      </c>
      <c r="Q1592" s="12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96"/>
        <v>29</v>
      </c>
      <c r="P1593">
        <f t="shared" si="97"/>
        <v>44.48</v>
      </c>
      <c r="Q1593" s="12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96"/>
        <v>0</v>
      </c>
      <c r="P1594">
        <f t="shared" si="97"/>
        <v>0</v>
      </c>
      <c r="Q1594" s="12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96"/>
        <v>0</v>
      </c>
      <c r="P1595">
        <f t="shared" si="97"/>
        <v>1</v>
      </c>
      <c r="Q1595" s="12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96"/>
        <v>21</v>
      </c>
      <c r="P1596">
        <f t="shared" si="97"/>
        <v>20.5</v>
      </c>
      <c r="Q1596" s="12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96"/>
        <v>0</v>
      </c>
      <c r="P1597">
        <f t="shared" si="97"/>
        <v>40</v>
      </c>
      <c r="Q1597" s="12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96"/>
        <v>2</v>
      </c>
      <c r="P1598">
        <f t="shared" si="97"/>
        <v>25</v>
      </c>
      <c r="Q1598" s="12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96"/>
        <v>0</v>
      </c>
      <c r="P1599">
        <f t="shared" si="97"/>
        <v>0</v>
      </c>
      <c r="Q1599" s="12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96"/>
        <v>0</v>
      </c>
      <c r="P1600">
        <f t="shared" si="97"/>
        <v>1</v>
      </c>
      <c r="Q1600" s="12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96"/>
        <v>0</v>
      </c>
      <c r="P1601">
        <f t="shared" si="97"/>
        <v>0</v>
      </c>
      <c r="Q1601" s="12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00">ROUND(E1602/D1602*100, 0)</f>
        <v>7</v>
      </c>
      <c r="P1602">
        <f t="shared" si="97"/>
        <v>40.78</v>
      </c>
      <c r="Q1602" s="12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00"/>
        <v>108</v>
      </c>
      <c r="P1603">
        <f t="shared" ref="P1603:P1666" si="101">IFERROR(ROUND(E1603/L1603, 2),0)</f>
        <v>48.33</v>
      </c>
      <c r="Q1603" s="12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00"/>
        <v>100</v>
      </c>
      <c r="P1604">
        <f t="shared" si="101"/>
        <v>46.95</v>
      </c>
      <c r="Q1604" s="12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00"/>
        <v>100</v>
      </c>
      <c r="P1605">
        <f t="shared" si="101"/>
        <v>66.69</v>
      </c>
      <c r="Q1605" s="12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00"/>
        <v>122</v>
      </c>
      <c r="P1606">
        <f t="shared" si="101"/>
        <v>48.84</v>
      </c>
      <c r="Q1606" s="12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00"/>
        <v>101</v>
      </c>
      <c r="P1607">
        <f t="shared" si="101"/>
        <v>137.31</v>
      </c>
      <c r="Q1607" s="12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00"/>
        <v>101</v>
      </c>
      <c r="P1608">
        <f t="shared" si="101"/>
        <v>87.83</v>
      </c>
      <c r="Q1608" s="12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00"/>
        <v>145</v>
      </c>
      <c r="P1609">
        <f t="shared" si="101"/>
        <v>70.790000000000006</v>
      </c>
      <c r="Q1609" s="12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00"/>
        <v>101</v>
      </c>
      <c r="P1610">
        <f t="shared" si="101"/>
        <v>52.83</v>
      </c>
      <c r="Q1610" s="12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00"/>
        <v>118</v>
      </c>
      <c r="P1611">
        <f t="shared" si="101"/>
        <v>443.75</v>
      </c>
      <c r="Q1611" s="12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00"/>
        <v>272</v>
      </c>
      <c r="P1612">
        <f t="shared" si="101"/>
        <v>48.54</v>
      </c>
      <c r="Q1612" s="12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0"/>
        <v>125</v>
      </c>
      <c r="P1613">
        <f t="shared" si="101"/>
        <v>37.07</v>
      </c>
      <c r="Q1613" s="12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00"/>
        <v>110</v>
      </c>
      <c r="P1614">
        <f t="shared" si="101"/>
        <v>50</v>
      </c>
      <c r="Q1614" s="12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00"/>
        <v>102</v>
      </c>
      <c r="P1615">
        <f t="shared" si="101"/>
        <v>39.04</v>
      </c>
      <c r="Q1615" s="12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00"/>
        <v>103</v>
      </c>
      <c r="P1616">
        <f t="shared" si="101"/>
        <v>66.69</v>
      </c>
      <c r="Q1616" s="12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00"/>
        <v>114</v>
      </c>
      <c r="P1617">
        <f t="shared" si="101"/>
        <v>67.13</v>
      </c>
      <c r="Q1617" s="12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00"/>
        <v>104</v>
      </c>
      <c r="P1618">
        <f t="shared" si="101"/>
        <v>66.37</v>
      </c>
      <c r="Q1618" s="12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00"/>
        <v>146</v>
      </c>
      <c r="P1619">
        <f t="shared" si="101"/>
        <v>64.62</v>
      </c>
      <c r="Q1619" s="12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00"/>
        <v>105</v>
      </c>
      <c r="P1620">
        <f t="shared" si="101"/>
        <v>58.37</v>
      </c>
      <c r="Q1620" s="12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00"/>
        <v>133</v>
      </c>
      <c r="P1621">
        <f t="shared" si="101"/>
        <v>86.96</v>
      </c>
      <c r="Q1621" s="12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00"/>
        <v>113</v>
      </c>
      <c r="P1622">
        <f t="shared" si="101"/>
        <v>66.47</v>
      </c>
      <c r="Q1622" s="12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00"/>
        <v>121</v>
      </c>
      <c r="P1623">
        <f t="shared" si="101"/>
        <v>163.78</v>
      </c>
      <c r="Q1623" s="12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00"/>
        <v>102</v>
      </c>
      <c r="P1624">
        <f t="shared" si="101"/>
        <v>107.98</v>
      </c>
      <c r="Q1624" s="12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00"/>
        <v>101</v>
      </c>
      <c r="P1625">
        <f t="shared" si="101"/>
        <v>42.11</v>
      </c>
      <c r="Q1625" s="12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00"/>
        <v>118</v>
      </c>
      <c r="P1626">
        <f t="shared" si="101"/>
        <v>47.2</v>
      </c>
      <c r="Q1626" s="12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00"/>
        <v>155</v>
      </c>
      <c r="P1627">
        <f t="shared" si="101"/>
        <v>112.02</v>
      </c>
      <c r="Q1627" s="12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00"/>
        <v>101</v>
      </c>
      <c r="P1628">
        <f t="shared" si="101"/>
        <v>74.95</v>
      </c>
      <c r="Q1628" s="12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00"/>
        <v>117</v>
      </c>
      <c r="P1629">
        <f t="shared" si="101"/>
        <v>61.58</v>
      </c>
      <c r="Q1629" s="12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00"/>
        <v>101</v>
      </c>
      <c r="P1630">
        <f t="shared" si="101"/>
        <v>45.88</v>
      </c>
      <c r="Q1630" s="12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00"/>
        <v>104</v>
      </c>
      <c r="P1631">
        <f t="shared" si="101"/>
        <v>75.849999999999994</v>
      </c>
      <c r="Q1631" s="12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00"/>
        <v>265</v>
      </c>
      <c r="P1632">
        <f t="shared" si="101"/>
        <v>84.21</v>
      </c>
      <c r="Q1632" s="12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00"/>
        <v>156</v>
      </c>
      <c r="P1633">
        <f t="shared" si="101"/>
        <v>117.23</v>
      </c>
      <c r="Q1633" s="12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00"/>
        <v>102</v>
      </c>
      <c r="P1634">
        <f t="shared" si="101"/>
        <v>86.49</v>
      </c>
      <c r="Q1634" s="12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00"/>
        <v>100</v>
      </c>
      <c r="P1635">
        <f t="shared" si="101"/>
        <v>172.41</v>
      </c>
      <c r="Q1635" s="12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00"/>
        <v>101</v>
      </c>
      <c r="P1636">
        <f t="shared" si="101"/>
        <v>62.81</v>
      </c>
      <c r="Q1636" s="12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00"/>
        <v>125</v>
      </c>
      <c r="P1637">
        <f t="shared" si="101"/>
        <v>67.73</v>
      </c>
      <c r="Q1637" s="12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00"/>
        <v>104</v>
      </c>
      <c r="P1638">
        <f t="shared" si="101"/>
        <v>53.56</v>
      </c>
      <c r="Q1638" s="12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00"/>
        <v>104</v>
      </c>
      <c r="P1639">
        <f t="shared" si="101"/>
        <v>34.6</v>
      </c>
      <c r="Q1639" s="12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00"/>
        <v>105</v>
      </c>
      <c r="P1640">
        <f t="shared" si="101"/>
        <v>38.89</v>
      </c>
      <c r="Q1640" s="12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00"/>
        <v>100</v>
      </c>
      <c r="P1641">
        <f t="shared" si="101"/>
        <v>94.74</v>
      </c>
      <c r="Q1641" s="12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00"/>
        <v>170</v>
      </c>
      <c r="P1642">
        <f t="shared" si="101"/>
        <v>39.97</v>
      </c>
      <c r="Q1642" s="12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00"/>
        <v>101</v>
      </c>
      <c r="P1643">
        <f t="shared" si="101"/>
        <v>97.5</v>
      </c>
      <c r="Q1643" s="12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00"/>
        <v>100</v>
      </c>
      <c r="P1644">
        <f t="shared" si="101"/>
        <v>42.86</v>
      </c>
      <c r="Q1644" s="12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00"/>
        <v>125</v>
      </c>
      <c r="P1645">
        <f t="shared" si="101"/>
        <v>168.51</v>
      </c>
      <c r="Q1645" s="12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00"/>
        <v>110</v>
      </c>
      <c r="P1646">
        <f t="shared" si="101"/>
        <v>85.55</v>
      </c>
      <c r="Q1646" s="12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00"/>
        <v>111</v>
      </c>
      <c r="P1647">
        <f t="shared" si="101"/>
        <v>554</v>
      </c>
      <c r="Q1647" s="12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00"/>
        <v>110</v>
      </c>
      <c r="P1648">
        <f t="shared" si="101"/>
        <v>26.55</v>
      </c>
      <c r="Q1648" s="12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00"/>
        <v>105</v>
      </c>
      <c r="P1649">
        <f t="shared" si="101"/>
        <v>113.83</v>
      </c>
      <c r="Q1649" s="12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00"/>
        <v>125</v>
      </c>
      <c r="P1650">
        <f t="shared" si="101"/>
        <v>32.01</v>
      </c>
      <c r="Q1650" s="12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00"/>
        <v>101</v>
      </c>
      <c r="P1651">
        <f t="shared" si="101"/>
        <v>47.19</v>
      </c>
      <c r="Q1651" s="12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00"/>
        <v>142</v>
      </c>
      <c r="P1652">
        <f t="shared" si="101"/>
        <v>88.47</v>
      </c>
      <c r="Q1652" s="12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00"/>
        <v>101</v>
      </c>
      <c r="P1653">
        <f t="shared" si="101"/>
        <v>100.75</v>
      </c>
      <c r="Q1653" s="12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00"/>
        <v>101</v>
      </c>
      <c r="P1654">
        <f t="shared" si="101"/>
        <v>64.709999999999994</v>
      </c>
      <c r="Q1654" s="12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00"/>
        <v>174</v>
      </c>
      <c r="P1655">
        <f t="shared" si="101"/>
        <v>51.85</v>
      </c>
      <c r="Q1655" s="12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00"/>
        <v>120</v>
      </c>
      <c r="P1656">
        <f t="shared" si="101"/>
        <v>38.79</v>
      </c>
      <c r="Q1656" s="12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00"/>
        <v>143</v>
      </c>
      <c r="P1657">
        <f t="shared" si="101"/>
        <v>44.65</v>
      </c>
      <c r="Q1657" s="12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0"/>
        <v>100</v>
      </c>
      <c r="P1658">
        <f t="shared" si="101"/>
        <v>156.77000000000001</v>
      </c>
      <c r="Q1658" s="12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00"/>
        <v>105</v>
      </c>
      <c r="P1659">
        <f t="shared" si="101"/>
        <v>118.7</v>
      </c>
      <c r="Q1659" s="12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00"/>
        <v>132</v>
      </c>
      <c r="P1660">
        <f t="shared" si="101"/>
        <v>74.150000000000006</v>
      </c>
      <c r="Q1660" s="12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00"/>
        <v>113</v>
      </c>
      <c r="P1661">
        <f t="shared" si="101"/>
        <v>12.53</v>
      </c>
      <c r="Q1661" s="12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00"/>
        <v>1254</v>
      </c>
      <c r="P1662">
        <f t="shared" si="101"/>
        <v>27.86</v>
      </c>
      <c r="Q1662" s="12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0"/>
        <v>103</v>
      </c>
      <c r="P1663">
        <f t="shared" si="101"/>
        <v>80.180000000000007</v>
      </c>
      <c r="Q1663" s="12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00"/>
        <v>103</v>
      </c>
      <c r="P1664">
        <f t="shared" si="101"/>
        <v>132.44</v>
      </c>
      <c r="Q1664" s="12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00"/>
        <v>108</v>
      </c>
      <c r="P1665">
        <f t="shared" si="101"/>
        <v>33.75</v>
      </c>
      <c r="Q1665" s="12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04">ROUND(E1666/D1666*100, 0)</f>
        <v>122</v>
      </c>
      <c r="P1666">
        <f t="shared" si="101"/>
        <v>34.380000000000003</v>
      </c>
      <c r="Q1666" s="12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04"/>
        <v>119</v>
      </c>
      <c r="P1667">
        <f t="shared" ref="P1667:P1730" si="105">IFERROR(ROUND(E1667/L1667, 2),0)</f>
        <v>44.96</v>
      </c>
      <c r="Q1667" s="12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04"/>
        <v>161</v>
      </c>
      <c r="P1668">
        <f t="shared" si="105"/>
        <v>41.04</v>
      </c>
      <c r="Q1668" s="12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04"/>
        <v>127</v>
      </c>
      <c r="P1669">
        <f t="shared" si="105"/>
        <v>52.6</v>
      </c>
      <c r="Q1669" s="12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04"/>
        <v>103</v>
      </c>
      <c r="P1670">
        <f t="shared" si="105"/>
        <v>70.78</v>
      </c>
      <c r="Q1670" s="12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04"/>
        <v>140</v>
      </c>
      <c r="P1671">
        <f t="shared" si="105"/>
        <v>53.75</v>
      </c>
      <c r="Q1671" s="12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04"/>
        <v>103</v>
      </c>
      <c r="P1672">
        <f t="shared" si="105"/>
        <v>44.61</v>
      </c>
      <c r="Q1672" s="12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04"/>
        <v>101</v>
      </c>
      <c r="P1673">
        <f t="shared" si="105"/>
        <v>26.15</v>
      </c>
      <c r="Q1673" s="12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04"/>
        <v>113</v>
      </c>
      <c r="P1674">
        <f t="shared" si="105"/>
        <v>39.18</v>
      </c>
      <c r="Q1674" s="12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04"/>
        <v>128</v>
      </c>
      <c r="P1675">
        <f t="shared" si="105"/>
        <v>45.59</v>
      </c>
      <c r="Q1675" s="12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04"/>
        <v>202</v>
      </c>
      <c r="P1676">
        <f t="shared" si="105"/>
        <v>89.25</v>
      </c>
      <c r="Q1676" s="12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04"/>
        <v>137</v>
      </c>
      <c r="P1677">
        <f t="shared" si="105"/>
        <v>40.42</v>
      </c>
      <c r="Q1677" s="12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04"/>
        <v>115</v>
      </c>
      <c r="P1678">
        <f t="shared" si="105"/>
        <v>82.38</v>
      </c>
      <c r="Q1678" s="12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04"/>
        <v>112</v>
      </c>
      <c r="P1679">
        <f t="shared" si="105"/>
        <v>159.52000000000001</v>
      </c>
      <c r="Q1679" s="12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04"/>
        <v>118</v>
      </c>
      <c r="P1680">
        <f t="shared" si="105"/>
        <v>36.24</v>
      </c>
      <c r="Q1680" s="12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04"/>
        <v>175</v>
      </c>
      <c r="P1681">
        <f t="shared" si="105"/>
        <v>62.5</v>
      </c>
      <c r="Q1681" s="12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04"/>
        <v>118</v>
      </c>
      <c r="P1682">
        <f t="shared" si="105"/>
        <v>47</v>
      </c>
      <c r="Q1682" s="12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04"/>
        <v>101</v>
      </c>
      <c r="P1683">
        <f t="shared" si="105"/>
        <v>74.58</v>
      </c>
      <c r="Q1683" s="12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04"/>
        <v>0</v>
      </c>
      <c r="P1684">
        <f t="shared" si="105"/>
        <v>0</v>
      </c>
      <c r="Q1684" s="12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04"/>
        <v>22</v>
      </c>
      <c r="P1685">
        <f t="shared" si="105"/>
        <v>76</v>
      </c>
      <c r="Q1685" s="12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04"/>
        <v>109</v>
      </c>
      <c r="P1686">
        <f t="shared" si="105"/>
        <v>86.44</v>
      </c>
      <c r="Q1686" s="12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04"/>
        <v>103</v>
      </c>
      <c r="P1687">
        <f t="shared" si="105"/>
        <v>24</v>
      </c>
      <c r="Q1687" s="12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04"/>
        <v>0</v>
      </c>
      <c r="P1688">
        <f t="shared" si="105"/>
        <v>18</v>
      </c>
      <c r="Q1688" s="12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04"/>
        <v>31</v>
      </c>
      <c r="P1689">
        <f t="shared" si="105"/>
        <v>80.13</v>
      </c>
      <c r="Q1689" s="12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04"/>
        <v>44</v>
      </c>
      <c r="P1690">
        <f t="shared" si="105"/>
        <v>253.14</v>
      </c>
      <c r="Q1690" s="12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04"/>
        <v>100</v>
      </c>
      <c r="P1691">
        <f t="shared" si="105"/>
        <v>171.43</v>
      </c>
      <c r="Q1691" s="12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04"/>
        <v>25</v>
      </c>
      <c r="P1692">
        <f t="shared" si="105"/>
        <v>57.73</v>
      </c>
      <c r="Q1692" s="12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04"/>
        <v>33</v>
      </c>
      <c r="P1693">
        <f t="shared" si="105"/>
        <v>264.26</v>
      </c>
      <c r="Q1693" s="12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04"/>
        <v>48</v>
      </c>
      <c r="P1694">
        <f t="shared" si="105"/>
        <v>159.33000000000001</v>
      </c>
      <c r="Q1694" s="12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04"/>
        <v>9</v>
      </c>
      <c r="P1695">
        <f t="shared" si="105"/>
        <v>35</v>
      </c>
      <c r="Q1695" s="12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04"/>
        <v>0</v>
      </c>
      <c r="P1696">
        <f t="shared" si="105"/>
        <v>5</v>
      </c>
      <c r="Q1696" s="12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04"/>
        <v>12</v>
      </c>
      <c r="P1697">
        <f t="shared" si="105"/>
        <v>61.09</v>
      </c>
      <c r="Q1697" s="12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04"/>
        <v>0</v>
      </c>
      <c r="P1698">
        <f t="shared" si="105"/>
        <v>0</v>
      </c>
      <c r="Q1698" s="12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04"/>
        <v>20</v>
      </c>
      <c r="P1699">
        <f t="shared" si="105"/>
        <v>114.82</v>
      </c>
      <c r="Q1699" s="12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04"/>
        <v>0</v>
      </c>
      <c r="P1700">
        <f t="shared" si="105"/>
        <v>0</v>
      </c>
      <c r="Q1700" s="12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04"/>
        <v>4</v>
      </c>
      <c r="P1701">
        <f t="shared" si="105"/>
        <v>54</v>
      </c>
      <c r="Q1701" s="12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04"/>
        <v>26</v>
      </c>
      <c r="P1702">
        <f t="shared" si="105"/>
        <v>65.97</v>
      </c>
      <c r="Q1702" s="12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04"/>
        <v>0</v>
      </c>
      <c r="P1703">
        <f t="shared" si="105"/>
        <v>5</v>
      </c>
      <c r="Q1703" s="12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04"/>
        <v>0</v>
      </c>
      <c r="P1704">
        <f t="shared" si="105"/>
        <v>1</v>
      </c>
      <c r="Q1704" s="12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04"/>
        <v>1</v>
      </c>
      <c r="P1705">
        <f t="shared" si="105"/>
        <v>25.5</v>
      </c>
      <c r="Q1705" s="12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04"/>
        <v>65</v>
      </c>
      <c r="P1706">
        <f t="shared" si="105"/>
        <v>118.36</v>
      </c>
      <c r="Q1706" s="12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04"/>
        <v>0</v>
      </c>
      <c r="P1707">
        <f t="shared" si="105"/>
        <v>0</v>
      </c>
      <c r="Q1707" s="12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04"/>
        <v>0</v>
      </c>
      <c r="P1708">
        <f t="shared" si="105"/>
        <v>0</v>
      </c>
      <c r="Q1708" s="12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04"/>
        <v>10</v>
      </c>
      <c r="P1709">
        <f t="shared" si="105"/>
        <v>54.11</v>
      </c>
      <c r="Q1709" s="12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04"/>
        <v>0</v>
      </c>
      <c r="P1710">
        <f t="shared" si="105"/>
        <v>0</v>
      </c>
      <c r="Q1710" s="12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04"/>
        <v>5</v>
      </c>
      <c r="P1711">
        <f t="shared" si="105"/>
        <v>21.25</v>
      </c>
      <c r="Q1711" s="12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04"/>
        <v>1</v>
      </c>
      <c r="P1712">
        <f t="shared" si="105"/>
        <v>34</v>
      </c>
      <c r="Q1712" s="12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04"/>
        <v>11</v>
      </c>
      <c r="P1713">
        <f t="shared" si="105"/>
        <v>525</v>
      </c>
      <c r="Q1713" s="12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04"/>
        <v>0</v>
      </c>
      <c r="P1714">
        <f t="shared" si="105"/>
        <v>0</v>
      </c>
      <c r="Q1714" s="12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04"/>
        <v>2</v>
      </c>
      <c r="P1715">
        <f t="shared" si="105"/>
        <v>50</v>
      </c>
      <c r="Q1715" s="12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04"/>
        <v>8</v>
      </c>
      <c r="P1716">
        <f t="shared" si="105"/>
        <v>115.71</v>
      </c>
      <c r="Q1716" s="12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04"/>
        <v>0</v>
      </c>
      <c r="P1717">
        <f t="shared" si="105"/>
        <v>5.5</v>
      </c>
      <c r="Q1717" s="12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04"/>
        <v>8</v>
      </c>
      <c r="P1718">
        <f t="shared" si="105"/>
        <v>50</v>
      </c>
      <c r="Q1718" s="12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04"/>
        <v>43</v>
      </c>
      <c r="P1719">
        <f t="shared" si="105"/>
        <v>34.020000000000003</v>
      </c>
      <c r="Q1719" s="12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04"/>
        <v>0</v>
      </c>
      <c r="P1720">
        <f t="shared" si="105"/>
        <v>37.5</v>
      </c>
      <c r="Q1720" s="12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04"/>
        <v>1</v>
      </c>
      <c r="P1721">
        <f t="shared" si="105"/>
        <v>11.67</v>
      </c>
      <c r="Q1721" s="12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04"/>
        <v>6</v>
      </c>
      <c r="P1722">
        <f t="shared" si="105"/>
        <v>28.13</v>
      </c>
      <c r="Q1722" s="12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04"/>
        <v>0</v>
      </c>
      <c r="P1723">
        <f t="shared" si="105"/>
        <v>0</v>
      </c>
      <c r="Q1723" s="12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04"/>
        <v>0</v>
      </c>
      <c r="P1724">
        <f t="shared" si="105"/>
        <v>1</v>
      </c>
      <c r="Q1724" s="12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04"/>
        <v>7</v>
      </c>
      <c r="P1725">
        <f t="shared" si="105"/>
        <v>216.67</v>
      </c>
      <c r="Q1725" s="12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04"/>
        <v>1</v>
      </c>
      <c r="P1726">
        <f t="shared" si="105"/>
        <v>8.75</v>
      </c>
      <c r="Q1726" s="12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04"/>
        <v>10</v>
      </c>
      <c r="P1727">
        <f t="shared" si="105"/>
        <v>62.22</v>
      </c>
      <c r="Q1727" s="12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04"/>
        <v>34</v>
      </c>
      <c r="P1728">
        <f t="shared" si="105"/>
        <v>137.25</v>
      </c>
      <c r="Q1728" s="12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04"/>
        <v>0</v>
      </c>
      <c r="P1729">
        <f t="shared" si="105"/>
        <v>1</v>
      </c>
      <c r="Q1729" s="12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08">ROUND(E1730/D1730*100, 0)</f>
        <v>68</v>
      </c>
      <c r="P1730">
        <f t="shared" si="105"/>
        <v>122.14</v>
      </c>
      <c r="Q1730" s="12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08"/>
        <v>0</v>
      </c>
      <c r="P1731">
        <f t="shared" ref="P1731:P1794" si="109">IFERROR(ROUND(E1731/L1731, 2),0)</f>
        <v>0</v>
      </c>
      <c r="Q1731" s="12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08"/>
        <v>0</v>
      </c>
      <c r="P1732">
        <f t="shared" si="109"/>
        <v>0</v>
      </c>
      <c r="Q1732" s="12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08"/>
        <v>0</v>
      </c>
      <c r="P1733">
        <f t="shared" si="109"/>
        <v>0</v>
      </c>
      <c r="Q1733" s="12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08"/>
        <v>0</v>
      </c>
      <c r="P1734">
        <f t="shared" si="109"/>
        <v>0</v>
      </c>
      <c r="Q1734" s="12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08"/>
        <v>0</v>
      </c>
      <c r="P1735">
        <f t="shared" si="109"/>
        <v>0</v>
      </c>
      <c r="Q1735" s="12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08"/>
        <v>0</v>
      </c>
      <c r="P1736">
        <f t="shared" si="109"/>
        <v>1</v>
      </c>
      <c r="Q1736" s="12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08"/>
        <v>11</v>
      </c>
      <c r="P1737">
        <f t="shared" si="109"/>
        <v>55</v>
      </c>
      <c r="Q1737" s="12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08"/>
        <v>1</v>
      </c>
      <c r="P1738">
        <f t="shared" si="109"/>
        <v>22</v>
      </c>
      <c r="Q1738" s="12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08"/>
        <v>21</v>
      </c>
      <c r="P1739">
        <f t="shared" si="109"/>
        <v>56.67</v>
      </c>
      <c r="Q1739" s="12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08"/>
        <v>0</v>
      </c>
      <c r="P1740">
        <f t="shared" si="109"/>
        <v>20</v>
      </c>
      <c r="Q1740" s="12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08"/>
        <v>0</v>
      </c>
      <c r="P1741">
        <f t="shared" si="109"/>
        <v>1</v>
      </c>
      <c r="Q1741" s="12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08"/>
        <v>0</v>
      </c>
      <c r="P1742">
        <f t="shared" si="109"/>
        <v>0</v>
      </c>
      <c r="Q1742" s="12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08"/>
        <v>111</v>
      </c>
      <c r="P1743">
        <f t="shared" si="109"/>
        <v>25.58</v>
      </c>
      <c r="Q1743" s="12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08"/>
        <v>109</v>
      </c>
      <c r="P1744">
        <f t="shared" si="109"/>
        <v>63.97</v>
      </c>
      <c r="Q1744" s="12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08"/>
        <v>100</v>
      </c>
      <c r="P1745">
        <f t="shared" si="109"/>
        <v>89.93</v>
      </c>
      <c r="Q1745" s="12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08"/>
        <v>118</v>
      </c>
      <c r="P1746">
        <f t="shared" si="109"/>
        <v>93.07</v>
      </c>
      <c r="Q1746" s="12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08"/>
        <v>114</v>
      </c>
      <c r="P1747">
        <f t="shared" si="109"/>
        <v>89.67</v>
      </c>
      <c r="Q1747" s="12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08"/>
        <v>148</v>
      </c>
      <c r="P1748">
        <f t="shared" si="109"/>
        <v>207.62</v>
      </c>
      <c r="Q1748" s="12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08"/>
        <v>105</v>
      </c>
      <c r="P1749">
        <f t="shared" si="109"/>
        <v>59.41</v>
      </c>
      <c r="Q1749" s="12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08"/>
        <v>130</v>
      </c>
      <c r="P1750">
        <f t="shared" si="109"/>
        <v>358.97</v>
      </c>
      <c r="Q1750" s="12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08"/>
        <v>123</v>
      </c>
      <c r="P1751">
        <f t="shared" si="109"/>
        <v>94.74</v>
      </c>
      <c r="Q1751" s="12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08"/>
        <v>202</v>
      </c>
      <c r="P1752">
        <f t="shared" si="109"/>
        <v>80.650000000000006</v>
      </c>
      <c r="Q1752" s="12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08"/>
        <v>103</v>
      </c>
      <c r="P1753">
        <f t="shared" si="109"/>
        <v>168.69</v>
      </c>
      <c r="Q1753" s="12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08"/>
        <v>260</v>
      </c>
      <c r="P1754">
        <f t="shared" si="109"/>
        <v>34.69</v>
      </c>
      <c r="Q1754" s="12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08"/>
        <v>108</v>
      </c>
      <c r="P1755">
        <f t="shared" si="109"/>
        <v>462.86</v>
      </c>
      <c r="Q1755" s="12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08"/>
        <v>111</v>
      </c>
      <c r="P1756">
        <f t="shared" si="109"/>
        <v>104.39</v>
      </c>
      <c r="Q1756" s="12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08"/>
        <v>120</v>
      </c>
      <c r="P1757">
        <f t="shared" si="109"/>
        <v>7.5</v>
      </c>
      <c r="Q1757" s="12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08"/>
        <v>103</v>
      </c>
      <c r="P1758">
        <f t="shared" si="109"/>
        <v>47.13</v>
      </c>
      <c r="Q1758" s="12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08"/>
        <v>116</v>
      </c>
      <c r="P1759">
        <f t="shared" si="109"/>
        <v>414.29</v>
      </c>
      <c r="Q1759" s="12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08"/>
        <v>115</v>
      </c>
      <c r="P1760">
        <f t="shared" si="109"/>
        <v>42.48</v>
      </c>
      <c r="Q1760" s="12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08"/>
        <v>107</v>
      </c>
      <c r="P1761">
        <f t="shared" si="109"/>
        <v>108.78</v>
      </c>
      <c r="Q1761" s="12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08"/>
        <v>165</v>
      </c>
      <c r="P1762">
        <f t="shared" si="109"/>
        <v>81.099999999999994</v>
      </c>
      <c r="Q1762" s="12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08"/>
        <v>155</v>
      </c>
      <c r="P1763">
        <f t="shared" si="109"/>
        <v>51.67</v>
      </c>
      <c r="Q1763" s="12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08"/>
        <v>885</v>
      </c>
      <c r="P1764">
        <f t="shared" si="109"/>
        <v>35.4</v>
      </c>
      <c r="Q1764" s="12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08"/>
        <v>102</v>
      </c>
      <c r="P1765">
        <f t="shared" si="109"/>
        <v>103.64</v>
      </c>
      <c r="Q1765" s="12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08"/>
        <v>20</v>
      </c>
      <c r="P1766">
        <f t="shared" si="109"/>
        <v>55.28</v>
      </c>
      <c r="Q1766" s="12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08"/>
        <v>59</v>
      </c>
      <c r="P1767">
        <f t="shared" si="109"/>
        <v>72.17</v>
      </c>
      <c r="Q1767" s="12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08"/>
        <v>0</v>
      </c>
      <c r="P1768">
        <f t="shared" si="109"/>
        <v>0</v>
      </c>
      <c r="Q1768" s="12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08"/>
        <v>46</v>
      </c>
      <c r="P1769">
        <f t="shared" si="109"/>
        <v>58.62</v>
      </c>
      <c r="Q1769" s="12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08"/>
        <v>4</v>
      </c>
      <c r="P1770">
        <f t="shared" si="109"/>
        <v>12.47</v>
      </c>
      <c r="Q1770" s="12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08"/>
        <v>3</v>
      </c>
      <c r="P1771">
        <f t="shared" si="109"/>
        <v>49.14</v>
      </c>
      <c r="Q1771" s="12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08"/>
        <v>57</v>
      </c>
      <c r="P1772">
        <f t="shared" si="109"/>
        <v>150.5</v>
      </c>
      <c r="Q1772" s="12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08"/>
        <v>21</v>
      </c>
      <c r="P1773">
        <f t="shared" si="109"/>
        <v>35.799999999999997</v>
      </c>
      <c r="Q1773" s="12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08"/>
        <v>16</v>
      </c>
      <c r="P1774">
        <f t="shared" si="109"/>
        <v>45.16</v>
      </c>
      <c r="Q1774" s="12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08"/>
        <v>6</v>
      </c>
      <c r="P1775">
        <f t="shared" si="109"/>
        <v>98.79</v>
      </c>
      <c r="Q1775" s="12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08"/>
        <v>46</v>
      </c>
      <c r="P1776">
        <f t="shared" si="109"/>
        <v>88.31</v>
      </c>
      <c r="Q1776" s="12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08"/>
        <v>65</v>
      </c>
      <c r="P1777">
        <f t="shared" si="109"/>
        <v>170.63</v>
      </c>
      <c r="Q1777" s="12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08"/>
        <v>7</v>
      </c>
      <c r="P1778">
        <f t="shared" si="109"/>
        <v>83.75</v>
      </c>
      <c r="Q1778" s="12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08"/>
        <v>14</v>
      </c>
      <c r="P1779">
        <f t="shared" si="109"/>
        <v>65.099999999999994</v>
      </c>
      <c r="Q1779" s="12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08"/>
        <v>2</v>
      </c>
      <c r="P1780">
        <f t="shared" si="109"/>
        <v>66.33</v>
      </c>
      <c r="Q1780" s="12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08"/>
        <v>36</v>
      </c>
      <c r="P1781">
        <f t="shared" si="109"/>
        <v>104.89</v>
      </c>
      <c r="Q1781" s="12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08"/>
        <v>40</v>
      </c>
      <c r="P1782">
        <f t="shared" si="109"/>
        <v>78.44</v>
      </c>
      <c r="Q1782" s="12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08"/>
        <v>26</v>
      </c>
      <c r="P1783">
        <f t="shared" si="109"/>
        <v>59.04</v>
      </c>
      <c r="Q1783" s="12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08"/>
        <v>15</v>
      </c>
      <c r="P1784">
        <f t="shared" si="109"/>
        <v>71.34</v>
      </c>
      <c r="Q1784" s="12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08"/>
        <v>24</v>
      </c>
      <c r="P1785">
        <f t="shared" si="109"/>
        <v>51.23</v>
      </c>
      <c r="Q1785" s="12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08"/>
        <v>40</v>
      </c>
      <c r="P1786">
        <f t="shared" si="109"/>
        <v>60.24</v>
      </c>
      <c r="Q1786" s="12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08"/>
        <v>20</v>
      </c>
      <c r="P1787">
        <f t="shared" si="109"/>
        <v>44.94</v>
      </c>
      <c r="Q1787" s="12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08"/>
        <v>48</v>
      </c>
      <c r="P1788">
        <f t="shared" si="109"/>
        <v>31.21</v>
      </c>
      <c r="Q1788" s="12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08"/>
        <v>15</v>
      </c>
      <c r="P1789">
        <f t="shared" si="109"/>
        <v>63.88</v>
      </c>
      <c r="Q1789" s="12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08"/>
        <v>1</v>
      </c>
      <c r="P1790">
        <f t="shared" si="109"/>
        <v>19</v>
      </c>
      <c r="Q1790" s="12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08"/>
        <v>1</v>
      </c>
      <c r="P1791">
        <f t="shared" si="109"/>
        <v>10</v>
      </c>
      <c r="Q1791" s="12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08"/>
        <v>5</v>
      </c>
      <c r="P1792">
        <f t="shared" si="109"/>
        <v>109.07</v>
      </c>
      <c r="Q1792" s="12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08"/>
        <v>4</v>
      </c>
      <c r="P1793">
        <f t="shared" si="109"/>
        <v>26.75</v>
      </c>
      <c r="Q1793" s="12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12">ROUND(E1794/D1794*100, 0)</f>
        <v>61</v>
      </c>
      <c r="P1794">
        <f t="shared" si="109"/>
        <v>109.94</v>
      </c>
      <c r="Q1794" s="12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12"/>
        <v>1</v>
      </c>
      <c r="P1795">
        <f t="shared" ref="P1795:P1858" si="113">IFERROR(ROUND(E1795/L1795, 2),0)</f>
        <v>20</v>
      </c>
      <c r="Q1795" s="12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12"/>
        <v>11</v>
      </c>
      <c r="P1796">
        <f t="shared" si="113"/>
        <v>55.39</v>
      </c>
      <c r="Q1796" s="12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12"/>
        <v>39</v>
      </c>
      <c r="P1797">
        <f t="shared" si="113"/>
        <v>133.9</v>
      </c>
      <c r="Q1797" s="12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12"/>
        <v>22</v>
      </c>
      <c r="P1798">
        <f t="shared" si="113"/>
        <v>48.72</v>
      </c>
      <c r="Q1798" s="12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12"/>
        <v>68</v>
      </c>
      <c r="P1799">
        <f t="shared" si="113"/>
        <v>48.25</v>
      </c>
      <c r="Q1799" s="12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12"/>
        <v>14</v>
      </c>
      <c r="P1800">
        <f t="shared" si="113"/>
        <v>58.97</v>
      </c>
      <c r="Q1800" s="12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12"/>
        <v>2</v>
      </c>
      <c r="P1801">
        <f t="shared" si="113"/>
        <v>11.64</v>
      </c>
      <c r="Q1801" s="12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12"/>
        <v>20</v>
      </c>
      <c r="P1802">
        <f t="shared" si="113"/>
        <v>83.72</v>
      </c>
      <c r="Q1802" s="12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12"/>
        <v>14</v>
      </c>
      <c r="P1803">
        <f t="shared" si="113"/>
        <v>63.65</v>
      </c>
      <c r="Q1803" s="12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12"/>
        <v>48</v>
      </c>
      <c r="P1804">
        <f t="shared" si="113"/>
        <v>94.28</v>
      </c>
      <c r="Q1804" s="12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12"/>
        <v>31</v>
      </c>
      <c r="P1805">
        <f t="shared" si="113"/>
        <v>71.87</v>
      </c>
      <c r="Q1805" s="12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12"/>
        <v>35</v>
      </c>
      <c r="P1806">
        <f t="shared" si="113"/>
        <v>104.85</v>
      </c>
      <c r="Q1806" s="12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12"/>
        <v>36</v>
      </c>
      <c r="P1807">
        <f t="shared" si="113"/>
        <v>67.14</v>
      </c>
      <c r="Q1807" s="12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12"/>
        <v>3</v>
      </c>
      <c r="P1808">
        <f t="shared" si="113"/>
        <v>73.88</v>
      </c>
      <c r="Q1808" s="12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2"/>
        <v>11</v>
      </c>
      <c r="P1809">
        <f t="shared" si="113"/>
        <v>69.13</v>
      </c>
      <c r="Q1809" s="12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12"/>
        <v>41</v>
      </c>
      <c r="P1810">
        <f t="shared" si="113"/>
        <v>120.77</v>
      </c>
      <c r="Q1810" s="12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12"/>
        <v>11</v>
      </c>
      <c r="P1811">
        <f t="shared" si="113"/>
        <v>42.22</v>
      </c>
      <c r="Q1811" s="12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12"/>
        <v>3</v>
      </c>
      <c r="P1812">
        <f t="shared" si="113"/>
        <v>7.5</v>
      </c>
      <c r="Q1812" s="12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12"/>
        <v>0</v>
      </c>
      <c r="P1813">
        <f t="shared" si="113"/>
        <v>1.54</v>
      </c>
      <c r="Q1813" s="12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12"/>
        <v>13</v>
      </c>
      <c r="P1814">
        <f t="shared" si="113"/>
        <v>37.61</v>
      </c>
      <c r="Q1814" s="12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12"/>
        <v>0</v>
      </c>
      <c r="P1815">
        <f t="shared" si="113"/>
        <v>0</v>
      </c>
      <c r="Q1815" s="12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12"/>
        <v>49</v>
      </c>
      <c r="P1816">
        <f t="shared" si="113"/>
        <v>42.16</v>
      </c>
      <c r="Q1816" s="12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12"/>
        <v>0</v>
      </c>
      <c r="P1817">
        <f t="shared" si="113"/>
        <v>0</v>
      </c>
      <c r="Q1817" s="12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12"/>
        <v>2</v>
      </c>
      <c r="P1818">
        <f t="shared" si="113"/>
        <v>84.83</v>
      </c>
      <c r="Q1818" s="12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12"/>
        <v>52</v>
      </c>
      <c r="P1819">
        <f t="shared" si="113"/>
        <v>94.19</v>
      </c>
      <c r="Q1819" s="12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12"/>
        <v>0</v>
      </c>
      <c r="P1820">
        <f t="shared" si="113"/>
        <v>0</v>
      </c>
      <c r="Q1820" s="12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12"/>
        <v>2</v>
      </c>
      <c r="P1821">
        <f t="shared" si="113"/>
        <v>6.25</v>
      </c>
      <c r="Q1821" s="12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12"/>
        <v>7</v>
      </c>
      <c r="P1822">
        <f t="shared" si="113"/>
        <v>213.38</v>
      </c>
      <c r="Q1822" s="12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12"/>
        <v>135</v>
      </c>
      <c r="P1823">
        <f t="shared" si="113"/>
        <v>59.16</v>
      </c>
      <c r="Q1823" s="12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12"/>
        <v>100</v>
      </c>
      <c r="P1824">
        <f t="shared" si="113"/>
        <v>27.27</v>
      </c>
      <c r="Q1824" s="12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12"/>
        <v>116</v>
      </c>
      <c r="P1825">
        <f t="shared" si="113"/>
        <v>24.58</v>
      </c>
      <c r="Q1825" s="12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12"/>
        <v>100</v>
      </c>
      <c r="P1826">
        <f t="shared" si="113"/>
        <v>75.05</v>
      </c>
      <c r="Q1826" s="12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12"/>
        <v>105</v>
      </c>
      <c r="P1827">
        <f t="shared" si="113"/>
        <v>42.02</v>
      </c>
      <c r="Q1827" s="12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12"/>
        <v>101</v>
      </c>
      <c r="P1828">
        <f t="shared" si="113"/>
        <v>53.16</v>
      </c>
      <c r="Q1828" s="12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12"/>
        <v>101</v>
      </c>
      <c r="P1829">
        <f t="shared" si="113"/>
        <v>83.89</v>
      </c>
      <c r="Q1829" s="12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12"/>
        <v>100</v>
      </c>
      <c r="P1830">
        <f t="shared" si="113"/>
        <v>417.33</v>
      </c>
      <c r="Q1830" s="12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12"/>
        <v>167</v>
      </c>
      <c r="P1831">
        <f t="shared" si="113"/>
        <v>75.77</v>
      </c>
      <c r="Q1831" s="12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12"/>
        <v>102</v>
      </c>
      <c r="P1832">
        <f t="shared" si="113"/>
        <v>67.39</v>
      </c>
      <c r="Q1832" s="12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12"/>
        <v>103</v>
      </c>
      <c r="P1833">
        <f t="shared" si="113"/>
        <v>73.569999999999993</v>
      </c>
      <c r="Q1833" s="12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12"/>
        <v>143</v>
      </c>
      <c r="P1834">
        <f t="shared" si="113"/>
        <v>25</v>
      </c>
      <c r="Q1834" s="12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12"/>
        <v>263</v>
      </c>
      <c r="P1835">
        <f t="shared" si="113"/>
        <v>42</v>
      </c>
      <c r="Q1835" s="12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12"/>
        <v>118</v>
      </c>
      <c r="P1836">
        <f t="shared" si="113"/>
        <v>131.16999999999999</v>
      </c>
      <c r="Q1836" s="12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12"/>
        <v>104</v>
      </c>
      <c r="P1837">
        <f t="shared" si="113"/>
        <v>47.27</v>
      </c>
      <c r="Q1837" s="12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12"/>
        <v>200</v>
      </c>
      <c r="P1838">
        <f t="shared" si="113"/>
        <v>182.13</v>
      </c>
      <c r="Q1838" s="12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12"/>
        <v>307</v>
      </c>
      <c r="P1839">
        <f t="shared" si="113"/>
        <v>61.37</v>
      </c>
      <c r="Q1839" s="12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12"/>
        <v>100</v>
      </c>
      <c r="P1840">
        <f t="shared" si="113"/>
        <v>35.770000000000003</v>
      </c>
      <c r="Q1840" s="12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12"/>
        <v>205</v>
      </c>
      <c r="P1841">
        <f t="shared" si="113"/>
        <v>45.62</v>
      </c>
      <c r="Q1841" s="12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12"/>
        <v>109</v>
      </c>
      <c r="P1842">
        <f t="shared" si="113"/>
        <v>75.38</v>
      </c>
      <c r="Q1842" s="12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12"/>
        <v>102</v>
      </c>
      <c r="P1843">
        <f t="shared" si="113"/>
        <v>50.88</v>
      </c>
      <c r="Q1843" s="12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12"/>
        <v>125</v>
      </c>
      <c r="P1844">
        <f t="shared" si="113"/>
        <v>119.29</v>
      </c>
      <c r="Q1844" s="12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12"/>
        <v>124</v>
      </c>
      <c r="P1845">
        <f t="shared" si="113"/>
        <v>92.54</v>
      </c>
      <c r="Q1845" s="12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12"/>
        <v>101</v>
      </c>
      <c r="P1846">
        <f t="shared" si="113"/>
        <v>76.05</v>
      </c>
      <c r="Q1846" s="12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12"/>
        <v>100</v>
      </c>
      <c r="P1847">
        <f t="shared" si="113"/>
        <v>52.63</v>
      </c>
      <c r="Q1847" s="12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12"/>
        <v>138</v>
      </c>
      <c r="P1848">
        <f t="shared" si="113"/>
        <v>98.99</v>
      </c>
      <c r="Q1848" s="12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12"/>
        <v>121</v>
      </c>
      <c r="P1849">
        <f t="shared" si="113"/>
        <v>79.53</v>
      </c>
      <c r="Q1849" s="12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12"/>
        <v>107</v>
      </c>
      <c r="P1850">
        <f t="shared" si="113"/>
        <v>134.21</v>
      </c>
      <c r="Q1850" s="12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12"/>
        <v>100</v>
      </c>
      <c r="P1851">
        <f t="shared" si="113"/>
        <v>37.630000000000003</v>
      </c>
      <c r="Q1851" s="12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12"/>
        <v>102</v>
      </c>
      <c r="P1852">
        <f t="shared" si="113"/>
        <v>51.04</v>
      </c>
      <c r="Q1852" s="12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12"/>
        <v>100</v>
      </c>
      <c r="P1853">
        <f t="shared" si="113"/>
        <v>50.04</v>
      </c>
      <c r="Q1853" s="12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12"/>
        <v>117</v>
      </c>
      <c r="P1854">
        <f t="shared" si="113"/>
        <v>133.93</v>
      </c>
      <c r="Q1854" s="12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12"/>
        <v>102</v>
      </c>
      <c r="P1855">
        <f t="shared" si="113"/>
        <v>58.21</v>
      </c>
      <c r="Q1855" s="12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12"/>
        <v>102</v>
      </c>
      <c r="P1856">
        <f t="shared" si="113"/>
        <v>88.04</v>
      </c>
      <c r="Q1856" s="12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12"/>
        <v>154</v>
      </c>
      <c r="P1857">
        <f t="shared" si="113"/>
        <v>70.58</v>
      </c>
      <c r="Q1857" s="12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16">ROUND(E1858/D1858*100, 0)</f>
        <v>101</v>
      </c>
      <c r="P1858">
        <f t="shared" si="113"/>
        <v>53.29</v>
      </c>
      <c r="Q1858" s="12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16"/>
        <v>100</v>
      </c>
      <c r="P1859">
        <f t="shared" ref="P1859:P1922" si="117">IFERROR(ROUND(E1859/L1859, 2),0)</f>
        <v>136.36000000000001</v>
      </c>
      <c r="Q1859" s="12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16"/>
        <v>109</v>
      </c>
      <c r="P1860">
        <f t="shared" si="117"/>
        <v>40.549999999999997</v>
      </c>
      <c r="Q1860" s="12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16"/>
        <v>132</v>
      </c>
      <c r="P1861">
        <f t="shared" si="117"/>
        <v>70.63</v>
      </c>
      <c r="Q1861" s="12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16"/>
        <v>133</v>
      </c>
      <c r="P1862">
        <f t="shared" si="117"/>
        <v>52.68</v>
      </c>
      <c r="Q1862" s="12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16"/>
        <v>0</v>
      </c>
      <c r="P1863">
        <f t="shared" si="117"/>
        <v>0</v>
      </c>
      <c r="Q1863" s="12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16"/>
        <v>8</v>
      </c>
      <c r="P1864">
        <f t="shared" si="117"/>
        <v>90.94</v>
      </c>
      <c r="Q1864" s="12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16"/>
        <v>0</v>
      </c>
      <c r="P1865">
        <f t="shared" si="117"/>
        <v>5</v>
      </c>
      <c r="Q1865" s="12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16"/>
        <v>43</v>
      </c>
      <c r="P1866">
        <f t="shared" si="117"/>
        <v>58.08</v>
      </c>
      <c r="Q1866" s="12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16"/>
        <v>0</v>
      </c>
      <c r="P1867">
        <f t="shared" si="117"/>
        <v>2</v>
      </c>
      <c r="Q1867" s="12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16"/>
        <v>1</v>
      </c>
      <c r="P1868">
        <f t="shared" si="117"/>
        <v>62.5</v>
      </c>
      <c r="Q1868" s="12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16"/>
        <v>0</v>
      </c>
      <c r="P1869">
        <f t="shared" si="117"/>
        <v>10</v>
      </c>
      <c r="Q1869" s="12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16"/>
        <v>5</v>
      </c>
      <c r="P1870">
        <f t="shared" si="117"/>
        <v>71.59</v>
      </c>
      <c r="Q1870" s="12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16"/>
        <v>0</v>
      </c>
      <c r="P1871">
        <f t="shared" si="117"/>
        <v>0</v>
      </c>
      <c r="Q1871" s="12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16"/>
        <v>10</v>
      </c>
      <c r="P1872">
        <f t="shared" si="117"/>
        <v>32.82</v>
      </c>
      <c r="Q1872" s="12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16"/>
        <v>72</v>
      </c>
      <c r="P1873">
        <f t="shared" si="117"/>
        <v>49.12</v>
      </c>
      <c r="Q1873" s="12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16"/>
        <v>1</v>
      </c>
      <c r="P1874">
        <f t="shared" si="117"/>
        <v>16.309999999999999</v>
      </c>
      <c r="Q1874" s="12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16"/>
        <v>0</v>
      </c>
      <c r="P1875">
        <f t="shared" si="117"/>
        <v>18</v>
      </c>
      <c r="Q1875" s="12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16"/>
        <v>0</v>
      </c>
      <c r="P1876">
        <f t="shared" si="117"/>
        <v>13</v>
      </c>
      <c r="Q1876" s="12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16"/>
        <v>1</v>
      </c>
      <c r="P1877">
        <f t="shared" si="117"/>
        <v>17</v>
      </c>
      <c r="Q1877" s="12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16"/>
        <v>0</v>
      </c>
      <c r="P1878">
        <f t="shared" si="117"/>
        <v>0</v>
      </c>
      <c r="Q1878" s="12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16"/>
        <v>0</v>
      </c>
      <c r="P1879">
        <f t="shared" si="117"/>
        <v>0</v>
      </c>
      <c r="Q1879" s="12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16"/>
        <v>0</v>
      </c>
      <c r="P1880">
        <f t="shared" si="117"/>
        <v>0</v>
      </c>
      <c r="Q1880" s="12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16"/>
        <v>0</v>
      </c>
      <c r="P1881">
        <f t="shared" si="117"/>
        <v>3</v>
      </c>
      <c r="Q1881" s="12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16"/>
        <v>20</v>
      </c>
      <c r="P1882">
        <f t="shared" si="117"/>
        <v>41.83</v>
      </c>
      <c r="Q1882" s="12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16"/>
        <v>173</v>
      </c>
      <c r="P1883">
        <f t="shared" si="117"/>
        <v>49.34</v>
      </c>
      <c r="Q1883" s="12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16"/>
        <v>101</v>
      </c>
      <c r="P1884">
        <f t="shared" si="117"/>
        <v>41.73</v>
      </c>
      <c r="Q1884" s="12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16"/>
        <v>105</v>
      </c>
      <c r="P1885">
        <f t="shared" si="117"/>
        <v>32.72</v>
      </c>
      <c r="Q1885" s="12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16"/>
        <v>135</v>
      </c>
      <c r="P1886">
        <f t="shared" si="117"/>
        <v>51.96</v>
      </c>
      <c r="Q1886" s="12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16"/>
        <v>116</v>
      </c>
      <c r="P1887">
        <f t="shared" si="117"/>
        <v>50.69</v>
      </c>
      <c r="Q1887" s="12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16"/>
        <v>102</v>
      </c>
      <c r="P1888">
        <f t="shared" si="117"/>
        <v>42.24</v>
      </c>
      <c r="Q1888" s="12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16"/>
        <v>111</v>
      </c>
      <c r="P1889">
        <f t="shared" si="117"/>
        <v>416.88</v>
      </c>
      <c r="Q1889" s="12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16"/>
        <v>166</v>
      </c>
      <c r="P1890">
        <f t="shared" si="117"/>
        <v>46.65</v>
      </c>
      <c r="Q1890" s="12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16"/>
        <v>107</v>
      </c>
      <c r="P1891">
        <f t="shared" si="117"/>
        <v>48.45</v>
      </c>
      <c r="Q1891" s="12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16"/>
        <v>145</v>
      </c>
      <c r="P1892">
        <f t="shared" si="117"/>
        <v>70.53</v>
      </c>
      <c r="Q1892" s="12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16"/>
        <v>106</v>
      </c>
      <c r="P1893">
        <f t="shared" si="117"/>
        <v>87.96</v>
      </c>
      <c r="Q1893" s="12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16"/>
        <v>137</v>
      </c>
      <c r="P1894">
        <f t="shared" si="117"/>
        <v>26.27</v>
      </c>
      <c r="Q1894" s="12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16"/>
        <v>104</v>
      </c>
      <c r="P1895">
        <f t="shared" si="117"/>
        <v>57.78</v>
      </c>
      <c r="Q1895" s="12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16"/>
        <v>115</v>
      </c>
      <c r="P1896">
        <f t="shared" si="117"/>
        <v>57.25</v>
      </c>
      <c r="Q1896" s="12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16"/>
        <v>102</v>
      </c>
      <c r="P1897">
        <f t="shared" si="117"/>
        <v>196.34</v>
      </c>
      <c r="Q1897" s="12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16"/>
        <v>124</v>
      </c>
      <c r="P1898">
        <f t="shared" si="117"/>
        <v>43</v>
      </c>
      <c r="Q1898" s="12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16"/>
        <v>102</v>
      </c>
      <c r="P1899">
        <f t="shared" si="117"/>
        <v>35.549999999999997</v>
      </c>
      <c r="Q1899" s="12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16"/>
        <v>145</v>
      </c>
      <c r="P1900">
        <f t="shared" si="117"/>
        <v>68.81</v>
      </c>
      <c r="Q1900" s="12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16"/>
        <v>133</v>
      </c>
      <c r="P1901">
        <f t="shared" si="117"/>
        <v>28.57</v>
      </c>
      <c r="Q1901" s="12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16"/>
        <v>109</v>
      </c>
      <c r="P1902">
        <f t="shared" si="117"/>
        <v>50.63</v>
      </c>
      <c r="Q1902" s="12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16"/>
        <v>3</v>
      </c>
      <c r="P1903">
        <f t="shared" si="117"/>
        <v>106.8</v>
      </c>
      <c r="Q1903" s="12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16"/>
        <v>1</v>
      </c>
      <c r="P1904">
        <f t="shared" si="117"/>
        <v>4</v>
      </c>
      <c r="Q1904" s="12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16"/>
        <v>47</v>
      </c>
      <c r="P1905">
        <f t="shared" si="117"/>
        <v>34.1</v>
      </c>
      <c r="Q1905" s="12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16"/>
        <v>0</v>
      </c>
      <c r="P1906">
        <f t="shared" si="117"/>
        <v>25</v>
      </c>
      <c r="Q1906" s="12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16"/>
        <v>0</v>
      </c>
      <c r="P1907">
        <f t="shared" si="117"/>
        <v>10.5</v>
      </c>
      <c r="Q1907" s="12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16"/>
        <v>43</v>
      </c>
      <c r="P1908">
        <f t="shared" si="117"/>
        <v>215.96</v>
      </c>
      <c r="Q1908" s="12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16"/>
        <v>0</v>
      </c>
      <c r="P1909">
        <f t="shared" si="117"/>
        <v>21.25</v>
      </c>
      <c r="Q1909" s="12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16"/>
        <v>2</v>
      </c>
      <c r="P1910">
        <f t="shared" si="117"/>
        <v>108.25</v>
      </c>
      <c r="Q1910" s="12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16"/>
        <v>14</v>
      </c>
      <c r="P1911">
        <f t="shared" si="117"/>
        <v>129.97</v>
      </c>
      <c r="Q1911" s="12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16"/>
        <v>39</v>
      </c>
      <c r="P1912">
        <f t="shared" si="117"/>
        <v>117.49</v>
      </c>
      <c r="Q1912" s="12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16"/>
        <v>0</v>
      </c>
      <c r="P1913">
        <f t="shared" si="117"/>
        <v>10</v>
      </c>
      <c r="Q1913" s="12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16"/>
        <v>59</v>
      </c>
      <c r="P1914">
        <f t="shared" si="117"/>
        <v>70.599999999999994</v>
      </c>
      <c r="Q1914" s="12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16"/>
        <v>1</v>
      </c>
      <c r="P1915">
        <f t="shared" si="117"/>
        <v>24.5</v>
      </c>
      <c r="Q1915" s="12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16"/>
        <v>9</v>
      </c>
      <c r="P1916">
        <f t="shared" si="117"/>
        <v>30</v>
      </c>
      <c r="Q1916" s="12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16"/>
        <v>2</v>
      </c>
      <c r="P1917">
        <f t="shared" si="117"/>
        <v>2</v>
      </c>
      <c r="Q1917" s="12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16"/>
        <v>1</v>
      </c>
      <c r="P1918">
        <f t="shared" si="117"/>
        <v>17</v>
      </c>
      <c r="Q1918" s="12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16"/>
        <v>53</v>
      </c>
      <c r="P1919">
        <f t="shared" si="117"/>
        <v>2928.93</v>
      </c>
      <c r="Q1919" s="12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16"/>
        <v>1</v>
      </c>
      <c r="P1920">
        <f t="shared" si="117"/>
        <v>28.89</v>
      </c>
      <c r="Q1920" s="12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16"/>
        <v>47</v>
      </c>
      <c r="P1921">
        <f t="shared" si="117"/>
        <v>29.63</v>
      </c>
      <c r="Q1921" s="12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20">ROUND(E1922/D1922*100, 0)</f>
        <v>43</v>
      </c>
      <c r="P1922">
        <f t="shared" si="117"/>
        <v>40.98</v>
      </c>
      <c r="Q1922" s="12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20"/>
        <v>137</v>
      </c>
      <c r="P1923">
        <f t="shared" ref="P1923:P1986" si="121">IFERROR(ROUND(E1923/L1923, 2),0)</f>
        <v>54</v>
      </c>
      <c r="Q1923" s="12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0"/>
        <v>116</v>
      </c>
      <c r="P1924">
        <f t="shared" si="121"/>
        <v>36.11</v>
      </c>
      <c r="Q1924" s="12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20"/>
        <v>241</v>
      </c>
      <c r="P1925">
        <f t="shared" si="121"/>
        <v>23.15</v>
      </c>
      <c r="Q1925" s="12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20"/>
        <v>114</v>
      </c>
      <c r="P1926">
        <f t="shared" si="121"/>
        <v>104</v>
      </c>
      <c r="Q1926" s="12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20"/>
        <v>110</v>
      </c>
      <c r="P1927">
        <f t="shared" si="121"/>
        <v>31.83</v>
      </c>
      <c r="Q1927" s="12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20"/>
        <v>195</v>
      </c>
      <c r="P1928">
        <f t="shared" si="121"/>
        <v>27.39</v>
      </c>
      <c r="Q1928" s="12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0"/>
        <v>103</v>
      </c>
      <c r="P1929">
        <f t="shared" si="121"/>
        <v>56.36</v>
      </c>
      <c r="Q1929" s="12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20"/>
        <v>103</v>
      </c>
      <c r="P1930">
        <f t="shared" si="121"/>
        <v>77.349999999999994</v>
      </c>
      <c r="Q1930" s="12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20"/>
        <v>100</v>
      </c>
      <c r="P1931">
        <f t="shared" si="121"/>
        <v>42.8</v>
      </c>
      <c r="Q1931" s="12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20"/>
        <v>127</v>
      </c>
      <c r="P1932">
        <f t="shared" si="121"/>
        <v>48.85</v>
      </c>
      <c r="Q1932" s="12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20"/>
        <v>121</v>
      </c>
      <c r="P1933">
        <f t="shared" si="121"/>
        <v>48.24</v>
      </c>
      <c r="Q1933" s="12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20"/>
        <v>107</v>
      </c>
      <c r="P1934">
        <f t="shared" si="121"/>
        <v>70.209999999999994</v>
      </c>
      <c r="Q1934" s="12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20"/>
        <v>172</v>
      </c>
      <c r="P1935">
        <f t="shared" si="121"/>
        <v>94.05</v>
      </c>
      <c r="Q1935" s="12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20"/>
        <v>124</v>
      </c>
      <c r="P1936">
        <f t="shared" si="121"/>
        <v>80.27</v>
      </c>
      <c r="Q1936" s="12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20"/>
        <v>108</v>
      </c>
      <c r="P1937">
        <f t="shared" si="121"/>
        <v>54.2</v>
      </c>
      <c r="Q1937" s="12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20"/>
        <v>117</v>
      </c>
      <c r="P1938">
        <f t="shared" si="121"/>
        <v>60.27</v>
      </c>
      <c r="Q1938" s="12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20"/>
        <v>187</v>
      </c>
      <c r="P1939">
        <f t="shared" si="121"/>
        <v>38.74</v>
      </c>
      <c r="Q1939" s="12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20"/>
        <v>116</v>
      </c>
      <c r="P1940">
        <f t="shared" si="121"/>
        <v>152.54</v>
      </c>
      <c r="Q1940" s="12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20"/>
        <v>111</v>
      </c>
      <c r="P1941">
        <f t="shared" si="121"/>
        <v>115.31</v>
      </c>
      <c r="Q1941" s="12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20"/>
        <v>171</v>
      </c>
      <c r="P1942">
        <f t="shared" si="121"/>
        <v>35.840000000000003</v>
      </c>
      <c r="Q1942" s="12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20"/>
        <v>126</v>
      </c>
      <c r="P1943">
        <f t="shared" si="121"/>
        <v>64.569999999999993</v>
      </c>
      <c r="Q1943" s="12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20"/>
        <v>138</v>
      </c>
      <c r="P1944">
        <f t="shared" si="121"/>
        <v>87.44</v>
      </c>
      <c r="Q1944" s="12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20"/>
        <v>1705</v>
      </c>
      <c r="P1945">
        <f t="shared" si="121"/>
        <v>68.819999999999993</v>
      </c>
      <c r="Q1945" s="12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20"/>
        <v>788</v>
      </c>
      <c r="P1946">
        <f t="shared" si="121"/>
        <v>176.2</v>
      </c>
      <c r="Q1946" s="12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20"/>
        <v>348</v>
      </c>
      <c r="P1947">
        <f t="shared" si="121"/>
        <v>511.79</v>
      </c>
      <c r="Q1947" s="12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20"/>
        <v>150</v>
      </c>
      <c r="P1948">
        <f t="shared" si="121"/>
        <v>160.44</v>
      </c>
      <c r="Q1948" s="12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20"/>
        <v>101</v>
      </c>
      <c r="P1949">
        <f t="shared" si="121"/>
        <v>35</v>
      </c>
      <c r="Q1949" s="12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20"/>
        <v>800</v>
      </c>
      <c r="P1950">
        <f t="shared" si="121"/>
        <v>188.51</v>
      </c>
      <c r="Q1950" s="12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20"/>
        <v>106</v>
      </c>
      <c r="P1951">
        <f t="shared" si="121"/>
        <v>56.2</v>
      </c>
      <c r="Q1951" s="12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20"/>
        <v>201</v>
      </c>
      <c r="P1952">
        <f t="shared" si="121"/>
        <v>51.31</v>
      </c>
      <c r="Q1952" s="12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20"/>
        <v>212</v>
      </c>
      <c r="P1953">
        <f t="shared" si="121"/>
        <v>127.36</v>
      </c>
      <c r="Q1953" s="12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20"/>
        <v>198</v>
      </c>
      <c r="P1954">
        <f t="shared" si="121"/>
        <v>101.86</v>
      </c>
      <c r="Q1954" s="12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20"/>
        <v>226</v>
      </c>
      <c r="P1955">
        <f t="shared" si="121"/>
        <v>230.56</v>
      </c>
      <c r="Q1955" s="12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20"/>
        <v>699</v>
      </c>
      <c r="P1956">
        <f t="shared" si="121"/>
        <v>842.11</v>
      </c>
      <c r="Q1956" s="12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20"/>
        <v>399</v>
      </c>
      <c r="P1957">
        <f t="shared" si="121"/>
        <v>577.28</v>
      </c>
      <c r="Q1957" s="12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0"/>
        <v>294</v>
      </c>
      <c r="P1958">
        <f t="shared" si="121"/>
        <v>483.34</v>
      </c>
      <c r="Q1958" s="12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20"/>
        <v>168</v>
      </c>
      <c r="P1959">
        <f t="shared" si="121"/>
        <v>76.14</v>
      </c>
      <c r="Q1959" s="12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20"/>
        <v>1436</v>
      </c>
      <c r="P1960">
        <f t="shared" si="121"/>
        <v>74.11</v>
      </c>
      <c r="Q1960" s="12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20"/>
        <v>157</v>
      </c>
      <c r="P1961">
        <f t="shared" si="121"/>
        <v>36.97</v>
      </c>
      <c r="Q1961" s="12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20"/>
        <v>118</v>
      </c>
      <c r="P1962">
        <f t="shared" si="121"/>
        <v>2500.9699999999998</v>
      </c>
      <c r="Q1962" s="12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20"/>
        <v>1105</v>
      </c>
      <c r="P1963">
        <f t="shared" si="121"/>
        <v>67.69</v>
      </c>
      <c r="Q1963" s="12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20"/>
        <v>193</v>
      </c>
      <c r="P1964">
        <f t="shared" si="121"/>
        <v>63.05</v>
      </c>
      <c r="Q1964" s="12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20"/>
        <v>127</v>
      </c>
      <c r="P1965">
        <f t="shared" si="121"/>
        <v>117.6</v>
      </c>
      <c r="Q1965" s="12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20"/>
        <v>260</v>
      </c>
      <c r="P1966">
        <f t="shared" si="121"/>
        <v>180.75</v>
      </c>
      <c r="Q1966" s="12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20"/>
        <v>262</v>
      </c>
      <c r="P1967">
        <f t="shared" si="121"/>
        <v>127.32</v>
      </c>
      <c r="Q1967" s="12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20"/>
        <v>207</v>
      </c>
      <c r="P1968">
        <f t="shared" si="121"/>
        <v>136.63999999999999</v>
      </c>
      <c r="Q1968" s="12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20"/>
        <v>370</v>
      </c>
      <c r="P1969">
        <f t="shared" si="121"/>
        <v>182.78</v>
      </c>
      <c r="Q1969" s="12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20"/>
        <v>285</v>
      </c>
      <c r="P1970">
        <f t="shared" si="121"/>
        <v>279.38</v>
      </c>
      <c r="Q1970" s="12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20"/>
        <v>579</v>
      </c>
      <c r="P1971">
        <f t="shared" si="121"/>
        <v>61.38</v>
      </c>
      <c r="Q1971" s="12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20"/>
        <v>1132</v>
      </c>
      <c r="P1972">
        <f t="shared" si="121"/>
        <v>80.73</v>
      </c>
      <c r="Q1972" s="12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20"/>
        <v>263</v>
      </c>
      <c r="P1973">
        <f t="shared" si="121"/>
        <v>272.36</v>
      </c>
      <c r="Q1973" s="12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20"/>
        <v>674</v>
      </c>
      <c r="P1974">
        <f t="shared" si="121"/>
        <v>70.849999999999994</v>
      </c>
      <c r="Q1974" s="12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20"/>
        <v>257</v>
      </c>
      <c r="P1975">
        <f t="shared" si="121"/>
        <v>247.94</v>
      </c>
      <c r="Q1975" s="12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20"/>
        <v>375</v>
      </c>
      <c r="P1976">
        <f t="shared" si="121"/>
        <v>186.81</v>
      </c>
      <c r="Q1976" s="12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20"/>
        <v>209</v>
      </c>
      <c r="P1977">
        <f t="shared" si="121"/>
        <v>131.99</v>
      </c>
      <c r="Q1977" s="12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20"/>
        <v>347</v>
      </c>
      <c r="P1978">
        <f t="shared" si="121"/>
        <v>29.31</v>
      </c>
      <c r="Q1978" s="12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20"/>
        <v>402</v>
      </c>
      <c r="P1979">
        <f t="shared" si="121"/>
        <v>245.02</v>
      </c>
      <c r="Q1979" s="12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20"/>
        <v>1027</v>
      </c>
      <c r="P1980">
        <f t="shared" si="121"/>
        <v>1323.25</v>
      </c>
      <c r="Q1980" s="12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20"/>
        <v>115</v>
      </c>
      <c r="P1981">
        <f t="shared" si="121"/>
        <v>282.66000000000003</v>
      </c>
      <c r="Q1981" s="12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20"/>
        <v>355</v>
      </c>
      <c r="P1982">
        <f t="shared" si="121"/>
        <v>91.21</v>
      </c>
      <c r="Q1982" s="12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20"/>
        <v>5</v>
      </c>
      <c r="P1983">
        <f t="shared" si="121"/>
        <v>31.75</v>
      </c>
      <c r="Q1983" s="12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20"/>
        <v>0</v>
      </c>
      <c r="P1984">
        <f t="shared" si="121"/>
        <v>0</v>
      </c>
      <c r="Q1984" s="12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20"/>
        <v>4</v>
      </c>
      <c r="P1985">
        <f t="shared" si="121"/>
        <v>88.69</v>
      </c>
      <c r="Q1985" s="12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24">ROUND(E1986/D1986*100, 0)</f>
        <v>21</v>
      </c>
      <c r="P1986">
        <f t="shared" si="121"/>
        <v>453.14</v>
      </c>
      <c r="Q1986" s="12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24"/>
        <v>3</v>
      </c>
      <c r="P1987">
        <f t="shared" ref="P1987:P2050" si="125">IFERROR(ROUND(E1987/L1987, 2),0)</f>
        <v>12.75</v>
      </c>
      <c r="Q1987" s="12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24"/>
        <v>0</v>
      </c>
      <c r="P1988">
        <f t="shared" si="125"/>
        <v>1</v>
      </c>
      <c r="Q1988" s="12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24"/>
        <v>42</v>
      </c>
      <c r="P1989">
        <f t="shared" si="125"/>
        <v>83.43</v>
      </c>
      <c r="Q1989" s="12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24"/>
        <v>0</v>
      </c>
      <c r="P1990">
        <f t="shared" si="125"/>
        <v>25</v>
      </c>
      <c r="Q1990" s="12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24"/>
        <v>1</v>
      </c>
      <c r="P1991">
        <f t="shared" si="125"/>
        <v>50</v>
      </c>
      <c r="Q1991" s="12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24"/>
        <v>17</v>
      </c>
      <c r="P1992">
        <f t="shared" si="125"/>
        <v>101.8</v>
      </c>
      <c r="Q1992" s="12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24"/>
        <v>7</v>
      </c>
      <c r="P1993">
        <f t="shared" si="125"/>
        <v>46.67</v>
      </c>
      <c r="Q1993" s="12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24"/>
        <v>0</v>
      </c>
      <c r="P1994">
        <f t="shared" si="125"/>
        <v>1</v>
      </c>
      <c r="Q1994" s="12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24"/>
        <v>0</v>
      </c>
      <c r="P1995">
        <f t="shared" si="125"/>
        <v>0</v>
      </c>
      <c r="Q1995" s="12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24"/>
        <v>0</v>
      </c>
      <c r="P1996">
        <f t="shared" si="125"/>
        <v>0</v>
      </c>
      <c r="Q1996" s="12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24"/>
        <v>8</v>
      </c>
      <c r="P1997">
        <f t="shared" si="125"/>
        <v>26</v>
      </c>
      <c r="Q1997" s="12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24"/>
        <v>0</v>
      </c>
      <c r="P1998">
        <f t="shared" si="125"/>
        <v>0</v>
      </c>
      <c r="Q1998" s="12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24"/>
        <v>0</v>
      </c>
      <c r="P1999">
        <f t="shared" si="125"/>
        <v>0</v>
      </c>
      <c r="Q1999" s="12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24"/>
        <v>26</v>
      </c>
      <c r="P2000">
        <f t="shared" si="125"/>
        <v>218.33</v>
      </c>
      <c r="Q2000" s="12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24"/>
        <v>1</v>
      </c>
      <c r="P2001">
        <f t="shared" si="125"/>
        <v>33.71</v>
      </c>
      <c r="Q2001" s="12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24"/>
        <v>13</v>
      </c>
      <c r="P2002">
        <f t="shared" si="125"/>
        <v>25</v>
      </c>
      <c r="Q2002" s="12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24"/>
        <v>382</v>
      </c>
      <c r="P2003">
        <f t="shared" si="125"/>
        <v>128.38999999999999</v>
      </c>
      <c r="Q2003" s="12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24"/>
        <v>217</v>
      </c>
      <c r="P2004">
        <f t="shared" si="125"/>
        <v>78.83</v>
      </c>
      <c r="Q2004" s="12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24"/>
        <v>312</v>
      </c>
      <c r="P2005">
        <f t="shared" si="125"/>
        <v>91.76</v>
      </c>
      <c r="Q2005" s="12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24"/>
        <v>234</v>
      </c>
      <c r="P2006">
        <f t="shared" si="125"/>
        <v>331.1</v>
      </c>
      <c r="Q2006" s="12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24"/>
        <v>124</v>
      </c>
      <c r="P2007">
        <f t="shared" si="125"/>
        <v>194.26</v>
      </c>
      <c r="Q2007" s="12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24"/>
        <v>248</v>
      </c>
      <c r="P2008">
        <f t="shared" si="125"/>
        <v>408.98</v>
      </c>
      <c r="Q2008" s="12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24"/>
        <v>116</v>
      </c>
      <c r="P2009">
        <f t="shared" si="125"/>
        <v>84.46</v>
      </c>
      <c r="Q2009" s="12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24"/>
        <v>117</v>
      </c>
      <c r="P2010">
        <f t="shared" si="125"/>
        <v>44.85</v>
      </c>
      <c r="Q2010" s="12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24"/>
        <v>305</v>
      </c>
      <c r="P2011">
        <f t="shared" si="125"/>
        <v>383.36</v>
      </c>
      <c r="Q2011" s="12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24"/>
        <v>320</v>
      </c>
      <c r="P2012">
        <f t="shared" si="125"/>
        <v>55.28</v>
      </c>
      <c r="Q2012" s="12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24"/>
        <v>820</v>
      </c>
      <c r="P2013">
        <f t="shared" si="125"/>
        <v>422.02</v>
      </c>
      <c r="Q2013" s="12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24"/>
        <v>235</v>
      </c>
      <c r="P2014">
        <f t="shared" si="125"/>
        <v>64.180000000000007</v>
      </c>
      <c r="Q2014" s="12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24"/>
        <v>495</v>
      </c>
      <c r="P2015">
        <f t="shared" si="125"/>
        <v>173.58</v>
      </c>
      <c r="Q2015" s="12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24"/>
        <v>7814</v>
      </c>
      <c r="P2016">
        <f t="shared" si="125"/>
        <v>88.6</v>
      </c>
      <c r="Q2016" s="12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24"/>
        <v>113</v>
      </c>
      <c r="P2017">
        <f t="shared" si="125"/>
        <v>50.22</v>
      </c>
      <c r="Q2017" s="12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24"/>
        <v>922</v>
      </c>
      <c r="P2018">
        <f t="shared" si="125"/>
        <v>192.39</v>
      </c>
      <c r="Q2018" s="12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24"/>
        <v>125</v>
      </c>
      <c r="P2019">
        <f t="shared" si="125"/>
        <v>73.42</v>
      </c>
      <c r="Q2019" s="12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24"/>
        <v>102</v>
      </c>
      <c r="P2020">
        <f t="shared" si="125"/>
        <v>147.68</v>
      </c>
      <c r="Q2020" s="12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24"/>
        <v>485</v>
      </c>
      <c r="P2021">
        <f t="shared" si="125"/>
        <v>108.97</v>
      </c>
      <c r="Q2021" s="12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24"/>
        <v>192</v>
      </c>
      <c r="P2022">
        <f t="shared" si="125"/>
        <v>23.65</v>
      </c>
      <c r="Q2022" s="12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24"/>
        <v>281</v>
      </c>
      <c r="P2023">
        <f t="shared" si="125"/>
        <v>147.94999999999999</v>
      </c>
      <c r="Q2023" s="12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24"/>
        <v>125</v>
      </c>
      <c r="P2024">
        <f t="shared" si="125"/>
        <v>385.04</v>
      </c>
      <c r="Q2024" s="12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24"/>
        <v>161</v>
      </c>
      <c r="P2025">
        <f t="shared" si="125"/>
        <v>457.39</v>
      </c>
      <c r="Q2025" s="12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24"/>
        <v>585</v>
      </c>
      <c r="P2026">
        <f t="shared" si="125"/>
        <v>222.99</v>
      </c>
      <c r="Q2026" s="12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24"/>
        <v>201</v>
      </c>
      <c r="P2027">
        <f t="shared" si="125"/>
        <v>220.74</v>
      </c>
      <c r="Q2027" s="12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24"/>
        <v>133</v>
      </c>
      <c r="P2028">
        <f t="shared" si="125"/>
        <v>73.5</v>
      </c>
      <c r="Q2028" s="12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24"/>
        <v>120</v>
      </c>
      <c r="P2029">
        <f t="shared" si="125"/>
        <v>223.1</v>
      </c>
      <c r="Q2029" s="12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24"/>
        <v>126</v>
      </c>
      <c r="P2030">
        <f t="shared" si="125"/>
        <v>47.91</v>
      </c>
      <c r="Q2030" s="12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24"/>
        <v>361</v>
      </c>
      <c r="P2031">
        <f t="shared" si="125"/>
        <v>96.06</v>
      </c>
      <c r="Q2031" s="12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24"/>
        <v>226</v>
      </c>
      <c r="P2032">
        <f t="shared" si="125"/>
        <v>118.61</v>
      </c>
      <c r="Q2032" s="12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24"/>
        <v>120</v>
      </c>
      <c r="P2033">
        <f t="shared" si="125"/>
        <v>118.45</v>
      </c>
      <c r="Q2033" s="12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24"/>
        <v>304</v>
      </c>
      <c r="P2034">
        <f t="shared" si="125"/>
        <v>143.21</v>
      </c>
      <c r="Q2034" s="12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24"/>
        <v>179</v>
      </c>
      <c r="P2035">
        <f t="shared" si="125"/>
        <v>282.72000000000003</v>
      </c>
      <c r="Q2035" s="12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24"/>
        <v>387</v>
      </c>
      <c r="P2036">
        <f t="shared" si="125"/>
        <v>593.94000000000005</v>
      </c>
      <c r="Q2036" s="12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24"/>
        <v>211</v>
      </c>
      <c r="P2037">
        <f t="shared" si="125"/>
        <v>262.16000000000003</v>
      </c>
      <c r="Q2037" s="12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24"/>
        <v>132</v>
      </c>
      <c r="P2038">
        <f t="shared" si="125"/>
        <v>46.58</v>
      </c>
      <c r="Q2038" s="12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24"/>
        <v>300</v>
      </c>
      <c r="P2039">
        <f t="shared" si="125"/>
        <v>70.040000000000006</v>
      </c>
      <c r="Q2039" s="12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24"/>
        <v>421</v>
      </c>
      <c r="P2040">
        <f t="shared" si="125"/>
        <v>164.91</v>
      </c>
      <c r="Q2040" s="12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24"/>
        <v>136</v>
      </c>
      <c r="P2041">
        <f t="shared" si="125"/>
        <v>449.26</v>
      </c>
      <c r="Q2041" s="12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24"/>
        <v>248</v>
      </c>
      <c r="P2042">
        <f t="shared" si="125"/>
        <v>27.47</v>
      </c>
      <c r="Q2042" s="12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24"/>
        <v>182</v>
      </c>
      <c r="P2043">
        <f t="shared" si="125"/>
        <v>143.97999999999999</v>
      </c>
      <c r="Q2043" s="12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24"/>
        <v>124</v>
      </c>
      <c r="P2044">
        <f t="shared" si="125"/>
        <v>88.24</v>
      </c>
      <c r="Q2044" s="12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24"/>
        <v>506</v>
      </c>
      <c r="P2045">
        <f t="shared" si="125"/>
        <v>36.33</v>
      </c>
      <c r="Q2045" s="12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24"/>
        <v>108</v>
      </c>
      <c r="P2046">
        <f t="shared" si="125"/>
        <v>90.18</v>
      </c>
      <c r="Q2046" s="12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24"/>
        <v>819</v>
      </c>
      <c r="P2047">
        <f t="shared" si="125"/>
        <v>152.62</v>
      </c>
      <c r="Q2047" s="12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24"/>
        <v>121</v>
      </c>
      <c r="P2048">
        <f t="shared" si="125"/>
        <v>55.81</v>
      </c>
      <c r="Q2048" s="12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24"/>
        <v>103</v>
      </c>
      <c r="P2049">
        <f t="shared" si="125"/>
        <v>227.85</v>
      </c>
      <c r="Q2049" s="12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28">ROUND(E2050/D2050*100, 0)</f>
        <v>148</v>
      </c>
      <c r="P2050">
        <f t="shared" si="125"/>
        <v>91.83</v>
      </c>
      <c r="Q2050" s="12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28"/>
        <v>120</v>
      </c>
      <c r="P2051">
        <f t="shared" ref="P2051:P2114" si="129">IFERROR(ROUND(E2051/L2051, 2),0)</f>
        <v>80.989999999999995</v>
      </c>
      <c r="Q2051" s="12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28"/>
        <v>473</v>
      </c>
      <c r="P2052">
        <f t="shared" si="129"/>
        <v>278.39</v>
      </c>
      <c r="Q2052" s="12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28"/>
        <v>130</v>
      </c>
      <c r="P2053">
        <f t="shared" si="129"/>
        <v>43.1</v>
      </c>
      <c r="Q2053" s="12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28"/>
        <v>353</v>
      </c>
      <c r="P2054">
        <f t="shared" si="129"/>
        <v>326.29000000000002</v>
      </c>
      <c r="Q2054" s="12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28"/>
        <v>101</v>
      </c>
      <c r="P2055">
        <f t="shared" si="129"/>
        <v>41.74</v>
      </c>
      <c r="Q2055" s="12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28"/>
        <v>114</v>
      </c>
      <c r="P2056">
        <f t="shared" si="129"/>
        <v>64.02</v>
      </c>
      <c r="Q2056" s="12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28"/>
        <v>167</v>
      </c>
      <c r="P2057">
        <f t="shared" si="129"/>
        <v>99.46</v>
      </c>
      <c r="Q2057" s="12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28"/>
        <v>153</v>
      </c>
      <c r="P2058">
        <f t="shared" si="129"/>
        <v>138.49</v>
      </c>
      <c r="Q2058" s="12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28"/>
        <v>202</v>
      </c>
      <c r="P2059">
        <f t="shared" si="129"/>
        <v>45.55</v>
      </c>
      <c r="Q2059" s="12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28"/>
        <v>168</v>
      </c>
      <c r="P2060">
        <f t="shared" si="129"/>
        <v>10.51</v>
      </c>
      <c r="Q2060" s="12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28"/>
        <v>143</v>
      </c>
      <c r="P2061">
        <f t="shared" si="129"/>
        <v>114.77</v>
      </c>
      <c r="Q2061" s="12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28"/>
        <v>196</v>
      </c>
      <c r="P2062">
        <f t="shared" si="129"/>
        <v>36</v>
      </c>
      <c r="Q2062" s="12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28"/>
        <v>108</v>
      </c>
      <c r="P2063">
        <f t="shared" si="129"/>
        <v>154.16999999999999</v>
      </c>
      <c r="Q2063" s="12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28"/>
        <v>115</v>
      </c>
      <c r="P2064">
        <f t="shared" si="129"/>
        <v>566.39</v>
      </c>
      <c r="Q2064" s="12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28"/>
        <v>148</v>
      </c>
      <c r="P2065">
        <f t="shared" si="129"/>
        <v>120.86</v>
      </c>
      <c r="Q2065" s="12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28"/>
        <v>191</v>
      </c>
      <c r="P2066">
        <f t="shared" si="129"/>
        <v>86.16</v>
      </c>
      <c r="Q2066" s="12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28"/>
        <v>199</v>
      </c>
      <c r="P2067">
        <f t="shared" si="129"/>
        <v>51.21</v>
      </c>
      <c r="Q2067" s="12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28"/>
        <v>219</v>
      </c>
      <c r="P2068">
        <f t="shared" si="129"/>
        <v>67.260000000000005</v>
      </c>
      <c r="Q2068" s="12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28"/>
        <v>127</v>
      </c>
      <c r="P2069">
        <f t="shared" si="129"/>
        <v>62.8</v>
      </c>
      <c r="Q2069" s="12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28"/>
        <v>105</v>
      </c>
      <c r="P2070">
        <f t="shared" si="129"/>
        <v>346.13</v>
      </c>
      <c r="Q2070" s="12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28"/>
        <v>128</v>
      </c>
      <c r="P2071">
        <f t="shared" si="129"/>
        <v>244.12</v>
      </c>
      <c r="Q2071" s="12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28"/>
        <v>317</v>
      </c>
      <c r="P2072">
        <f t="shared" si="129"/>
        <v>259.25</v>
      </c>
      <c r="Q2072" s="12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28"/>
        <v>281</v>
      </c>
      <c r="P2073">
        <f t="shared" si="129"/>
        <v>201.96</v>
      </c>
      <c r="Q2073" s="12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28"/>
        <v>111</v>
      </c>
      <c r="P2074">
        <f t="shared" si="129"/>
        <v>226.21</v>
      </c>
      <c r="Q2074" s="12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28"/>
        <v>153</v>
      </c>
      <c r="P2075">
        <f t="shared" si="129"/>
        <v>324.69</v>
      </c>
      <c r="Q2075" s="12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28"/>
        <v>103</v>
      </c>
      <c r="P2076">
        <f t="shared" si="129"/>
        <v>205</v>
      </c>
      <c r="Q2076" s="12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28"/>
        <v>1678</v>
      </c>
      <c r="P2077">
        <f t="shared" si="129"/>
        <v>20.47</v>
      </c>
      <c r="Q2077" s="12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28"/>
        <v>543</v>
      </c>
      <c r="P2078">
        <f t="shared" si="129"/>
        <v>116.35</v>
      </c>
      <c r="Q2078" s="12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28"/>
        <v>116</v>
      </c>
      <c r="P2079">
        <f t="shared" si="129"/>
        <v>307.2</v>
      </c>
      <c r="Q2079" s="12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28"/>
        <v>131</v>
      </c>
      <c r="P2080">
        <f t="shared" si="129"/>
        <v>546.69000000000005</v>
      </c>
      <c r="Q2080" s="12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28"/>
        <v>288</v>
      </c>
      <c r="P2081">
        <f t="shared" si="129"/>
        <v>47.47</v>
      </c>
      <c r="Q2081" s="12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28"/>
        <v>508</v>
      </c>
      <c r="P2082">
        <f t="shared" si="129"/>
        <v>101.56</v>
      </c>
      <c r="Q2082" s="12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28"/>
        <v>115</v>
      </c>
      <c r="P2083">
        <f t="shared" si="129"/>
        <v>72.91</v>
      </c>
      <c r="Q2083" s="12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28"/>
        <v>111</v>
      </c>
      <c r="P2084">
        <f t="shared" si="129"/>
        <v>43.71</v>
      </c>
      <c r="Q2084" s="12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28"/>
        <v>113</v>
      </c>
      <c r="P2085">
        <f t="shared" si="129"/>
        <v>34</v>
      </c>
      <c r="Q2085" s="12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28"/>
        <v>108</v>
      </c>
      <c r="P2086">
        <f t="shared" si="129"/>
        <v>70.650000000000006</v>
      </c>
      <c r="Q2086" s="12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28"/>
        <v>124</v>
      </c>
      <c r="P2087">
        <f t="shared" si="129"/>
        <v>89.3</v>
      </c>
      <c r="Q2087" s="12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28"/>
        <v>101</v>
      </c>
      <c r="P2088">
        <f t="shared" si="129"/>
        <v>115.09</v>
      </c>
      <c r="Q2088" s="12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28"/>
        <v>104</v>
      </c>
      <c r="P2089">
        <f t="shared" si="129"/>
        <v>62.12</v>
      </c>
      <c r="Q2089" s="12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28"/>
        <v>116</v>
      </c>
      <c r="P2090">
        <f t="shared" si="129"/>
        <v>46.2</v>
      </c>
      <c r="Q2090" s="12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28"/>
        <v>120</v>
      </c>
      <c r="P2091">
        <f t="shared" si="129"/>
        <v>48.55</v>
      </c>
      <c r="Q2091" s="12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28"/>
        <v>115</v>
      </c>
      <c r="P2092">
        <f t="shared" si="129"/>
        <v>57.52</v>
      </c>
      <c r="Q2092" s="12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28"/>
        <v>120</v>
      </c>
      <c r="P2093">
        <f t="shared" si="129"/>
        <v>88.15</v>
      </c>
      <c r="Q2093" s="12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28"/>
        <v>101</v>
      </c>
      <c r="P2094">
        <f t="shared" si="129"/>
        <v>110.49</v>
      </c>
      <c r="Q2094" s="12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28"/>
        <v>102</v>
      </c>
      <c r="P2095">
        <f t="shared" si="129"/>
        <v>66.83</v>
      </c>
      <c r="Q2095" s="12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28"/>
        <v>121</v>
      </c>
      <c r="P2096">
        <f t="shared" si="129"/>
        <v>58.6</v>
      </c>
      <c r="Q2096" s="12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28"/>
        <v>100</v>
      </c>
      <c r="P2097">
        <f t="shared" si="129"/>
        <v>113.64</v>
      </c>
      <c r="Q2097" s="12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28"/>
        <v>102</v>
      </c>
      <c r="P2098">
        <f t="shared" si="129"/>
        <v>43.57</v>
      </c>
      <c r="Q2098" s="12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28"/>
        <v>100</v>
      </c>
      <c r="P2099">
        <f t="shared" si="129"/>
        <v>78.95</v>
      </c>
      <c r="Q2099" s="12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28"/>
        <v>100</v>
      </c>
      <c r="P2100">
        <f t="shared" si="129"/>
        <v>188.13</v>
      </c>
      <c r="Q2100" s="12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28"/>
        <v>132</v>
      </c>
      <c r="P2101">
        <f t="shared" si="129"/>
        <v>63.03</v>
      </c>
      <c r="Q2101" s="12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28"/>
        <v>137</v>
      </c>
      <c r="P2102">
        <f t="shared" si="129"/>
        <v>30.37</v>
      </c>
      <c r="Q2102" s="12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28"/>
        <v>113</v>
      </c>
      <c r="P2103">
        <f t="shared" si="129"/>
        <v>51.48</v>
      </c>
      <c r="Q2103" s="12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28"/>
        <v>136</v>
      </c>
      <c r="P2104">
        <f t="shared" si="129"/>
        <v>35.79</v>
      </c>
      <c r="Q2104" s="12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28"/>
        <v>146</v>
      </c>
      <c r="P2105">
        <f t="shared" si="129"/>
        <v>98.82</v>
      </c>
      <c r="Q2105" s="12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28"/>
        <v>130</v>
      </c>
      <c r="P2106">
        <f t="shared" si="129"/>
        <v>28</v>
      </c>
      <c r="Q2106" s="12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28"/>
        <v>254</v>
      </c>
      <c r="P2107">
        <f t="shared" si="129"/>
        <v>51.31</v>
      </c>
      <c r="Q2107" s="12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28"/>
        <v>107</v>
      </c>
      <c r="P2108">
        <f t="shared" si="129"/>
        <v>53.52</v>
      </c>
      <c r="Q2108" s="12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28"/>
        <v>108</v>
      </c>
      <c r="P2109">
        <f t="shared" si="129"/>
        <v>37.15</v>
      </c>
      <c r="Q2109" s="12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28"/>
        <v>107</v>
      </c>
      <c r="P2110">
        <f t="shared" si="129"/>
        <v>89.9</v>
      </c>
      <c r="Q2110" s="12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28"/>
        <v>107</v>
      </c>
      <c r="P2111">
        <f t="shared" si="129"/>
        <v>106.53</v>
      </c>
      <c r="Q2111" s="12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28"/>
        <v>100</v>
      </c>
      <c r="P2112">
        <f t="shared" si="129"/>
        <v>52.82</v>
      </c>
      <c r="Q2112" s="12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28"/>
        <v>107</v>
      </c>
      <c r="P2113">
        <f t="shared" si="129"/>
        <v>54.62</v>
      </c>
      <c r="Q2113" s="12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32">ROUND(E2114/D2114*100, 0)</f>
        <v>100</v>
      </c>
      <c r="P2114">
        <f t="shared" si="129"/>
        <v>27.27</v>
      </c>
      <c r="Q2114" s="12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32"/>
        <v>105</v>
      </c>
      <c r="P2115">
        <f t="shared" ref="P2115:P2178" si="133">IFERROR(ROUND(E2115/L2115, 2),0)</f>
        <v>68.599999999999994</v>
      </c>
      <c r="Q2115" s="12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2"/>
        <v>105</v>
      </c>
      <c r="P2116">
        <f t="shared" si="133"/>
        <v>35.61</v>
      </c>
      <c r="Q2116" s="12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32"/>
        <v>226</v>
      </c>
      <c r="P2117">
        <f t="shared" si="133"/>
        <v>94.03</v>
      </c>
      <c r="Q2117" s="12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2"/>
        <v>101</v>
      </c>
      <c r="P2118">
        <f t="shared" si="133"/>
        <v>526.46</v>
      </c>
      <c r="Q2118" s="12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2"/>
        <v>148</v>
      </c>
      <c r="P2119">
        <f t="shared" si="133"/>
        <v>50.66</v>
      </c>
      <c r="Q2119" s="12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2"/>
        <v>135</v>
      </c>
      <c r="P2120">
        <f t="shared" si="133"/>
        <v>79.180000000000007</v>
      </c>
      <c r="Q2120" s="12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2"/>
        <v>101</v>
      </c>
      <c r="P2121">
        <f t="shared" si="133"/>
        <v>91.59</v>
      </c>
      <c r="Q2121" s="12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32"/>
        <v>101</v>
      </c>
      <c r="P2122">
        <f t="shared" si="133"/>
        <v>116.96</v>
      </c>
      <c r="Q2122" s="12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32"/>
        <v>1</v>
      </c>
      <c r="P2123">
        <f t="shared" si="133"/>
        <v>28.4</v>
      </c>
      <c r="Q2123" s="12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32"/>
        <v>0</v>
      </c>
      <c r="P2124">
        <f t="shared" si="133"/>
        <v>103.33</v>
      </c>
      <c r="Q2124" s="12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2"/>
        <v>10</v>
      </c>
      <c r="P2125">
        <f t="shared" si="133"/>
        <v>10</v>
      </c>
      <c r="Q2125" s="12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2"/>
        <v>10</v>
      </c>
      <c r="P2126">
        <f t="shared" si="133"/>
        <v>23</v>
      </c>
      <c r="Q2126" s="12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2"/>
        <v>1</v>
      </c>
      <c r="P2127">
        <f t="shared" si="133"/>
        <v>31.56</v>
      </c>
      <c r="Q2127" s="12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2"/>
        <v>0</v>
      </c>
      <c r="P2128">
        <f t="shared" si="133"/>
        <v>5</v>
      </c>
      <c r="Q2128" s="12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2"/>
        <v>29</v>
      </c>
      <c r="P2129">
        <f t="shared" si="133"/>
        <v>34.22</v>
      </c>
      <c r="Q2129" s="12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2"/>
        <v>0</v>
      </c>
      <c r="P2130">
        <f t="shared" si="133"/>
        <v>25</v>
      </c>
      <c r="Q2130" s="12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32"/>
        <v>12</v>
      </c>
      <c r="P2131">
        <f t="shared" si="133"/>
        <v>19.670000000000002</v>
      </c>
      <c r="Q2131" s="12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32"/>
        <v>0</v>
      </c>
      <c r="P2132">
        <f t="shared" si="133"/>
        <v>21.25</v>
      </c>
      <c r="Q2132" s="12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32"/>
        <v>5</v>
      </c>
      <c r="P2133">
        <f t="shared" si="133"/>
        <v>8.33</v>
      </c>
      <c r="Q2133" s="12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32"/>
        <v>2</v>
      </c>
      <c r="P2134">
        <f t="shared" si="133"/>
        <v>21.34</v>
      </c>
      <c r="Q2134" s="12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32"/>
        <v>2</v>
      </c>
      <c r="P2135">
        <f t="shared" si="133"/>
        <v>5.33</v>
      </c>
      <c r="Q2135" s="12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2"/>
        <v>2</v>
      </c>
      <c r="P2136">
        <f t="shared" si="133"/>
        <v>34.67</v>
      </c>
      <c r="Q2136" s="12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32"/>
        <v>10</v>
      </c>
      <c r="P2137">
        <f t="shared" si="133"/>
        <v>21.73</v>
      </c>
      <c r="Q2137" s="12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32"/>
        <v>0</v>
      </c>
      <c r="P2138">
        <f t="shared" si="133"/>
        <v>11.92</v>
      </c>
      <c r="Q2138" s="12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32"/>
        <v>28</v>
      </c>
      <c r="P2139">
        <f t="shared" si="133"/>
        <v>26.6</v>
      </c>
      <c r="Q2139" s="12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32"/>
        <v>13</v>
      </c>
      <c r="P2140">
        <f t="shared" si="133"/>
        <v>10.67</v>
      </c>
      <c r="Q2140" s="12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32"/>
        <v>5</v>
      </c>
      <c r="P2141">
        <f t="shared" si="133"/>
        <v>29.04</v>
      </c>
      <c r="Q2141" s="12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32"/>
        <v>0</v>
      </c>
      <c r="P2142">
        <f t="shared" si="133"/>
        <v>50.91</v>
      </c>
      <c r="Q2142" s="12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32"/>
        <v>0</v>
      </c>
      <c r="P2143">
        <f t="shared" si="133"/>
        <v>0</v>
      </c>
      <c r="Q2143" s="12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32"/>
        <v>6</v>
      </c>
      <c r="P2144">
        <f t="shared" si="133"/>
        <v>50.08</v>
      </c>
      <c r="Q2144" s="12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32"/>
        <v>11</v>
      </c>
      <c r="P2145">
        <f t="shared" si="133"/>
        <v>45</v>
      </c>
      <c r="Q2145" s="12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32"/>
        <v>2</v>
      </c>
      <c r="P2146">
        <f t="shared" si="133"/>
        <v>25.29</v>
      </c>
      <c r="Q2146" s="12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32"/>
        <v>30</v>
      </c>
      <c r="P2147">
        <f t="shared" si="133"/>
        <v>51.29</v>
      </c>
      <c r="Q2147" s="12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32"/>
        <v>0</v>
      </c>
      <c r="P2148">
        <f t="shared" si="133"/>
        <v>1</v>
      </c>
      <c r="Q2148" s="12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32"/>
        <v>1</v>
      </c>
      <c r="P2149">
        <f t="shared" si="133"/>
        <v>49.38</v>
      </c>
      <c r="Q2149" s="12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32"/>
        <v>2</v>
      </c>
      <c r="P2150">
        <f t="shared" si="133"/>
        <v>1</v>
      </c>
      <c r="Q2150" s="12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32"/>
        <v>0</v>
      </c>
      <c r="P2151">
        <f t="shared" si="133"/>
        <v>0</v>
      </c>
      <c r="Q2151" s="12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32"/>
        <v>1</v>
      </c>
      <c r="P2152">
        <f t="shared" si="133"/>
        <v>101.25</v>
      </c>
      <c r="Q2152" s="12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32"/>
        <v>0</v>
      </c>
      <c r="P2153">
        <f t="shared" si="133"/>
        <v>19.670000000000002</v>
      </c>
      <c r="Q2153" s="12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32"/>
        <v>0</v>
      </c>
      <c r="P2154">
        <f t="shared" si="133"/>
        <v>12.5</v>
      </c>
      <c r="Q2154" s="12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2"/>
        <v>0</v>
      </c>
      <c r="P2155">
        <f t="shared" si="133"/>
        <v>8.5</v>
      </c>
      <c r="Q2155" s="12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32"/>
        <v>1</v>
      </c>
      <c r="P2156">
        <f t="shared" si="133"/>
        <v>1</v>
      </c>
      <c r="Q2156" s="12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32"/>
        <v>2</v>
      </c>
      <c r="P2157">
        <f t="shared" si="133"/>
        <v>23</v>
      </c>
      <c r="Q2157" s="12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32"/>
        <v>3</v>
      </c>
      <c r="P2158">
        <f t="shared" si="133"/>
        <v>17.989999999999998</v>
      </c>
      <c r="Q2158" s="12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32"/>
        <v>28</v>
      </c>
      <c r="P2159">
        <f t="shared" si="133"/>
        <v>370.95</v>
      </c>
      <c r="Q2159" s="12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32"/>
        <v>7</v>
      </c>
      <c r="P2160">
        <f t="shared" si="133"/>
        <v>63.57</v>
      </c>
      <c r="Q2160" s="12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32"/>
        <v>1</v>
      </c>
      <c r="P2161">
        <f t="shared" si="133"/>
        <v>13</v>
      </c>
      <c r="Q2161" s="12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32"/>
        <v>1</v>
      </c>
      <c r="P2162">
        <f t="shared" si="133"/>
        <v>5.31</v>
      </c>
      <c r="Q2162" s="12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32"/>
        <v>116</v>
      </c>
      <c r="P2163">
        <f t="shared" si="133"/>
        <v>35.619999999999997</v>
      </c>
      <c r="Q2163" s="12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32"/>
        <v>112</v>
      </c>
      <c r="P2164">
        <f t="shared" si="133"/>
        <v>87.1</v>
      </c>
      <c r="Q2164" s="12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32"/>
        <v>132</v>
      </c>
      <c r="P2165">
        <f t="shared" si="133"/>
        <v>75.11</v>
      </c>
      <c r="Q2165" s="12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32"/>
        <v>103</v>
      </c>
      <c r="P2166">
        <f t="shared" si="133"/>
        <v>68.010000000000005</v>
      </c>
      <c r="Q2166" s="12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32"/>
        <v>139</v>
      </c>
      <c r="P2167">
        <f t="shared" si="133"/>
        <v>29.62</v>
      </c>
      <c r="Q2167" s="12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2"/>
        <v>147</v>
      </c>
      <c r="P2168">
        <f t="shared" si="133"/>
        <v>91.63</v>
      </c>
      <c r="Q2168" s="12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32"/>
        <v>120</v>
      </c>
      <c r="P2169">
        <f t="shared" si="133"/>
        <v>22.5</v>
      </c>
      <c r="Q2169" s="12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32"/>
        <v>122</v>
      </c>
      <c r="P2170">
        <f t="shared" si="133"/>
        <v>64.37</v>
      </c>
      <c r="Q2170" s="12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32"/>
        <v>100</v>
      </c>
      <c r="P2171">
        <f t="shared" si="133"/>
        <v>21.86</v>
      </c>
      <c r="Q2171" s="12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2"/>
        <v>181</v>
      </c>
      <c r="P2172">
        <f t="shared" si="133"/>
        <v>33.32</v>
      </c>
      <c r="Q2172" s="12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32"/>
        <v>106</v>
      </c>
      <c r="P2173">
        <f t="shared" si="133"/>
        <v>90.28</v>
      </c>
      <c r="Q2173" s="12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32"/>
        <v>100</v>
      </c>
      <c r="P2174">
        <f t="shared" si="133"/>
        <v>76.92</v>
      </c>
      <c r="Q2174" s="12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32"/>
        <v>127</v>
      </c>
      <c r="P2175">
        <f t="shared" si="133"/>
        <v>59.23</v>
      </c>
      <c r="Q2175" s="12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32"/>
        <v>103</v>
      </c>
      <c r="P2176">
        <f t="shared" si="133"/>
        <v>65.38</v>
      </c>
      <c r="Q2176" s="12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32"/>
        <v>250</v>
      </c>
      <c r="P2177">
        <f t="shared" si="133"/>
        <v>67.31</v>
      </c>
      <c r="Q2177" s="12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36">ROUND(E2178/D2178*100, 0)</f>
        <v>126</v>
      </c>
      <c r="P2178">
        <f t="shared" si="133"/>
        <v>88.75</v>
      </c>
      <c r="Q2178" s="12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36"/>
        <v>100</v>
      </c>
      <c r="P2179">
        <f t="shared" ref="P2179:P2242" si="137">IFERROR(ROUND(E2179/L2179, 2),0)</f>
        <v>65.87</v>
      </c>
      <c r="Q2179" s="12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36"/>
        <v>139</v>
      </c>
      <c r="P2180">
        <f t="shared" si="137"/>
        <v>40.35</v>
      </c>
      <c r="Q2180" s="12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36"/>
        <v>161</v>
      </c>
      <c r="P2181">
        <f t="shared" si="137"/>
        <v>76.86</v>
      </c>
      <c r="Q2181" s="12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36"/>
        <v>107</v>
      </c>
      <c r="P2182">
        <f t="shared" si="137"/>
        <v>68.709999999999994</v>
      </c>
      <c r="Q2182" s="12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36"/>
        <v>153</v>
      </c>
      <c r="P2183">
        <f t="shared" si="137"/>
        <v>57.77</v>
      </c>
      <c r="Q2183" s="12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36"/>
        <v>524</v>
      </c>
      <c r="P2184">
        <f t="shared" si="137"/>
        <v>44.17</v>
      </c>
      <c r="Q2184" s="12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36"/>
        <v>489</v>
      </c>
      <c r="P2185">
        <f t="shared" si="137"/>
        <v>31.57</v>
      </c>
      <c r="Q2185" s="12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36"/>
        <v>285</v>
      </c>
      <c r="P2186">
        <f t="shared" si="137"/>
        <v>107.05</v>
      </c>
      <c r="Q2186" s="12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36"/>
        <v>1857</v>
      </c>
      <c r="P2187">
        <f t="shared" si="137"/>
        <v>149.03</v>
      </c>
      <c r="Q2187" s="12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36"/>
        <v>110</v>
      </c>
      <c r="P2188">
        <f t="shared" si="137"/>
        <v>55.96</v>
      </c>
      <c r="Q2188" s="12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36"/>
        <v>1015</v>
      </c>
      <c r="P2189">
        <f t="shared" si="137"/>
        <v>56.97</v>
      </c>
      <c r="Q2189" s="12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36"/>
        <v>412</v>
      </c>
      <c r="P2190">
        <f t="shared" si="137"/>
        <v>44.06</v>
      </c>
      <c r="Q2190" s="12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36"/>
        <v>503</v>
      </c>
      <c r="P2191">
        <f t="shared" si="137"/>
        <v>68.63</v>
      </c>
      <c r="Q2191" s="12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36"/>
        <v>185</v>
      </c>
      <c r="P2192">
        <f t="shared" si="137"/>
        <v>65.319999999999993</v>
      </c>
      <c r="Q2192" s="12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36"/>
        <v>120</v>
      </c>
      <c r="P2193">
        <f t="shared" si="137"/>
        <v>35.92</v>
      </c>
      <c r="Q2193" s="12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36"/>
        <v>1081</v>
      </c>
      <c r="P2194">
        <f t="shared" si="137"/>
        <v>40.07</v>
      </c>
      <c r="Q2194" s="12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36"/>
        <v>452</v>
      </c>
      <c r="P2195">
        <f t="shared" si="137"/>
        <v>75.650000000000006</v>
      </c>
      <c r="Q2195" s="12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36"/>
        <v>537</v>
      </c>
      <c r="P2196">
        <f t="shared" si="137"/>
        <v>61.2</v>
      </c>
      <c r="Q2196" s="12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36"/>
        <v>120</v>
      </c>
      <c r="P2197">
        <f t="shared" si="137"/>
        <v>48.13</v>
      </c>
      <c r="Q2197" s="12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36"/>
        <v>114</v>
      </c>
      <c r="P2198">
        <f t="shared" si="137"/>
        <v>68.11</v>
      </c>
      <c r="Q2198" s="12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36"/>
        <v>951</v>
      </c>
      <c r="P2199">
        <f t="shared" si="137"/>
        <v>65.89</v>
      </c>
      <c r="Q2199" s="12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36"/>
        <v>133</v>
      </c>
      <c r="P2200">
        <f t="shared" si="137"/>
        <v>81.650000000000006</v>
      </c>
      <c r="Q2200" s="12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36"/>
        <v>147</v>
      </c>
      <c r="P2201">
        <f t="shared" si="137"/>
        <v>52.7</v>
      </c>
      <c r="Q2201" s="12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36"/>
        <v>542</v>
      </c>
      <c r="P2202">
        <f t="shared" si="137"/>
        <v>41.23</v>
      </c>
      <c r="Q2202" s="12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36"/>
        <v>383</v>
      </c>
      <c r="P2203">
        <f t="shared" si="137"/>
        <v>15.04</v>
      </c>
      <c r="Q2203" s="12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36"/>
        <v>704</v>
      </c>
      <c r="P2204">
        <f t="shared" si="137"/>
        <v>39.07</v>
      </c>
      <c r="Q2204" s="12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36"/>
        <v>110</v>
      </c>
      <c r="P2205">
        <f t="shared" si="137"/>
        <v>43.82</v>
      </c>
      <c r="Q2205" s="12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36"/>
        <v>133</v>
      </c>
      <c r="P2206">
        <f t="shared" si="137"/>
        <v>27.3</v>
      </c>
      <c r="Q2206" s="12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36"/>
        <v>152</v>
      </c>
      <c r="P2207">
        <f t="shared" si="137"/>
        <v>42.22</v>
      </c>
      <c r="Q2207" s="12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36"/>
        <v>103</v>
      </c>
      <c r="P2208">
        <f t="shared" si="137"/>
        <v>33.24</v>
      </c>
      <c r="Q2208" s="12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36"/>
        <v>100</v>
      </c>
      <c r="P2209">
        <f t="shared" si="137"/>
        <v>285.70999999999998</v>
      </c>
      <c r="Q2209" s="12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36"/>
        <v>102</v>
      </c>
      <c r="P2210">
        <f t="shared" si="137"/>
        <v>42.33</v>
      </c>
      <c r="Q2210" s="12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36"/>
        <v>151</v>
      </c>
      <c r="P2211">
        <f t="shared" si="137"/>
        <v>50.27</v>
      </c>
      <c r="Q2211" s="12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36"/>
        <v>111</v>
      </c>
      <c r="P2212">
        <f t="shared" si="137"/>
        <v>61.9</v>
      </c>
      <c r="Q2212" s="12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36"/>
        <v>196</v>
      </c>
      <c r="P2213">
        <f t="shared" si="137"/>
        <v>40.75</v>
      </c>
      <c r="Q2213" s="12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36"/>
        <v>114</v>
      </c>
      <c r="P2214">
        <f t="shared" si="137"/>
        <v>55.8</v>
      </c>
      <c r="Q2214" s="12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36"/>
        <v>200</v>
      </c>
      <c r="P2215">
        <f t="shared" si="137"/>
        <v>10</v>
      </c>
      <c r="Q2215" s="12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36"/>
        <v>293</v>
      </c>
      <c r="P2216">
        <f t="shared" si="137"/>
        <v>73.13</v>
      </c>
      <c r="Q2216" s="12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36"/>
        <v>156</v>
      </c>
      <c r="P2217">
        <f t="shared" si="137"/>
        <v>26.06</v>
      </c>
      <c r="Q2217" s="12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36"/>
        <v>106</v>
      </c>
      <c r="P2218">
        <f t="shared" si="137"/>
        <v>22.64</v>
      </c>
      <c r="Q2218" s="12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36"/>
        <v>101</v>
      </c>
      <c r="P2219">
        <f t="shared" si="137"/>
        <v>47.22</v>
      </c>
      <c r="Q2219" s="12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36"/>
        <v>123</v>
      </c>
      <c r="P2220">
        <f t="shared" si="137"/>
        <v>32.32</v>
      </c>
      <c r="Q2220" s="12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36"/>
        <v>102</v>
      </c>
      <c r="P2221">
        <f t="shared" si="137"/>
        <v>53.42</v>
      </c>
      <c r="Q2221" s="12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36"/>
        <v>101</v>
      </c>
      <c r="P2222">
        <f t="shared" si="137"/>
        <v>51.3</v>
      </c>
      <c r="Q2222" s="12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36"/>
        <v>108</v>
      </c>
      <c r="P2223">
        <f t="shared" si="137"/>
        <v>37.200000000000003</v>
      </c>
      <c r="Q2223" s="12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36"/>
        <v>163</v>
      </c>
      <c r="P2224">
        <f t="shared" si="137"/>
        <v>27.1</v>
      </c>
      <c r="Q2224" s="12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36"/>
        <v>106</v>
      </c>
      <c r="P2225">
        <f t="shared" si="137"/>
        <v>206.31</v>
      </c>
      <c r="Q2225" s="12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36"/>
        <v>243</v>
      </c>
      <c r="P2226">
        <f t="shared" si="137"/>
        <v>82.15</v>
      </c>
      <c r="Q2226" s="12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36"/>
        <v>945</v>
      </c>
      <c r="P2227">
        <f t="shared" si="137"/>
        <v>164.8</v>
      </c>
      <c r="Q2227" s="12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36"/>
        <v>108</v>
      </c>
      <c r="P2228">
        <f t="shared" si="137"/>
        <v>60.82</v>
      </c>
      <c r="Q2228" s="12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36"/>
        <v>157</v>
      </c>
      <c r="P2229">
        <f t="shared" si="137"/>
        <v>67.97</v>
      </c>
      <c r="Q2229" s="12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36"/>
        <v>1174</v>
      </c>
      <c r="P2230">
        <f t="shared" si="137"/>
        <v>81.56</v>
      </c>
      <c r="Q2230" s="12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36"/>
        <v>171</v>
      </c>
      <c r="P2231">
        <f t="shared" si="137"/>
        <v>25.43</v>
      </c>
      <c r="Q2231" s="12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36"/>
        <v>126</v>
      </c>
      <c r="P2232">
        <f t="shared" si="137"/>
        <v>21.5</v>
      </c>
      <c r="Q2232" s="12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36"/>
        <v>1212</v>
      </c>
      <c r="P2233">
        <f t="shared" si="137"/>
        <v>27.23</v>
      </c>
      <c r="Q2233" s="12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36"/>
        <v>496</v>
      </c>
      <c r="P2234">
        <f t="shared" si="137"/>
        <v>25.09</v>
      </c>
      <c r="Q2234" s="12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36"/>
        <v>332</v>
      </c>
      <c r="P2235">
        <f t="shared" si="137"/>
        <v>21.23</v>
      </c>
      <c r="Q2235" s="12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36"/>
        <v>1165</v>
      </c>
      <c r="P2236">
        <f t="shared" si="137"/>
        <v>41.61</v>
      </c>
      <c r="Q2236" s="12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36"/>
        <v>153</v>
      </c>
      <c r="P2237">
        <f t="shared" si="137"/>
        <v>135.59</v>
      </c>
      <c r="Q2237" s="12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36"/>
        <v>537</v>
      </c>
      <c r="P2238">
        <f t="shared" si="137"/>
        <v>22.12</v>
      </c>
      <c r="Q2238" s="12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36"/>
        <v>353</v>
      </c>
      <c r="P2239">
        <f t="shared" si="137"/>
        <v>64.63</v>
      </c>
      <c r="Q2239" s="12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36"/>
        <v>137</v>
      </c>
      <c r="P2240">
        <f t="shared" si="137"/>
        <v>69.569999999999993</v>
      </c>
      <c r="Q2240" s="12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36"/>
        <v>128</v>
      </c>
      <c r="P2241">
        <f t="shared" si="137"/>
        <v>75.13</v>
      </c>
      <c r="Q2241" s="12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40">ROUND(E2242/D2242*100, 0)</f>
        <v>271</v>
      </c>
      <c r="P2242">
        <f t="shared" si="137"/>
        <v>140.97999999999999</v>
      </c>
      <c r="Q2242" s="12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40"/>
        <v>806</v>
      </c>
      <c r="P2243">
        <f t="shared" ref="P2243:P2306" si="141">IFERROR(ROUND(E2243/L2243, 2),0)</f>
        <v>49.47</v>
      </c>
      <c r="Q2243" s="12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0"/>
        <v>1360</v>
      </c>
      <c r="P2244">
        <f t="shared" si="141"/>
        <v>53.87</v>
      </c>
      <c r="Q2244" s="12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40"/>
        <v>930250</v>
      </c>
      <c r="P2245">
        <f t="shared" si="141"/>
        <v>4.57</v>
      </c>
      <c r="Q2245" s="12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0"/>
        <v>377</v>
      </c>
      <c r="P2246">
        <f t="shared" si="141"/>
        <v>65</v>
      </c>
      <c r="Q2246" s="12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0"/>
        <v>2647</v>
      </c>
      <c r="P2247">
        <f t="shared" si="141"/>
        <v>53.48</v>
      </c>
      <c r="Q2247" s="12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0"/>
        <v>100</v>
      </c>
      <c r="P2248">
        <f t="shared" si="141"/>
        <v>43.91</v>
      </c>
      <c r="Q2248" s="12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0"/>
        <v>104</v>
      </c>
      <c r="P2249">
        <f t="shared" si="141"/>
        <v>50.85</v>
      </c>
      <c r="Q2249" s="12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40"/>
        <v>107</v>
      </c>
      <c r="P2250">
        <f t="shared" si="141"/>
        <v>58.63</v>
      </c>
      <c r="Q2250" s="12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40"/>
        <v>169</v>
      </c>
      <c r="P2251">
        <f t="shared" si="141"/>
        <v>32.82</v>
      </c>
      <c r="Q2251" s="12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40"/>
        <v>975</v>
      </c>
      <c r="P2252">
        <f t="shared" si="141"/>
        <v>426.93</v>
      </c>
      <c r="Q2252" s="12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0"/>
        <v>134</v>
      </c>
      <c r="P2253">
        <f t="shared" si="141"/>
        <v>23.81</v>
      </c>
      <c r="Q2253" s="12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0"/>
        <v>272</v>
      </c>
      <c r="P2254">
        <f t="shared" si="141"/>
        <v>98.41</v>
      </c>
      <c r="Q2254" s="12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0"/>
        <v>113</v>
      </c>
      <c r="P2255">
        <f t="shared" si="141"/>
        <v>107.32</v>
      </c>
      <c r="Q2255" s="12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0"/>
        <v>460</v>
      </c>
      <c r="P2256">
        <f t="shared" si="141"/>
        <v>11.67</v>
      </c>
      <c r="Q2256" s="12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0"/>
        <v>287</v>
      </c>
      <c r="P2257">
        <f t="shared" si="141"/>
        <v>41.78</v>
      </c>
      <c r="Q2257" s="12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0"/>
        <v>223</v>
      </c>
      <c r="P2258">
        <f t="shared" si="141"/>
        <v>21.38</v>
      </c>
      <c r="Q2258" s="12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0"/>
        <v>636</v>
      </c>
      <c r="P2259">
        <f t="shared" si="141"/>
        <v>94.1</v>
      </c>
      <c r="Q2259" s="12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0"/>
        <v>147</v>
      </c>
      <c r="P2260">
        <f t="shared" si="141"/>
        <v>15.72</v>
      </c>
      <c r="Q2260" s="12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0"/>
        <v>1867</v>
      </c>
      <c r="P2261">
        <f t="shared" si="141"/>
        <v>90.64</v>
      </c>
      <c r="Q2261" s="12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0"/>
        <v>327</v>
      </c>
      <c r="P2262">
        <f t="shared" si="141"/>
        <v>97.3</v>
      </c>
      <c r="Q2262" s="12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0"/>
        <v>780</v>
      </c>
      <c r="P2263">
        <f t="shared" si="141"/>
        <v>37.119999999999997</v>
      </c>
      <c r="Q2263" s="12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0"/>
        <v>154</v>
      </c>
      <c r="P2264">
        <f t="shared" si="141"/>
        <v>28.1</v>
      </c>
      <c r="Q2264" s="12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0"/>
        <v>116</v>
      </c>
      <c r="P2265">
        <f t="shared" si="141"/>
        <v>144.43</v>
      </c>
      <c r="Q2265" s="12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0"/>
        <v>180</v>
      </c>
      <c r="P2266">
        <f t="shared" si="141"/>
        <v>24.27</v>
      </c>
      <c r="Q2266" s="12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0"/>
        <v>299</v>
      </c>
      <c r="P2267">
        <f t="shared" si="141"/>
        <v>35.119999999999997</v>
      </c>
      <c r="Q2267" s="12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0"/>
        <v>320</v>
      </c>
      <c r="P2268">
        <f t="shared" si="141"/>
        <v>24.76</v>
      </c>
      <c r="Q2268" s="12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0"/>
        <v>381</v>
      </c>
      <c r="P2269">
        <f t="shared" si="141"/>
        <v>188.38</v>
      </c>
      <c r="Q2269" s="12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0"/>
        <v>103</v>
      </c>
      <c r="P2270">
        <f t="shared" si="141"/>
        <v>148.08000000000001</v>
      </c>
      <c r="Q2270" s="12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0"/>
        <v>1802</v>
      </c>
      <c r="P2271">
        <f t="shared" si="141"/>
        <v>49.93</v>
      </c>
      <c r="Q2271" s="12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0"/>
        <v>720</v>
      </c>
      <c r="P2272">
        <f t="shared" si="141"/>
        <v>107.82</v>
      </c>
      <c r="Q2272" s="12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0"/>
        <v>283</v>
      </c>
      <c r="P2273">
        <f t="shared" si="141"/>
        <v>42.63</v>
      </c>
      <c r="Q2273" s="12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40"/>
        <v>1357</v>
      </c>
      <c r="P2274">
        <f t="shared" si="141"/>
        <v>14.37</v>
      </c>
      <c r="Q2274" s="12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0"/>
        <v>220</v>
      </c>
      <c r="P2275">
        <f t="shared" si="141"/>
        <v>37.479999999999997</v>
      </c>
      <c r="Q2275" s="12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0"/>
        <v>120</v>
      </c>
      <c r="P2276">
        <f t="shared" si="141"/>
        <v>30.2</v>
      </c>
      <c r="Q2276" s="12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0"/>
        <v>408</v>
      </c>
      <c r="P2277">
        <f t="shared" si="141"/>
        <v>33.549999999999997</v>
      </c>
      <c r="Q2277" s="12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0"/>
        <v>106</v>
      </c>
      <c r="P2278">
        <f t="shared" si="141"/>
        <v>64.75</v>
      </c>
      <c r="Q2278" s="12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0"/>
        <v>141</v>
      </c>
      <c r="P2279">
        <f t="shared" si="141"/>
        <v>57.93</v>
      </c>
      <c r="Q2279" s="12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0"/>
        <v>271</v>
      </c>
      <c r="P2280">
        <f t="shared" si="141"/>
        <v>53.08</v>
      </c>
      <c r="Q2280" s="12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0"/>
        <v>154</v>
      </c>
      <c r="P2281">
        <f t="shared" si="141"/>
        <v>48.06</v>
      </c>
      <c r="Q2281" s="12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0"/>
        <v>404</v>
      </c>
      <c r="P2282">
        <f t="shared" si="141"/>
        <v>82.4</v>
      </c>
      <c r="Q2282" s="12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0"/>
        <v>185</v>
      </c>
      <c r="P2283">
        <f t="shared" si="141"/>
        <v>50.45</v>
      </c>
      <c r="Q2283" s="12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0"/>
        <v>185</v>
      </c>
      <c r="P2284">
        <f t="shared" si="141"/>
        <v>115.83</v>
      </c>
      <c r="Q2284" s="12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0"/>
        <v>101</v>
      </c>
      <c r="P2285">
        <f t="shared" si="141"/>
        <v>63.03</v>
      </c>
      <c r="Q2285" s="12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0"/>
        <v>106</v>
      </c>
      <c r="P2286">
        <f t="shared" si="141"/>
        <v>108.02</v>
      </c>
      <c r="Q2286" s="12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0"/>
        <v>121</v>
      </c>
      <c r="P2287">
        <f t="shared" si="141"/>
        <v>46.09</v>
      </c>
      <c r="Q2287" s="12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0"/>
        <v>100</v>
      </c>
      <c r="P2288">
        <f t="shared" si="141"/>
        <v>107.21</v>
      </c>
      <c r="Q2288" s="12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0"/>
        <v>120</v>
      </c>
      <c r="P2289">
        <f t="shared" si="141"/>
        <v>50.93</v>
      </c>
      <c r="Q2289" s="12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0"/>
        <v>100</v>
      </c>
      <c r="P2290">
        <f t="shared" si="141"/>
        <v>40.04</v>
      </c>
      <c r="Q2290" s="12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0"/>
        <v>107</v>
      </c>
      <c r="P2291">
        <f t="shared" si="141"/>
        <v>64.44</v>
      </c>
      <c r="Q2291" s="12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40"/>
        <v>104</v>
      </c>
      <c r="P2292">
        <f t="shared" si="141"/>
        <v>53.83</v>
      </c>
      <c r="Q2292" s="12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40"/>
        <v>173</v>
      </c>
      <c r="P2293">
        <f t="shared" si="141"/>
        <v>100.47</v>
      </c>
      <c r="Q2293" s="12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40"/>
        <v>107</v>
      </c>
      <c r="P2294">
        <f t="shared" si="141"/>
        <v>46.63</v>
      </c>
      <c r="Q2294" s="12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40"/>
        <v>108</v>
      </c>
      <c r="P2295">
        <f t="shared" si="141"/>
        <v>34.07</v>
      </c>
      <c r="Q2295" s="12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40"/>
        <v>146</v>
      </c>
      <c r="P2296">
        <f t="shared" si="141"/>
        <v>65.209999999999994</v>
      </c>
      <c r="Q2296" s="12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40"/>
        <v>125</v>
      </c>
      <c r="P2297">
        <f t="shared" si="141"/>
        <v>44.21</v>
      </c>
      <c r="Q2297" s="12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40"/>
        <v>149</v>
      </c>
      <c r="P2298">
        <f t="shared" si="141"/>
        <v>71.97</v>
      </c>
      <c r="Q2298" s="12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40"/>
        <v>101</v>
      </c>
      <c r="P2299">
        <f t="shared" si="141"/>
        <v>52.95</v>
      </c>
      <c r="Q2299" s="12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40"/>
        <v>105</v>
      </c>
      <c r="P2300">
        <f t="shared" si="141"/>
        <v>109.45</v>
      </c>
      <c r="Q2300" s="12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40"/>
        <v>350</v>
      </c>
      <c r="P2301">
        <f t="shared" si="141"/>
        <v>75.040000000000006</v>
      </c>
      <c r="Q2301" s="12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40"/>
        <v>101</v>
      </c>
      <c r="P2302">
        <f t="shared" si="141"/>
        <v>115.71</v>
      </c>
      <c r="Q2302" s="12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40"/>
        <v>134</v>
      </c>
      <c r="P2303">
        <f t="shared" si="141"/>
        <v>31.66</v>
      </c>
      <c r="Q2303" s="12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40"/>
        <v>171</v>
      </c>
      <c r="P2304">
        <f t="shared" si="141"/>
        <v>46.18</v>
      </c>
      <c r="Q2304" s="12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40"/>
        <v>109</v>
      </c>
      <c r="P2305">
        <f t="shared" si="141"/>
        <v>68.48</v>
      </c>
      <c r="Q2305" s="12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44">ROUND(E2306/D2306*100, 0)</f>
        <v>101</v>
      </c>
      <c r="P2306">
        <f t="shared" si="141"/>
        <v>53.47</v>
      </c>
      <c r="Q2306" s="12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44"/>
        <v>101</v>
      </c>
      <c r="P2307">
        <f t="shared" ref="P2307:P2370" si="145">IFERROR(ROUND(E2307/L2307, 2),0)</f>
        <v>109.11</v>
      </c>
      <c r="Q2307" s="12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44"/>
        <v>107</v>
      </c>
      <c r="P2308">
        <f t="shared" si="145"/>
        <v>51.19</v>
      </c>
      <c r="Q2308" s="12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44"/>
        <v>107</v>
      </c>
      <c r="P2309">
        <f t="shared" si="145"/>
        <v>27.94</v>
      </c>
      <c r="Q2309" s="12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44"/>
        <v>101</v>
      </c>
      <c r="P2310">
        <f t="shared" si="145"/>
        <v>82.5</v>
      </c>
      <c r="Q2310" s="12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44"/>
        <v>107</v>
      </c>
      <c r="P2311">
        <f t="shared" si="145"/>
        <v>59.82</v>
      </c>
      <c r="Q2311" s="12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44"/>
        <v>429</v>
      </c>
      <c r="P2312">
        <f t="shared" si="145"/>
        <v>64.819999999999993</v>
      </c>
      <c r="Q2312" s="12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44"/>
        <v>104</v>
      </c>
      <c r="P2313">
        <f t="shared" si="145"/>
        <v>90.1</v>
      </c>
      <c r="Q2313" s="12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44"/>
        <v>108</v>
      </c>
      <c r="P2314">
        <f t="shared" si="145"/>
        <v>40.96</v>
      </c>
      <c r="Q2314" s="12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44"/>
        <v>176</v>
      </c>
      <c r="P2315">
        <f t="shared" si="145"/>
        <v>56</v>
      </c>
      <c r="Q2315" s="12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44"/>
        <v>157</v>
      </c>
      <c r="P2316">
        <f t="shared" si="145"/>
        <v>37.67</v>
      </c>
      <c r="Q2316" s="12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44"/>
        <v>103</v>
      </c>
      <c r="P2317">
        <f t="shared" si="145"/>
        <v>40.08</v>
      </c>
      <c r="Q2317" s="12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44"/>
        <v>104</v>
      </c>
      <c r="P2318">
        <f t="shared" si="145"/>
        <v>78.03</v>
      </c>
      <c r="Q2318" s="12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44"/>
        <v>104</v>
      </c>
      <c r="P2319">
        <f t="shared" si="145"/>
        <v>18.91</v>
      </c>
      <c r="Q2319" s="12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44"/>
        <v>121</v>
      </c>
      <c r="P2320">
        <f t="shared" si="145"/>
        <v>37.130000000000003</v>
      </c>
      <c r="Q2320" s="12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44"/>
        <v>108</v>
      </c>
      <c r="P2321">
        <f t="shared" si="145"/>
        <v>41.96</v>
      </c>
      <c r="Q2321" s="12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44"/>
        <v>109</v>
      </c>
      <c r="P2322">
        <f t="shared" si="145"/>
        <v>61.04</v>
      </c>
      <c r="Q2322" s="12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44"/>
        <v>39</v>
      </c>
      <c r="P2323">
        <f t="shared" si="145"/>
        <v>64.53</v>
      </c>
      <c r="Q2323" s="12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44"/>
        <v>3</v>
      </c>
      <c r="P2324">
        <f t="shared" si="145"/>
        <v>21.25</v>
      </c>
      <c r="Q2324" s="12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44"/>
        <v>48</v>
      </c>
      <c r="P2325">
        <f t="shared" si="145"/>
        <v>30</v>
      </c>
      <c r="Q2325" s="12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44"/>
        <v>21</v>
      </c>
      <c r="P2326">
        <f t="shared" si="145"/>
        <v>25.49</v>
      </c>
      <c r="Q2326" s="12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44"/>
        <v>8</v>
      </c>
      <c r="P2327">
        <f t="shared" si="145"/>
        <v>11.43</v>
      </c>
      <c r="Q2327" s="12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44"/>
        <v>1</v>
      </c>
      <c r="P2328">
        <f t="shared" si="145"/>
        <v>108</v>
      </c>
      <c r="Q2328" s="12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44"/>
        <v>526</v>
      </c>
      <c r="P2329">
        <f t="shared" si="145"/>
        <v>54.88</v>
      </c>
      <c r="Q2329" s="12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44"/>
        <v>254</v>
      </c>
      <c r="P2330">
        <f t="shared" si="145"/>
        <v>47.38</v>
      </c>
      <c r="Q2330" s="12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44"/>
        <v>106</v>
      </c>
      <c r="P2331">
        <f t="shared" si="145"/>
        <v>211.84</v>
      </c>
      <c r="Q2331" s="12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44"/>
        <v>102</v>
      </c>
      <c r="P2332">
        <f t="shared" si="145"/>
        <v>219.93</v>
      </c>
      <c r="Q2332" s="12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44"/>
        <v>144</v>
      </c>
      <c r="P2333">
        <f t="shared" si="145"/>
        <v>40.799999999999997</v>
      </c>
      <c r="Q2333" s="12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44"/>
        <v>106</v>
      </c>
      <c r="P2334">
        <f t="shared" si="145"/>
        <v>75.5</v>
      </c>
      <c r="Q2334" s="12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44"/>
        <v>212</v>
      </c>
      <c r="P2335">
        <f t="shared" si="145"/>
        <v>13.54</v>
      </c>
      <c r="Q2335" s="12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44"/>
        <v>102</v>
      </c>
      <c r="P2336">
        <f t="shared" si="145"/>
        <v>60.87</v>
      </c>
      <c r="Q2336" s="12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44"/>
        <v>102</v>
      </c>
      <c r="P2337">
        <f t="shared" si="145"/>
        <v>115.69</v>
      </c>
      <c r="Q2337" s="12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44"/>
        <v>521</v>
      </c>
      <c r="P2338">
        <f t="shared" si="145"/>
        <v>48.1</v>
      </c>
      <c r="Q2338" s="12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44"/>
        <v>111</v>
      </c>
      <c r="P2339">
        <f t="shared" si="145"/>
        <v>74.180000000000007</v>
      </c>
      <c r="Q2339" s="12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44"/>
        <v>101</v>
      </c>
      <c r="P2340">
        <f t="shared" si="145"/>
        <v>123.35</v>
      </c>
      <c r="Q2340" s="12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44"/>
        <v>294</v>
      </c>
      <c r="P2341">
        <f t="shared" si="145"/>
        <v>66.62</v>
      </c>
      <c r="Q2341" s="12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44"/>
        <v>106</v>
      </c>
      <c r="P2342">
        <f t="shared" si="145"/>
        <v>104.99</v>
      </c>
      <c r="Q2342" s="12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44"/>
        <v>0</v>
      </c>
      <c r="P2343">
        <f t="shared" si="145"/>
        <v>0</v>
      </c>
      <c r="Q2343" s="12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44"/>
        <v>0</v>
      </c>
      <c r="P2344">
        <f t="shared" si="145"/>
        <v>0</v>
      </c>
      <c r="Q2344" s="12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44"/>
        <v>3</v>
      </c>
      <c r="P2345">
        <f t="shared" si="145"/>
        <v>300</v>
      </c>
      <c r="Q2345" s="12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44"/>
        <v>0</v>
      </c>
      <c r="P2346">
        <f t="shared" si="145"/>
        <v>1</v>
      </c>
      <c r="Q2346" s="12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44"/>
        <v>0</v>
      </c>
      <c r="P2347">
        <f t="shared" si="145"/>
        <v>0</v>
      </c>
      <c r="Q2347" s="12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44"/>
        <v>0</v>
      </c>
      <c r="P2348">
        <f t="shared" si="145"/>
        <v>13</v>
      </c>
      <c r="Q2348" s="12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44"/>
        <v>2</v>
      </c>
      <c r="P2349">
        <f t="shared" si="145"/>
        <v>15</v>
      </c>
      <c r="Q2349" s="12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44"/>
        <v>0</v>
      </c>
      <c r="P2350">
        <f t="shared" si="145"/>
        <v>54</v>
      </c>
      <c r="Q2350" s="12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44"/>
        <v>0</v>
      </c>
      <c r="P2351">
        <f t="shared" si="145"/>
        <v>0</v>
      </c>
      <c r="Q2351" s="12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44"/>
        <v>0</v>
      </c>
      <c r="P2352">
        <f t="shared" si="145"/>
        <v>0</v>
      </c>
      <c r="Q2352" s="12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44"/>
        <v>1</v>
      </c>
      <c r="P2353">
        <f t="shared" si="145"/>
        <v>15.43</v>
      </c>
      <c r="Q2353" s="12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44"/>
        <v>0</v>
      </c>
      <c r="P2354">
        <f t="shared" si="145"/>
        <v>0</v>
      </c>
      <c r="Q2354" s="12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44"/>
        <v>0</v>
      </c>
      <c r="P2355">
        <f t="shared" si="145"/>
        <v>0</v>
      </c>
      <c r="Q2355" s="12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44"/>
        <v>0</v>
      </c>
      <c r="P2356">
        <f t="shared" si="145"/>
        <v>25</v>
      </c>
      <c r="Q2356" s="12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44"/>
        <v>1</v>
      </c>
      <c r="P2357">
        <f t="shared" si="145"/>
        <v>27.5</v>
      </c>
      <c r="Q2357" s="12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44"/>
        <v>0</v>
      </c>
      <c r="P2358">
        <f t="shared" si="145"/>
        <v>0</v>
      </c>
      <c r="Q2358" s="12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44"/>
        <v>0</v>
      </c>
      <c r="P2359">
        <f t="shared" si="145"/>
        <v>0</v>
      </c>
      <c r="Q2359" s="12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44"/>
        <v>0</v>
      </c>
      <c r="P2360">
        <f t="shared" si="145"/>
        <v>0</v>
      </c>
      <c r="Q2360" s="12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44"/>
        <v>15</v>
      </c>
      <c r="P2361">
        <f t="shared" si="145"/>
        <v>367</v>
      </c>
      <c r="Q2361" s="12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44"/>
        <v>0</v>
      </c>
      <c r="P2362">
        <f t="shared" si="145"/>
        <v>2</v>
      </c>
      <c r="Q2362" s="12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44"/>
        <v>0</v>
      </c>
      <c r="P2363">
        <f t="shared" si="145"/>
        <v>0</v>
      </c>
      <c r="Q2363" s="12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44"/>
        <v>29</v>
      </c>
      <c r="P2364">
        <f t="shared" si="145"/>
        <v>60</v>
      </c>
      <c r="Q2364" s="12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44"/>
        <v>0</v>
      </c>
      <c r="P2365">
        <f t="shared" si="145"/>
        <v>0</v>
      </c>
      <c r="Q2365" s="12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44"/>
        <v>0</v>
      </c>
      <c r="P2366">
        <f t="shared" si="145"/>
        <v>0</v>
      </c>
      <c r="Q2366" s="12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44"/>
        <v>0</v>
      </c>
      <c r="P2367">
        <f t="shared" si="145"/>
        <v>0</v>
      </c>
      <c r="Q2367" s="12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44"/>
        <v>11</v>
      </c>
      <c r="P2368">
        <f t="shared" si="145"/>
        <v>97.41</v>
      </c>
      <c r="Q2368" s="12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44"/>
        <v>1</v>
      </c>
      <c r="P2369">
        <f t="shared" si="145"/>
        <v>47.86</v>
      </c>
      <c r="Q2369" s="12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48">ROUND(E2370/D2370*100, 0)</f>
        <v>0</v>
      </c>
      <c r="P2370">
        <f t="shared" si="145"/>
        <v>50</v>
      </c>
      <c r="Q2370" s="12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48"/>
        <v>0</v>
      </c>
      <c r="P2371">
        <f t="shared" ref="P2371:P2434" si="149">IFERROR(ROUND(E2371/L2371, 2),0)</f>
        <v>0</v>
      </c>
      <c r="Q2371" s="12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48"/>
        <v>0</v>
      </c>
      <c r="P2372">
        <f t="shared" si="149"/>
        <v>20.5</v>
      </c>
      <c r="Q2372" s="12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48"/>
        <v>0</v>
      </c>
      <c r="P2373">
        <f t="shared" si="149"/>
        <v>0</v>
      </c>
      <c r="Q2373" s="12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48"/>
        <v>3</v>
      </c>
      <c r="P2374">
        <f t="shared" si="149"/>
        <v>30</v>
      </c>
      <c r="Q2374" s="12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48"/>
        <v>0</v>
      </c>
      <c r="P2375">
        <f t="shared" si="149"/>
        <v>50</v>
      </c>
      <c r="Q2375" s="12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48"/>
        <v>0</v>
      </c>
      <c r="P2376">
        <f t="shared" si="149"/>
        <v>10</v>
      </c>
      <c r="Q2376" s="12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48"/>
        <v>0</v>
      </c>
      <c r="P2377">
        <f t="shared" si="149"/>
        <v>0</v>
      </c>
      <c r="Q2377" s="12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48"/>
        <v>11</v>
      </c>
      <c r="P2378">
        <f t="shared" si="149"/>
        <v>81.58</v>
      </c>
      <c r="Q2378" s="12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48"/>
        <v>0</v>
      </c>
      <c r="P2379">
        <f t="shared" si="149"/>
        <v>0</v>
      </c>
      <c r="Q2379" s="12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48"/>
        <v>0</v>
      </c>
      <c r="P2380">
        <f t="shared" si="149"/>
        <v>0</v>
      </c>
      <c r="Q2380" s="12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48"/>
        <v>0</v>
      </c>
      <c r="P2381">
        <f t="shared" si="149"/>
        <v>0</v>
      </c>
      <c r="Q2381" s="12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48"/>
        <v>0</v>
      </c>
      <c r="P2382">
        <f t="shared" si="149"/>
        <v>18.329999999999998</v>
      </c>
      <c r="Q2382" s="12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48"/>
        <v>2</v>
      </c>
      <c r="P2383">
        <f t="shared" si="149"/>
        <v>224.43</v>
      </c>
      <c r="Q2383" s="12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48"/>
        <v>3</v>
      </c>
      <c r="P2384">
        <f t="shared" si="149"/>
        <v>37.5</v>
      </c>
      <c r="Q2384" s="12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48"/>
        <v>4</v>
      </c>
      <c r="P2385">
        <f t="shared" si="149"/>
        <v>145</v>
      </c>
      <c r="Q2385" s="12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48"/>
        <v>1</v>
      </c>
      <c r="P2386">
        <f t="shared" si="149"/>
        <v>1</v>
      </c>
      <c r="Q2386" s="12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48"/>
        <v>1</v>
      </c>
      <c r="P2387">
        <f t="shared" si="149"/>
        <v>112.57</v>
      </c>
      <c r="Q2387" s="12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48"/>
        <v>0</v>
      </c>
      <c r="P2388">
        <f t="shared" si="149"/>
        <v>0</v>
      </c>
      <c r="Q2388" s="12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48"/>
        <v>1</v>
      </c>
      <c r="P2389">
        <f t="shared" si="149"/>
        <v>342</v>
      </c>
      <c r="Q2389" s="12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48"/>
        <v>1</v>
      </c>
      <c r="P2390">
        <f t="shared" si="149"/>
        <v>57.88</v>
      </c>
      <c r="Q2390" s="12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48"/>
        <v>0</v>
      </c>
      <c r="P2391">
        <f t="shared" si="149"/>
        <v>30</v>
      </c>
      <c r="Q2391" s="12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48"/>
        <v>0</v>
      </c>
      <c r="P2392">
        <f t="shared" si="149"/>
        <v>0</v>
      </c>
      <c r="Q2392" s="12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48"/>
        <v>0</v>
      </c>
      <c r="P2393">
        <f t="shared" si="149"/>
        <v>25</v>
      </c>
      <c r="Q2393" s="12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48"/>
        <v>0</v>
      </c>
      <c r="P2394">
        <f t="shared" si="149"/>
        <v>0</v>
      </c>
      <c r="Q2394" s="12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48"/>
        <v>0</v>
      </c>
      <c r="P2395">
        <f t="shared" si="149"/>
        <v>50</v>
      </c>
      <c r="Q2395" s="12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48"/>
        <v>0</v>
      </c>
      <c r="P2396">
        <f t="shared" si="149"/>
        <v>1.5</v>
      </c>
      <c r="Q2396" s="12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48"/>
        <v>0</v>
      </c>
      <c r="P2397">
        <f t="shared" si="149"/>
        <v>0</v>
      </c>
      <c r="Q2397" s="12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48"/>
        <v>0</v>
      </c>
      <c r="P2398">
        <f t="shared" si="149"/>
        <v>10</v>
      </c>
      <c r="Q2398" s="12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48"/>
        <v>0</v>
      </c>
      <c r="P2399">
        <f t="shared" si="149"/>
        <v>0</v>
      </c>
      <c r="Q2399" s="12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48"/>
        <v>0</v>
      </c>
      <c r="P2400">
        <f t="shared" si="149"/>
        <v>0</v>
      </c>
      <c r="Q2400" s="12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48"/>
        <v>0</v>
      </c>
      <c r="P2401">
        <f t="shared" si="149"/>
        <v>0</v>
      </c>
      <c r="Q2401" s="12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48"/>
        <v>0</v>
      </c>
      <c r="P2402">
        <f t="shared" si="149"/>
        <v>0</v>
      </c>
      <c r="Q2402" s="12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48"/>
        <v>1</v>
      </c>
      <c r="P2403">
        <f t="shared" si="149"/>
        <v>22.33</v>
      </c>
      <c r="Q2403" s="12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48"/>
        <v>0</v>
      </c>
      <c r="P2404">
        <f t="shared" si="149"/>
        <v>52</v>
      </c>
      <c r="Q2404" s="12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48"/>
        <v>17</v>
      </c>
      <c r="P2405">
        <f t="shared" si="149"/>
        <v>16.829999999999998</v>
      </c>
      <c r="Q2405" s="12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48"/>
        <v>0</v>
      </c>
      <c r="P2406">
        <f t="shared" si="149"/>
        <v>0</v>
      </c>
      <c r="Q2406" s="12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48"/>
        <v>23</v>
      </c>
      <c r="P2407">
        <f t="shared" si="149"/>
        <v>56.3</v>
      </c>
      <c r="Q2407" s="12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48"/>
        <v>41</v>
      </c>
      <c r="P2408">
        <f t="shared" si="149"/>
        <v>84.06</v>
      </c>
      <c r="Q2408" s="12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48"/>
        <v>25</v>
      </c>
      <c r="P2409">
        <f t="shared" si="149"/>
        <v>168.39</v>
      </c>
      <c r="Q2409" s="12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48"/>
        <v>0</v>
      </c>
      <c r="P2410">
        <f t="shared" si="149"/>
        <v>15</v>
      </c>
      <c r="Q2410" s="12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48"/>
        <v>2</v>
      </c>
      <c r="P2411">
        <f t="shared" si="149"/>
        <v>76.67</v>
      </c>
      <c r="Q2411" s="12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48"/>
        <v>0</v>
      </c>
      <c r="P2412">
        <f t="shared" si="149"/>
        <v>0</v>
      </c>
      <c r="Q2412" s="12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48"/>
        <v>1</v>
      </c>
      <c r="P2413">
        <f t="shared" si="149"/>
        <v>50.33</v>
      </c>
      <c r="Q2413" s="12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48"/>
        <v>0</v>
      </c>
      <c r="P2414">
        <f t="shared" si="149"/>
        <v>0</v>
      </c>
      <c r="Q2414" s="12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48"/>
        <v>1</v>
      </c>
      <c r="P2415">
        <f t="shared" si="149"/>
        <v>8.33</v>
      </c>
      <c r="Q2415" s="12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48"/>
        <v>3</v>
      </c>
      <c r="P2416">
        <f t="shared" si="149"/>
        <v>35.380000000000003</v>
      </c>
      <c r="Q2416" s="12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48"/>
        <v>1</v>
      </c>
      <c r="P2417">
        <f t="shared" si="149"/>
        <v>55.83</v>
      </c>
      <c r="Q2417" s="12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48"/>
        <v>0</v>
      </c>
      <c r="P2418">
        <f t="shared" si="149"/>
        <v>5</v>
      </c>
      <c r="Q2418" s="12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48"/>
        <v>0</v>
      </c>
      <c r="P2419">
        <f t="shared" si="149"/>
        <v>0</v>
      </c>
      <c r="Q2419" s="12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48"/>
        <v>0</v>
      </c>
      <c r="P2420">
        <f t="shared" si="149"/>
        <v>1</v>
      </c>
      <c r="Q2420" s="12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48"/>
        <v>0</v>
      </c>
      <c r="P2421">
        <f t="shared" si="149"/>
        <v>0</v>
      </c>
      <c r="Q2421" s="12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48"/>
        <v>15</v>
      </c>
      <c r="P2422">
        <f t="shared" si="149"/>
        <v>69.47</v>
      </c>
      <c r="Q2422" s="12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48"/>
        <v>0</v>
      </c>
      <c r="P2423">
        <f t="shared" si="149"/>
        <v>1</v>
      </c>
      <c r="Q2423" s="12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48"/>
        <v>0</v>
      </c>
      <c r="P2424">
        <f t="shared" si="149"/>
        <v>1</v>
      </c>
      <c r="Q2424" s="12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48"/>
        <v>0</v>
      </c>
      <c r="P2425">
        <f t="shared" si="149"/>
        <v>8</v>
      </c>
      <c r="Q2425" s="12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48"/>
        <v>1</v>
      </c>
      <c r="P2426">
        <f t="shared" si="149"/>
        <v>34.44</v>
      </c>
      <c r="Q2426" s="12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48"/>
        <v>0</v>
      </c>
      <c r="P2427">
        <f t="shared" si="149"/>
        <v>1</v>
      </c>
      <c r="Q2427" s="12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48"/>
        <v>0</v>
      </c>
      <c r="P2428">
        <f t="shared" si="149"/>
        <v>0</v>
      </c>
      <c r="Q2428" s="12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48"/>
        <v>0</v>
      </c>
      <c r="P2429">
        <f t="shared" si="149"/>
        <v>1</v>
      </c>
      <c r="Q2429" s="12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48"/>
        <v>0</v>
      </c>
      <c r="P2430">
        <f t="shared" si="149"/>
        <v>1</v>
      </c>
      <c r="Q2430" s="12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48"/>
        <v>1</v>
      </c>
      <c r="P2431">
        <f t="shared" si="149"/>
        <v>501.25</v>
      </c>
      <c r="Q2431" s="12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48"/>
        <v>1</v>
      </c>
      <c r="P2432">
        <f t="shared" si="149"/>
        <v>10.5</v>
      </c>
      <c r="Q2432" s="12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48"/>
        <v>0</v>
      </c>
      <c r="P2433">
        <f t="shared" si="149"/>
        <v>1</v>
      </c>
      <c r="Q2433" s="12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52">ROUND(E2434/D2434*100, 0)</f>
        <v>0</v>
      </c>
      <c r="P2434">
        <f t="shared" si="149"/>
        <v>1</v>
      </c>
      <c r="Q2434" s="12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52"/>
        <v>0</v>
      </c>
      <c r="P2435">
        <f t="shared" ref="P2435:P2498" si="153">IFERROR(ROUND(E2435/L2435, 2),0)</f>
        <v>0</v>
      </c>
      <c r="Q2435" s="12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52"/>
        <v>0</v>
      </c>
      <c r="P2436">
        <f t="shared" si="153"/>
        <v>13</v>
      </c>
      <c r="Q2436" s="12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52"/>
        <v>0</v>
      </c>
      <c r="P2437">
        <f t="shared" si="153"/>
        <v>306</v>
      </c>
      <c r="Q2437" s="12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52"/>
        <v>0</v>
      </c>
      <c r="P2438">
        <f t="shared" si="153"/>
        <v>22.5</v>
      </c>
      <c r="Q2438" s="12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52"/>
        <v>0</v>
      </c>
      <c r="P2439">
        <f t="shared" si="153"/>
        <v>0</v>
      </c>
      <c r="Q2439" s="12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52"/>
        <v>0</v>
      </c>
      <c r="P2440">
        <f t="shared" si="153"/>
        <v>50</v>
      </c>
      <c r="Q2440" s="12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52"/>
        <v>0</v>
      </c>
      <c r="P2441">
        <f t="shared" si="153"/>
        <v>0</v>
      </c>
      <c r="Q2441" s="12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52"/>
        <v>0</v>
      </c>
      <c r="P2442">
        <f t="shared" si="153"/>
        <v>5</v>
      </c>
      <c r="Q2442" s="12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52"/>
        <v>108</v>
      </c>
      <c r="P2443">
        <f t="shared" si="153"/>
        <v>74.23</v>
      </c>
      <c r="Q2443" s="12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52"/>
        <v>126</v>
      </c>
      <c r="P2444">
        <f t="shared" si="153"/>
        <v>81.25</v>
      </c>
      <c r="Q2444" s="12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52"/>
        <v>203</v>
      </c>
      <c r="P2445">
        <f t="shared" si="153"/>
        <v>130.22999999999999</v>
      </c>
      <c r="Q2445" s="12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52"/>
        <v>109</v>
      </c>
      <c r="P2446">
        <f t="shared" si="153"/>
        <v>53.41</v>
      </c>
      <c r="Q2446" s="12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52"/>
        <v>173</v>
      </c>
      <c r="P2447">
        <f t="shared" si="153"/>
        <v>75.13</v>
      </c>
      <c r="Q2447" s="12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52"/>
        <v>168</v>
      </c>
      <c r="P2448">
        <f t="shared" si="153"/>
        <v>75.67</v>
      </c>
      <c r="Q2448" s="12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52"/>
        <v>427</v>
      </c>
      <c r="P2449">
        <f t="shared" si="153"/>
        <v>31.69</v>
      </c>
      <c r="Q2449" s="12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52"/>
        <v>108</v>
      </c>
      <c r="P2450">
        <f t="shared" si="153"/>
        <v>47.78</v>
      </c>
      <c r="Q2450" s="12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52"/>
        <v>108</v>
      </c>
      <c r="P2451">
        <f t="shared" si="153"/>
        <v>90</v>
      </c>
      <c r="Q2451" s="12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52"/>
        <v>102</v>
      </c>
      <c r="P2452">
        <f t="shared" si="153"/>
        <v>149.31</v>
      </c>
      <c r="Q2452" s="12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52"/>
        <v>115</v>
      </c>
      <c r="P2453">
        <f t="shared" si="153"/>
        <v>62.07</v>
      </c>
      <c r="Q2453" s="12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52"/>
        <v>134</v>
      </c>
      <c r="P2454">
        <f t="shared" si="153"/>
        <v>53.4</v>
      </c>
      <c r="Q2454" s="12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52"/>
        <v>155</v>
      </c>
      <c r="P2455">
        <f t="shared" si="153"/>
        <v>69.27</v>
      </c>
      <c r="Q2455" s="12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52"/>
        <v>101</v>
      </c>
      <c r="P2456">
        <f t="shared" si="153"/>
        <v>271.51</v>
      </c>
      <c r="Q2456" s="12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52"/>
        <v>182</v>
      </c>
      <c r="P2457">
        <f t="shared" si="153"/>
        <v>34.130000000000003</v>
      </c>
      <c r="Q2457" s="12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52"/>
        <v>181</v>
      </c>
      <c r="P2458">
        <f t="shared" si="153"/>
        <v>40.49</v>
      </c>
      <c r="Q2458" s="12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52"/>
        <v>102</v>
      </c>
      <c r="P2459">
        <f t="shared" si="153"/>
        <v>189.76</v>
      </c>
      <c r="Q2459" s="12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52"/>
        <v>110</v>
      </c>
      <c r="P2460">
        <f t="shared" si="153"/>
        <v>68.86</v>
      </c>
      <c r="Q2460" s="12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52"/>
        <v>102</v>
      </c>
      <c r="P2461">
        <f t="shared" si="153"/>
        <v>108.78</v>
      </c>
      <c r="Q2461" s="12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52"/>
        <v>101</v>
      </c>
      <c r="P2462">
        <f t="shared" si="153"/>
        <v>125.99</v>
      </c>
      <c r="Q2462" s="12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52"/>
        <v>104</v>
      </c>
      <c r="P2463">
        <f t="shared" si="153"/>
        <v>90.52</v>
      </c>
      <c r="Q2463" s="12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52"/>
        <v>111</v>
      </c>
      <c r="P2464">
        <f t="shared" si="153"/>
        <v>28.88</v>
      </c>
      <c r="Q2464" s="12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52"/>
        <v>116</v>
      </c>
      <c r="P2465">
        <f t="shared" si="153"/>
        <v>31</v>
      </c>
      <c r="Q2465" s="12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52"/>
        <v>111</v>
      </c>
      <c r="P2466">
        <f t="shared" si="153"/>
        <v>51.67</v>
      </c>
      <c r="Q2466" s="12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52"/>
        <v>180</v>
      </c>
      <c r="P2467">
        <f t="shared" si="153"/>
        <v>26.27</v>
      </c>
      <c r="Q2467" s="12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52"/>
        <v>100</v>
      </c>
      <c r="P2468">
        <f t="shared" si="153"/>
        <v>48.08</v>
      </c>
      <c r="Q2468" s="12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52"/>
        <v>119</v>
      </c>
      <c r="P2469">
        <f t="shared" si="153"/>
        <v>27.56</v>
      </c>
      <c r="Q2469" s="12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52"/>
        <v>107</v>
      </c>
      <c r="P2470">
        <f t="shared" si="153"/>
        <v>36.97</v>
      </c>
      <c r="Q2470" s="12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52"/>
        <v>114</v>
      </c>
      <c r="P2471">
        <f t="shared" si="153"/>
        <v>29.02</v>
      </c>
      <c r="Q2471" s="12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52"/>
        <v>103</v>
      </c>
      <c r="P2472">
        <f t="shared" si="153"/>
        <v>28.66</v>
      </c>
      <c r="Q2472" s="12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52"/>
        <v>128</v>
      </c>
      <c r="P2473">
        <f t="shared" si="153"/>
        <v>37.65</v>
      </c>
      <c r="Q2473" s="12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52"/>
        <v>136</v>
      </c>
      <c r="P2474">
        <f t="shared" si="153"/>
        <v>97.9</v>
      </c>
      <c r="Q2474" s="12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52"/>
        <v>100</v>
      </c>
      <c r="P2475">
        <f t="shared" si="153"/>
        <v>42.55</v>
      </c>
      <c r="Q2475" s="12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52"/>
        <v>100</v>
      </c>
      <c r="P2476">
        <f t="shared" si="153"/>
        <v>131.58000000000001</v>
      </c>
      <c r="Q2476" s="12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52"/>
        <v>105</v>
      </c>
      <c r="P2477">
        <f t="shared" si="153"/>
        <v>32.32</v>
      </c>
      <c r="Q2477" s="12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52"/>
        <v>105</v>
      </c>
      <c r="P2478">
        <f t="shared" si="153"/>
        <v>61.1</v>
      </c>
      <c r="Q2478" s="12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52"/>
        <v>171</v>
      </c>
      <c r="P2479">
        <f t="shared" si="153"/>
        <v>31.34</v>
      </c>
      <c r="Q2479" s="12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52"/>
        <v>128</v>
      </c>
      <c r="P2480">
        <f t="shared" si="153"/>
        <v>129.11000000000001</v>
      </c>
      <c r="Q2480" s="12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52"/>
        <v>133</v>
      </c>
      <c r="P2481">
        <f t="shared" si="153"/>
        <v>25.02</v>
      </c>
      <c r="Q2481" s="12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52"/>
        <v>100</v>
      </c>
      <c r="P2482">
        <f t="shared" si="153"/>
        <v>250</v>
      </c>
      <c r="Q2482" s="12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52"/>
        <v>113</v>
      </c>
      <c r="P2483">
        <f t="shared" si="153"/>
        <v>47.54</v>
      </c>
      <c r="Q2483" s="12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52"/>
        <v>100</v>
      </c>
      <c r="P2484">
        <f t="shared" si="153"/>
        <v>40.04</v>
      </c>
      <c r="Q2484" s="12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52"/>
        <v>114</v>
      </c>
      <c r="P2485">
        <f t="shared" si="153"/>
        <v>65.84</v>
      </c>
      <c r="Q2485" s="12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52"/>
        <v>119</v>
      </c>
      <c r="P2486">
        <f t="shared" si="153"/>
        <v>46.4</v>
      </c>
      <c r="Q2486" s="12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52"/>
        <v>103</v>
      </c>
      <c r="P2487">
        <f t="shared" si="153"/>
        <v>50.37</v>
      </c>
      <c r="Q2487" s="12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52"/>
        <v>266</v>
      </c>
      <c r="P2488">
        <f t="shared" si="153"/>
        <v>26.57</v>
      </c>
      <c r="Q2488" s="12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52"/>
        <v>100</v>
      </c>
      <c r="P2489">
        <f t="shared" si="153"/>
        <v>39.49</v>
      </c>
      <c r="Q2489" s="12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52"/>
        <v>107</v>
      </c>
      <c r="P2490">
        <f t="shared" si="153"/>
        <v>49.25</v>
      </c>
      <c r="Q2490" s="12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52"/>
        <v>134</v>
      </c>
      <c r="P2491">
        <f t="shared" si="153"/>
        <v>62.38</v>
      </c>
      <c r="Q2491" s="12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52"/>
        <v>121</v>
      </c>
      <c r="P2492">
        <f t="shared" si="153"/>
        <v>37.94</v>
      </c>
      <c r="Q2492" s="12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52"/>
        <v>103</v>
      </c>
      <c r="P2493">
        <f t="shared" si="153"/>
        <v>51.6</v>
      </c>
      <c r="Q2493" s="12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2"/>
        <v>125</v>
      </c>
      <c r="P2494">
        <f t="shared" si="153"/>
        <v>27.78</v>
      </c>
      <c r="Q2494" s="12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52"/>
        <v>129</v>
      </c>
      <c r="P2495">
        <f t="shared" si="153"/>
        <v>99.38</v>
      </c>
      <c r="Q2495" s="12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52"/>
        <v>101</v>
      </c>
      <c r="P2496">
        <f t="shared" si="153"/>
        <v>38.85</v>
      </c>
      <c r="Q2496" s="12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52"/>
        <v>128</v>
      </c>
      <c r="P2497">
        <f t="shared" si="153"/>
        <v>45.55</v>
      </c>
      <c r="Q2497" s="12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56">ROUND(E2498/D2498*100, 0)</f>
        <v>100</v>
      </c>
      <c r="P2498">
        <f t="shared" si="153"/>
        <v>600</v>
      </c>
      <c r="Q2498" s="12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56"/>
        <v>113</v>
      </c>
      <c r="P2499">
        <f t="shared" ref="P2499:P2562" si="157">IFERROR(ROUND(E2499/L2499, 2),0)</f>
        <v>80.55</v>
      </c>
      <c r="Q2499" s="12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56"/>
        <v>106</v>
      </c>
      <c r="P2500">
        <f t="shared" si="157"/>
        <v>52.8</v>
      </c>
      <c r="Q2500" s="12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56"/>
        <v>203</v>
      </c>
      <c r="P2501">
        <f t="shared" si="157"/>
        <v>47.68</v>
      </c>
      <c r="Q2501" s="12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56"/>
        <v>113</v>
      </c>
      <c r="P2502">
        <f t="shared" si="157"/>
        <v>23.45</v>
      </c>
      <c r="Q2502" s="12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56"/>
        <v>3</v>
      </c>
      <c r="P2503">
        <f t="shared" si="157"/>
        <v>40.14</v>
      </c>
      <c r="Q2503" s="12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56"/>
        <v>0</v>
      </c>
      <c r="P2504">
        <f t="shared" si="157"/>
        <v>17.2</v>
      </c>
      <c r="Q2504" s="12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56"/>
        <v>0</v>
      </c>
      <c r="P2505">
        <f t="shared" si="157"/>
        <v>0</v>
      </c>
      <c r="Q2505" s="12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56"/>
        <v>0</v>
      </c>
      <c r="P2506">
        <f t="shared" si="157"/>
        <v>0</v>
      </c>
      <c r="Q2506" s="12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56"/>
        <v>0</v>
      </c>
      <c r="P2507">
        <f t="shared" si="157"/>
        <v>0</v>
      </c>
      <c r="Q2507" s="12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56"/>
        <v>1</v>
      </c>
      <c r="P2508">
        <f t="shared" si="157"/>
        <v>15</v>
      </c>
      <c r="Q2508" s="12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56"/>
        <v>0</v>
      </c>
      <c r="P2509">
        <f t="shared" si="157"/>
        <v>0</v>
      </c>
      <c r="Q2509" s="12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56"/>
        <v>0</v>
      </c>
      <c r="P2510">
        <f t="shared" si="157"/>
        <v>0</v>
      </c>
      <c r="Q2510" s="12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56"/>
        <v>1</v>
      </c>
      <c r="P2511">
        <f t="shared" si="157"/>
        <v>35.71</v>
      </c>
      <c r="Q2511" s="12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56"/>
        <v>0</v>
      </c>
      <c r="P2512">
        <f t="shared" si="157"/>
        <v>37.5</v>
      </c>
      <c r="Q2512" s="12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56"/>
        <v>0</v>
      </c>
      <c r="P2513">
        <f t="shared" si="157"/>
        <v>0</v>
      </c>
      <c r="Q2513" s="12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56"/>
        <v>0</v>
      </c>
      <c r="P2514">
        <f t="shared" si="157"/>
        <v>0</v>
      </c>
      <c r="Q2514" s="12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56"/>
        <v>0</v>
      </c>
      <c r="P2515">
        <f t="shared" si="157"/>
        <v>0</v>
      </c>
      <c r="Q2515" s="12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56"/>
        <v>2</v>
      </c>
      <c r="P2516">
        <f t="shared" si="157"/>
        <v>52.5</v>
      </c>
      <c r="Q2516" s="12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56"/>
        <v>19</v>
      </c>
      <c r="P2517">
        <f t="shared" si="157"/>
        <v>77.5</v>
      </c>
      <c r="Q2517" s="12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56"/>
        <v>0</v>
      </c>
      <c r="P2518">
        <f t="shared" si="157"/>
        <v>0</v>
      </c>
      <c r="Q2518" s="12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56"/>
        <v>10</v>
      </c>
      <c r="P2519">
        <f t="shared" si="157"/>
        <v>53.55</v>
      </c>
      <c r="Q2519" s="12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56"/>
        <v>0</v>
      </c>
      <c r="P2520">
        <f t="shared" si="157"/>
        <v>0</v>
      </c>
      <c r="Q2520" s="12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56"/>
        <v>0</v>
      </c>
      <c r="P2521">
        <f t="shared" si="157"/>
        <v>16.25</v>
      </c>
      <c r="Q2521" s="12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56"/>
        <v>0</v>
      </c>
      <c r="P2522">
        <f t="shared" si="157"/>
        <v>0</v>
      </c>
      <c r="Q2522" s="12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56"/>
        <v>109</v>
      </c>
      <c r="P2523">
        <f t="shared" si="157"/>
        <v>103.68</v>
      </c>
      <c r="Q2523" s="12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56"/>
        <v>100</v>
      </c>
      <c r="P2524">
        <f t="shared" si="157"/>
        <v>185.19</v>
      </c>
      <c r="Q2524" s="12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56"/>
        <v>156</v>
      </c>
      <c r="P2525">
        <f t="shared" si="157"/>
        <v>54.15</v>
      </c>
      <c r="Q2525" s="12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56"/>
        <v>102</v>
      </c>
      <c r="P2526">
        <f t="shared" si="157"/>
        <v>177.21</v>
      </c>
      <c r="Q2526" s="12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56"/>
        <v>100</v>
      </c>
      <c r="P2527">
        <f t="shared" si="157"/>
        <v>100.33</v>
      </c>
      <c r="Q2527" s="12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56"/>
        <v>113</v>
      </c>
      <c r="P2528">
        <f t="shared" si="157"/>
        <v>136.91</v>
      </c>
      <c r="Q2528" s="12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56"/>
        <v>102</v>
      </c>
      <c r="P2529">
        <f t="shared" si="157"/>
        <v>57.54</v>
      </c>
      <c r="Q2529" s="12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56"/>
        <v>107</v>
      </c>
      <c r="P2530">
        <f t="shared" si="157"/>
        <v>52.96</v>
      </c>
      <c r="Q2530" s="12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56"/>
        <v>104</v>
      </c>
      <c r="P2531">
        <f t="shared" si="157"/>
        <v>82.33</v>
      </c>
      <c r="Q2531" s="12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56"/>
        <v>100</v>
      </c>
      <c r="P2532">
        <f t="shared" si="157"/>
        <v>135.41999999999999</v>
      </c>
      <c r="Q2532" s="12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56"/>
        <v>100</v>
      </c>
      <c r="P2533">
        <f t="shared" si="157"/>
        <v>74.069999999999993</v>
      </c>
      <c r="Q2533" s="12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56"/>
        <v>126</v>
      </c>
      <c r="P2534">
        <f t="shared" si="157"/>
        <v>84.08</v>
      </c>
      <c r="Q2534" s="12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56"/>
        <v>111</v>
      </c>
      <c r="P2535">
        <f t="shared" si="157"/>
        <v>61.03</v>
      </c>
      <c r="Q2535" s="12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56"/>
        <v>105</v>
      </c>
      <c r="P2536">
        <f t="shared" si="157"/>
        <v>150</v>
      </c>
      <c r="Q2536" s="12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56"/>
        <v>104</v>
      </c>
      <c r="P2537">
        <f t="shared" si="157"/>
        <v>266.08999999999997</v>
      </c>
      <c r="Q2537" s="12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56"/>
        <v>116</v>
      </c>
      <c r="P2538">
        <f t="shared" si="157"/>
        <v>7.25</v>
      </c>
      <c r="Q2538" s="12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56"/>
        <v>110</v>
      </c>
      <c r="P2539">
        <f t="shared" si="157"/>
        <v>100</v>
      </c>
      <c r="Q2539" s="12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56"/>
        <v>113</v>
      </c>
      <c r="P2540">
        <f t="shared" si="157"/>
        <v>109.96</v>
      </c>
      <c r="Q2540" s="12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56"/>
        <v>100</v>
      </c>
      <c r="P2541">
        <f t="shared" si="157"/>
        <v>169.92</v>
      </c>
      <c r="Q2541" s="12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56"/>
        <v>103</v>
      </c>
      <c r="P2542">
        <f t="shared" si="157"/>
        <v>95.74</v>
      </c>
      <c r="Q2542" s="12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56"/>
        <v>107</v>
      </c>
      <c r="P2543">
        <f t="shared" si="157"/>
        <v>59.46</v>
      </c>
      <c r="Q2543" s="12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56"/>
        <v>104</v>
      </c>
      <c r="P2544">
        <f t="shared" si="157"/>
        <v>55.77</v>
      </c>
      <c r="Q2544" s="12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56"/>
        <v>156</v>
      </c>
      <c r="P2545">
        <f t="shared" si="157"/>
        <v>30.08</v>
      </c>
      <c r="Q2545" s="12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56"/>
        <v>101</v>
      </c>
      <c r="P2546">
        <f t="shared" si="157"/>
        <v>88.44</v>
      </c>
      <c r="Q2546" s="12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56"/>
        <v>195</v>
      </c>
      <c r="P2547">
        <f t="shared" si="157"/>
        <v>64.03</v>
      </c>
      <c r="Q2547" s="12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56"/>
        <v>112</v>
      </c>
      <c r="P2548">
        <f t="shared" si="157"/>
        <v>60.15</v>
      </c>
      <c r="Q2548" s="12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56"/>
        <v>120</v>
      </c>
      <c r="P2549">
        <f t="shared" si="157"/>
        <v>49.19</v>
      </c>
      <c r="Q2549" s="12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56"/>
        <v>102</v>
      </c>
      <c r="P2550">
        <f t="shared" si="157"/>
        <v>165.16</v>
      </c>
      <c r="Q2550" s="12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56"/>
        <v>103</v>
      </c>
      <c r="P2551">
        <f t="shared" si="157"/>
        <v>43.62</v>
      </c>
      <c r="Q2551" s="12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56"/>
        <v>101</v>
      </c>
      <c r="P2552">
        <f t="shared" si="157"/>
        <v>43.7</v>
      </c>
      <c r="Q2552" s="12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56"/>
        <v>103</v>
      </c>
      <c r="P2553">
        <f t="shared" si="157"/>
        <v>67.42</v>
      </c>
      <c r="Q2553" s="12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56"/>
        <v>107</v>
      </c>
      <c r="P2554">
        <f t="shared" si="157"/>
        <v>177.5</v>
      </c>
      <c r="Q2554" s="12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56"/>
        <v>156</v>
      </c>
      <c r="P2555">
        <f t="shared" si="157"/>
        <v>38.880000000000003</v>
      </c>
      <c r="Q2555" s="12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56"/>
        <v>123</v>
      </c>
      <c r="P2556">
        <f t="shared" si="157"/>
        <v>54.99</v>
      </c>
      <c r="Q2556" s="12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56"/>
        <v>107</v>
      </c>
      <c r="P2557">
        <f t="shared" si="157"/>
        <v>61.34</v>
      </c>
      <c r="Q2557" s="12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56"/>
        <v>106</v>
      </c>
      <c r="P2558">
        <f t="shared" si="157"/>
        <v>23.12</v>
      </c>
      <c r="Q2558" s="12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56"/>
        <v>118</v>
      </c>
      <c r="P2559">
        <f t="shared" si="157"/>
        <v>29.61</v>
      </c>
      <c r="Q2559" s="12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56"/>
        <v>109</v>
      </c>
      <c r="P2560">
        <f t="shared" si="157"/>
        <v>75.61</v>
      </c>
      <c r="Q2560" s="12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56"/>
        <v>111</v>
      </c>
      <c r="P2561">
        <f t="shared" si="157"/>
        <v>35.6</v>
      </c>
      <c r="Q2561" s="12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160">ROUND(E2562/D2562*100, 0)</f>
        <v>100</v>
      </c>
      <c r="P2562">
        <f t="shared" si="157"/>
        <v>143</v>
      </c>
      <c r="Q2562" s="12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160"/>
        <v>0</v>
      </c>
      <c r="P2563">
        <f t="shared" ref="P2563:P2626" si="161">IFERROR(ROUND(E2563/L2563, 2),0)</f>
        <v>0</v>
      </c>
      <c r="Q2563" s="12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0"/>
        <v>1</v>
      </c>
      <c r="P2564">
        <f t="shared" si="161"/>
        <v>25</v>
      </c>
      <c r="Q2564" s="12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60"/>
        <v>0</v>
      </c>
      <c r="P2565">
        <f t="shared" si="161"/>
        <v>0</v>
      </c>
      <c r="Q2565" s="12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0"/>
        <v>0</v>
      </c>
      <c r="P2566">
        <f t="shared" si="161"/>
        <v>0</v>
      </c>
      <c r="Q2566" s="12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0"/>
        <v>1</v>
      </c>
      <c r="P2567">
        <f t="shared" si="161"/>
        <v>100</v>
      </c>
      <c r="Q2567" s="12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60"/>
        <v>0</v>
      </c>
      <c r="P2568">
        <f t="shared" si="161"/>
        <v>0</v>
      </c>
      <c r="Q2568" s="12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0"/>
        <v>0</v>
      </c>
      <c r="P2569">
        <f t="shared" si="161"/>
        <v>60</v>
      </c>
      <c r="Q2569" s="12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60"/>
        <v>1</v>
      </c>
      <c r="P2570">
        <f t="shared" si="161"/>
        <v>50</v>
      </c>
      <c r="Q2570" s="12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60"/>
        <v>2</v>
      </c>
      <c r="P2571">
        <f t="shared" si="161"/>
        <v>72.5</v>
      </c>
      <c r="Q2571" s="12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0"/>
        <v>1</v>
      </c>
      <c r="P2572">
        <f t="shared" si="161"/>
        <v>29.5</v>
      </c>
      <c r="Q2572" s="12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0"/>
        <v>0</v>
      </c>
      <c r="P2573">
        <f t="shared" si="161"/>
        <v>62.5</v>
      </c>
      <c r="Q2573" s="12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60"/>
        <v>0</v>
      </c>
      <c r="P2574">
        <f t="shared" si="161"/>
        <v>0</v>
      </c>
      <c r="Q2574" s="12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0"/>
        <v>0</v>
      </c>
      <c r="P2575">
        <f t="shared" si="161"/>
        <v>0</v>
      </c>
      <c r="Q2575" s="12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0"/>
        <v>0</v>
      </c>
      <c r="P2576">
        <f t="shared" si="161"/>
        <v>0</v>
      </c>
      <c r="Q2576" s="12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0"/>
        <v>0</v>
      </c>
      <c r="P2577">
        <f t="shared" si="161"/>
        <v>0</v>
      </c>
      <c r="Q2577" s="12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0"/>
        <v>0</v>
      </c>
      <c r="P2578">
        <f t="shared" si="161"/>
        <v>0</v>
      </c>
      <c r="Q2578" s="12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0"/>
        <v>0</v>
      </c>
      <c r="P2579">
        <f t="shared" si="161"/>
        <v>0</v>
      </c>
      <c r="Q2579" s="12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0"/>
        <v>0</v>
      </c>
      <c r="P2580">
        <f t="shared" si="161"/>
        <v>0</v>
      </c>
      <c r="Q2580" s="12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0"/>
        <v>0</v>
      </c>
      <c r="P2581">
        <f t="shared" si="161"/>
        <v>23.08</v>
      </c>
      <c r="Q2581" s="12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0"/>
        <v>1</v>
      </c>
      <c r="P2582">
        <f t="shared" si="161"/>
        <v>25.5</v>
      </c>
      <c r="Q2582" s="12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0"/>
        <v>11</v>
      </c>
      <c r="P2583">
        <f t="shared" si="161"/>
        <v>48.18</v>
      </c>
      <c r="Q2583" s="12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0"/>
        <v>0</v>
      </c>
      <c r="P2584">
        <f t="shared" si="161"/>
        <v>1</v>
      </c>
      <c r="Q2584" s="12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0"/>
        <v>1</v>
      </c>
      <c r="P2585">
        <f t="shared" si="161"/>
        <v>1</v>
      </c>
      <c r="Q2585" s="12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60"/>
        <v>0</v>
      </c>
      <c r="P2586">
        <f t="shared" si="161"/>
        <v>0</v>
      </c>
      <c r="Q2586" s="12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60"/>
        <v>0</v>
      </c>
      <c r="P2587">
        <f t="shared" si="161"/>
        <v>50</v>
      </c>
      <c r="Q2587" s="12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0"/>
        <v>0</v>
      </c>
      <c r="P2588">
        <f t="shared" si="161"/>
        <v>5</v>
      </c>
      <c r="Q2588" s="12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60"/>
        <v>2</v>
      </c>
      <c r="P2589">
        <f t="shared" si="161"/>
        <v>202.83</v>
      </c>
      <c r="Q2589" s="12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60"/>
        <v>4</v>
      </c>
      <c r="P2590">
        <f t="shared" si="161"/>
        <v>29.13</v>
      </c>
      <c r="Q2590" s="12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60"/>
        <v>0</v>
      </c>
      <c r="P2591">
        <f t="shared" si="161"/>
        <v>5</v>
      </c>
      <c r="Q2591" s="12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60"/>
        <v>0</v>
      </c>
      <c r="P2592">
        <f t="shared" si="161"/>
        <v>0</v>
      </c>
      <c r="Q2592" s="12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60"/>
        <v>2</v>
      </c>
      <c r="P2593">
        <f t="shared" si="161"/>
        <v>13</v>
      </c>
      <c r="Q2593" s="12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60"/>
        <v>0</v>
      </c>
      <c r="P2594">
        <f t="shared" si="161"/>
        <v>50</v>
      </c>
      <c r="Q2594" s="12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60"/>
        <v>0</v>
      </c>
      <c r="P2595">
        <f t="shared" si="161"/>
        <v>0</v>
      </c>
      <c r="Q2595" s="12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60"/>
        <v>0</v>
      </c>
      <c r="P2596">
        <f t="shared" si="161"/>
        <v>1</v>
      </c>
      <c r="Q2596" s="12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60"/>
        <v>12</v>
      </c>
      <c r="P2597">
        <f t="shared" si="161"/>
        <v>96.05</v>
      </c>
      <c r="Q2597" s="12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60"/>
        <v>24</v>
      </c>
      <c r="P2598">
        <f t="shared" si="161"/>
        <v>305.77999999999997</v>
      </c>
      <c r="Q2598" s="12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60"/>
        <v>6</v>
      </c>
      <c r="P2599">
        <f t="shared" si="161"/>
        <v>12.14</v>
      </c>
      <c r="Q2599" s="12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60"/>
        <v>39</v>
      </c>
      <c r="P2600">
        <f t="shared" si="161"/>
        <v>83.57</v>
      </c>
      <c r="Q2600" s="12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60"/>
        <v>1</v>
      </c>
      <c r="P2601">
        <f t="shared" si="161"/>
        <v>18</v>
      </c>
      <c r="Q2601" s="12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60"/>
        <v>7</v>
      </c>
      <c r="P2602">
        <f t="shared" si="161"/>
        <v>115.53</v>
      </c>
      <c r="Q2602" s="12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60"/>
        <v>661</v>
      </c>
      <c r="P2603">
        <f t="shared" si="161"/>
        <v>21.9</v>
      </c>
      <c r="Q2603" s="12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60"/>
        <v>326</v>
      </c>
      <c r="P2604">
        <f t="shared" si="161"/>
        <v>80.02</v>
      </c>
      <c r="Q2604" s="12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60"/>
        <v>101</v>
      </c>
      <c r="P2605">
        <f t="shared" si="161"/>
        <v>35.520000000000003</v>
      </c>
      <c r="Q2605" s="12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60"/>
        <v>104</v>
      </c>
      <c r="P2606">
        <f t="shared" si="161"/>
        <v>64.930000000000007</v>
      </c>
      <c r="Q2606" s="12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60"/>
        <v>107</v>
      </c>
      <c r="P2607">
        <f t="shared" si="161"/>
        <v>60.97</v>
      </c>
      <c r="Q2607" s="12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60"/>
        <v>110</v>
      </c>
      <c r="P2608">
        <f t="shared" si="161"/>
        <v>31.44</v>
      </c>
      <c r="Q2608" s="12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60"/>
        <v>408</v>
      </c>
      <c r="P2609">
        <f t="shared" si="161"/>
        <v>81.95</v>
      </c>
      <c r="Q2609" s="12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60"/>
        <v>224</v>
      </c>
      <c r="P2610">
        <f t="shared" si="161"/>
        <v>58.93</v>
      </c>
      <c r="Q2610" s="12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60"/>
        <v>304</v>
      </c>
      <c r="P2611">
        <f t="shared" si="161"/>
        <v>157.29</v>
      </c>
      <c r="Q2611" s="12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60"/>
        <v>141</v>
      </c>
      <c r="P2612">
        <f t="shared" si="161"/>
        <v>55.76</v>
      </c>
      <c r="Q2612" s="12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60"/>
        <v>2791</v>
      </c>
      <c r="P2613">
        <f t="shared" si="161"/>
        <v>83.8</v>
      </c>
      <c r="Q2613" s="12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60"/>
        <v>172</v>
      </c>
      <c r="P2614">
        <f t="shared" si="161"/>
        <v>58.42</v>
      </c>
      <c r="Q2614" s="12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60"/>
        <v>101</v>
      </c>
      <c r="P2615">
        <f t="shared" si="161"/>
        <v>270.57</v>
      </c>
      <c r="Q2615" s="12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60"/>
        <v>102</v>
      </c>
      <c r="P2616">
        <f t="shared" si="161"/>
        <v>107.1</v>
      </c>
      <c r="Q2616" s="12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60"/>
        <v>170</v>
      </c>
      <c r="P2617">
        <f t="shared" si="161"/>
        <v>47.18</v>
      </c>
      <c r="Q2617" s="12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60"/>
        <v>115</v>
      </c>
      <c r="P2618">
        <f t="shared" si="161"/>
        <v>120.31</v>
      </c>
      <c r="Q2618" s="12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60"/>
        <v>878</v>
      </c>
      <c r="P2619">
        <f t="shared" si="161"/>
        <v>27.6</v>
      </c>
      <c r="Q2619" s="12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0"/>
        <v>105</v>
      </c>
      <c r="P2620">
        <f t="shared" si="161"/>
        <v>205.3</v>
      </c>
      <c r="Q2620" s="12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60"/>
        <v>188</v>
      </c>
      <c r="P2621">
        <f t="shared" si="161"/>
        <v>35.549999999999997</v>
      </c>
      <c r="Q2621" s="12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60"/>
        <v>144</v>
      </c>
      <c r="P2622">
        <f t="shared" si="161"/>
        <v>74.64</v>
      </c>
      <c r="Q2622" s="12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60"/>
        <v>146</v>
      </c>
      <c r="P2623">
        <f t="shared" si="161"/>
        <v>47.06</v>
      </c>
      <c r="Q2623" s="12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60"/>
        <v>131</v>
      </c>
      <c r="P2624">
        <f t="shared" si="161"/>
        <v>26.59</v>
      </c>
      <c r="Q2624" s="12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60"/>
        <v>114</v>
      </c>
      <c r="P2625">
        <f t="shared" si="161"/>
        <v>36.770000000000003</v>
      </c>
      <c r="Q2625" s="12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164">ROUND(E2626/D2626*100, 0)</f>
        <v>1379</v>
      </c>
      <c r="P2626">
        <f t="shared" si="161"/>
        <v>31.82</v>
      </c>
      <c r="Q2626" s="12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164"/>
        <v>956</v>
      </c>
      <c r="P2627">
        <f t="shared" ref="P2627:P2690" si="165">IFERROR(ROUND(E2627/L2627, 2),0)</f>
        <v>27.58</v>
      </c>
      <c r="Q2627" s="12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64"/>
        <v>112</v>
      </c>
      <c r="P2628">
        <f t="shared" si="165"/>
        <v>56</v>
      </c>
      <c r="Q2628" s="12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64"/>
        <v>647</v>
      </c>
      <c r="P2629">
        <f t="shared" si="165"/>
        <v>21.56</v>
      </c>
      <c r="Q2629" s="12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64"/>
        <v>110</v>
      </c>
      <c r="P2630">
        <f t="shared" si="165"/>
        <v>44.1</v>
      </c>
      <c r="Q2630" s="12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64"/>
        <v>128</v>
      </c>
      <c r="P2631">
        <f t="shared" si="165"/>
        <v>63.87</v>
      </c>
      <c r="Q2631" s="12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64"/>
        <v>158</v>
      </c>
      <c r="P2632">
        <f t="shared" si="165"/>
        <v>38.99</v>
      </c>
      <c r="Q2632" s="12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64"/>
        <v>115</v>
      </c>
      <c r="P2633">
        <f t="shared" si="165"/>
        <v>80.19</v>
      </c>
      <c r="Q2633" s="12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64"/>
        <v>137</v>
      </c>
      <c r="P2634">
        <f t="shared" si="165"/>
        <v>34.9</v>
      </c>
      <c r="Q2634" s="12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64"/>
        <v>355</v>
      </c>
      <c r="P2635">
        <f t="shared" si="165"/>
        <v>89.1</v>
      </c>
      <c r="Q2635" s="12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64"/>
        <v>106</v>
      </c>
      <c r="P2636">
        <f t="shared" si="165"/>
        <v>39.44</v>
      </c>
      <c r="Q2636" s="12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64"/>
        <v>100</v>
      </c>
      <c r="P2637">
        <f t="shared" si="165"/>
        <v>136.9</v>
      </c>
      <c r="Q2637" s="12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64"/>
        <v>187</v>
      </c>
      <c r="P2638">
        <f t="shared" si="165"/>
        <v>37.46</v>
      </c>
      <c r="Q2638" s="12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64"/>
        <v>166</v>
      </c>
      <c r="P2639">
        <f t="shared" si="165"/>
        <v>31.96</v>
      </c>
      <c r="Q2639" s="12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64"/>
        <v>102</v>
      </c>
      <c r="P2640">
        <f t="shared" si="165"/>
        <v>25.21</v>
      </c>
      <c r="Q2640" s="12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64"/>
        <v>164</v>
      </c>
      <c r="P2641">
        <f t="shared" si="165"/>
        <v>10.039999999999999</v>
      </c>
      <c r="Q2641" s="12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64"/>
        <v>106</v>
      </c>
      <c r="P2642">
        <f t="shared" si="165"/>
        <v>45.94</v>
      </c>
      <c r="Q2642" s="12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64"/>
        <v>1</v>
      </c>
      <c r="P2643">
        <f t="shared" si="165"/>
        <v>15</v>
      </c>
      <c r="Q2643" s="12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64"/>
        <v>0</v>
      </c>
      <c r="P2644">
        <f t="shared" si="165"/>
        <v>0</v>
      </c>
      <c r="Q2644" s="12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64"/>
        <v>34</v>
      </c>
      <c r="P2645">
        <f t="shared" si="165"/>
        <v>223.58</v>
      </c>
      <c r="Q2645" s="12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64"/>
        <v>2</v>
      </c>
      <c r="P2646">
        <f t="shared" si="165"/>
        <v>39.479999999999997</v>
      </c>
      <c r="Q2646" s="12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64"/>
        <v>11</v>
      </c>
      <c r="P2647">
        <f t="shared" si="165"/>
        <v>91.3</v>
      </c>
      <c r="Q2647" s="12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64"/>
        <v>8</v>
      </c>
      <c r="P2648">
        <f t="shared" si="165"/>
        <v>78.67</v>
      </c>
      <c r="Q2648" s="12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64"/>
        <v>1</v>
      </c>
      <c r="P2649">
        <f t="shared" si="165"/>
        <v>12</v>
      </c>
      <c r="Q2649" s="12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64"/>
        <v>1</v>
      </c>
      <c r="P2650">
        <f t="shared" si="165"/>
        <v>17.670000000000002</v>
      </c>
      <c r="Q2650" s="12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64"/>
        <v>0</v>
      </c>
      <c r="P2651">
        <f t="shared" si="165"/>
        <v>41.33</v>
      </c>
      <c r="Q2651" s="12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64"/>
        <v>1</v>
      </c>
      <c r="P2652">
        <f t="shared" si="165"/>
        <v>71.599999999999994</v>
      </c>
      <c r="Q2652" s="12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64"/>
        <v>2</v>
      </c>
      <c r="P2653">
        <f t="shared" si="165"/>
        <v>307.82</v>
      </c>
      <c r="Q2653" s="12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64"/>
        <v>1</v>
      </c>
      <c r="P2654">
        <f t="shared" si="165"/>
        <v>80.45</v>
      </c>
      <c r="Q2654" s="12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64"/>
        <v>12</v>
      </c>
      <c r="P2655">
        <f t="shared" si="165"/>
        <v>83.94</v>
      </c>
      <c r="Q2655" s="12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64"/>
        <v>0</v>
      </c>
      <c r="P2656">
        <f t="shared" si="165"/>
        <v>8.5</v>
      </c>
      <c r="Q2656" s="12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64"/>
        <v>21</v>
      </c>
      <c r="P2657">
        <f t="shared" si="165"/>
        <v>73.37</v>
      </c>
      <c r="Q2657" s="12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64"/>
        <v>11</v>
      </c>
      <c r="P2658">
        <f t="shared" si="165"/>
        <v>112.86</v>
      </c>
      <c r="Q2658" s="12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64"/>
        <v>19</v>
      </c>
      <c r="P2659">
        <f t="shared" si="165"/>
        <v>95.28</v>
      </c>
      <c r="Q2659" s="12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64"/>
        <v>0</v>
      </c>
      <c r="P2660">
        <f t="shared" si="165"/>
        <v>22.75</v>
      </c>
      <c r="Q2660" s="12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64"/>
        <v>3</v>
      </c>
      <c r="P2661">
        <f t="shared" si="165"/>
        <v>133.30000000000001</v>
      </c>
      <c r="Q2661" s="12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64"/>
        <v>0</v>
      </c>
      <c r="P2662">
        <f t="shared" si="165"/>
        <v>3.8</v>
      </c>
      <c r="Q2662" s="12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64"/>
        <v>103</v>
      </c>
      <c r="P2663">
        <f t="shared" si="165"/>
        <v>85.75</v>
      </c>
      <c r="Q2663" s="12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64"/>
        <v>107</v>
      </c>
      <c r="P2664">
        <f t="shared" si="165"/>
        <v>267</v>
      </c>
      <c r="Q2664" s="12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64"/>
        <v>105</v>
      </c>
      <c r="P2665">
        <f t="shared" si="165"/>
        <v>373.56</v>
      </c>
      <c r="Q2665" s="12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64"/>
        <v>103</v>
      </c>
      <c r="P2666">
        <f t="shared" si="165"/>
        <v>174.04</v>
      </c>
      <c r="Q2666" s="12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64"/>
        <v>123</v>
      </c>
      <c r="P2667">
        <f t="shared" si="165"/>
        <v>93.7</v>
      </c>
      <c r="Q2667" s="12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64"/>
        <v>159</v>
      </c>
      <c r="P2668">
        <f t="shared" si="165"/>
        <v>77.33</v>
      </c>
      <c r="Q2668" s="12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64"/>
        <v>111</v>
      </c>
      <c r="P2669">
        <f t="shared" si="165"/>
        <v>92.22</v>
      </c>
      <c r="Q2669" s="12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64"/>
        <v>171</v>
      </c>
      <c r="P2670">
        <f t="shared" si="165"/>
        <v>60.96</v>
      </c>
      <c r="Q2670" s="12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64"/>
        <v>125</v>
      </c>
      <c r="P2671">
        <f t="shared" si="165"/>
        <v>91</v>
      </c>
      <c r="Q2671" s="12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64"/>
        <v>6</v>
      </c>
      <c r="P2672">
        <f t="shared" si="165"/>
        <v>41.58</v>
      </c>
      <c r="Q2672" s="12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64"/>
        <v>11</v>
      </c>
      <c r="P2673">
        <f t="shared" si="165"/>
        <v>33.76</v>
      </c>
      <c r="Q2673" s="12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64"/>
        <v>33</v>
      </c>
      <c r="P2674">
        <f t="shared" si="165"/>
        <v>70.62</v>
      </c>
      <c r="Q2674" s="12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64"/>
        <v>28</v>
      </c>
      <c r="P2675">
        <f t="shared" si="165"/>
        <v>167.15</v>
      </c>
      <c r="Q2675" s="12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64"/>
        <v>63</v>
      </c>
      <c r="P2676">
        <f t="shared" si="165"/>
        <v>128.62</v>
      </c>
      <c r="Q2676" s="12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64"/>
        <v>8</v>
      </c>
      <c r="P2677">
        <f t="shared" si="165"/>
        <v>65.41</v>
      </c>
      <c r="Q2677" s="12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64"/>
        <v>50</v>
      </c>
      <c r="P2678">
        <f t="shared" si="165"/>
        <v>117.56</v>
      </c>
      <c r="Q2678" s="12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64"/>
        <v>18</v>
      </c>
      <c r="P2679">
        <f t="shared" si="165"/>
        <v>126.48</v>
      </c>
      <c r="Q2679" s="12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64"/>
        <v>0</v>
      </c>
      <c r="P2680">
        <f t="shared" si="165"/>
        <v>550</v>
      </c>
      <c r="Q2680" s="12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64"/>
        <v>0</v>
      </c>
      <c r="P2681">
        <f t="shared" si="165"/>
        <v>44</v>
      </c>
      <c r="Q2681" s="12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64"/>
        <v>1</v>
      </c>
      <c r="P2682">
        <f t="shared" si="165"/>
        <v>69</v>
      </c>
      <c r="Q2682" s="12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64"/>
        <v>1</v>
      </c>
      <c r="P2683">
        <f t="shared" si="165"/>
        <v>27.5</v>
      </c>
      <c r="Q2683" s="12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64"/>
        <v>28</v>
      </c>
      <c r="P2684">
        <f t="shared" si="165"/>
        <v>84.9</v>
      </c>
      <c r="Q2684" s="12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64"/>
        <v>0</v>
      </c>
      <c r="P2685">
        <f t="shared" si="165"/>
        <v>12</v>
      </c>
      <c r="Q2685" s="12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64"/>
        <v>1</v>
      </c>
      <c r="P2686">
        <f t="shared" si="165"/>
        <v>200</v>
      </c>
      <c r="Q2686" s="12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64"/>
        <v>0</v>
      </c>
      <c r="P2687">
        <f t="shared" si="165"/>
        <v>10</v>
      </c>
      <c r="Q2687" s="12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64"/>
        <v>0</v>
      </c>
      <c r="P2688">
        <f t="shared" si="165"/>
        <v>0</v>
      </c>
      <c r="Q2688" s="12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64"/>
        <v>0</v>
      </c>
      <c r="P2689">
        <f t="shared" si="165"/>
        <v>0</v>
      </c>
      <c r="Q2689" s="12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168">ROUND(E2690/D2690*100, 0)</f>
        <v>0</v>
      </c>
      <c r="P2690">
        <f t="shared" si="165"/>
        <v>5.29</v>
      </c>
      <c r="Q2690" s="12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168"/>
        <v>0</v>
      </c>
      <c r="P2691">
        <f t="shared" ref="P2691:P2754" si="169">IFERROR(ROUND(E2691/L2691, 2),0)</f>
        <v>1</v>
      </c>
      <c r="Q2691" s="12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68"/>
        <v>11</v>
      </c>
      <c r="P2692">
        <f t="shared" si="169"/>
        <v>72.760000000000005</v>
      </c>
      <c r="Q2692" s="12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68"/>
        <v>0</v>
      </c>
      <c r="P2693">
        <f t="shared" si="169"/>
        <v>17.5</v>
      </c>
      <c r="Q2693" s="12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68"/>
        <v>1</v>
      </c>
      <c r="P2694">
        <f t="shared" si="169"/>
        <v>25</v>
      </c>
      <c r="Q2694" s="12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68"/>
        <v>1</v>
      </c>
      <c r="P2695">
        <f t="shared" si="169"/>
        <v>13.33</v>
      </c>
      <c r="Q2695" s="12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68"/>
        <v>0</v>
      </c>
      <c r="P2696">
        <f t="shared" si="169"/>
        <v>1</v>
      </c>
      <c r="Q2696" s="12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68"/>
        <v>0</v>
      </c>
      <c r="P2697">
        <f t="shared" si="169"/>
        <v>23.67</v>
      </c>
      <c r="Q2697" s="12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68"/>
        <v>6</v>
      </c>
      <c r="P2698">
        <f t="shared" si="169"/>
        <v>89.21</v>
      </c>
      <c r="Q2698" s="12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68"/>
        <v>26</v>
      </c>
      <c r="P2699">
        <f t="shared" si="169"/>
        <v>116.56</v>
      </c>
      <c r="Q2699" s="12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68"/>
        <v>0</v>
      </c>
      <c r="P2700">
        <f t="shared" si="169"/>
        <v>13.01</v>
      </c>
      <c r="Q2700" s="12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68"/>
        <v>0</v>
      </c>
      <c r="P2701">
        <f t="shared" si="169"/>
        <v>0</v>
      </c>
      <c r="Q2701" s="12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68"/>
        <v>1</v>
      </c>
      <c r="P2702">
        <f t="shared" si="169"/>
        <v>17.5</v>
      </c>
      <c r="Q2702" s="12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68"/>
        <v>46</v>
      </c>
      <c r="P2703">
        <f t="shared" si="169"/>
        <v>34.130000000000003</v>
      </c>
      <c r="Q2703" s="12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68"/>
        <v>34</v>
      </c>
      <c r="P2704">
        <f t="shared" si="169"/>
        <v>132.35</v>
      </c>
      <c r="Q2704" s="12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68"/>
        <v>104</v>
      </c>
      <c r="P2705">
        <f t="shared" si="169"/>
        <v>922.22</v>
      </c>
      <c r="Q2705" s="12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68"/>
        <v>6</v>
      </c>
      <c r="P2706">
        <f t="shared" si="169"/>
        <v>163.57</v>
      </c>
      <c r="Q2706" s="12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68"/>
        <v>11</v>
      </c>
      <c r="P2707">
        <f t="shared" si="169"/>
        <v>217.38</v>
      </c>
      <c r="Q2707" s="12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68"/>
        <v>112</v>
      </c>
      <c r="P2708">
        <f t="shared" si="169"/>
        <v>149.44</v>
      </c>
      <c r="Q2708" s="12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68"/>
        <v>351</v>
      </c>
      <c r="P2709">
        <f t="shared" si="169"/>
        <v>71.239999999999995</v>
      </c>
      <c r="Q2709" s="12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68"/>
        <v>233</v>
      </c>
      <c r="P2710">
        <f t="shared" si="169"/>
        <v>44.46</v>
      </c>
      <c r="Q2710" s="12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68"/>
        <v>102</v>
      </c>
      <c r="P2711">
        <f t="shared" si="169"/>
        <v>164.94</v>
      </c>
      <c r="Q2711" s="12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68"/>
        <v>154</v>
      </c>
      <c r="P2712">
        <f t="shared" si="169"/>
        <v>84.87</v>
      </c>
      <c r="Q2712" s="12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68"/>
        <v>101</v>
      </c>
      <c r="P2713">
        <f t="shared" si="169"/>
        <v>53.95</v>
      </c>
      <c r="Q2713" s="12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68"/>
        <v>131</v>
      </c>
      <c r="P2714">
        <f t="shared" si="169"/>
        <v>50.53</v>
      </c>
      <c r="Q2714" s="12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68"/>
        <v>102</v>
      </c>
      <c r="P2715">
        <f t="shared" si="169"/>
        <v>108</v>
      </c>
      <c r="Q2715" s="12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68"/>
        <v>116</v>
      </c>
      <c r="P2716">
        <f t="shared" si="169"/>
        <v>95.37</v>
      </c>
      <c r="Q2716" s="12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68"/>
        <v>265</v>
      </c>
      <c r="P2717">
        <f t="shared" si="169"/>
        <v>57.63</v>
      </c>
      <c r="Q2717" s="12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68"/>
        <v>120</v>
      </c>
      <c r="P2718">
        <f t="shared" si="169"/>
        <v>64.16</v>
      </c>
      <c r="Q2718" s="12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68"/>
        <v>120</v>
      </c>
      <c r="P2719">
        <f t="shared" si="169"/>
        <v>92.39</v>
      </c>
      <c r="Q2719" s="12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68"/>
        <v>104</v>
      </c>
      <c r="P2720">
        <f t="shared" si="169"/>
        <v>125.98</v>
      </c>
      <c r="Q2720" s="12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68"/>
        <v>109</v>
      </c>
      <c r="P2721">
        <f t="shared" si="169"/>
        <v>94.64</v>
      </c>
      <c r="Q2721" s="12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68"/>
        <v>118</v>
      </c>
      <c r="P2722">
        <f t="shared" si="169"/>
        <v>170.7</v>
      </c>
      <c r="Q2722" s="12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68"/>
        <v>1462</v>
      </c>
      <c r="P2723">
        <f t="shared" si="169"/>
        <v>40.76</v>
      </c>
      <c r="Q2723" s="12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68"/>
        <v>253</v>
      </c>
      <c r="P2724">
        <f t="shared" si="169"/>
        <v>68.25</v>
      </c>
      <c r="Q2724" s="12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68"/>
        <v>140</v>
      </c>
      <c r="P2725">
        <f t="shared" si="169"/>
        <v>95.49</v>
      </c>
      <c r="Q2725" s="12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68"/>
        <v>297</v>
      </c>
      <c r="P2726">
        <f t="shared" si="169"/>
        <v>7.19</v>
      </c>
      <c r="Q2726" s="12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68"/>
        <v>145</v>
      </c>
      <c r="P2727">
        <f t="shared" si="169"/>
        <v>511.65</v>
      </c>
      <c r="Q2727" s="12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68"/>
        <v>106</v>
      </c>
      <c r="P2728">
        <f t="shared" si="169"/>
        <v>261.75</v>
      </c>
      <c r="Q2728" s="12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68"/>
        <v>493</v>
      </c>
      <c r="P2729">
        <f t="shared" si="169"/>
        <v>69.760000000000005</v>
      </c>
      <c r="Q2729" s="12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68"/>
        <v>202</v>
      </c>
      <c r="P2730">
        <f t="shared" si="169"/>
        <v>77.23</v>
      </c>
      <c r="Q2730" s="12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68"/>
        <v>104</v>
      </c>
      <c r="P2731">
        <f t="shared" si="169"/>
        <v>340.57</v>
      </c>
      <c r="Q2731" s="12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68"/>
        <v>170</v>
      </c>
      <c r="P2732">
        <f t="shared" si="169"/>
        <v>67.42</v>
      </c>
      <c r="Q2732" s="12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68"/>
        <v>104</v>
      </c>
      <c r="P2733">
        <f t="shared" si="169"/>
        <v>845.7</v>
      </c>
      <c r="Q2733" s="12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68"/>
        <v>118</v>
      </c>
      <c r="P2734">
        <f t="shared" si="169"/>
        <v>97.19</v>
      </c>
      <c r="Q2734" s="12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68"/>
        <v>108</v>
      </c>
      <c r="P2735">
        <f t="shared" si="169"/>
        <v>451.84</v>
      </c>
      <c r="Q2735" s="12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68"/>
        <v>2260300</v>
      </c>
      <c r="P2736">
        <f t="shared" si="169"/>
        <v>138.66999999999999</v>
      </c>
      <c r="Q2736" s="12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68"/>
        <v>978</v>
      </c>
      <c r="P2737">
        <f t="shared" si="169"/>
        <v>21.64</v>
      </c>
      <c r="Q2737" s="12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68"/>
        <v>123</v>
      </c>
      <c r="P2738">
        <f t="shared" si="169"/>
        <v>169.52</v>
      </c>
      <c r="Q2738" s="12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68"/>
        <v>246</v>
      </c>
      <c r="P2739">
        <f t="shared" si="169"/>
        <v>161.88</v>
      </c>
      <c r="Q2739" s="12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68"/>
        <v>148</v>
      </c>
      <c r="P2740">
        <f t="shared" si="169"/>
        <v>493.13</v>
      </c>
      <c r="Q2740" s="12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68"/>
        <v>384</v>
      </c>
      <c r="P2741">
        <f t="shared" si="169"/>
        <v>22.12</v>
      </c>
      <c r="Q2741" s="12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68"/>
        <v>103</v>
      </c>
      <c r="P2742">
        <f t="shared" si="169"/>
        <v>18.239999999999998</v>
      </c>
      <c r="Q2742" s="12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68"/>
        <v>0</v>
      </c>
      <c r="P2743">
        <f t="shared" si="169"/>
        <v>8.75</v>
      </c>
      <c r="Q2743" s="12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68"/>
        <v>29</v>
      </c>
      <c r="P2744">
        <f t="shared" si="169"/>
        <v>40.61</v>
      </c>
      <c r="Q2744" s="12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68"/>
        <v>0</v>
      </c>
      <c r="P2745">
        <f t="shared" si="169"/>
        <v>0</v>
      </c>
      <c r="Q2745" s="12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68"/>
        <v>5</v>
      </c>
      <c r="P2746">
        <f t="shared" si="169"/>
        <v>37.950000000000003</v>
      </c>
      <c r="Q2746" s="12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68"/>
        <v>22</v>
      </c>
      <c r="P2747">
        <f t="shared" si="169"/>
        <v>35.729999999999997</v>
      </c>
      <c r="Q2747" s="12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68"/>
        <v>27</v>
      </c>
      <c r="P2748">
        <f t="shared" si="169"/>
        <v>42.16</v>
      </c>
      <c r="Q2748" s="12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68"/>
        <v>28</v>
      </c>
      <c r="P2749">
        <f t="shared" si="169"/>
        <v>35</v>
      </c>
      <c r="Q2749" s="12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68"/>
        <v>1</v>
      </c>
      <c r="P2750">
        <f t="shared" si="169"/>
        <v>13.25</v>
      </c>
      <c r="Q2750" s="12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68"/>
        <v>1</v>
      </c>
      <c r="P2751">
        <f t="shared" si="169"/>
        <v>55</v>
      </c>
      <c r="Q2751" s="12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68"/>
        <v>0</v>
      </c>
      <c r="P2752">
        <f t="shared" si="169"/>
        <v>0</v>
      </c>
      <c r="Q2752" s="12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68"/>
        <v>0</v>
      </c>
      <c r="P2753">
        <f t="shared" si="169"/>
        <v>0</v>
      </c>
      <c r="Q2753" s="12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172">ROUND(E2754/D2754*100, 0)</f>
        <v>11</v>
      </c>
      <c r="P2754">
        <f t="shared" si="169"/>
        <v>39.29</v>
      </c>
      <c r="Q2754" s="12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172"/>
        <v>19</v>
      </c>
      <c r="P2755">
        <f t="shared" ref="P2755:P2818" si="173">IFERROR(ROUND(E2755/L2755, 2),0)</f>
        <v>47.5</v>
      </c>
      <c r="Q2755" s="12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72"/>
        <v>0</v>
      </c>
      <c r="P2756">
        <f t="shared" si="173"/>
        <v>0</v>
      </c>
      <c r="Q2756" s="12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72"/>
        <v>52</v>
      </c>
      <c r="P2757">
        <f t="shared" si="173"/>
        <v>17.329999999999998</v>
      </c>
      <c r="Q2757" s="12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72"/>
        <v>10</v>
      </c>
      <c r="P2758">
        <f t="shared" si="173"/>
        <v>31.76</v>
      </c>
      <c r="Q2758" s="12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72"/>
        <v>1</v>
      </c>
      <c r="P2759">
        <f t="shared" si="173"/>
        <v>5</v>
      </c>
      <c r="Q2759" s="12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2"/>
        <v>12</v>
      </c>
      <c r="P2760">
        <f t="shared" si="173"/>
        <v>39</v>
      </c>
      <c r="Q2760" s="12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2"/>
        <v>11</v>
      </c>
      <c r="P2761">
        <f t="shared" si="173"/>
        <v>52.5</v>
      </c>
      <c r="Q2761" s="12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72"/>
        <v>0</v>
      </c>
      <c r="P2762">
        <f t="shared" si="173"/>
        <v>0</v>
      </c>
      <c r="Q2762" s="12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72"/>
        <v>1</v>
      </c>
      <c r="P2763">
        <f t="shared" si="173"/>
        <v>9</v>
      </c>
      <c r="Q2763" s="12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72"/>
        <v>1</v>
      </c>
      <c r="P2764">
        <f t="shared" si="173"/>
        <v>25</v>
      </c>
      <c r="Q2764" s="12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72"/>
        <v>0</v>
      </c>
      <c r="P2765">
        <f t="shared" si="173"/>
        <v>30</v>
      </c>
      <c r="Q2765" s="12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72"/>
        <v>1</v>
      </c>
      <c r="P2766">
        <f t="shared" si="173"/>
        <v>11.25</v>
      </c>
      <c r="Q2766" s="12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72"/>
        <v>0</v>
      </c>
      <c r="P2767">
        <f t="shared" si="173"/>
        <v>0</v>
      </c>
      <c r="Q2767" s="12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72"/>
        <v>2</v>
      </c>
      <c r="P2768">
        <f t="shared" si="173"/>
        <v>25</v>
      </c>
      <c r="Q2768" s="12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72"/>
        <v>1</v>
      </c>
      <c r="P2769">
        <f t="shared" si="173"/>
        <v>11.33</v>
      </c>
      <c r="Q2769" s="12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72"/>
        <v>14</v>
      </c>
      <c r="P2770">
        <f t="shared" si="173"/>
        <v>29.47</v>
      </c>
      <c r="Q2770" s="12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72"/>
        <v>0</v>
      </c>
      <c r="P2771">
        <f t="shared" si="173"/>
        <v>1</v>
      </c>
      <c r="Q2771" s="12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72"/>
        <v>10</v>
      </c>
      <c r="P2772">
        <f t="shared" si="173"/>
        <v>63.1</v>
      </c>
      <c r="Q2772" s="12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72"/>
        <v>0</v>
      </c>
      <c r="P2773">
        <f t="shared" si="173"/>
        <v>0</v>
      </c>
      <c r="Q2773" s="12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72"/>
        <v>0</v>
      </c>
      <c r="P2774">
        <f t="shared" si="173"/>
        <v>0</v>
      </c>
      <c r="Q2774" s="12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72"/>
        <v>0</v>
      </c>
      <c r="P2775">
        <f t="shared" si="173"/>
        <v>1</v>
      </c>
      <c r="Q2775" s="12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72"/>
        <v>14</v>
      </c>
      <c r="P2776">
        <f t="shared" si="173"/>
        <v>43.85</v>
      </c>
      <c r="Q2776" s="12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72"/>
        <v>3</v>
      </c>
      <c r="P2777">
        <f t="shared" si="173"/>
        <v>75</v>
      </c>
      <c r="Q2777" s="12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72"/>
        <v>8</v>
      </c>
      <c r="P2778">
        <f t="shared" si="173"/>
        <v>45.97</v>
      </c>
      <c r="Q2778" s="12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72"/>
        <v>0</v>
      </c>
      <c r="P2779">
        <f t="shared" si="173"/>
        <v>10</v>
      </c>
      <c r="Q2779" s="12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72"/>
        <v>26</v>
      </c>
      <c r="P2780">
        <f t="shared" si="173"/>
        <v>93.67</v>
      </c>
      <c r="Q2780" s="12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72"/>
        <v>2</v>
      </c>
      <c r="P2781">
        <f t="shared" si="173"/>
        <v>53</v>
      </c>
      <c r="Q2781" s="12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72"/>
        <v>0</v>
      </c>
      <c r="P2782">
        <f t="shared" si="173"/>
        <v>0</v>
      </c>
      <c r="Q2782" s="12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3.5" hidden="1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172"/>
        <v>105</v>
      </c>
      <c r="P2783">
        <f t="shared" si="173"/>
        <v>47</v>
      </c>
      <c r="Q2783" s="12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29" hidden="1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172"/>
        <v>120</v>
      </c>
      <c r="P2784">
        <f t="shared" si="173"/>
        <v>66.67</v>
      </c>
      <c r="Q2784" s="12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3.5" hidden="1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172"/>
        <v>115</v>
      </c>
      <c r="P2785">
        <f t="shared" si="173"/>
        <v>18.77</v>
      </c>
      <c r="Q2785" s="12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3.5" hidden="1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172"/>
        <v>119</v>
      </c>
      <c r="P2786">
        <f t="shared" si="173"/>
        <v>66.11</v>
      </c>
      <c r="Q2786" s="12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3.5" hidden="1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172"/>
        <v>105</v>
      </c>
      <c r="P2787">
        <f t="shared" si="173"/>
        <v>36.86</v>
      </c>
      <c r="Q2787" s="12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29" hidden="1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172"/>
        <v>118</v>
      </c>
      <c r="P2788">
        <f t="shared" si="173"/>
        <v>39.81</v>
      </c>
      <c r="Q2788" s="12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3.5" hidden="1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172"/>
        <v>120</v>
      </c>
      <c r="P2789">
        <f t="shared" si="173"/>
        <v>31.5</v>
      </c>
      <c r="Q2789" s="12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3.5" hidden="1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72"/>
        <v>103</v>
      </c>
      <c r="P2790">
        <f t="shared" si="173"/>
        <v>102.5</v>
      </c>
      <c r="Q2790" s="12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29" hidden="1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172"/>
        <v>101</v>
      </c>
      <c r="P2791">
        <f t="shared" si="173"/>
        <v>126.46</v>
      </c>
      <c r="Q2791" s="12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3.5" hidden="1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172"/>
        <v>105</v>
      </c>
      <c r="P2792">
        <f t="shared" si="173"/>
        <v>47.88</v>
      </c>
      <c r="Q2792" s="12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58" hidden="1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172"/>
        <v>103</v>
      </c>
      <c r="P2793">
        <f t="shared" si="173"/>
        <v>73.209999999999994</v>
      </c>
      <c r="Q2793" s="12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3.5" hidden="1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172"/>
        <v>108</v>
      </c>
      <c r="P2794">
        <f t="shared" si="173"/>
        <v>89.67</v>
      </c>
      <c r="Q2794" s="12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58" hidden="1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172"/>
        <v>111</v>
      </c>
      <c r="P2795">
        <f t="shared" si="173"/>
        <v>151.46</v>
      </c>
      <c r="Q2795" s="12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58" hidden="1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172"/>
        <v>150</v>
      </c>
      <c r="P2796">
        <f t="shared" si="173"/>
        <v>25</v>
      </c>
      <c r="Q2796" s="12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3.5" hidden="1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72"/>
        <v>104</v>
      </c>
      <c r="P2797">
        <f t="shared" si="173"/>
        <v>36.5</v>
      </c>
      <c r="Q2797" s="12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3.5" hidden="1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172"/>
        <v>116</v>
      </c>
      <c r="P2798">
        <f t="shared" si="173"/>
        <v>44</v>
      </c>
      <c r="Q2798" s="12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3.5" hidden="1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172"/>
        <v>103</v>
      </c>
      <c r="P2799">
        <f t="shared" si="173"/>
        <v>87.36</v>
      </c>
      <c r="Q2799" s="12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58" hidden="1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172"/>
        <v>101</v>
      </c>
      <c r="P2800">
        <f t="shared" si="173"/>
        <v>36.47</v>
      </c>
      <c r="Q2800" s="12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58" hidden="1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172"/>
        <v>117</v>
      </c>
      <c r="P2801">
        <f t="shared" si="173"/>
        <v>44.86</v>
      </c>
      <c r="Q2801" s="12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3.5" hidden="1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72"/>
        <v>133</v>
      </c>
      <c r="P2802">
        <f t="shared" si="173"/>
        <v>42.9</v>
      </c>
      <c r="Q2802" s="12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3.5" hidden="1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172"/>
        <v>133</v>
      </c>
      <c r="P2803">
        <f t="shared" si="173"/>
        <v>51.23</v>
      </c>
      <c r="Q2803" s="12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3.5" hidden="1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172"/>
        <v>102</v>
      </c>
      <c r="P2804">
        <f t="shared" si="173"/>
        <v>33.94</v>
      </c>
      <c r="Q2804" s="12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3.5" hidden="1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172"/>
        <v>128</v>
      </c>
      <c r="P2805">
        <f t="shared" si="173"/>
        <v>90.74</v>
      </c>
      <c r="Q2805" s="12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3.5" hidden="1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172"/>
        <v>115</v>
      </c>
      <c r="P2806">
        <f t="shared" si="173"/>
        <v>50</v>
      </c>
      <c r="Q2806" s="12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58" hidden="1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72"/>
        <v>110</v>
      </c>
      <c r="P2807">
        <f t="shared" si="173"/>
        <v>24.44</v>
      </c>
      <c r="Q2807" s="12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3.5" hidden="1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172"/>
        <v>112</v>
      </c>
      <c r="P2808">
        <f t="shared" si="173"/>
        <v>44.25</v>
      </c>
      <c r="Q2808" s="12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idden="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172"/>
        <v>126</v>
      </c>
      <c r="P2809">
        <f t="shared" si="173"/>
        <v>67.739999999999995</v>
      </c>
      <c r="Q2809" s="12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58" hidden="1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172"/>
        <v>100</v>
      </c>
      <c r="P2810">
        <f t="shared" si="173"/>
        <v>65.38</v>
      </c>
      <c r="Q2810" s="12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3.5" hidden="1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172"/>
        <v>102</v>
      </c>
      <c r="P2811">
        <f t="shared" si="173"/>
        <v>121.9</v>
      </c>
      <c r="Q2811" s="12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3.5" hidden="1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172"/>
        <v>108</v>
      </c>
      <c r="P2812">
        <f t="shared" si="173"/>
        <v>47.46</v>
      </c>
      <c r="Q2812" s="12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3.5" hidden="1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172"/>
        <v>100</v>
      </c>
      <c r="P2813">
        <f t="shared" si="173"/>
        <v>92.84</v>
      </c>
      <c r="Q2813" s="12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3.5" hidden="1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172"/>
        <v>113</v>
      </c>
      <c r="P2814">
        <f t="shared" si="173"/>
        <v>68.25</v>
      </c>
      <c r="Q2814" s="12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3.5" hidden="1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172"/>
        <v>128</v>
      </c>
      <c r="P2815">
        <f t="shared" si="173"/>
        <v>37.21</v>
      </c>
      <c r="Q2815" s="12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3.5" hidden="1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172"/>
        <v>108</v>
      </c>
      <c r="P2816">
        <f t="shared" si="173"/>
        <v>25.25</v>
      </c>
      <c r="Q2816" s="12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3.5" hidden="1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172"/>
        <v>242</v>
      </c>
      <c r="P2817">
        <f t="shared" si="173"/>
        <v>43.21</v>
      </c>
      <c r="Q2817" s="12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3.5" hidden="1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176">ROUND(E2818/D2818*100, 0)</f>
        <v>142</v>
      </c>
      <c r="P2818">
        <f t="shared" si="173"/>
        <v>25.13</v>
      </c>
      <c r="Q2818" s="12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58" hidden="1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176"/>
        <v>130</v>
      </c>
      <c r="P2819">
        <f t="shared" ref="P2819:P2882" si="177">IFERROR(ROUND(E2819/L2819, 2),0)</f>
        <v>23.64</v>
      </c>
      <c r="Q2819" s="12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3.5" hidden="1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176"/>
        <v>106</v>
      </c>
      <c r="P2820">
        <f t="shared" si="177"/>
        <v>103.95</v>
      </c>
      <c r="Q2820" s="12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3.5" hidden="1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176"/>
        <v>105</v>
      </c>
      <c r="P2821">
        <f t="shared" si="177"/>
        <v>50.38</v>
      </c>
      <c r="Q2821" s="12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3.5" hidden="1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176"/>
        <v>136</v>
      </c>
      <c r="P2822">
        <f t="shared" si="177"/>
        <v>13.6</v>
      </c>
      <c r="Q2822" s="12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58" hidden="1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176"/>
        <v>100</v>
      </c>
      <c r="P2823">
        <f t="shared" si="177"/>
        <v>28.57</v>
      </c>
      <c r="Q2823" s="12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58" hidden="1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176"/>
        <v>100</v>
      </c>
      <c r="P2824">
        <f t="shared" si="177"/>
        <v>63.83</v>
      </c>
      <c r="Q2824" s="12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58" hidden="1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176"/>
        <v>124</v>
      </c>
      <c r="P2825">
        <f t="shared" si="177"/>
        <v>8.86</v>
      </c>
      <c r="Q2825" s="12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3.5" hidden="1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176"/>
        <v>117</v>
      </c>
      <c r="P2826">
        <f t="shared" si="177"/>
        <v>50.67</v>
      </c>
      <c r="Q2826" s="12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58" hidden="1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176"/>
        <v>103</v>
      </c>
      <c r="P2827">
        <f t="shared" si="177"/>
        <v>60.78</v>
      </c>
      <c r="Q2827" s="12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58" hidden="1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176"/>
        <v>108</v>
      </c>
      <c r="P2828">
        <f t="shared" si="177"/>
        <v>113.42</v>
      </c>
      <c r="Q2828" s="12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58" hidden="1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176"/>
        <v>120</v>
      </c>
      <c r="P2829">
        <f t="shared" si="177"/>
        <v>104.57</v>
      </c>
      <c r="Q2829" s="12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3.5" hidden="1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176"/>
        <v>100</v>
      </c>
      <c r="P2830">
        <f t="shared" si="177"/>
        <v>98.31</v>
      </c>
      <c r="Q2830" s="12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3.5" hidden="1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176"/>
        <v>107</v>
      </c>
      <c r="P2831">
        <f t="shared" si="177"/>
        <v>35.04</v>
      </c>
      <c r="Q2831" s="12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29" hidden="1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76"/>
        <v>100</v>
      </c>
      <c r="P2832">
        <f t="shared" si="177"/>
        <v>272.73</v>
      </c>
      <c r="Q2832" s="12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3.5" hidden="1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176"/>
        <v>111</v>
      </c>
      <c r="P2833">
        <f t="shared" si="177"/>
        <v>63.85</v>
      </c>
      <c r="Q2833" s="12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58" hidden="1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176"/>
        <v>115</v>
      </c>
      <c r="P2834">
        <f t="shared" si="177"/>
        <v>30.19</v>
      </c>
      <c r="Q2834" s="12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176"/>
        <v>108</v>
      </c>
      <c r="P2835">
        <f t="shared" si="177"/>
        <v>83.51</v>
      </c>
      <c r="Q2835" s="12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3.5" hidden="1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176"/>
        <v>170</v>
      </c>
      <c r="P2836">
        <f t="shared" si="177"/>
        <v>64.760000000000005</v>
      </c>
      <c r="Q2836" s="12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3.5" hidden="1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176"/>
        <v>187</v>
      </c>
      <c r="P2837">
        <f t="shared" si="177"/>
        <v>20.12</v>
      </c>
      <c r="Q2837" s="12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58" hidden="1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176"/>
        <v>108</v>
      </c>
      <c r="P2838">
        <f t="shared" si="177"/>
        <v>44.09</v>
      </c>
      <c r="Q2838" s="12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58" hidden="1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176"/>
        <v>100</v>
      </c>
      <c r="P2839">
        <f t="shared" si="177"/>
        <v>40.479999999999997</v>
      </c>
      <c r="Q2839" s="12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3.5" hidden="1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176"/>
        <v>120</v>
      </c>
      <c r="P2840">
        <f t="shared" si="177"/>
        <v>44.54</v>
      </c>
      <c r="Q2840" s="12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3.5" hidden="1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176"/>
        <v>111</v>
      </c>
      <c r="P2841">
        <f t="shared" si="177"/>
        <v>125.81</v>
      </c>
      <c r="Q2841" s="12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58" hidden="1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176"/>
        <v>104</v>
      </c>
      <c r="P2842">
        <f t="shared" si="177"/>
        <v>19.7</v>
      </c>
      <c r="Q2842" s="12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58" hidden="1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176"/>
        <v>1</v>
      </c>
      <c r="P2843">
        <f t="shared" si="177"/>
        <v>10</v>
      </c>
      <c r="Q2843" s="12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3.5" hidden="1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176"/>
        <v>0</v>
      </c>
      <c r="P2844">
        <f t="shared" si="177"/>
        <v>0</v>
      </c>
      <c r="Q2844" s="12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3.5" hidden="1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176"/>
        <v>0</v>
      </c>
      <c r="P2845">
        <f t="shared" si="177"/>
        <v>0</v>
      </c>
      <c r="Q2845" s="12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3.5" hidden="1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176"/>
        <v>5</v>
      </c>
      <c r="P2846">
        <f t="shared" si="177"/>
        <v>30</v>
      </c>
      <c r="Q2846" s="12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3.5" hidden="1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176"/>
        <v>32</v>
      </c>
      <c r="P2847">
        <f t="shared" si="177"/>
        <v>60.67</v>
      </c>
      <c r="Q2847" s="12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58" hidden="1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176"/>
        <v>0</v>
      </c>
      <c r="P2848">
        <f t="shared" si="177"/>
        <v>0</v>
      </c>
      <c r="Q2848" s="12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3.5" hidden="1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176"/>
        <v>0</v>
      </c>
      <c r="P2849">
        <f t="shared" si="177"/>
        <v>0</v>
      </c>
      <c r="Q2849" s="12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58" hidden="1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176"/>
        <v>0</v>
      </c>
      <c r="P2850">
        <f t="shared" si="177"/>
        <v>23.33</v>
      </c>
      <c r="Q2850" s="12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3.5" hidden="1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176"/>
        <v>1</v>
      </c>
      <c r="P2851">
        <f t="shared" si="177"/>
        <v>5</v>
      </c>
      <c r="Q2851" s="12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3.5" hidden="1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176"/>
        <v>4</v>
      </c>
      <c r="P2852">
        <f t="shared" si="177"/>
        <v>23.92</v>
      </c>
      <c r="Q2852" s="12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3.5" hidden="1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176"/>
        <v>0</v>
      </c>
      <c r="P2853">
        <f t="shared" si="177"/>
        <v>0</v>
      </c>
      <c r="Q2853" s="12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3.5" hidden="1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176"/>
        <v>2</v>
      </c>
      <c r="P2854">
        <f t="shared" si="177"/>
        <v>15.83</v>
      </c>
      <c r="Q2854" s="12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3.5" hidden="1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176"/>
        <v>0</v>
      </c>
      <c r="P2855">
        <f t="shared" si="177"/>
        <v>0</v>
      </c>
      <c r="Q2855" s="12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3.5" hidden="1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176"/>
        <v>42</v>
      </c>
      <c r="P2856">
        <f t="shared" si="177"/>
        <v>29.79</v>
      </c>
      <c r="Q2856" s="12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58" hidden="1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176"/>
        <v>50</v>
      </c>
      <c r="P2857">
        <f t="shared" si="177"/>
        <v>60</v>
      </c>
      <c r="Q2857" s="12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3.5" hidden="1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176"/>
        <v>5</v>
      </c>
      <c r="P2858">
        <f t="shared" si="177"/>
        <v>24.33</v>
      </c>
      <c r="Q2858" s="12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58" hidden="1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176"/>
        <v>20</v>
      </c>
      <c r="P2859">
        <f t="shared" si="177"/>
        <v>500</v>
      </c>
      <c r="Q2859" s="12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3.5" hidden="1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176"/>
        <v>0</v>
      </c>
      <c r="P2860">
        <f t="shared" si="177"/>
        <v>0</v>
      </c>
      <c r="Q2860" s="12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3.5" hidden="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76"/>
        <v>2</v>
      </c>
      <c r="P2861">
        <f t="shared" si="177"/>
        <v>35</v>
      </c>
      <c r="Q2861" s="12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58" hidden="1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176"/>
        <v>7</v>
      </c>
      <c r="P2862">
        <f t="shared" si="177"/>
        <v>29.56</v>
      </c>
      <c r="Q2862" s="12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3.5" hidden="1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176"/>
        <v>32</v>
      </c>
      <c r="P2863">
        <f t="shared" si="177"/>
        <v>26.67</v>
      </c>
      <c r="Q2863" s="12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3.5" hidden="1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176"/>
        <v>0</v>
      </c>
      <c r="P2864">
        <f t="shared" si="177"/>
        <v>18.329999999999998</v>
      </c>
      <c r="Q2864" s="12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3.5" hidden="1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176"/>
        <v>0</v>
      </c>
      <c r="P2865">
        <f t="shared" si="177"/>
        <v>20</v>
      </c>
      <c r="Q2865" s="12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176"/>
        <v>2</v>
      </c>
      <c r="P2866">
        <f t="shared" si="177"/>
        <v>13.33</v>
      </c>
      <c r="Q2866" s="12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3.5" hidden="1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176"/>
        <v>0</v>
      </c>
      <c r="P2867">
        <f t="shared" si="177"/>
        <v>0</v>
      </c>
      <c r="Q2867" s="12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3.5" hidden="1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176"/>
        <v>1</v>
      </c>
      <c r="P2868">
        <f t="shared" si="177"/>
        <v>22.5</v>
      </c>
      <c r="Q2868" s="12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58" hidden="1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176"/>
        <v>20</v>
      </c>
      <c r="P2869">
        <f t="shared" si="177"/>
        <v>50.4</v>
      </c>
      <c r="Q2869" s="12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58" hidden="1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176"/>
        <v>42</v>
      </c>
      <c r="P2870">
        <f t="shared" si="177"/>
        <v>105.03</v>
      </c>
      <c r="Q2870" s="12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58" hidden="1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176"/>
        <v>1</v>
      </c>
      <c r="P2871">
        <f t="shared" si="177"/>
        <v>35.4</v>
      </c>
      <c r="Q2871" s="12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58" hidden="1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176"/>
        <v>15</v>
      </c>
      <c r="P2872">
        <f t="shared" si="177"/>
        <v>83.33</v>
      </c>
      <c r="Q2872" s="12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3.5" hidden="1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176"/>
        <v>5</v>
      </c>
      <c r="P2873">
        <f t="shared" si="177"/>
        <v>35.92</v>
      </c>
      <c r="Q2873" s="12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3.5" hidden="1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176"/>
        <v>0</v>
      </c>
      <c r="P2874">
        <f t="shared" si="177"/>
        <v>0</v>
      </c>
      <c r="Q2874" s="12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58" hidden="1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176"/>
        <v>38</v>
      </c>
      <c r="P2875">
        <f t="shared" si="177"/>
        <v>119.13</v>
      </c>
      <c r="Q2875" s="12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3.5" hidden="1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176"/>
        <v>5</v>
      </c>
      <c r="P2876">
        <f t="shared" si="177"/>
        <v>90.33</v>
      </c>
      <c r="Q2876" s="12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3.5" hidden="1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76"/>
        <v>0</v>
      </c>
      <c r="P2877">
        <f t="shared" si="177"/>
        <v>2.33</v>
      </c>
      <c r="Q2877" s="12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3.5" hidden="1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176"/>
        <v>0</v>
      </c>
      <c r="P2878">
        <f t="shared" si="177"/>
        <v>0</v>
      </c>
      <c r="Q2878" s="12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3.5" hidden="1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176"/>
        <v>11</v>
      </c>
      <c r="P2879">
        <f t="shared" si="177"/>
        <v>108.33</v>
      </c>
      <c r="Q2879" s="12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3.5" hidden="1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176"/>
        <v>2</v>
      </c>
      <c r="P2880">
        <f t="shared" si="177"/>
        <v>15.75</v>
      </c>
      <c r="Q2880" s="12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3.5" hidden="1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176"/>
        <v>0</v>
      </c>
      <c r="P2881">
        <f t="shared" si="177"/>
        <v>29</v>
      </c>
      <c r="Q2881" s="12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3.5" hidden="1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180">ROUND(E2882/D2882*100, 0)</f>
        <v>23</v>
      </c>
      <c r="P2882">
        <f t="shared" si="177"/>
        <v>96.55</v>
      </c>
      <c r="Q2882" s="12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3.5" hidden="1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180"/>
        <v>0</v>
      </c>
      <c r="P2883">
        <f t="shared" ref="P2883:P2946" si="181">IFERROR(ROUND(E2883/L2883, 2),0)</f>
        <v>0</v>
      </c>
      <c r="Q2883" s="12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3.5" hidden="1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180"/>
        <v>34</v>
      </c>
      <c r="P2884">
        <f t="shared" si="181"/>
        <v>63</v>
      </c>
      <c r="Q2884" s="12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58" hidden="1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180"/>
        <v>19</v>
      </c>
      <c r="P2885">
        <f t="shared" si="181"/>
        <v>381.6</v>
      </c>
      <c r="Q2885" s="12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29" hidden="1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80"/>
        <v>0</v>
      </c>
      <c r="P2886">
        <f t="shared" si="181"/>
        <v>46.25</v>
      </c>
      <c r="Q2886" s="12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29" hidden="1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180"/>
        <v>33</v>
      </c>
      <c r="P2887">
        <f t="shared" si="181"/>
        <v>26</v>
      </c>
      <c r="Q2887" s="12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3.5" hidden="1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180"/>
        <v>5</v>
      </c>
      <c r="P2888">
        <f t="shared" si="181"/>
        <v>10</v>
      </c>
      <c r="Q2888" s="12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3.5" hidden="1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80"/>
        <v>0</v>
      </c>
      <c r="P2889">
        <f t="shared" si="181"/>
        <v>5</v>
      </c>
      <c r="Q2889" s="12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3.5" hidden="1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180"/>
        <v>0</v>
      </c>
      <c r="P2890">
        <f t="shared" si="181"/>
        <v>0</v>
      </c>
      <c r="Q2890" s="12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3.5" hidden="1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180"/>
        <v>38</v>
      </c>
      <c r="P2891">
        <f t="shared" si="181"/>
        <v>81.569999999999993</v>
      </c>
      <c r="Q2891" s="12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3.5" hidden="1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180"/>
        <v>1</v>
      </c>
      <c r="P2892">
        <f t="shared" si="181"/>
        <v>7</v>
      </c>
      <c r="Q2892" s="12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3.5" hidden="1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180"/>
        <v>3</v>
      </c>
      <c r="P2893">
        <f t="shared" si="181"/>
        <v>27.3</v>
      </c>
      <c r="Q2893" s="12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3.5" hidden="1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180"/>
        <v>9</v>
      </c>
      <c r="P2894">
        <f t="shared" si="181"/>
        <v>29.41</v>
      </c>
      <c r="Q2894" s="12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idden="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180"/>
        <v>1</v>
      </c>
      <c r="P2895">
        <f t="shared" si="181"/>
        <v>12.5</v>
      </c>
      <c r="Q2895" s="12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29" hidden="1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180"/>
        <v>0</v>
      </c>
      <c r="P2896">
        <f t="shared" si="181"/>
        <v>0</v>
      </c>
      <c r="Q2896" s="12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3.5" hidden="1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180"/>
        <v>5</v>
      </c>
      <c r="P2897">
        <f t="shared" si="181"/>
        <v>5.75</v>
      </c>
      <c r="Q2897" s="12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3.5" hidden="1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180"/>
        <v>21</v>
      </c>
      <c r="P2898">
        <f t="shared" si="181"/>
        <v>52.08</v>
      </c>
      <c r="Q2898" s="12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3.5" hidden="1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180"/>
        <v>5</v>
      </c>
      <c r="P2899">
        <f t="shared" si="181"/>
        <v>183.33</v>
      </c>
      <c r="Q2899" s="12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3.5" hidden="1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180"/>
        <v>4</v>
      </c>
      <c r="P2900">
        <f t="shared" si="181"/>
        <v>26.33</v>
      </c>
      <c r="Q2900" s="12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3.5" hidden="1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180"/>
        <v>0</v>
      </c>
      <c r="P2901">
        <f t="shared" si="181"/>
        <v>0</v>
      </c>
      <c r="Q2901" s="12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58" hidden="1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180"/>
        <v>62</v>
      </c>
      <c r="P2902">
        <f t="shared" si="181"/>
        <v>486.43</v>
      </c>
      <c r="Q2902" s="12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3.5" hidden="1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80"/>
        <v>1</v>
      </c>
      <c r="P2903">
        <f t="shared" si="181"/>
        <v>3</v>
      </c>
      <c r="Q2903" s="12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3.5" hidden="1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180"/>
        <v>0</v>
      </c>
      <c r="P2904">
        <f t="shared" si="181"/>
        <v>25</v>
      </c>
      <c r="Q2904" s="12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3.5" hidden="1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180"/>
        <v>1</v>
      </c>
      <c r="P2905">
        <f t="shared" si="181"/>
        <v>9.75</v>
      </c>
      <c r="Q2905" s="12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3.5" hidden="1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80"/>
        <v>5</v>
      </c>
      <c r="P2906">
        <f t="shared" si="181"/>
        <v>18.75</v>
      </c>
      <c r="Q2906" s="12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3.5" hidden="1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180"/>
        <v>18</v>
      </c>
      <c r="P2907">
        <f t="shared" si="181"/>
        <v>36.590000000000003</v>
      </c>
      <c r="Q2907" s="12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58" hidden="1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80"/>
        <v>9</v>
      </c>
      <c r="P2908">
        <f t="shared" si="181"/>
        <v>80.709999999999994</v>
      </c>
      <c r="Q2908" s="12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3.5" hidden="1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180"/>
        <v>0</v>
      </c>
      <c r="P2909">
        <f t="shared" si="181"/>
        <v>1</v>
      </c>
      <c r="Q2909" s="12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58" hidden="1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180"/>
        <v>3</v>
      </c>
      <c r="P2910">
        <f t="shared" si="181"/>
        <v>52.8</v>
      </c>
      <c r="Q2910" s="12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58" hidden="1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180"/>
        <v>0</v>
      </c>
      <c r="P2911">
        <f t="shared" si="181"/>
        <v>20</v>
      </c>
      <c r="Q2911" s="12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3.5" hidden="1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80"/>
        <v>0</v>
      </c>
      <c r="P2912">
        <f t="shared" si="181"/>
        <v>1</v>
      </c>
      <c r="Q2912" s="12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1" ht="58" hidden="1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180"/>
        <v>37</v>
      </c>
      <c r="P2913">
        <f t="shared" si="181"/>
        <v>46.93</v>
      </c>
      <c r="Q2913" s="12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1" ht="43.5" hidden="1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180"/>
        <v>14</v>
      </c>
      <c r="P2914">
        <f t="shared" si="181"/>
        <v>78.08</v>
      </c>
      <c r="Q2914" s="12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1" ht="43.5" hidden="1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180"/>
        <v>0</v>
      </c>
      <c r="P2915">
        <f t="shared" si="181"/>
        <v>1</v>
      </c>
      <c r="Q2915" s="12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1" ht="29" hidden="1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180"/>
        <v>0</v>
      </c>
      <c r="P2916">
        <f t="shared" si="181"/>
        <v>1</v>
      </c>
      <c r="Q2916" s="12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1" ht="43.5" hidden="1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180"/>
        <v>61</v>
      </c>
      <c r="P2917">
        <f t="shared" si="181"/>
        <v>203.67</v>
      </c>
      <c r="Q2917" s="12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1" ht="43.5" hidden="1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180"/>
        <v>8</v>
      </c>
      <c r="P2918">
        <f t="shared" si="181"/>
        <v>20.71</v>
      </c>
      <c r="Q2918" s="12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1" ht="43.5" hidden="1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180"/>
        <v>22</v>
      </c>
      <c r="P2919">
        <f t="shared" si="181"/>
        <v>48.56</v>
      </c>
      <c r="Q2919" s="12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1" ht="43.5" hidden="1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180"/>
        <v>27</v>
      </c>
      <c r="P2920">
        <f t="shared" si="181"/>
        <v>68.099999999999994</v>
      </c>
      <c r="Q2920" s="12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1" ht="43.5" hidden="1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180"/>
        <v>9</v>
      </c>
      <c r="P2921">
        <f t="shared" si="181"/>
        <v>8.5</v>
      </c>
      <c r="Q2921" s="12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1" ht="43.5" hidden="1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180"/>
        <v>27</v>
      </c>
      <c r="P2922">
        <f t="shared" si="181"/>
        <v>51.62</v>
      </c>
      <c r="Q2922" s="12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1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80"/>
        <v>129</v>
      </c>
      <c r="P2923">
        <f t="shared" si="181"/>
        <v>43</v>
      </c>
      <c r="Q2923" s="12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1" ht="58" hidden="1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80"/>
        <v>100</v>
      </c>
      <c r="P2924">
        <f t="shared" si="181"/>
        <v>83.33</v>
      </c>
      <c r="Q2924" s="12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  <c r="U2924">
        <f>YEAR(S2)</f>
        <v>2015</v>
      </c>
    </row>
    <row r="2925" spans="1:21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80"/>
        <v>100</v>
      </c>
      <c r="P2925">
        <f t="shared" si="181"/>
        <v>30</v>
      </c>
      <c r="Q2925" s="12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1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80"/>
        <v>103</v>
      </c>
      <c r="P2926">
        <f t="shared" si="181"/>
        <v>175.51</v>
      </c>
      <c r="Q2926" s="12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1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80"/>
        <v>102</v>
      </c>
      <c r="P2927">
        <f t="shared" si="181"/>
        <v>231.66</v>
      </c>
      <c r="Q2927" s="12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1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80"/>
        <v>125</v>
      </c>
      <c r="P2928">
        <f t="shared" si="181"/>
        <v>75</v>
      </c>
      <c r="Q2928" s="12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1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80"/>
        <v>131</v>
      </c>
      <c r="P2929">
        <f t="shared" si="181"/>
        <v>112.14</v>
      </c>
      <c r="Q2929" s="12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1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80"/>
        <v>100</v>
      </c>
      <c r="P2930">
        <f t="shared" si="181"/>
        <v>41.67</v>
      </c>
      <c r="Q2930" s="12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1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80"/>
        <v>102</v>
      </c>
      <c r="P2931">
        <f t="shared" si="181"/>
        <v>255.17</v>
      </c>
      <c r="Q2931" s="12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1" ht="43.5" hidden="1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80"/>
        <v>101</v>
      </c>
      <c r="P2932">
        <f t="shared" si="181"/>
        <v>162.77000000000001</v>
      </c>
      <c r="Q2932" s="12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  <c r="U2932">
        <f>YEAR(S10)</f>
        <v>2016</v>
      </c>
    </row>
    <row r="2933" spans="1:21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80"/>
        <v>106</v>
      </c>
      <c r="P2933">
        <f t="shared" si="181"/>
        <v>88.33</v>
      </c>
      <c r="Q2933" s="12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1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80"/>
        <v>105</v>
      </c>
      <c r="P2934">
        <f t="shared" si="181"/>
        <v>85.74</v>
      </c>
      <c r="Q2934" s="12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1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80"/>
        <v>103</v>
      </c>
      <c r="P2935">
        <f t="shared" si="181"/>
        <v>47.57</v>
      </c>
      <c r="Q2935" s="12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1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80"/>
        <v>108</v>
      </c>
      <c r="P2936">
        <f t="shared" si="181"/>
        <v>72.97</v>
      </c>
      <c r="Q2936" s="12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1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80"/>
        <v>101</v>
      </c>
      <c r="P2937">
        <f t="shared" si="181"/>
        <v>90.54</v>
      </c>
      <c r="Q2937" s="12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1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80"/>
        <v>128</v>
      </c>
      <c r="P2938">
        <f t="shared" si="181"/>
        <v>37.65</v>
      </c>
      <c r="Q2938" s="12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1" ht="29" hidden="1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80"/>
        <v>133</v>
      </c>
      <c r="P2939">
        <f t="shared" si="181"/>
        <v>36.36</v>
      </c>
      <c r="Q2939" s="12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  <c r="U2939">
        <f>YEAR(S17)</f>
        <v>2015</v>
      </c>
    </row>
    <row r="2940" spans="1:21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80"/>
        <v>101</v>
      </c>
      <c r="P2940">
        <f t="shared" si="181"/>
        <v>126.72</v>
      </c>
      <c r="Q2940" s="12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1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80"/>
        <v>103</v>
      </c>
      <c r="P2941">
        <f t="shared" si="181"/>
        <v>329.2</v>
      </c>
      <c r="Q2941" s="12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1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80"/>
        <v>107</v>
      </c>
      <c r="P2942">
        <f t="shared" si="181"/>
        <v>81.239999999999995</v>
      </c>
      <c r="Q2942" s="12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1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80"/>
        <v>0</v>
      </c>
      <c r="P2943">
        <f t="shared" si="181"/>
        <v>1</v>
      </c>
      <c r="Q2943" s="12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1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80"/>
        <v>20</v>
      </c>
      <c r="P2944">
        <f t="shared" si="181"/>
        <v>202.23</v>
      </c>
      <c r="Q2944" s="12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80"/>
        <v>0</v>
      </c>
      <c r="P2945">
        <f t="shared" si="181"/>
        <v>0</v>
      </c>
      <c r="Q2945" s="12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184">ROUND(E2946/D2946*100, 0)</f>
        <v>1</v>
      </c>
      <c r="P2946">
        <f t="shared" si="181"/>
        <v>100</v>
      </c>
      <c r="Q2946" s="12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184"/>
        <v>0</v>
      </c>
      <c r="P2947">
        <f t="shared" ref="P2947:P3010" si="185">IFERROR(ROUND(E2947/L2947, 2),0)</f>
        <v>0</v>
      </c>
      <c r="Q2947" s="12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84"/>
        <v>0</v>
      </c>
      <c r="P2948">
        <f t="shared" si="185"/>
        <v>1</v>
      </c>
      <c r="Q2948" s="12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184"/>
        <v>4</v>
      </c>
      <c r="P2949">
        <f t="shared" si="185"/>
        <v>82.46</v>
      </c>
      <c r="Q2949" s="12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84"/>
        <v>0</v>
      </c>
      <c r="P2950">
        <f t="shared" si="185"/>
        <v>2.67</v>
      </c>
      <c r="Q2950" s="12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84"/>
        <v>3</v>
      </c>
      <c r="P2951">
        <f t="shared" si="185"/>
        <v>12.5</v>
      </c>
      <c r="Q2951" s="12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184"/>
        <v>0</v>
      </c>
      <c r="P2952">
        <f t="shared" si="185"/>
        <v>0</v>
      </c>
      <c r="Q2952" s="12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84"/>
        <v>2</v>
      </c>
      <c r="P2953">
        <f t="shared" si="185"/>
        <v>18.899999999999999</v>
      </c>
      <c r="Q2953" s="12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184"/>
        <v>8</v>
      </c>
      <c r="P2954">
        <f t="shared" si="185"/>
        <v>200.63</v>
      </c>
      <c r="Q2954" s="12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84"/>
        <v>0</v>
      </c>
      <c r="P2955">
        <f t="shared" si="185"/>
        <v>201.67</v>
      </c>
      <c r="Q2955" s="12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184"/>
        <v>0</v>
      </c>
      <c r="P2956">
        <f t="shared" si="185"/>
        <v>0</v>
      </c>
      <c r="Q2956" s="12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84"/>
        <v>60</v>
      </c>
      <c r="P2957">
        <f t="shared" si="185"/>
        <v>65</v>
      </c>
      <c r="Q2957" s="12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84"/>
        <v>17</v>
      </c>
      <c r="P2958">
        <f t="shared" si="185"/>
        <v>66.099999999999994</v>
      </c>
      <c r="Q2958" s="12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84"/>
        <v>2</v>
      </c>
      <c r="P2959">
        <f t="shared" si="185"/>
        <v>93.33</v>
      </c>
      <c r="Q2959" s="12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84"/>
        <v>0</v>
      </c>
      <c r="P2960">
        <f t="shared" si="185"/>
        <v>0</v>
      </c>
      <c r="Q2960" s="12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84"/>
        <v>0</v>
      </c>
      <c r="P2961">
        <f t="shared" si="185"/>
        <v>0</v>
      </c>
      <c r="Q2961" s="12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84"/>
        <v>0</v>
      </c>
      <c r="P2962">
        <f t="shared" si="185"/>
        <v>0</v>
      </c>
      <c r="Q2962" s="12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58" hidden="1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184"/>
        <v>110</v>
      </c>
      <c r="P2963">
        <f t="shared" si="185"/>
        <v>50.75</v>
      </c>
      <c r="Q2963" s="12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3.5" hidden="1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184"/>
        <v>122</v>
      </c>
      <c r="P2964">
        <f t="shared" si="185"/>
        <v>60.9</v>
      </c>
      <c r="Q2964" s="12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58" hidden="1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184"/>
        <v>107</v>
      </c>
      <c r="P2965">
        <f t="shared" si="185"/>
        <v>109.03</v>
      </c>
      <c r="Q2965" s="12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3.5" hidden="1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184"/>
        <v>101</v>
      </c>
      <c r="P2966">
        <f t="shared" si="185"/>
        <v>25.69</v>
      </c>
      <c r="Q2966" s="12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58" hidden="1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184"/>
        <v>109</v>
      </c>
      <c r="P2967">
        <f t="shared" si="185"/>
        <v>41.92</v>
      </c>
      <c r="Q2967" s="12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3.5" hidden="1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184"/>
        <v>114</v>
      </c>
      <c r="P2968">
        <f t="shared" si="185"/>
        <v>88.77</v>
      </c>
      <c r="Q2968" s="12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3.5" hidden="1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184"/>
        <v>114</v>
      </c>
      <c r="P2969">
        <f t="shared" si="185"/>
        <v>80.23</v>
      </c>
      <c r="Q2969" s="12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29" hidden="1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184"/>
        <v>106</v>
      </c>
      <c r="P2970">
        <f t="shared" si="185"/>
        <v>78.94</v>
      </c>
      <c r="Q2970" s="12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3.5" hidden="1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184"/>
        <v>163</v>
      </c>
      <c r="P2971">
        <f t="shared" si="185"/>
        <v>95.59</v>
      </c>
      <c r="Q2971" s="12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3.5" hidden="1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184"/>
        <v>106</v>
      </c>
      <c r="P2972">
        <f t="shared" si="185"/>
        <v>69.89</v>
      </c>
      <c r="Q2972" s="12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3.5" hidden="1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184"/>
        <v>100</v>
      </c>
      <c r="P2973">
        <f t="shared" si="185"/>
        <v>74.53</v>
      </c>
      <c r="Q2973" s="12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29" hidden="1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184"/>
        <v>105</v>
      </c>
      <c r="P2974">
        <f t="shared" si="185"/>
        <v>123.94</v>
      </c>
      <c r="Q2974" s="12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3.5" hidden="1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184"/>
        <v>175</v>
      </c>
      <c r="P2975">
        <f t="shared" si="185"/>
        <v>264.85000000000002</v>
      </c>
      <c r="Q2975" s="12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58" hidden="1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184"/>
        <v>102</v>
      </c>
      <c r="P2976">
        <f t="shared" si="185"/>
        <v>58.62</v>
      </c>
      <c r="Q2976" s="12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58" hidden="1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184"/>
        <v>100</v>
      </c>
      <c r="P2977">
        <f t="shared" si="185"/>
        <v>70.88</v>
      </c>
      <c r="Q2977" s="12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3.5" hidden="1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184"/>
        <v>171</v>
      </c>
      <c r="P2978">
        <f t="shared" si="185"/>
        <v>8.57</v>
      </c>
      <c r="Q2978" s="12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58" hidden="1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184"/>
        <v>114</v>
      </c>
      <c r="P2979">
        <f t="shared" si="185"/>
        <v>113.57</v>
      </c>
      <c r="Q2979" s="12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58" hidden="1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184"/>
        <v>129</v>
      </c>
      <c r="P2980">
        <f t="shared" si="185"/>
        <v>60.69</v>
      </c>
      <c r="Q2980" s="12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3.5" hidden="1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184"/>
        <v>101</v>
      </c>
      <c r="P2981">
        <f t="shared" si="185"/>
        <v>110.22</v>
      </c>
      <c r="Q2981" s="12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3.5" hidden="1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184"/>
        <v>109</v>
      </c>
      <c r="P2982">
        <f t="shared" si="185"/>
        <v>136.46</v>
      </c>
      <c r="Q2982" s="12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184"/>
        <v>129</v>
      </c>
      <c r="P2983">
        <f t="shared" si="185"/>
        <v>53.16</v>
      </c>
      <c r="Q2983" s="12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184"/>
        <v>102</v>
      </c>
      <c r="P2984">
        <f t="shared" si="185"/>
        <v>86.49</v>
      </c>
      <c r="Q2984" s="12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184"/>
        <v>147</v>
      </c>
      <c r="P2985">
        <f t="shared" si="185"/>
        <v>155.24</v>
      </c>
      <c r="Q2985" s="12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184"/>
        <v>100</v>
      </c>
      <c r="P2986">
        <f t="shared" si="185"/>
        <v>115.08</v>
      </c>
      <c r="Q2986" s="12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184"/>
        <v>122</v>
      </c>
      <c r="P2987">
        <f t="shared" si="185"/>
        <v>109.59</v>
      </c>
      <c r="Q2987" s="12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184"/>
        <v>106</v>
      </c>
      <c r="P2988">
        <f t="shared" si="185"/>
        <v>45.21</v>
      </c>
      <c r="Q2988" s="12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184"/>
        <v>110</v>
      </c>
      <c r="P2989">
        <f t="shared" si="185"/>
        <v>104.15</v>
      </c>
      <c r="Q2989" s="12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184"/>
        <v>100</v>
      </c>
      <c r="P2990">
        <f t="shared" si="185"/>
        <v>35.71</v>
      </c>
      <c r="Q2990" s="12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184"/>
        <v>177</v>
      </c>
      <c r="P2991">
        <f t="shared" si="185"/>
        <v>97</v>
      </c>
      <c r="Q2991" s="12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184"/>
        <v>100</v>
      </c>
      <c r="P2992">
        <f t="shared" si="185"/>
        <v>370.37</v>
      </c>
      <c r="Q2992" s="12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184"/>
        <v>103</v>
      </c>
      <c r="P2993">
        <f t="shared" si="185"/>
        <v>94.41</v>
      </c>
      <c r="Q2993" s="12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184"/>
        <v>105</v>
      </c>
      <c r="P2994">
        <f t="shared" si="185"/>
        <v>48.98</v>
      </c>
      <c r="Q2994" s="12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184"/>
        <v>100</v>
      </c>
      <c r="P2995">
        <f t="shared" si="185"/>
        <v>45.59</v>
      </c>
      <c r="Q2995" s="12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184"/>
        <v>458</v>
      </c>
      <c r="P2996">
        <f t="shared" si="185"/>
        <v>23.28</v>
      </c>
      <c r="Q2996" s="12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184"/>
        <v>105</v>
      </c>
      <c r="P2997">
        <f t="shared" si="185"/>
        <v>63.23</v>
      </c>
      <c r="Q2997" s="12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184"/>
        <v>172</v>
      </c>
      <c r="P2998">
        <f t="shared" si="185"/>
        <v>153.52000000000001</v>
      </c>
      <c r="Q2998" s="12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184"/>
        <v>104</v>
      </c>
      <c r="P2999">
        <f t="shared" si="185"/>
        <v>90.2</v>
      </c>
      <c r="Q2999" s="12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184"/>
        <v>103</v>
      </c>
      <c r="P3000">
        <f t="shared" si="185"/>
        <v>118.97</v>
      </c>
      <c r="Q3000" s="12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184"/>
        <v>119</v>
      </c>
      <c r="P3001">
        <f t="shared" si="185"/>
        <v>80.25</v>
      </c>
      <c r="Q3001" s="12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184"/>
        <v>100</v>
      </c>
      <c r="P3002">
        <f t="shared" si="185"/>
        <v>62.5</v>
      </c>
      <c r="Q3002" s="12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184"/>
        <v>319</v>
      </c>
      <c r="P3003">
        <f t="shared" si="185"/>
        <v>131.38</v>
      </c>
      <c r="Q3003" s="12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184"/>
        <v>109</v>
      </c>
      <c r="P3004">
        <f t="shared" si="185"/>
        <v>73.03</v>
      </c>
      <c r="Q3004" s="12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184"/>
        <v>101</v>
      </c>
      <c r="P3005">
        <f t="shared" si="185"/>
        <v>178.53</v>
      </c>
      <c r="Q3005" s="12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184"/>
        <v>113</v>
      </c>
      <c r="P3006">
        <f t="shared" si="185"/>
        <v>162.91</v>
      </c>
      <c r="Q3006" s="12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184"/>
        <v>120</v>
      </c>
      <c r="P3007">
        <f t="shared" si="185"/>
        <v>108.24</v>
      </c>
      <c r="Q3007" s="12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184"/>
        <v>108</v>
      </c>
      <c r="P3008">
        <f t="shared" si="185"/>
        <v>88.87</v>
      </c>
      <c r="Q3008" s="12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184"/>
        <v>180</v>
      </c>
      <c r="P3009">
        <f t="shared" si="185"/>
        <v>54</v>
      </c>
      <c r="Q3009" s="12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188">ROUND(E3010/D3010*100, 0)</f>
        <v>101</v>
      </c>
      <c r="P3010">
        <f t="shared" si="185"/>
        <v>116.73</v>
      </c>
      <c r="Q3010" s="12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188"/>
        <v>120</v>
      </c>
      <c r="P3011">
        <f t="shared" ref="P3011:P3074" si="189">IFERROR(ROUND(E3011/L3011, 2),0)</f>
        <v>233.9</v>
      </c>
      <c r="Q3011" s="12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188"/>
        <v>158</v>
      </c>
      <c r="P3012">
        <f t="shared" si="189"/>
        <v>158</v>
      </c>
      <c r="Q3012" s="12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188"/>
        <v>124</v>
      </c>
      <c r="P3013">
        <f t="shared" si="189"/>
        <v>14.84</v>
      </c>
      <c r="Q3013" s="12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188"/>
        <v>117</v>
      </c>
      <c r="P3014">
        <f t="shared" si="189"/>
        <v>85.18</v>
      </c>
      <c r="Q3014" s="12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188"/>
        <v>157</v>
      </c>
      <c r="P3015">
        <f t="shared" si="189"/>
        <v>146.69</v>
      </c>
      <c r="Q3015" s="12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188"/>
        <v>113</v>
      </c>
      <c r="P3016">
        <f t="shared" si="189"/>
        <v>50.76</v>
      </c>
      <c r="Q3016" s="12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188"/>
        <v>103</v>
      </c>
      <c r="P3017">
        <f t="shared" si="189"/>
        <v>87.7</v>
      </c>
      <c r="Q3017" s="12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188"/>
        <v>103</v>
      </c>
      <c r="P3018">
        <f t="shared" si="189"/>
        <v>242.28</v>
      </c>
      <c r="Q3018" s="12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188"/>
        <v>106</v>
      </c>
      <c r="P3019">
        <f t="shared" si="189"/>
        <v>146.44999999999999</v>
      </c>
      <c r="Q3019" s="12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188"/>
        <v>101</v>
      </c>
      <c r="P3020">
        <f t="shared" si="189"/>
        <v>103.17</v>
      </c>
      <c r="Q3020" s="12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188"/>
        <v>121</v>
      </c>
      <c r="P3021">
        <f t="shared" si="189"/>
        <v>80.459999999999994</v>
      </c>
      <c r="Q3021" s="12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188"/>
        <v>101</v>
      </c>
      <c r="P3022">
        <f t="shared" si="189"/>
        <v>234.67</v>
      </c>
      <c r="Q3022" s="12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188"/>
        <v>116</v>
      </c>
      <c r="P3023">
        <f t="shared" si="189"/>
        <v>50.69</v>
      </c>
      <c r="Q3023" s="12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188"/>
        <v>101</v>
      </c>
      <c r="P3024">
        <f t="shared" si="189"/>
        <v>162.71</v>
      </c>
      <c r="Q3024" s="12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188"/>
        <v>103</v>
      </c>
      <c r="P3025">
        <f t="shared" si="189"/>
        <v>120.17</v>
      </c>
      <c r="Q3025" s="12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188"/>
        <v>246</v>
      </c>
      <c r="P3026">
        <f t="shared" si="189"/>
        <v>67.7</v>
      </c>
      <c r="Q3026" s="12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188"/>
        <v>302</v>
      </c>
      <c r="P3027">
        <f t="shared" si="189"/>
        <v>52.1</v>
      </c>
      <c r="Q3027" s="12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188"/>
        <v>143</v>
      </c>
      <c r="P3028">
        <f t="shared" si="189"/>
        <v>51.6</v>
      </c>
      <c r="Q3028" s="12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188"/>
        <v>131</v>
      </c>
      <c r="P3029">
        <f t="shared" si="189"/>
        <v>164.3</v>
      </c>
      <c r="Q3029" s="12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188"/>
        <v>168</v>
      </c>
      <c r="P3030">
        <f t="shared" si="189"/>
        <v>84.86</v>
      </c>
      <c r="Q3030" s="12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188"/>
        <v>110</v>
      </c>
      <c r="P3031">
        <f t="shared" si="189"/>
        <v>94.55</v>
      </c>
      <c r="Q3031" s="12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188"/>
        <v>107</v>
      </c>
      <c r="P3032">
        <f t="shared" si="189"/>
        <v>45.54</v>
      </c>
      <c r="Q3032" s="12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188"/>
        <v>100</v>
      </c>
      <c r="P3033">
        <f t="shared" si="189"/>
        <v>51.72</v>
      </c>
      <c r="Q3033" s="12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188"/>
        <v>127</v>
      </c>
      <c r="P3034">
        <f t="shared" si="189"/>
        <v>50.88</v>
      </c>
      <c r="Q3034" s="12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188"/>
        <v>147</v>
      </c>
      <c r="P3035">
        <f t="shared" si="189"/>
        <v>191.13</v>
      </c>
      <c r="Q3035" s="12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188"/>
        <v>113</v>
      </c>
      <c r="P3036">
        <f t="shared" si="189"/>
        <v>89.31</v>
      </c>
      <c r="Q3036" s="12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188"/>
        <v>109</v>
      </c>
      <c r="P3037">
        <f t="shared" si="189"/>
        <v>88.59</v>
      </c>
      <c r="Q3037" s="12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188"/>
        <v>127</v>
      </c>
      <c r="P3038">
        <f t="shared" si="189"/>
        <v>96.3</v>
      </c>
      <c r="Q3038" s="12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188"/>
        <v>213</v>
      </c>
      <c r="P3039">
        <f t="shared" si="189"/>
        <v>33.31</v>
      </c>
      <c r="Q3039" s="12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188"/>
        <v>101</v>
      </c>
      <c r="P3040">
        <f t="shared" si="189"/>
        <v>37.22</v>
      </c>
      <c r="Q3040" s="12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188"/>
        <v>109</v>
      </c>
      <c r="P3041">
        <f t="shared" si="189"/>
        <v>92.13</v>
      </c>
      <c r="Q3041" s="12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188"/>
        <v>108</v>
      </c>
      <c r="P3042">
        <f t="shared" si="189"/>
        <v>76.790000000000006</v>
      </c>
      <c r="Q3042" s="12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188"/>
        <v>110</v>
      </c>
      <c r="P3043">
        <f t="shared" si="189"/>
        <v>96.53</v>
      </c>
      <c r="Q3043" s="12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188"/>
        <v>128</v>
      </c>
      <c r="P3044">
        <f t="shared" si="189"/>
        <v>51.89</v>
      </c>
      <c r="Q3044" s="12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188"/>
        <v>110</v>
      </c>
      <c r="P3045">
        <f t="shared" si="189"/>
        <v>128.91</v>
      </c>
      <c r="Q3045" s="12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188"/>
        <v>109</v>
      </c>
      <c r="P3046">
        <f t="shared" si="189"/>
        <v>84.11</v>
      </c>
      <c r="Q3046" s="12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188"/>
        <v>133</v>
      </c>
      <c r="P3047">
        <f t="shared" si="189"/>
        <v>82.94</v>
      </c>
      <c r="Q3047" s="12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188"/>
        <v>191</v>
      </c>
      <c r="P3048">
        <f t="shared" si="189"/>
        <v>259.95</v>
      </c>
      <c r="Q3048" s="12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188"/>
        <v>149</v>
      </c>
      <c r="P3049">
        <f t="shared" si="189"/>
        <v>37.25</v>
      </c>
      <c r="Q3049" s="12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188"/>
        <v>166</v>
      </c>
      <c r="P3050">
        <f t="shared" si="189"/>
        <v>177.02</v>
      </c>
      <c r="Q3050" s="12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188"/>
        <v>107</v>
      </c>
      <c r="P3051">
        <f t="shared" si="189"/>
        <v>74.069999999999993</v>
      </c>
      <c r="Q3051" s="12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188"/>
        <v>106</v>
      </c>
      <c r="P3052">
        <f t="shared" si="189"/>
        <v>70.67</v>
      </c>
      <c r="Q3052" s="12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188"/>
        <v>24</v>
      </c>
      <c r="P3053">
        <f t="shared" si="189"/>
        <v>23.63</v>
      </c>
      <c r="Q3053" s="12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188"/>
        <v>0</v>
      </c>
      <c r="P3054">
        <f t="shared" si="189"/>
        <v>37.5</v>
      </c>
      <c r="Q3054" s="12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188"/>
        <v>0</v>
      </c>
      <c r="P3055">
        <f t="shared" si="189"/>
        <v>13.33</v>
      </c>
      <c r="Q3055" s="12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188"/>
        <v>0</v>
      </c>
      <c r="P3056">
        <f t="shared" si="189"/>
        <v>0</v>
      </c>
      <c r="Q3056" s="12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188"/>
        <v>0</v>
      </c>
      <c r="P3057">
        <f t="shared" si="189"/>
        <v>1</v>
      </c>
      <c r="Q3057" s="12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188"/>
        <v>0</v>
      </c>
      <c r="P3058">
        <f t="shared" si="189"/>
        <v>0</v>
      </c>
      <c r="Q3058" s="12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188"/>
        <v>0</v>
      </c>
      <c r="P3059">
        <f t="shared" si="189"/>
        <v>0</v>
      </c>
      <c r="Q3059" s="12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188"/>
        <v>0</v>
      </c>
      <c r="P3060">
        <f t="shared" si="189"/>
        <v>1</v>
      </c>
      <c r="Q3060" s="12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188"/>
        <v>3</v>
      </c>
      <c r="P3061">
        <f t="shared" si="189"/>
        <v>41</v>
      </c>
      <c r="Q3061" s="12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188"/>
        <v>0</v>
      </c>
      <c r="P3062">
        <f t="shared" si="189"/>
        <v>55.83</v>
      </c>
      <c r="Q3062" s="12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188"/>
        <v>0</v>
      </c>
      <c r="P3063">
        <f t="shared" si="189"/>
        <v>0</v>
      </c>
      <c r="Q3063" s="12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188"/>
        <v>67</v>
      </c>
      <c r="P3064">
        <f t="shared" si="189"/>
        <v>99.76</v>
      </c>
      <c r="Q3064" s="12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188"/>
        <v>20</v>
      </c>
      <c r="P3065">
        <f t="shared" si="189"/>
        <v>25.52</v>
      </c>
      <c r="Q3065" s="12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188"/>
        <v>11</v>
      </c>
      <c r="P3066">
        <f t="shared" si="189"/>
        <v>117.65</v>
      </c>
      <c r="Q3066" s="12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188"/>
        <v>0</v>
      </c>
      <c r="P3067">
        <f t="shared" si="189"/>
        <v>5</v>
      </c>
      <c r="Q3067" s="12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188"/>
        <v>12</v>
      </c>
      <c r="P3068">
        <f t="shared" si="189"/>
        <v>2796.67</v>
      </c>
      <c r="Q3068" s="12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188"/>
        <v>3</v>
      </c>
      <c r="P3069">
        <f t="shared" si="189"/>
        <v>200</v>
      </c>
      <c r="Q3069" s="12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88"/>
        <v>0</v>
      </c>
      <c r="P3070">
        <f t="shared" si="189"/>
        <v>87.5</v>
      </c>
      <c r="Q3070" s="12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188"/>
        <v>14</v>
      </c>
      <c r="P3071">
        <f t="shared" si="189"/>
        <v>20.14</v>
      </c>
      <c r="Q3071" s="12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188"/>
        <v>3</v>
      </c>
      <c r="P3072">
        <f t="shared" si="189"/>
        <v>20.88</v>
      </c>
      <c r="Q3072" s="12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188"/>
        <v>60</v>
      </c>
      <c r="P3073">
        <f t="shared" si="189"/>
        <v>61.31</v>
      </c>
      <c r="Q3073" s="12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192">ROUND(E3074/D3074*100, 0)</f>
        <v>0</v>
      </c>
      <c r="P3074">
        <f t="shared" si="189"/>
        <v>1</v>
      </c>
      <c r="Q3074" s="12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192"/>
        <v>0</v>
      </c>
      <c r="P3075">
        <f t="shared" ref="P3075:P3138" si="193">IFERROR(ROUND(E3075/L3075, 2),0)</f>
        <v>92.14</v>
      </c>
      <c r="Q3075" s="12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192"/>
        <v>0</v>
      </c>
      <c r="P3076">
        <f t="shared" si="193"/>
        <v>7.33</v>
      </c>
      <c r="Q3076" s="12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192"/>
        <v>9</v>
      </c>
      <c r="P3077">
        <f t="shared" si="193"/>
        <v>64.8</v>
      </c>
      <c r="Q3077" s="12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192"/>
        <v>15</v>
      </c>
      <c r="P3078">
        <f t="shared" si="193"/>
        <v>30.12</v>
      </c>
      <c r="Q3078" s="12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192"/>
        <v>0</v>
      </c>
      <c r="P3079">
        <f t="shared" si="193"/>
        <v>52.5</v>
      </c>
      <c r="Q3079" s="12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192"/>
        <v>0</v>
      </c>
      <c r="P3080">
        <f t="shared" si="193"/>
        <v>23.67</v>
      </c>
      <c r="Q3080" s="12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192"/>
        <v>1</v>
      </c>
      <c r="P3081">
        <f t="shared" si="193"/>
        <v>415.78</v>
      </c>
      <c r="Q3081" s="12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192"/>
        <v>0</v>
      </c>
      <c r="P3082">
        <f t="shared" si="193"/>
        <v>53.71</v>
      </c>
      <c r="Q3082" s="12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192"/>
        <v>0</v>
      </c>
      <c r="P3083">
        <f t="shared" si="193"/>
        <v>420.6</v>
      </c>
      <c r="Q3083" s="12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192"/>
        <v>0</v>
      </c>
      <c r="P3084">
        <f t="shared" si="193"/>
        <v>0</v>
      </c>
      <c r="Q3084" s="12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192"/>
        <v>0</v>
      </c>
      <c r="P3085">
        <f t="shared" si="193"/>
        <v>18.670000000000002</v>
      </c>
      <c r="Q3085" s="12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192"/>
        <v>12</v>
      </c>
      <c r="P3086">
        <f t="shared" si="193"/>
        <v>78.33</v>
      </c>
      <c r="Q3086" s="12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192"/>
        <v>2</v>
      </c>
      <c r="P3087">
        <f t="shared" si="193"/>
        <v>67.78</v>
      </c>
      <c r="Q3087" s="12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192"/>
        <v>0</v>
      </c>
      <c r="P3088">
        <f t="shared" si="193"/>
        <v>16.670000000000002</v>
      </c>
      <c r="Q3088" s="12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92"/>
        <v>1</v>
      </c>
      <c r="P3089">
        <f t="shared" si="193"/>
        <v>62.5</v>
      </c>
      <c r="Q3089" s="12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192"/>
        <v>0</v>
      </c>
      <c r="P3090">
        <f t="shared" si="193"/>
        <v>42</v>
      </c>
      <c r="Q3090" s="12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192"/>
        <v>23</v>
      </c>
      <c r="P3091">
        <f t="shared" si="193"/>
        <v>130.09</v>
      </c>
      <c r="Q3091" s="12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192"/>
        <v>5</v>
      </c>
      <c r="P3092">
        <f t="shared" si="193"/>
        <v>1270.22</v>
      </c>
      <c r="Q3092" s="12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192"/>
        <v>16</v>
      </c>
      <c r="P3093">
        <f t="shared" si="193"/>
        <v>88.44</v>
      </c>
      <c r="Q3093" s="12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192"/>
        <v>1</v>
      </c>
      <c r="P3094">
        <f t="shared" si="193"/>
        <v>56.34</v>
      </c>
      <c r="Q3094" s="12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192"/>
        <v>23</v>
      </c>
      <c r="P3095">
        <f t="shared" si="193"/>
        <v>53.53</v>
      </c>
      <c r="Q3095" s="12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192"/>
        <v>0</v>
      </c>
      <c r="P3096">
        <f t="shared" si="193"/>
        <v>25</v>
      </c>
      <c r="Q3096" s="12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192"/>
        <v>0</v>
      </c>
      <c r="P3097">
        <f t="shared" si="193"/>
        <v>50</v>
      </c>
      <c r="Q3097" s="12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192"/>
        <v>4</v>
      </c>
      <c r="P3098">
        <f t="shared" si="193"/>
        <v>56.79</v>
      </c>
      <c r="Q3098" s="12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192"/>
        <v>17</v>
      </c>
      <c r="P3099">
        <f t="shared" si="193"/>
        <v>40.83</v>
      </c>
      <c r="Q3099" s="12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192"/>
        <v>4</v>
      </c>
      <c r="P3100">
        <f t="shared" si="193"/>
        <v>65.11</v>
      </c>
      <c r="Q3100" s="12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192"/>
        <v>14</v>
      </c>
      <c r="P3101">
        <f t="shared" si="193"/>
        <v>55.6</v>
      </c>
      <c r="Q3101" s="12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192"/>
        <v>15</v>
      </c>
      <c r="P3102">
        <f t="shared" si="193"/>
        <v>140.54</v>
      </c>
      <c r="Q3102" s="12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192"/>
        <v>12</v>
      </c>
      <c r="P3103">
        <f t="shared" si="193"/>
        <v>25</v>
      </c>
      <c r="Q3103" s="12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192"/>
        <v>39</v>
      </c>
      <c r="P3104">
        <f t="shared" si="193"/>
        <v>69.53</v>
      </c>
      <c r="Q3104" s="12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192"/>
        <v>0</v>
      </c>
      <c r="P3105">
        <f t="shared" si="193"/>
        <v>5.5</v>
      </c>
      <c r="Q3105" s="12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192"/>
        <v>30</v>
      </c>
      <c r="P3106">
        <f t="shared" si="193"/>
        <v>237</v>
      </c>
      <c r="Q3106" s="12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192"/>
        <v>42</v>
      </c>
      <c r="P3107">
        <f t="shared" si="193"/>
        <v>79.87</v>
      </c>
      <c r="Q3107" s="12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192"/>
        <v>4</v>
      </c>
      <c r="P3108">
        <f t="shared" si="193"/>
        <v>10.25</v>
      </c>
      <c r="Q3108" s="12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192"/>
        <v>20</v>
      </c>
      <c r="P3109">
        <f t="shared" si="193"/>
        <v>272.58999999999997</v>
      </c>
      <c r="Q3109" s="12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192"/>
        <v>0</v>
      </c>
      <c r="P3110">
        <f t="shared" si="193"/>
        <v>13</v>
      </c>
      <c r="Q3110" s="12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192"/>
        <v>25</v>
      </c>
      <c r="P3111">
        <f t="shared" si="193"/>
        <v>58.18</v>
      </c>
      <c r="Q3111" s="12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192"/>
        <v>0</v>
      </c>
      <c r="P3112">
        <f t="shared" si="193"/>
        <v>10</v>
      </c>
      <c r="Q3112" s="12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192"/>
        <v>27</v>
      </c>
      <c r="P3113">
        <f t="shared" si="193"/>
        <v>70.11</v>
      </c>
      <c r="Q3113" s="12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192"/>
        <v>5</v>
      </c>
      <c r="P3114">
        <f t="shared" si="193"/>
        <v>57.89</v>
      </c>
      <c r="Q3114" s="12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192"/>
        <v>4</v>
      </c>
      <c r="P3115">
        <f t="shared" si="193"/>
        <v>125.27</v>
      </c>
      <c r="Q3115" s="12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192"/>
        <v>0</v>
      </c>
      <c r="P3116">
        <f t="shared" si="193"/>
        <v>0</v>
      </c>
      <c r="Q3116" s="12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192"/>
        <v>3</v>
      </c>
      <c r="P3117">
        <f t="shared" si="193"/>
        <v>300</v>
      </c>
      <c r="Q3117" s="12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192"/>
        <v>57</v>
      </c>
      <c r="P3118">
        <f t="shared" si="193"/>
        <v>43</v>
      </c>
      <c r="Q3118" s="12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192"/>
        <v>0</v>
      </c>
      <c r="P3119">
        <f t="shared" si="193"/>
        <v>1</v>
      </c>
      <c r="Q3119" s="12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192"/>
        <v>0</v>
      </c>
      <c r="P3120">
        <f t="shared" si="193"/>
        <v>775</v>
      </c>
      <c r="Q3120" s="12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192"/>
        <v>0</v>
      </c>
      <c r="P3121">
        <f t="shared" si="193"/>
        <v>5</v>
      </c>
      <c r="Q3121" s="12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192"/>
        <v>0</v>
      </c>
      <c r="P3122">
        <f t="shared" si="193"/>
        <v>12.8</v>
      </c>
      <c r="Q3122" s="12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192"/>
        <v>1</v>
      </c>
      <c r="P3123">
        <f t="shared" si="193"/>
        <v>10</v>
      </c>
      <c r="Q3123" s="12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192"/>
        <v>58</v>
      </c>
      <c r="P3124">
        <f t="shared" si="193"/>
        <v>58</v>
      </c>
      <c r="Q3124" s="12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192"/>
        <v>68</v>
      </c>
      <c r="P3125">
        <f t="shared" si="193"/>
        <v>244.8</v>
      </c>
      <c r="Q3125" s="12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192"/>
        <v>0</v>
      </c>
      <c r="P3126">
        <f t="shared" si="193"/>
        <v>6.5</v>
      </c>
      <c r="Q3126" s="12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192"/>
        <v>0</v>
      </c>
      <c r="P3127">
        <f t="shared" si="193"/>
        <v>0</v>
      </c>
      <c r="Q3127" s="12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192"/>
        <v>4</v>
      </c>
      <c r="P3128">
        <f t="shared" si="193"/>
        <v>61.18</v>
      </c>
      <c r="Q3128" s="12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192"/>
        <v>0</v>
      </c>
      <c r="P3129">
        <f t="shared" si="193"/>
        <v>0</v>
      </c>
      <c r="Q3129" s="12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192"/>
        <v>109</v>
      </c>
      <c r="P3130">
        <f t="shared" si="193"/>
        <v>139.24</v>
      </c>
      <c r="Q3130" s="12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192"/>
        <v>1</v>
      </c>
      <c r="P3131">
        <f t="shared" si="193"/>
        <v>10</v>
      </c>
      <c r="Q3131" s="12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192"/>
        <v>4</v>
      </c>
      <c r="P3132">
        <f t="shared" si="193"/>
        <v>93.75</v>
      </c>
      <c r="Q3132" s="12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192"/>
        <v>16</v>
      </c>
      <c r="P3133">
        <f t="shared" si="193"/>
        <v>53.75</v>
      </c>
      <c r="Q3133" s="12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192"/>
        <v>0</v>
      </c>
      <c r="P3134">
        <f t="shared" si="193"/>
        <v>10</v>
      </c>
      <c r="Q3134" s="12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192"/>
        <v>108</v>
      </c>
      <c r="P3135">
        <f t="shared" si="193"/>
        <v>33.75</v>
      </c>
      <c r="Q3135" s="12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192"/>
        <v>23</v>
      </c>
      <c r="P3136">
        <f t="shared" si="193"/>
        <v>18.75</v>
      </c>
      <c r="Q3136" s="12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192"/>
        <v>21</v>
      </c>
      <c r="P3137">
        <f t="shared" si="193"/>
        <v>23.14</v>
      </c>
      <c r="Q3137" s="12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196">ROUND(E3138/D3138*100, 0)</f>
        <v>128</v>
      </c>
      <c r="P3138">
        <f t="shared" si="193"/>
        <v>29.05</v>
      </c>
      <c r="Q3138" s="12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196"/>
        <v>3</v>
      </c>
      <c r="P3139">
        <f t="shared" ref="P3139:P3202" si="197">IFERROR(ROUND(E3139/L3139, 2),0)</f>
        <v>50</v>
      </c>
      <c r="Q3139" s="12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196"/>
        <v>0</v>
      </c>
      <c r="P3140">
        <f t="shared" si="197"/>
        <v>0</v>
      </c>
      <c r="Q3140" s="12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196"/>
        <v>5</v>
      </c>
      <c r="P3141">
        <f t="shared" si="197"/>
        <v>450</v>
      </c>
      <c r="Q3141" s="12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196"/>
        <v>1</v>
      </c>
      <c r="P3142">
        <f t="shared" si="197"/>
        <v>24</v>
      </c>
      <c r="Q3142" s="12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196"/>
        <v>52</v>
      </c>
      <c r="P3143">
        <f t="shared" si="197"/>
        <v>32.25</v>
      </c>
      <c r="Q3143" s="12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196"/>
        <v>2</v>
      </c>
      <c r="P3144">
        <f t="shared" si="197"/>
        <v>15</v>
      </c>
      <c r="Q3144" s="12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196"/>
        <v>0</v>
      </c>
      <c r="P3145">
        <f t="shared" si="197"/>
        <v>0</v>
      </c>
      <c r="Q3145" s="12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196"/>
        <v>75</v>
      </c>
      <c r="P3146">
        <f t="shared" si="197"/>
        <v>251.33</v>
      </c>
      <c r="Q3146" s="12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196"/>
        <v>0</v>
      </c>
      <c r="P3147">
        <f t="shared" si="197"/>
        <v>0</v>
      </c>
      <c r="Q3147" s="12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196"/>
        <v>11</v>
      </c>
      <c r="P3148">
        <f t="shared" si="197"/>
        <v>437.5</v>
      </c>
      <c r="Q3148" s="12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3.5" hidden="1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196"/>
        <v>118</v>
      </c>
      <c r="P3149">
        <f t="shared" si="197"/>
        <v>110.35</v>
      </c>
      <c r="Q3149" s="12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29" hidden="1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196"/>
        <v>131</v>
      </c>
      <c r="P3150">
        <f t="shared" si="197"/>
        <v>41.42</v>
      </c>
      <c r="Q3150" s="12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3.5" hidden="1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196"/>
        <v>104</v>
      </c>
      <c r="P3151">
        <f t="shared" si="197"/>
        <v>52</v>
      </c>
      <c r="Q3151" s="12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58" hidden="1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196"/>
        <v>101</v>
      </c>
      <c r="P3152">
        <f t="shared" si="197"/>
        <v>33.99</v>
      </c>
      <c r="Q3152" s="12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3.5" hidden="1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196"/>
        <v>100</v>
      </c>
      <c r="P3153">
        <f t="shared" si="197"/>
        <v>103.35</v>
      </c>
      <c r="Q3153" s="12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3.5" hidden="1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196"/>
        <v>106</v>
      </c>
      <c r="P3154">
        <f t="shared" si="197"/>
        <v>34.79</v>
      </c>
      <c r="Q3154" s="12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3.5" hidden="1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196"/>
        <v>336</v>
      </c>
      <c r="P3155">
        <f t="shared" si="197"/>
        <v>41.77</v>
      </c>
      <c r="Q3155" s="12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3.5" hidden="1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196"/>
        <v>113</v>
      </c>
      <c r="P3156">
        <f t="shared" si="197"/>
        <v>64.27</v>
      </c>
      <c r="Q3156" s="12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3.5" hidden="1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196"/>
        <v>189</v>
      </c>
      <c r="P3157">
        <f t="shared" si="197"/>
        <v>31.21</v>
      </c>
      <c r="Q3157" s="12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3.5" hidden="1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196"/>
        <v>102</v>
      </c>
      <c r="P3158">
        <f t="shared" si="197"/>
        <v>62.92</v>
      </c>
      <c r="Q3158" s="12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29" hidden="1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196"/>
        <v>101</v>
      </c>
      <c r="P3159">
        <f t="shared" si="197"/>
        <v>98.54</v>
      </c>
      <c r="Q3159" s="12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29" hidden="1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196"/>
        <v>114</v>
      </c>
      <c r="P3160">
        <f t="shared" si="197"/>
        <v>82.61</v>
      </c>
      <c r="Q3160" s="12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3.5" hidden="1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196"/>
        <v>133</v>
      </c>
      <c r="P3161">
        <f t="shared" si="197"/>
        <v>38.5</v>
      </c>
      <c r="Q3161" s="12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3.5" hidden="1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196"/>
        <v>102</v>
      </c>
      <c r="P3162">
        <f t="shared" si="197"/>
        <v>80.16</v>
      </c>
      <c r="Q3162" s="12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58" hidden="1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196"/>
        <v>105</v>
      </c>
      <c r="P3163">
        <f t="shared" si="197"/>
        <v>28.41</v>
      </c>
      <c r="Q3163" s="12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58" hidden="1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196"/>
        <v>127</v>
      </c>
      <c r="P3164">
        <f t="shared" si="197"/>
        <v>80.73</v>
      </c>
      <c r="Q3164" s="12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3.5" hidden="1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196"/>
        <v>111</v>
      </c>
      <c r="P3165">
        <f t="shared" si="197"/>
        <v>200.69</v>
      </c>
      <c r="Q3165" s="12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58" hidden="1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196"/>
        <v>107</v>
      </c>
      <c r="P3166">
        <f t="shared" si="197"/>
        <v>37.590000000000003</v>
      </c>
      <c r="Q3166" s="12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58" hidden="1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196"/>
        <v>163</v>
      </c>
      <c r="P3167">
        <f t="shared" si="197"/>
        <v>58.1</v>
      </c>
      <c r="Q3167" s="12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3.5" hidden="1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196"/>
        <v>160</v>
      </c>
      <c r="P3168">
        <f t="shared" si="197"/>
        <v>60.3</v>
      </c>
      <c r="Q3168" s="12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29" hidden="1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196"/>
        <v>116</v>
      </c>
      <c r="P3169">
        <f t="shared" si="197"/>
        <v>63.36</v>
      </c>
      <c r="Q3169" s="12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3.5" hidden="1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196"/>
        <v>124</v>
      </c>
      <c r="P3170">
        <f t="shared" si="197"/>
        <v>50.9</v>
      </c>
      <c r="Q3170" s="12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29" hidden="1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196"/>
        <v>103</v>
      </c>
      <c r="P3171">
        <f t="shared" si="197"/>
        <v>100.5</v>
      </c>
      <c r="Q3171" s="12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3.5" hidden="1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196"/>
        <v>112</v>
      </c>
      <c r="P3172">
        <f t="shared" si="197"/>
        <v>31.62</v>
      </c>
      <c r="Q3172" s="12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58" hidden="1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196"/>
        <v>109</v>
      </c>
      <c r="P3173">
        <f t="shared" si="197"/>
        <v>65.099999999999994</v>
      </c>
      <c r="Q3173" s="12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3.5" hidden="1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196"/>
        <v>115</v>
      </c>
      <c r="P3174">
        <f t="shared" si="197"/>
        <v>79.31</v>
      </c>
      <c r="Q3174" s="12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3.5" hidden="1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196"/>
        <v>103</v>
      </c>
      <c r="P3175">
        <f t="shared" si="197"/>
        <v>139.19</v>
      </c>
      <c r="Q3175" s="12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58" hidden="1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196"/>
        <v>101</v>
      </c>
      <c r="P3176">
        <f t="shared" si="197"/>
        <v>131.91</v>
      </c>
      <c r="Q3176" s="12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58" hidden="1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196"/>
        <v>110</v>
      </c>
      <c r="P3177">
        <f t="shared" si="197"/>
        <v>91.3</v>
      </c>
      <c r="Q3177" s="12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58" hidden="1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196"/>
        <v>115</v>
      </c>
      <c r="P3178">
        <f t="shared" si="197"/>
        <v>39.67</v>
      </c>
      <c r="Q3178" s="12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3.5" hidden="1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196"/>
        <v>117</v>
      </c>
      <c r="P3179">
        <f t="shared" si="197"/>
        <v>57.55</v>
      </c>
      <c r="Q3179" s="12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58" hidden="1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196"/>
        <v>172</v>
      </c>
      <c r="P3180">
        <f t="shared" si="197"/>
        <v>33.03</v>
      </c>
      <c r="Q3180" s="12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3.5" hidden="1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196"/>
        <v>114</v>
      </c>
      <c r="P3181">
        <f t="shared" si="197"/>
        <v>77.34</v>
      </c>
      <c r="Q3181" s="12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3.5" hidden="1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196"/>
        <v>120</v>
      </c>
      <c r="P3182">
        <f t="shared" si="197"/>
        <v>31.93</v>
      </c>
      <c r="Q3182" s="12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3.5" hidden="1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196"/>
        <v>109</v>
      </c>
      <c r="P3183">
        <f t="shared" si="197"/>
        <v>36.33</v>
      </c>
      <c r="Q3183" s="12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58" hidden="1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196"/>
        <v>101</v>
      </c>
      <c r="P3184">
        <f t="shared" si="197"/>
        <v>46.77</v>
      </c>
      <c r="Q3184" s="12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1" ht="43.5" hidden="1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196"/>
        <v>109</v>
      </c>
      <c r="P3185">
        <f t="shared" si="197"/>
        <v>40.07</v>
      </c>
      <c r="Q3185" s="12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1" ht="43.5" hidden="1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196"/>
        <v>107</v>
      </c>
      <c r="P3186">
        <f t="shared" si="197"/>
        <v>100.22</v>
      </c>
      <c r="Q3186" s="12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1" ht="43.5" hidden="1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196"/>
        <v>100</v>
      </c>
      <c r="P3187">
        <f t="shared" si="197"/>
        <v>41.67</v>
      </c>
      <c r="Q3187" s="12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1" ht="43.5" hidden="1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196"/>
        <v>102</v>
      </c>
      <c r="P3188">
        <f t="shared" si="197"/>
        <v>46.71</v>
      </c>
      <c r="Q3188" s="12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1" ht="58" hidden="1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196"/>
        <v>116</v>
      </c>
      <c r="P3189">
        <f t="shared" si="197"/>
        <v>71.489999999999995</v>
      </c>
      <c r="Q3189" s="12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1" ht="43.5" hidden="1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196"/>
        <v>65</v>
      </c>
      <c r="P3190">
        <f t="shared" si="197"/>
        <v>14.44</v>
      </c>
      <c r="Q3190" s="12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  <c r="U3190">
        <f>YEAR(S268)</f>
        <v>2010</v>
      </c>
    </row>
    <row r="3191" spans="1:21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196"/>
        <v>12</v>
      </c>
      <c r="P3191">
        <f t="shared" si="197"/>
        <v>356.84</v>
      </c>
      <c r="Q3191" s="12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1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196"/>
        <v>0</v>
      </c>
      <c r="P3192">
        <f t="shared" si="197"/>
        <v>0</v>
      </c>
      <c r="Q3192" s="12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1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196"/>
        <v>4</v>
      </c>
      <c r="P3193">
        <f t="shared" si="197"/>
        <v>37.75</v>
      </c>
      <c r="Q3193" s="12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1" ht="43.5" hidden="1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196"/>
        <v>1</v>
      </c>
      <c r="P3194">
        <f t="shared" si="197"/>
        <v>12.75</v>
      </c>
      <c r="Q3194" s="12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  <c r="U3194">
        <f t="shared" ref="U3194:U3195" si="200">YEAR(S272)</f>
        <v>2011</v>
      </c>
    </row>
    <row r="3195" spans="1:21" ht="43.5" hidden="1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196"/>
        <v>12</v>
      </c>
      <c r="P3195">
        <f t="shared" si="197"/>
        <v>24.46</v>
      </c>
      <c r="Q3195" s="12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  <c r="U3195">
        <f t="shared" si="200"/>
        <v>2013</v>
      </c>
    </row>
    <row r="3196" spans="1:21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196"/>
        <v>0</v>
      </c>
      <c r="P3196">
        <f t="shared" si="197"/>
        <v>0</v>
      </c>
      <c r="Q3196" s="12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1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196"/>
        <v>59</v>
      </c>
      <c r="P3197">
        <f t="shared" si="197"/>
        <v>53.08</v>
      </c>
      <c r="Q3197" s="12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1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196"/>
        <v>0</v>
      </c>
      <c r="P3198">
        <f t="shared" si="197"/>
        <v>300</v>
      </c>
      <c r="Q3198" s="12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1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196"/>
        <v>11</v>
      </c>
      <c r="P3199">
        <f t="shared" si="197"/>
        <v>286.25</v>
      </c>
      <c r="Q3199" s="12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1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196"/>
        <v>0</v>
      </c>
      <c r="P3200">
        <f t="shared" si="197"/>
        <v>36.67</v>
      </c>
      <c r="Q3200" s="12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1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196"/>
        <v>52</v>
      </c>
      <c r="P3201">
        <f t="shared" si="197"/>
        <v>49.21</v>
      </c>
      <c r="Q3201" s="12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1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01">ROUND(E3202/D3202*100, 0)</f>
        <v>0</v>
      </c>
      <c r="P3202">
        <f t="shared" si="197"/>
        <v>1</v>
      </c>
      <c r="Q3202" s="12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1" ht="43.5" hidden="1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01"/>
        <v>1</v>
      </c>
      <c r="P3203">
        <f t="shared" ref="P3203:P3266" si="202">IFERROR(ROUND(E3203/L3203, 2),0)</f>
        <v>12.5</v>
      </c>
      <c r="Q3203" s="12" t="s">
        <v>8315</v>
      </c>
      <c r="R3203" t="s">
        <v>8357</v>
      </c>
      <c r="S3203" s="15">
        <f t="shared" ref="S3203:S3266" si="203">(((J3203/60)/60)/24)+DATE(1970,1,1)</f>
        <v>41861.767094907409</v>
      </c>
      <c r="T3203" s="15">
        <f t="shared" ref="T3203:T3266" si="204">(((I3203/60)/60)/24)+DATE(1970,1,1)</f>
        <v>41882.767094907409</v>
      </c>
      <c r="U3203">
        <f>YEAR(S281)</f>
        <v>2017</v>
      </c>
    </row>
    <row r="3204" spans="1:21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01"/>
        <v>55</v>
      </c>
      <c r="P3204">
        <f t="shared" si="202"/>
        <v>109.04</v>
      </c>
      <c r="Q3204" s="12" t="s">
        <v>8315</v>
      </c>
      <c r="R3204" t="s">
        <v>8357</v>
      </c>
      <c r="S3204" s="15">
        <f t="shared" si="203"/>
        <v>42293.853541666671</v>
      </c>
      <c r="T3204" s="15">
        <f t="shared" si="204"/>
        <v>42352.249305555553</v>
      </c>
    </row>
    <row r="3205" spans="1:21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01"/>
        <v>25</v>
      </c>
      <c r="P3205">
        <f t="shared" si="202"/>
        <v>41.67</v>
      </c>
      <c r="Q3205" s="12" t="s">
        <v>8315</v>
      </c>
      <c r="R3205" t="s">
        <v>8357</v>
      </c>
      <c r="S3205" s="15">
        <f t="shared" si="203"/>
        <v>42242.988680555558</v>
      </c>
      <c r="T3205" s="15">
        <f t="shared" si="204"/>
        <v>42272.988680555558</v>
      </c>
    </row>
    <row r="3206" spans="1:21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01"/>
        <v>0</v>
      </c>
      <c r="P3206">
        <f t="shared" si="202"/>
        <v>0</v>
      </c>
      <c r="Q3206" s="12" t="s">
        <v>8315</v>
      </c>
      <c r="R3206" t="s">
        <v>8357</v>
      </c>
      <c r="S3206" s="15">
        <f t="shared" si="203"/>
        <v>42172.686099537037</v>
      </c>
      <c r="T3206" s="15">
        <f t="shared" si="204"/>
        <v>42202.676388888889</v>
      </c>
    </row>
    <row r="3207" spans="1:21" ht="43.5" hidden="1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01"/>
        <v>3</v>
      </c>
      <c r="P3207">
        <f t="shared" si="202"/>
        <v>22.75</v>
      </c>
      <c r="Q3207" s="12" t="s">
        <v>8315</v>
      </c>
      <c r="R3207" t="s">
        <v>8357</v>
      </c>
      <c r="S3207" s="15">
        <f t="shared" si="203"/>
        <v>42095.374675925923</v>
      </c>
      <c r="T3207" s="15">
        <f t="shared" si="204"/>
        <v>42125.374675925923</v>
      </c>
      <c r="U3207">
        <f>YEAR(S285)</f>
        <v>2011</v>
      </c>
    </row>
    <row r="3208" spans="1:21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01"/>
        <v>0</v>
      </c>
      <c r="P3208">
        <f t="shared" si="202"/>
        <v>0</v>
      </c>
      <c r="Q3208" s="12" t="s">
        <v>8315</v>
      </c>
      <c r="R3208" t="s">
        <v>8357</v>
      </c>
      <c r="S3208" s="15">
        <f t="shared" si="203"/>
        <v>42236.276053240741</v>
      </c>
      <c r="T3208" s="15">
        <f t="shared" si="204"/>
        <v>42266.276053240741</v>
      </c>
    </row>
    <row r="3209" spans="1:21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01"/>
        <v>46</v>
      </c>
      <c r="P3209">
        <f t="shared" si="202"/>
        <v>70.83</v>
      </c>
      <c r="Q3209" s="12" t="s">
        <v>8315</v>
      </c>
      <c r="R3209" t="s">
        <v>8357</v>
      </c>
      <c r="S3209" s="15">
        <f t="shared" si="203"/>
        <v>42057.277858796297</v>
      </c>
      <c r="T3209" s="15">
        <f t="shared" si="204"/>
        <v>42117.236192129625</v>
      </c>
    </row>
    <row r="3210" spans="1:21" ht="43.5" hidden="1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01"/>
        <v>104</v>
      </c>
      <c r="P3210">
        <f t="shared" si="202"/>
        <v>63.11</v>
      </c>
      <c r="Q3210" s="12" t="s">
        <v>8315</v>
      </c>
      <c r="R3210" t="s">
        <v>8316</v>
      </c>
      <c r="S3210" s="15">
        <f t="shared" si="203"/>
        <v>41827.605057870373</v>
      </c>
      <c r="T3210" s="15">
        <f t="shared" si="204"/>
        <v>41848.605057870373</v>
      </c>
    </row>
    <row r="3211" spans="1:21" ht="43.5" hidden="1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01"/>
        <v>119</v>
      </c>
      <c r="P3211">
        <f t="shared" si="202"/>
        <v>50.16</v>
      </c>
      <c r="Q3211" s="12" t="s">
        <v>8315</v>
      </c>
      <c r="R3211" t="s">
        <v>8316</v>
      </c>
      <c r="S3211" s="15">
        <f t="shared" si="203"/>
        <v>41778.637245370373</v>
      </c>
      <c r="T3211" s="15">
        <f t="shared" si="204"/>
        <v>41810.958333333336</v>
      </c>
    </row>
    <row r="3212" spans="1:21" ht="43.5" hidden="1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01"/>
        <v>126</v>
      </c>
      <c r="P3212">
        <f t="shared" si="202"/>
        <v>62.88</v>
      </c>
      <c r="Q3212" s="12" t="s">
        <v>8315</v>
      </c>
      <c r="R3212" t="s">
        <v>8316</v>
      </c>
      <c r="S3212" s="15">
        <f t="shared" si="203"/>
        <v>41013.936562499999</v>
      </c>
      <c r="T3212" s="15">
        <f t="shared" si="204"/>
        <v>41061.165972222225</v>
      </c>
    </row>
    <row r="3213" spans="1:21" ht="58" hidden="1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01"/>
        <v>120</v>
      </c>
      <c r="P3213">
        <f t="shared" si="202"/>
        <v>85.53</v>
      </c>
      <c r="Q3213" s="12" t="s">
        <v>8315</v>
      </c>
      <c r="R3213" t="s">
        <v>8316</v>
      </c>
      <c r="S3213" s="15">
        <f t="shared" si="203"/>
        <v>41834.586574074077</v>
      </c>
      <c r="T3213" s="15">
        <f t="shared" si="204"/>
        <v>41866.083333333336</v>
      </c>
    </row>
    <row r="3214" spans="1:21" ht="29" hidden="1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01"/>
        <v>126</v>
      </c>
      <c r="P3214">
        <f t="shared" si="202"/>
        <v>53.72</v>
      </c>
      <c r="Q3214" s="12" t="s">
        <v>8315</v>
      </c>
      <c r="R3214" t="s">
        <v>8316</v>
      </c>
      <c r="S3214" s="15">
        <f t="shared" si="203"/>
        <v>41829.795729166668</v>
      </c>
      <c r="T3214" s="15">
        <f t="shared" si="204"/>
        <v>41859.795729166668</v>
      </c>
    </row>
    <row r="3215" spans="1:21" ht="43.5" hidden="1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01"/>
        <v>100</v>
      </c>
      <c r="P3215">
        <f t="shared" si="202"/>
        <v>127.81</v>
      </c>
      <c r="Q3215" s="12" t="s">
        <v>8315</v>
      </c>
      <c r="R3215" t="s">
        <v>8316</v>
      </c>
      <c r="S3215" s="15">
        <f t="shared" si="203"/>
        <v>42171.763414351852</v>
      </c>
      <c r="T3215" s="15">
        <f t="shared" si="204"/>
        <v>42211.763414351852</v>
      </c>
    </row>
    <row r="3216" spans="1:21" ht="58" hidden="1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01"/>
        <v>102</v>
      </c>
      <c r="P3216">
        <f t="shared" si="202"/>
        <v>106.57</v>
      </c>
      <c r="Q3216" s="12" t="s">
        <v>8315</v>
      </c>
      <c r="R3216" t="s">
        <v>8316</v>
      </c>
      <c r="S3216" s="15">
        <f t="shared" si="203"/>
        <v>42337.792511574073</v>
      </c>
      <c r="T3216" s="15">
        <f t="shared" si="204"/>
        <v>42374.996527777781</v>
      </c>
    </row>
    <row r="3217" spans="1:20" ht="58" hidden="1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01"/>
        <v>100</v>
      </c>
      <c r="P3217">
        <f t="shared" si="202"/>
        <v>262.11</v>
      </c>
      <c r="Q3217" s="12" t="s">
        <v>8315</v>
      </c>
      <c r="R3217" t="s">
        <v>8316</v>
      </c>
      <c r="S3217" s="15">
        <f t="shared" si="203"/>
        <v>42219.665173611109</v>
      </c>
      <c r="T3217" s="15">
        <f t="shared" si="204"/>
        <v>42257.165972222225</v>
      </c>
    </row>
    <row r="3218" spans="1:20" ht="43.5" hidden="1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01"/>
        <v>100</v>
      </c>
      <c r="P3218">
        <f t="shared" si="202"/>
        <v>57.17</v>
      </c>
      <c r="Q3218" s="12" t="s">
        <v>8315</v>
      </c>
      <c r="R3218" t="s">
        <v>8316</v>
      </c>
      <c r="S3218" s="15">
        <f t="shared" si="203"/>
        <v>42165.462627314817</v>
      </c>
      <c r="T3218" s="15">
        <f t="shared" si="204"/>
        <v>42196.604166666672</v>
      </c>
    </row>
    <row r="3219" spans="1:20" ht="29" hidden="1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01"/>
        <v>116</v>
      </c>
      <c r="P3219">
        <f t="shared" si="202"/>
        <v>50.2</v>
      </c>
      <c r="Q3219" s="12" t="s">
        <v>8315</v>
      </c>
      <c r="R3219" t="s">
        <v>8316</v>
      </c>
      <c r="S3219" s="15">
        <f t="shared" si="203"/>
        <v>42648.546111111107</v>
      </c>
      <c r="T3219" s="15">
        <f t="shared" si="204"/>
        <v>42678.546111111107</v>
      </c>
    </row>
    <row r="3220" spans="1:20" ht="43.5" hidden="1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01"/>
        <v>102</v>
      </c>
      <c r="P3220">
        <f t="shared" si="202"/>
        <v>66.59</v>
      </c>
      <c r="Q3220" s="12" t="s">
        <v>8315</v>
      </c>
      <c r="R3220" t="s">
        <v>8316</v>
      </c>
      <c r="S3220" s="15">
        <f t="shared" si="203"/>
        <v>41971.002152777779</v>
      </c>
      <c r="T3220" s="15">
        <f t="shared" si="204"/>
        <v>42004</v>
      </c>
    </row>
    <row r="3221" spans="1:20" ht="43.5" hidden="1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01"/>
        <v>100</v>
      </c>
      <c r="P3221">
        <f t="shared" si="202"/>
        <v>168.25</v>
      </c>
      <c r="Q3221" s="12" t="s">
        <v>8315</v>
      </c>
      <c r="R3221" t="s">
        <v>8316</v>
      </c>
      <c r="S3221" s="15">
        <f t="shared" si="203"/>
        <v>42050.983182870375</v>
      </c>
      <c r="T3221" s="15">
        <f t="shared" si="204"/>
        <v>42085.941516203704</v>
      </c>
    </row>
    <row r="3222" spans="1:20" ht="29" hidden="1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01"/>
        <v>101</v>
      </c>
      <c r="P3222">
        <f t="shared" si="202"/>
        <v>256.37</v>
      </c>
      <c r="Q3222" s="12" t="s">
        <v>8315</v>
      </c>
      <c r="R3222" t="s">
        <v>8316</v>
      </c>
      <c r="S3222" s="15">
        <f t="shared" si="203"/>
        <v>42772.833379629628</v>
      </c>
      <c r="T3222" s="15">
        <f t="shared" si="204"/>
        <v>42806.875</v>
      </c>
    </row>
    <row r="3223" spans="1:20" ht="58" hidden="1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01"/>
        <v>103</v>
      </c>
      <c r="P3223">
        <f t="shared" si="202"/>
        <v>36.61</v>
      </c>
      <c r="Q3223" s="12" t="s">
        <v>8315</v>
      </c>
      <c r="R3223" t="s">
        <v>8316</v>
      </c>
      <c r="S3223" s="15">
        <f t="shared" si="203"/>
        <v>42155.696793981479</v>
      </c>
      <c r="T3223" s="15">
        <f t="shared" si="204"/>
        <v>42190.696793981479</v>
      </c>
    </row>
    <row r="3224" spans="1:20" ht="43.5" hidden="1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01"/>
        <v>125</v>
      </c>
      <c r="P3224">
        <f t="shared" si="202"/>
        <v>37.14</v>
      </c>
      <c r="Q3224" s="12" t="s">
        <v>8315</v>
      </c>
      <c r="R3224" t="s">
        <v>8316</v>
      </c>
      <c r="S3224" s="15">
        <f t="shared" si="203"/>
        <v>42270.582141203704</v>
      </c>
      <c r="T3224" s="15">
        <f t="shared" si="204"/>
        <v>42301.895138888889</v>
      </c>
    </row>
    <row r="3225" spans="1:20" ht="29" hidden="1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01"/>
        <v>110</v>
      </c>
      <c r="P3225">
        <f t="shared" si="202"/>
        <v>45.88</v>
      </c>
      <c r="Q3225" s="12" t="s">
        <v>8315</v>
      </c>
      <c r="R3225" t="s">
        <v>8316</v>
      </c>
      <c r="S3225" s="15">
        <f t="shared" si="203"/>
        <v>42206.835370370376</v>
      </c>
      <c r="T3225" s="15">
        <f t="shared" si="204"/>
        <v>42236.835370370376</v>
      </c>
    </row>
    <row r="3226" spans="1:20" ht="58" hidden="1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01"/>
        <v>102</v>
      </c>
      <c r="P3226">
        <f t="shared" si="202"/>
        <v>141.71</v>
      </c>
      <c r="Q3226" s="12" t="s">
        <v>8315</v>
      </c>
      <c r="R3226" t="s">
        <v>8316</v>
      </c>
      <c r="S3226" s="15">
        <f t="shared" si="203"/>
        <v>42697.850844907407</v>
      </c>
      <c r="T3226" s="15">
        <f t="shared" si="204"/>
        <v>42745.208333333328</v>
      </c>
    </row>
    <row r="3227" spans="1:20" ht="43.5" hidden="1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01"/>
        <v>102</v>
      </c>
      <c r="P3227">
        <f t="shared" si="202"/>
        <v>52.49</v>
      </c>
      <c r="Q3227" s="12" t="s">
        <v>8315</v>
      </c>
      <c r="R3227" t="s">
        <v>8316</v>
      </c>
      <c r="S3227" s="15">
        <f t="shared" si="203"/>
        <v>42503.559467592597</v>
      </c>
      <c r="T3227" s="15">
        <f t="shared" si="204"/>
        <v>42524.875</v>
      </c>
    </row>
    <row r="3228" spans="1:20" ht="43.5" hidden="1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01"/>
        <v>104</v>
      </c>
      <c r="P3228">
        <f t="shared" si="202"/>
        <v>59.52</v>
      </c>
      <c r="Q3228" s="12" t="s">
        <v>8315</v>
      </c>
      <c r="R3228" t="s">
        <v>8316</v>
      </c>
      <c r="S3228" s="15">
        <f t="shared" si="203"/>
        <v>42277.583472222221</v>
      </c>
      <c r="T3228" s="15">
        <f t="shared" si="204"/>
        <v>42307.583472222221</v>
      </c>
    </row>
    <row r="3229" spans="1:20" ht="43.5" hidden="1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01"/>
        <v>125</v>
      </c>
      <c r="P3229">
        <f t="shared" si="202"/>
        <v>50</v>
      </c>
      <c r="Q3229" s="12" t="s">
        <v>8315</v>
      </c>
      <c r="R3229" t="s">
        <v>8316</v>
      </c>
      <c r="S3229" s="15">
        <f t="shared" si="203"/>
        <v>42722.882361111115</v>
      </c>
      <c r="T3229" s="15">
        <f t="shared" si="204"/>
        <v>42752.882361111115</v>
      </c>
    </row>
    <row r="3230" spans="1:20" ht="29" hidden="1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01"/>
        <v>102</v>
      </c>
      <c r="P3230">
        <f t="shared" si="202"/>
        <v>193.62</v>
      </c>
      <c r="Q3230" s="12" t="s">
        <v>8315</v>
      </c>
      <c r="R3230" t="s">
        <v>8316</v>
      </c>
      <c r="S3230" s="15">
        <f t="shared" si="203"/>
        <v>42323.70930555556</v>
      </c>
      <c r="T3230" s="15">
        <f t="shared" si="204"/>
        <v>42355.207638888889</v>
      </c>
    </row>
    <row r="3231" spans="1:20" ht="43.5" hidden="1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01"/>
        <v>108</v>
      </c>
      <c r="P3231">
        <f t="shared" si="202"/>
        <v>106.8</v>
      </c>
      <c r="Q3231" s="12" t="s">
        <v>8315</v>
      </c>
      <c r="R3231" t="s">
        <v>8316</v>
      </c>
      <c r="S3231" s="15">
        <f t="shared" si="203"/>
        <v>41933.291643518518</v>
      </c>
      <c r="T3231" s="15">
        <f t="shared" si="204"/>
        <v>41963.333310185189</v>
      </c>
    </row>
    <row r="3232" spans="1:20" ht="58" hidden="1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01"/>
        <v>110</v>
      </c>
      <c r="P3232">
        <f t="shared" si="202"/>
        <v>77.22</v>
      </c>
      <c r="Q3232" s="12" t="s">
        <v>8315</v>
      </c>
      <c r="R3232" t="s">
        <v>8316</v>
      </c>
      <c r="S3232" s="15">
        <f t="shared" si="203"/>
        <v>41898.168125000004</v>
      </c>
      <c r="T3232" s="15">
        <f t="shared" si="204"/>
        <v>41913.165972222225</v>
      </c>
    </row>
    <row r="3233" spans="1:20" ht="43.5" hidden="1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01"/>
        <v>161</v>
      </c>
      <c r="P3233">
        <f t="shared" si="202"/>
        <v>57.5</v>
      </c>
      <c r="Q3233" s="12" t="s">
        <v>8315</v>
      </c>
      <c r="R3233" t="s">
        <v>8316</v>
      </c>
      <c r="S3233" s="15">
        <f t="shared" si="203"/>
        <v>42446.943831018521</v>
      </c>
      <c r="T3233" s="15">
        <f t="shared" si="204"/>
        <v>42476.943831018521</v>
      </c>
    </row>
    <row r="3234" spans="1:20" ht="43.5" hidden="1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01"/>
        <v>131</v>
      </c>
      <c r="P3234">
        <f t="shared" si="202"/>
        <v>50.46</v>
      </c>
      <c r="Q3234" s="12" t="s">
        <v>8315</v>
      </c>
      <c r="R3234" t="s">
        <v>8316</v>
      </c>
      <c r="S3234" s="15">
        <f t="shared" si="203"/>
        <v>42463.81385416667</v>
      </c>
      <c r="T3234" s="15">
        <f t="shared" si="204"/>
        <v>42494.165972222225</v>
      </c>
    </row>
    <row r="3235" spans="1:20" ht="43.5" hidden="1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01"/>
        <v>119</v>
      </c>
      <c r="P3235">
        <f t="shared" si="202"/>
        <v>97.38</v>
      </c>
      <c r="Q3235" s="12" t="s">
        <v>8315</v>
      </c>
      <c r="R3235" t="s">
        <v>8316</v>
      </c>
      <c r="S3235" s="15">
        <f t="shared" si="203"/>
        <v>42766.805034722223</v>
      </c>
      <c r="T3235" s="15">
        <f t="shared" si="204"/>
        <v>42796.805034722223</v>
      </c>
    </row>
    <row r="3236" spans="1:20" ht="43.5" hidden="1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01"/>
        <v>100</v>
      </c>
      <c r="P3236">
        <f t="shared" si="202"/>
        <v>34.92</v>
      </c>
      <c r="Q3236" s="12" t="s">
        <v>8315</v>
      </c>
      <c r="R3236" t="s">
        <v>8316</v>
      </c>
      <c r="S3236" s="15">
        <f t="shared" si="203"/>
        <v>42734.789444444439</v>
      </c>
      <c r="T3236" s="15">
        <f t="shared" si="204"/>
        <v>42767.979861111111</v>
      </c>
    </row>
    <row r="3237" spans="1:20" ht="43.5" hidden="1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01"/>
        <v>103</v>
      </c>
      <c r="P3237">
        <f t="shared" si="202"/>
        <v>85.53</v>
      </c>
      <c r="Q3237" s="12" t="s">
        <v>8315</v>
      </c>
      <c r="R3237" t="s">
        <v>8316</v>
      </c>
      <c r="S3237" s="15">
        <f t="shared" si="203"/>
        <v>42522.347812499997</v>
      </c>
      <c r="T3237" s="15">
        <f t="shared" si="204"/>
        <v>42552.347812499997</v>
      </c>
    </row>
    <row r="3238" spans="1:20" ht="43.5" hidden="1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01"/>
        <v>101</v>
      </c>
      <c r="P3238">
        <f t="shared" si="202"/>
        <v>182.91</v>
      </c>
      <c r="Q3238" s="12" t="s">
        <v>8315</v>
      </c>
      <c r="R3238" t="s">
        <v>8316</v>
      </c>
      <c r="S3238" s="15">
        <f t="shared" si="203"/>
        <v>42702.917048611111</v>
      </c>
      <c r="T3238" s="15">
        <f t="shared" si="204"/>
        <v>42732.917048611111</v>
      </c>
    </row>
    <row r="3239" spans="1:20" ht="29" hidden="1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01"/>
        <v>101</v>
      </c>
      <c r="P3239">
        <f t="shared" si="202"/>
        <v>131.13999999999999</v>
      </c>
      <c r="Q3239" s="12" t="s">
        <v>8315</v>
      </c>
      <c r="R3239" t="s">
        <v>8316</v>
      </c>
      <c r="S3239" s="15">
        <f t="shared" si="203"/>
        <v>42252.474351851852</v>
      </c>
      <c r="T3239" s="15">
        <f t="shared" si="204"/>
        <v>42276.165972222225</v>
      </c>
    </row>
    <row r="3240" spans="1:20" ht="58" hidden="1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01"/>
        <v>112</v>
      </c>
      <c r="P3240">
        <f t="shared" si="202"/>
        <v>39.81</v>
      </c>
      <c r="Q3240" s="12" t="s">
        <v>8315</v>
      </c>
      <c r="R3240" t="s">
        <v>8316</v>
      </c>
      <c r="S3240" s="15">
        <f t="shared" si="203"/>
        <v>42156.510393518518</v>
      </c>
      <c r="T3240" s="15">
        <f t="shared" si="204"/>
        <v>42186.510393518518</v>
      </c>
    </row>
    <row r="3241" spans="1:20" ht="58" hidden="1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01"/>
        <v>106</v>
      </c>
      <c r="P3241">
        <f t="shared" si="202"/>
        <v>59.7</v>
      </c>
      <c r="Q3241" s="12" t="s">
        <v>8315</v>
      </c>
      <c r="R3241" t="s">
        <v>8316</v>
      </c>
      <c r="S3241" s="15">
        <f t="shared" si="203"/>
        <v>42278.089039351849</v>
      </c>
      <c r="T3241" s="15">
        <f t="shared" si="204"/>
        <v>42302.999305555553</v>
      </c>
    </row>
    <row r="3242" spans="1:20" ht="58" hidden="1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01"/>
        <v>101</v>
      </c>
      <c r="P3242">
        <f t="shared" si="202"/>
        <v>88.74</v>
      </c>
      <c r="Q3242" s="12" t="s">
        <v>8315</v>
      </c>
      <c r="R3242" t="s">
        <v>8316</v>
      </c>
      <c r="S3242" s="15">
        <f t="shared" si="203"/>
        <v>42754.693842592591</v>
      </c>
      <c r="T3242" s="15">
        <f t="shared" si="204"/>
        <v>42782.958333333328</v>
      </c>
    </row>
    <row r="3243" spans="1:20" ht="58" hidden="1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01"/>
        <v>115</v>
      </c>
      <c r="P3243">
        <f t="shared" si="202"/>
        <v>58.69</v>
      </c>
      <c r="Q3243" s="12" t="s">
        <v>8315</v>
      </c>
      <c r="R3243" t="s">
        <v>8316</v>
      </c>
      <c r="S3243" s="15">
        <f t="shared" si="203"/>
        <v>41893.324884259258</v>
      </c>
      <c r="T3243" s="15">
        <f t="shared" si="204"/>
        <v>41926.290972222225</v>
      </c>
    </row>
    <row r="3244" spans="1:20" ht="43.5" hidden="1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01"/>
        <v>127</v>
      </c>
      <c r="P3244">
        <f t="shared" si="202"/>
        <v>69.569999999999993</v>
      </c>
      <c r="Q3244" s="12" t="s">
        <v>8315</v>
      </c>
      <c r="R3244" t="s">
        <v>8316</v>
      </c>
      <c r="S3244" s="15">
        <f t="shared" si="203"/>
        <v>41871.755694444444</v>
      </c>
      <c r="T3244" s="15">
        <f t="shared" si="204"/>
        <v>41901.755694444444</v>
      </c>
    </row>
    <row r="3245" spans="1:20" ht="43.5" hidden="1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01"/>
        <v>103</v>
      </c>
      <c r="P3245">
        <f t="shared" si="202"/>
        <v>115.87</v>
      </c>
      <c r="Q3245" s="12" t="s">
        <v>8315</v>
      </c>
      <c r="R3245" t="s">
        <v>8316</v>
      </c>
      <c r="S3245" s="15">
        <f t="shared" si="203"/>
        <v>42262.096782407403</v>
      </c>
      <c r="T3245" s="15">
        <f t="shared" si="204"/>
        <v>42286</v>
      </c>
    </row>
    <row r="3246" spans="1:20" ht="43.5" hidden="1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01"/>
        <v>103</v>
      </c>
      <c r="P3246">
        <f t="shared" si="202"/>
        <v>23.87</v>
      </c>
      <c r="Q3246" s="12" t="s">
        <v>8315</v>
      </c>
      <c r="R3246" t="s">
        <v>8316</v>
      </c>
      <c r="S3246" s="15">
        <f t="shared" si="203"/>
        <v>42675.694236111114</v>
      </c>
      <c r="T3246" s="15">
        <f t="shared" si="204"/>
        <v>42705.735902777778</v>
      </c>
    </row>
    <row r="3247" spans="1:20" ht="43.5" hidden="1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01"/>
        <v>104</v>
      </c>
      <c r="P3247">
        <f t="shared" si="202"/>
        <v>81.13</v>
      </c>
      <c r="Q3247" s="12" t="s">
        <v>8315</v>
      </c>
      <c r="R3247" t="s">
        <v>8316</v>
      </c>
      <c r="S3247" s="15">
        <f t="shared" si="203"/>
        <v>42135.60020833333</v>
      </c>
      <c r="T3247" s="15">
        <f t="shared" si="204"/>
        <v>42167.083333333328</v>
      </c>
    </row>
    <row r="3248" spans="1:20" ht="43.5" hidden="1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01"/>
        <v>111</v>
      </c>
      <c r="P3248">
        <f t="shared" si="202"/>
        <v>57.63</v>
      </c>
      <c r="Q3248" s="12" t="s">
        <v>8315</v>
      </c>
      <c r="R3248" t="s">
        <v>8316</v>
      </c>
      <c r="S3248" s="15">
        <f t="shared" si="203"/>
        <v>42230.472222222219</v>
      </c>
      <c r="T3248" s="15">
        <f t="shared" si="204"/>
        <v>42259.165972222225</v>
      </c>
    </row>
    <row r="3249" spans="1:20" ht="43.5" hidden="1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01"/>
        <v>106</v>
      </c>
      <c r="P3249">
        <f t="shared" si="202"/>
        <v>46.43</v>
      </c>
      <c r="Q3249" s="12" t="s">
        <v>8315</v>
      </c>
      <c r="R3249" t="s">
        <v>8316</v>
      </c>
      <c r="S3249" s="15">
        <f t="shared" si="203"/>
        <v>42167.434166666666</v>
      </c>
      <c r="T3249" s="15">
        <f t="shared" si="204"/>
        <v>42197.434166666666</v>
      </c>
    </row>
    <row r="3250" spans="1:20" ht="29" hidden="1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01"/>
        <v>101</v>
      </c>
      <c r="P3250">
        <f t="shared" si="202"/>
        <v>60.48</v>
      </c>
      <c r="Q3250" s="12" t="s">
        <v>8315</v>
      </c>
      <c r="R3250" t="s">
        <v>8316</v>
      </c>
      <c r="S3250" s="15">
        <f t="shared" si="203"/>
        <v>42068.888391203705</v>
      </c>
      <c r="T3250" s="15">
        <f t="shared" si="204"/>
        <v>42098.846724537041</v>
      </c>
    </row>
    <row r="3251" spans="1:20" ht="43.5" hidden="1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01"/>
        <v>105</v>
      </c>
      <c r="P3251">
        <f t="shared" si="202"/>
        <v>65.58</v>
      </c>
      <c r="Q3251" s="12" t="s">
        <v>8315</v>
      </c>
      <c r="R3251" t="s">
        <v>8316</v>
      </c>
      <c r="S3251" s="15">
        <f t="shared" si="203"/>
        <v>42145.746689814812</v>
      </c>
      <c r="T3251" s="15">
        <f t="shared" si="204"/>
        <v>42175.746689814812</v>
      </c>
    </row>
    <row r="3252" spans="1:20" ht="58" hidden="1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01"/>
        <v>102</v>
      </c>
      <c r="P3252">
        <f t="shared" si="202"/>
        <v>119.19</v>
      </c>
      <c r="Q3252" s="12" t="s">
        <v>8315</v>
      </c>
      <c r="R3252" t="s">
        <v>8316</v>
      </c>
      <c r="S3252" s="15">
        <f t="shared" si="203"/>
        <v>41918.742175925923</v>
      </c>
      <c r="T3252" s="15">
        <f t="shared" si="204"/>
        <v>41948.783842592595</v>
      </c>
    </row>
    <row r="3253" spans="1:20" ht="43.5" hidden="1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01"/>
        <v>111</v>
      </c>
      <c r="P3253">
        <f t="shared" si="202"/>
        <v>83.05</v>
      </c>
      <c r="Q3253" s="12" t="s">
        <v>8315</v>
      </c>
      <c r="R3253" t="s">
        <v>8316</v>
      </c>
      <c r="S3253" s="15">
        <f t="shared" si="203"/>
        <v>42146.731087962966</v>
      </c>
      <c r="T3253" s="15">
        <f t="shared" si="204"/>
        <v>42176.731087962966</v>
      </c>
    </row>
    <row r="3254" spans="1:20" ht="43.5" hidden="1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01"/>
        <v>128</v>
      </c>
      <c r="P3254">
        <f t="shared" si="202"/>
        <v>57.52</v>
      </c>
      <c r="Q3254" s="12" t="s">
        <v>8315</v>
      </c>
      <c r="R3254" t="s">
        <v>8316</v>
      </c>
      <c r="S3254" s="15">
        <f t="shared" si="203"/>
        <v>42590.472685185188</v>
      </c>
      <c r="T3254" s="15">
        <f t="shared" si="204"/>
        <v>42620.472685185188</v>
      </c>
    </row>
    <row r="3255" spans="1:20" ht="43.5" hidden="1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01"/>
        <v>102</v>
      </c>
      <c r="P3255">
        <f t="shared" si="202"/>
        <v>177.09</v>
      </c>
      <c r="Q3255" s="12" t="s">
        <v>8315</v>
      </c>
      <c r="R3255" t="s">
        <v>8316</v>
      </c>
      <c r="S3255" s="15">
        <f t="shared" si="203"/>
        <v>42602.576712962968</v>
      </c>
      <c r="T3255" s="15">
        <f t="shared" si="204"/>
        <v>42621.15625</v>
      </c>
    </row>
    <row r="3256" spans="1:20" ht="43.5" hidden="1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01"/>
        <v>101</v>
      </c>
      <c r="P3256">
        <f t="shared" si="202"/>
        <v>70.77</v>
      </c>
      <c r="Q3256" s="12" t="s">
        <v>8315</v>
      </c>
      <c r="R3256" t="s">
        <v>8316</v>
      </c>
      <c r="S3256" s="15">
        <f t="shared" si="203"/>
        <v>42059.085752314815</v>
      </c>
      <c r="T3256" s="15">
        <f t="shared" si="204"/>
        <v>42089.044085648144</v>
      </c>
    </row>
    <row r="3257" spans="1:20" ht="58" hidden="1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01"/>
        <v>175</v>
      </c>
      <c r="P3257">
        <f t="shared" si="202"/>
        <v>29.17</v>
      </c>
      <c r="Q3257" s="12" t="s">
        <v>8315</v>
      </c>
      <c r="R3257" t="s">
        <v>8316</v>
      </c>
      <c r="S3257" s="15">
        <f t="shared" si="203"/>
        <v>41889.768229166664</v>
      </c>
      <c r="T3257" s="15">
        <f t="shared" si="204"/>
        <v>41919.768229166664</v>
      </c>
    </row>
    <row r="3258" spans="1:20" ht="43.5" hidden="1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01"/>
        <v>128</v>
      </c>
      <c r="P3258">
        <f t="shared" si="202"/>
        <v>72.760000000000005</v>
      </c>
      <c r="Q3258" s="12" t="s">
        <v>8315</v>
      </c>
      <c r="R3258" t="s">
        <v>8316</v>
      </c>
      <c r="S3258" s="15">
        <f t="shared" si="203"/>
        <v>42144.573807870373</v>
      </c>
      <c r="T3258" s="15">
        <f t="shared" si="204"/>
        <v>42166.165972222225</v>
      </c>
    </row>
    <row r="3259" spans="1:20" ht="43.5" hidden="1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01"/>
        <v>106</v>
      </c>
      <c r="P3259">
        <f t="shared" si="202"/>
        <v>51.85</v>
      </c>
      <c r="Q3259" s="12" t="s">
        <v>8315</v>
      </c>
      <c r="R3259" t="s">
        <v>8316</v>
      </c>
      <c r="S3259" s="15">
        <f t="shared" si="203"/>
        <v>42758.559629629628</v>
      </c>
      <c r="T3259" s="15">
        <f t="shared" si="204"/>
        <v>42788.559629629628</v>
      </c>
    </row>
    <row r="3260" spans="1:20" ht="43.5" hidden="1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01"/>
        <v>105</v>
      </c>
      <c r="P3260">
        <f t="shared" si="202"/>
        <v>98.2</v>
      </c>
      <c r="Q3260" s="12" t="s">
        <v>8315</v>
      </c>
      <c r="R3260" t="s">
        <v>8316</v>
      </c>
      <c r="S3260" s="15">
        <f t="shared" si="203"/>
        <v>41982.887280092589</v>
      </c>
      <c r="T3260" s="15">
        <f t="shared" si="204"/>
        <v>42012.887280092589</v>
      </c>
    </row>
    <row r="3261" spans="1:20" ht="43.5" hidden="1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01"/>
        <v>106</v>
      </c>
      <c r="P3261">
        <f t="shared" si="202"/>
        <v>251.74</v>
      </c>
      <c r="Q3261" s="12" t="s">
        <v>8315</v>
      </c>
      <c r="R3261" t="s">
        <v>8316</v>
      </c>
      <c r="S3261" s="15">
        <f t="shared" si="203"/>
        <v>42614.760937500003</v>
      </c>
      <c r="T3261" s="15">
        <f t="shared" si="204"/>
        <v>42644.165972222225</v>
      </c>
    </row>
    <row r="3262" spans="1:20" ht="43.5" hidden="1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01"/>
        <v>109</v>
      </c>
      <c r="P3262">
        <f t="shared" si="202"/>
        <v>74.819999999999993</v>
      </c>
      <c r="Q3262" s="12" t="s">
        <v>8315</v>
      </c>
      <c r="R3262" t="s">
        <v>8316</v>
      </c>
      <c r="S3262" s="15">
        <f t="shared" si="203"/>
        <v>42303.672662037032</v>
      </c>
      <c r="T3262" s="15">
        <f t="shared" si="204"/>
        <v>42338.714328703703</v>
      </c>
    </row>
    <row r="3263" spans="1:20" ht="43.5" hidden="1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01"/>
        <v>100</v>
      </c>
      <c r="P3263">
        <f t="shared" si="202"/>
        <v>67.650000000000006</v>
      </c>
      <c r="Q3263" s="12" t="s">
        <v>8315</v>
      </c>
      <c r="R3263" t="s">
        <v>8316</v>
      </c>
      <c r="S3263" s="15">
        <f t="shared" si="203"/>
        <v>42171.725416666668</v>
      </c>
      <c r="T3263" s="15">
        <f t="shared" si="204"/>
        <v>42201.725416666668</v>
      </c>
    </row>
    <row r="3264" spans="1:20" ht="29" hidden="1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01"/>
        <v>103</v>
      </c>
      <c r="P3264">
        <f t="shared" si="202"/>
        <v>93.81</v>
      </c>
      <c r="Q3264" s="12" t="s">
        <v>8315</v>
      </c>
      <c r="R3264" t="s">
        <v>8316</v>
      </c>
      <c r="S3264" s="15">
        <f t="shared" si="203"/>
        <v>41964.315532407403</v>
      </c>
      <c r="T3264" s="15">
        <f t="shared" si="204"/>
        <v>41995.166666666672</v>
      </c>
    </row>
    <row r="3265" spans="1:20" ht="29" hidden="1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01"/>
        <v>112</v>
      </c>
      <c r="P3265">
        <f t="shared" si="202"/>
        <v>41.24</v>
      </c>
      <c r="Q3265" s="12" t="s">
        <v>8315</v>
      </c>
      <c r="R3265" t="s">
        <v>8316</v>
      </c>
      <c r="S3265" s="15">
        <f t="shared" si="203"/>
        <v>42284.516064814816</v>
      </c>
      <c r="T3265" s="15">
        <f t="shared" si="204"/>
        <v>42307.875</v>
      </c>
    </row>
    <row r="3266" spans="1:20" ht="29" hidden="1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05">ROUND(E3266/D3266*100, 0)</f>
        <v>103</v>
      </c>
      <c r="P3266">
        <f t="shared" si="202"/>
        <v>52.55</v>
      </c>
      <c r="Q3266" s="12" t="s">
        <v>8315</v>
      </c>
      <c r="R3266" t="s">
        <v>8316</v>
      </c>
      <c r="S3266" s="15">
        <f t="shared" si="203"/>
        <v>42016.800208333334</v>
      </c>
      <c r="T3266" s="15">
        <f t="shared" si="204"/>
        <v>42032.916666666672</v>
      </c>
    </row>
    <row r="3267" spans="1:20" ht="43.5" hidden="1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05"/>
        <v>164</v>
      </c>
      <c r="P3267">
        <f t="shared" ref="P3267:P3330" si="206">IFERROR(ROUND(E3267/L3267, 2),0)</f>
        <v>70.290000000000006</v>
      </c>
      <c r="Q3267" s="12" t="s">
        <v>8315</v>
      </c>
      <c r="R3267" t="s">
        <v>8316</v>
      </c>
      <c r="S3267" s="15">
        <f t="shared" ref="S3267:S3330" si="207">(((J3267/60)/60)/24)+DATE(1970,1,1)</f>
        <v>42311.711979166663</v>
      </c>
      <c r="T3267" s="15">
        <f t="shared" ref="T3267:T3330" si="208">(((I3267/60)/60)/24)+DATE(1970,1,1)</f>
        <v>42341.708333333328</v>
      </c>
    </row>
    <row r="3268" spans="1:20" ht="43.5" hidden="1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05"/>
        <v>131</v>
      </c>
      <c r="P3268">
        <f t="shared" si="206"/>
        <v>48.33</v>
      </c>
      <c r="Q3268" s="12" t="s">
        <v>8315</v>
      </c>
      <c r="R3268" t="s">
        <v>8316</v>
      </c>
      <c r="S3268" s="15">
        <f t="shared" si="207"/>
        <v>42136.536134259266</v>
      </c>
      <c r="T3268" s="15">
        <f t="shared" si="208"/>
        <v>42167.875</v>
      </c>
    </row>
    <row r="3269" spans="1:20" ht="43.5" hidden="1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05"/>
        <v>102</v>
      </c>
      <c r="P3269">
        <f t="shared" si="206"/>
        <v>53.18</v>
      </c>
      <c r="Q3269" s="12" t="s">
        <v>8315</v>
      </c>
      <c r="R3269" t="s">
        <v>8316</v>
      </c>
      <c r="S3269" s="15">
        <f t="shared" si="207"/>
        <v>42172.757638888885</v>
      </c>
      <c r="T3269" s="15">
        <f t="shared" si="208"/>
        <v>42202.757638888885</v>
      </c>
    </row>
    <row r="3270" spans="1:20" ht="43.5" hidden="1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05"/>
        <v>128</v>
      </c>
      <c r="P3270">
        <f t="shared" si="206"/>
        <v>60.95</v>
      </c>
      <c r="Q3270" s="12" t="s">
        <v>8315</v>
      </c>
      <c r="R3270" t="s">
        <v>8316</v>
      </c>
      <c r="S3270" s="15">
        <f t="shared" si="207"/>
        <v>42590.90425925926</v>
      </c>
      <c r="T3270" s="15">
        <f t="shared" si="208"/>
        <v>42606.90425925926</v>
      </c>
    </row>
    <row r="3271" spans="1:20" ht="43.5" hidden="1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05"/>
        <v>102</v>
      </c>
      <c r="P3271">
        <f t="shared" si="206"/>
        <v>116</v>
      </c>
      <c r="Q3271" s="12" t="s">
        <v>8315</v>
      </c>
      <c r="R3271" t="s">
        <v>8316</v>
      </c>
      <c r="S3271" s="15">
        <f t="shared" si="207"/>
        <v>42137.395798611105</v>
      </c>
      <c r="T3271" s="15">
        <f t="shared" si="208"/>
        <v>42171.458333333328</v>
      </c>
    </row>
    <row r="3272" spans="1:20" ht="58" hidden="1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05"/>
        <v>102</v>
      </c>
      <c r="P3272">
        <f t="shared" si="206"/>
        <v>61</v>
      </c>
      <c r="Q3272" s="12" t="s">
        <v>8315</v>
      </c>
      <c r="R3272" t="s">
        <v>8316</v>
      </c>
      <c r="S3272" s="15">
        <f t="shared" si="207"/>
        <v>42167.533159722225</v>
      </c>
      <c r="T3272" s="15">
        <f t="shared" si="208"/>
        <v>42197.533159722225</v>
      </c>
    </row>
    <row r="3273" spans="1:20" hidden="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05"/>
        <v>130</v>
      </c>
      <c r="P3273">
        <f t="shared" si="206"/>
        <v>38.24</v>
      </c>
      <c r="Q3273" s="12" t="s">
        <v>8315</v>
      </c>
      <c r="R3273" t="s">
        <v>8316</v>
      </c>
      <c r="S3273" s="15">
        <f t="shared" si="207"/>
        <v>41915.437210648146</v>
      </c>
      <c r="T3273" s="15">
        <f t="shared" si="208"/>
        <v>41945.478877314818</v>
      </c>
    </row>
    <row r="3274" spans="1:20" ht="43.5" hidden="1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05"/>
        <v>154</v>
      </c>
      <c r="P3274">
        <f t="shared" si="206"/>
        <v>106.5</v>
      </c>
      <c r="Q3274" s="12" t="s">
        <v>8315</v>
      </c>
      <c r="R3274" t="s">
        <v>8316</v>
      </c>
      <c r="S3274" s="15">
        <f t="shared" si="207"/>
        <v>42284.500104166669</v>
      </c>
      <c r="T3274" s="15">
        <f t="shared" si="208"/>
        <v>42314.541770833333</v>
      </c>
    </row>
    <row r="3275" spans="1:20" ht="58" hidden="1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05"/>
        <v>107</v>
      </c>
      <c r="P3275">
        <f t="shared" si="206"/>
        <v>204.57</v>
      </c>
      <c r="Q3275" s="12" t="s">
        <v>8315</v>
      </c>
      <c r="R3275" t="s">
        <v>8316</v>
      </c>
      <c r="S3275" s="15">
        <f t="shared" si="207"/>
        <v>42611.801412037035</v>
      </c>
      <c r="T3275" s="15">
        <f t="shared" si="208"/>
        <v>42627.791666666672</v>
      </c>
    </row>
    <row r="3276" spans="1:20" ht="43.5" hidden="1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05"/>
        <v>101</v>
      </c>
      <c r="P3276">
        <f t="shared" si="206"/>
        <v>54.91</v>
      </c>
      <c r="Q3276" s="12" t="s">
        <v>8315</v>
      </c>
      <c r="R3276" t="s">
        <v>8316</v>
      </c>
      <c r="S3276" s="15">
        <f t="shared" si="207"/>
        <v>42400.704537037032</v>
      </c>
      <c r="T3276" s="15">
        <f t="shared" si="208"/>
        <v>42444.875</v>
      </c>
    </row>
    <row r="3277" spans="1:20" ht="43.5" hidden="1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05"/>
        <v>100</v>
      </c>
      <c r="P3277">
        <f t="shared" si="206"/>
        <v>150.41999999999999</v>
      </c>
      <c r="Q3277" s="12" t="s">
        <v>8315</v>
      </c>
      <c r="R3277" t="s">
        <v>8316</v>
      </c>
      <c r="S3277" s="15">
        <f t="shared" si="207"/>
        <v>42017.88045138889</v>
      </c>
      <c r="T3277" s="15">
        <f t="shared" si="208"/>
        <v>42044.1875</v>
      </c>
    </row>
    <row r="3278" spans="1:20" ht="43.5" hidden="1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05"/>
        <v>117</v>
      </c>
      <c r="P3278">
        <f t="shared" si="206"/>
        <v>52.58</v>
      </c>
      <c r="Q3278" s="12" t="s">
        <v>8315</v>
      </c>
      <c r="R3278" t="s">
        <v>8316</v>
      </c>
      <c r="S3278" s="15">
        <f t="shared" si="207"/>
        <v>42426.949988425928</v>
      </c>
      <c r="T3278" s="15">
        <f t="shared" si="208"/>
        <v>42461.165972222225</v>
      </c>
    </row>
    <row r="3279" spans="1:20" ht="58" hidden="1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05"/>
        <v>109</v>
      </c>
      <c r="P3279">
        <f t="shared" si="206"/>
        <v>54.3</v>
      </c>
      <c r="Q3279" s="12" t="s">
        <v>8315</v>
      </c>
      <c r="R3279" t="s">
        <v>8316</v>
      </c>
      <c r="S3279" s="15">
        <f t="shared" si="207"/>
        <v>41931.682939814818</v>
      </c>
      <c r="T3279" s="15">
        <f t="shared" si="208"/>
        <v>41961.724606481483</v>
      </c>
    </row>
    <row r="3280" spans="1:20" ht="58" hidden="1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05"/>
        <v>103</v>
      </c>
      <c r="P3280">
        <f t="shared" si="206"/>
        <v>76.03</v>
      </c>
      <c r="Q3280" s="12" t="s">
        <v>8315</v>
      </c>
      <c r="R3280" t="s">
        <v>8316</v>
      </c>
      <c r="S3280" s="15">
        <f t="shared" si="207"/>
        <v>42124.848414351851</v>
      </c>
      <c r="T3280" s="15">
        <f t="shared" si="208"/>
        <v>42154.848414351851</v>
      </c>
    </row>
    <row r="3281" spans="1:20" ht="58" hidden="1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05"/>
        <v>114</v>
      </c>
      <c r="P3281">
        <f t="shared" si="206"/>
        <v>105.21</v>
      </c>
      <c r="Q3281" s="12" t="s">
        <v>8315</v>
      </c>
      <c r="R3281" t="s">
        <v>8316</v>
      </c>
      <c r="S3281" s="15">
        <f t="shared" si="207"/>
        <v>42431.102534722217</v>
      </c>
      <c r="T3281" s="15">
        <f t="shared" si="208"/>
        <v>42461.06086805556</v>
      </c>
    </row>
    <row r="3282" spans="1:20" ht="58" hidden="1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05"/>
        <v>103</v>
      </c>
      <c r="P3282">
        <f t="shared" si="206"/>
        <v>68.67</v>
      </c>
      <c r="Q3282" s="12" t="s">
        <v>8315</v>
      </c>
      <c r="R3282" t="s">
        <v>8316</v>
      </c>
      <c r="S3282" s="15">
        <f t="shared" si="207"/>
        <v>42121.756921296299</v>
      </c>
      <c r="T3282" s="15">
        <f t="shared" si="208"/>
        <v>42156.208333333328</v>
      </c>
    </row>
    <row r="3283" spans="1:20" ht="29" hidden="1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05"/>
        <v>122</v>
      </c>
      <c r="P3283">
        <f t="shared" si="206"/>
        <v>129.36000000000001</v>
      </c>
      <c r="Q3283" s="12" t="s">
        <v>8315</v>
      </c>
      <c r="R3283" t="s">
        <v>8316</v>
      </c>
      <c r="S3283" s="15">
        <f t="shared" si="207"/>
        <v>42219.019733796296</v>
      </c>
      <c r="T3283" s="15">
        <f t="shared" si="208"/>
        <v>42249.019733796296</v>
      </c>
    </row>
    <row r="3284" spans="1:20" ht="43.5" hidden="1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05"/>
        <v>103</v>
      </c>
      <c r="P3284">
        <f t="shared" si="206"/>
        <v>134.26</v>
      </c>
      <c r="Q3284" s="12" t="s">
        <v>8315</v>
      </c>
      <c r="R3284" t="s">
        <v>8316</v>
      </c>
      <c r="S3284" s="15">
        <f t="shared" si="207"/>
        <v>42445.19430555556</v>
      </c>
      <c r="T3284" s="15">
        <f t="shared" si="208"/>
        <v>42489.19430555556</v>
      </c>
    </row>
    <row r="3285" spans="1:20" ht="58" hidden="1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05"/>
        <v>105</v>
      </c>
      <c r="P3285">
        <f t="shared" si="206"/>
        <v>17.829999999999998</v>
      </c>
      <c r="Q3285" s="12" t="s">
        <v>8315</v>
      </c>
      <c r="R3285" t="s">
        <v>8316</v>
      </c>
      <c r="S3285" s="15">
        <f t="shared" si="207"/>
        <v>42379.74418981481</v>
      </c>
      <c r="T3285" s="15">
        <f t="shared" si="208"/>
        <v>42410.875</v>
      </c>
    </row>
    <row r="3286" spans="1:20" ht="43.5" hidden="1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05"/>
        <v>102</v>
      </c>
      <c r="P3286">
        <f t="shared" si="206"/>
        <v>203.2</v>
      </c>
      <c r="Q3286" s="12" t="s">
        <v>8315</v>
      </c>
      <c r="R3286" t="s">
        <v>8316</v>
      </c>
      <c r="S3286" s="15">
        <f t="shared" si="207"/>
        <v>42380.884872685187</v>
      </c>
      <c r="T3286" s="15">
        <f t="shared" si="208"/>
        <v>42398.249305555553</v>
      </c>
    </row>
    <row r="3287" spans="1:20" hidden="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05"/>
        <v>112</v>
      </c>
      <c r="P3287">
        <f t="shared" si="206"/>
        <v>69.19</v>
      </c>
      <c r="Q3287" s="12" t="s">
        <v>8315</v>
      </c>
      <c r="R3287" t="s">
        <v>8316</v>
      </c>
      <c r="S3287" s="15">
        <f t="shared" si="207"/>
        <v>42762.942430555559</v>
      </c>
      <c r="T3287" s="15">
        <f t="shared" si="208"/>
        <v>42794.208333333328</v>
      </c>
    </row>
    <row r="3288" spans="1:20" ht="58" hidden="1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05"/>
        <v>102</v>
      </c>
      <c r="P3288">
        <f t="shared" si="206"/>
        <v>125.12</v>
      </c>
      <c r="Q3288" s="12" t="s">
        <v>8315</v>
      </c>
      <c r="R3288" t="s">
        <v>8316</v>
      </c>
      <c r="S3288" s="15">
        <f t="shared" si="207"/>
        <v>42567.840069444443</v>
      </c>
      <c r="T3288" s="15">
        <f t="shared" si="208"/>
        <v>42597.840069444443</v>
      </c>
    </row>
    <row r="3289" spans="1:20" ht="29" hidden="1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05"/>
        <v>100</v>
      </c>
      <c r="P3289">
        <f t="shared" si="206"/>
        <v>73.53</v>
      </c>
      <c r="Q3289" s="12" t="s">
        <v>8315</v>
      </c>
      <c r="R3289" t="s">
        <v>8316</v>
      </c>
      <c r="S3289" s="15">
        <f t="shared" si="207"/>
        <v>42311.750324074077</v>
      </c>
      <c r="T3289" s="15">
        <f t="shared" si="208"/>
        <v>42336.750324074077</v>
      </c>
    </row>
    <row r="3290" spans="1:20" ht="58" hidden="1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05"/>
        <v>100</v>
      </c>
      <c r="P3290">
        <f t="shared" si="206"/>
        <v>48.44</v>
      </c>
      <c r="Q3290" s="12" t="s">
        <v>8315</v>
      </c>
      <c r="R3290" t="s">
        <v>8316</v>
      </c>
      <c r="S3290" s="15">
        <f t="shared" si="207"/>
        <v>42505.774479166663</v>
      </c>
      <c r="T3290" s="15">
        <f t="shared" si="208"/>
        <v>42541.958333333328</v>
      </c>
    </row>
    <row r="3291" spans="1:20" ht="58" hidden="1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05"/>
        <v>133</v>
      </c>
      <c r="P3291">
        <f t="shared" si="206"/>
        <v>26.61</v>
      </c>
      <c r="Q3291" s="12" t="s">
        <v>8315</v>
      </c>
      <c r="R3291" t="s">
        <v>8316</v>
      </c>
      <c r="S3291" s="15">
        <f t="shared" si="207"/>
        <v>42758.368078703701</v>
      </c>
      <c r="T3291" s="15">
        <f t="shared" si="208"/>
        <v>42786.368078703701</v>
      </c>
    </row>
    <row r="3292" spans="1:20" ht="72.5" hidden="1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05"/>
        <v>121</v>
      </c>
      <c r="P3292">
        <f t="shared" si="206"/>
        <v>33.67</v>
      </c>
      <c r="Q3292" s="12" t="s">
        <v>8315</v>
      </c>
      <c r="R3292" t="s">
        <v>8316</v>
      </c>
      <c r="S3292" s="15">
        <f t="shared" si="207"/>
        <v>42775.51494212963</v>
      </c>
      <c r="T3292" s="15">
        <f t="shared" si="208"/>
        <v>42805.51494212963</v>
      </c>
    </row>
    <row r="3293" spans="1:20" ht="58" hidden="1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05"/>
        <v>114</v>
      </c>
      <c r="P3293">
        <f t="shared" si="206"/>
        <v>40.71</v>
      </c>
      <c r="Q3293" s="12" t="s">
        <v>8315</v>
      </c>
      <c r="R3293" t="s">
        <v>8316</v>
      </c>
      <c r="S3293" s="15">
        <f t="shared" si="207"/>
        <v>42232.702546296292</v>
      </c>
      <c r="T3293" s="15">
        <f t="shared" si="208"/>
        <v>42264.165972222225</v>
      </c>
    </row>
    <row r="3294" spans="1:20" ht="43.5" hidden="1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05"/>
        <v>286</v>
      </c>
      <c r="P3294">
        <f t="shared" si="206"/>
        <v>19.27</v>
      </c>
      <c r="Q3294" s="12" t="s">
        <v>8315</v>
      </c>
      <c r="R3294" t="s">
        <v>8316</v>
      </c>
      <c r="S3294" s="15">
        <f t="shared" si="207"/>
        <v>42282.770231481481</v>
      </c>
      <c r="T3294" s="15">
        <f t="shared" si="208"/>
        <v>42342.811898148153</v>
      </c>
    </row>
    <row r="3295" spans="1:20" ht="58" hidden="1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05"/>
        <v>170</v>
      </c>
      <c r="P3295">
        <f t="shared" si="206"/>
        <v>84.29</v>
      </c>
      <c r="Q3295" s="12" t="s">
        <v>8315</v>
      </c>
      <c r="R3295" t="s">
        <v>8316</v>
      </c>
      <c r="S3295" s="15">
        <f t="shared" si="207"/>
        <v>42768.425370370373</v>
      </c>
      <c r="T3295" s="15">
        <f t="shared" si="208"/>
        <v>42798.425370370373</v>
      </c>
    </row>
    <row r="3296" spans="1:20" ht="43.5" hidden="1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05"/>
        <v>118</v>
      </c>
      <c r="P3296">
        <f t="shared" si="206"/>
        <v>29.58</v>
      </c>
      <c r="Q3296" s="12" t="s">
        <v>8315</v>
      </c>
      <c r="R3296" t="s">
        <v>8316</v>
      </c>
      <c r="S3296" s="15">
        <f t="shared" si="207"/>
        <v>42141.541134259256</v>
      </c>
      <c r="T3296" s="15">
        <f t="shared" si="208"/>
        <v>42171.541134259256</v>
      </c>
    </row>
    <row r="3297" spans="1:20" ht="43.5" hidden="1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05"/>
        <v>103</v>
      </c>
      <c r="P3297">
        <f t="shared" si="206"/>
        <v>26.67</v>
      </c>
      <c r="Q3297" s="12" t="s">
        <v>8315</v>
      </c>
      <c r="R3297" t="s">
        <v>8316</v>
      </c>
      <c r="S3297" s="15">
        <f t="shared" si="207"/>
        <v>42609.442465277782</v>
      </c>
      <c r="T3297" s="15">
        <f t="shared" si="208"/>
        <v>42639.442465277782</v>
      </c>
    </row>
    <row r="3298" spans="1:20" ht="43.5" hidden="1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05"/>
        <v>144</v>
      </c>
      <c r="P3298">
        <f t="shared" si="206"/>
        <v>45.98</v>
      </c>
      <c r="Q3298" s="12" t="s">
        <v>8315</v>
      </c>
      <c r="R3298" t="s">
        <v>8316</v>
      </c>
      <c r="S3298" s="15">
        <f t="shared" si="207"/>
        <v>42309.756620370375</v>
      </c>
      <c r="T3298" s="15">
        <f t="shared" si="208"/>
        <v>42330.916666666672</v>
      </c>
    </row>
    <row r="3299" spans="1:20" ht="43.5" hidden="1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05"/>
        <v>100</v>
      </c>
      <c r="P3299">
        <f t="shared" si="206"/>
        <v>125.09</v>
      </c>
      <c r="Q3299" s="12" t="s">
        <v>8315</v>
      </c>
      <c r="R3299" t="s">
        <v>8316</v>
      </c>
      <c r="S3299" s="15">
        <f t="shared" si="207"/>
        <v>42193.771481481483</v>
      </c>
      <c r="T3299" s="15">
        <f t="shared" si="208"/>
        <v>42212.957638888889</v>
      </c>
    </row>
    <row r="3300" spans="1:20" ht="43.5" hidden="1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05"/>
        <v>102</v>
      </c>
      <c r="P3300">
        <f t="shared" si="206"/>
        <v>141.29</v>
      </c>
      <c r="Q3300" s="12" t="s">
        <v>8315</v>
      </c>
      <c r="R3300" t="s">
        <v>8316</v>
      </c>
      <c r="S3300" s="15">
        <f t="shared" si="207"/>
        <v>42239.957962962959</v>
      </c>
      <c r="T3300" s="15">
        <f t="shared" si="208"/>
        <v>42260</v>
      </c>
    </row>
    <row r="3301" spans="1:20" ht="43.5" hidden="1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05"/>
        <v>116</v>
      </c>
      <c r="P3301">
        <f t="shared" si="206"/>
        <v>55.33</v>
      </c>
      <c r="Q3301" s="12" t="s">
        <v>8315</v>
      </c>
      <c r="R3301" t="s">
        <v>8316</v>
      </c>
      <c r="S3301" s="15">
        <f t="shared" si="207"/>
        <v>42261.917395833334</v>
      </c>
      <c r="T3301" s="15">
        <f t="shared" si="208"/>
        <v>42291.917395833334</v>
      </c>
    </row>
    <row r="3302" spans="1:20" ht="43.5" hidden="1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05"/>
        <v>136</v>
      </c>
      <c r="P3302">
        <f t="shared" si="206"/>
        <v>46.42</v>
      </c>
      <c r="Q3302" s="12" t="s">
        <v>8315</v>
      </c>
      <c r="R3302" t="s">
        <v>8316</v>
      </c>
      <c r="S3302" s="15">
        <f t="shared" si="207"/>
        <v>42102.743773148148</v>
      </c>
      <c r="T3302" s="15">
        <f t="shared" si="208"/>
        <v>42123.743773148148</v>
      </c>
    </row>
    <row r="3303" spans="1:20" ht="43.5" hidden="1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05"/>
        <v>133</v>
      </c>
      <c r="P3303">
        <f t="shared" si="206"/>
        <v>57.2</v>
      </c>
      <c r="Q3303" s="12" t="s">
        <v>8315</v>
      </c>
      <c r="R3303" t="s">
        <v>8316</v>
      </c>
      <c r="S3303" s="15">
        <f t="shared" si="207"/>
        <v>42538.73583333334</v>
      </c>
      <c r="T3303" s="15">
        <f t="shared" si="208"/>
        <v>42583.290972222225</v>
      </c>
    </row>
    <row r="3304" spans="1:20" hidden="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05"/>
        <v>103</v>
      </c>
      <c r="P3304">
        <f t="shared" si="206"/>
        <v>173.7</v>
      </c>
      <c r="Q3304" s="12" t="s">
        <v>8315</v>
      </c>
      <c r="R3304" t="s">
        <v>8316</v>
      </c>
      <c r="S3304" s="15">
        <f t="shared" si="207"/>
        <v>42681.35157407407</v>
      </c>
      <c r="T3304" s="15">
        <f t="shared" si="208"/>
        <v>42711.35157407407</v>
      </c>
    </row>
    <row r="3305" spans="1:20" ht="43.5" hidden="1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05"/>
        <v>116</v>
      </c>
      <c r="P3305">
        <f t="shared" si="206"/>
        <v>59.6</v>
      </c>
      <c r="Q3305" s="12" t="s">
        <v>8315</v>
      </c>
      <c r="R3305" t="s">
        <v>8316</v>
      </c>
      <c r="S3305" s="15">
        <f t="shared" si="207"/>
        <v>42056.65143518518</v>
      </c>
      <c r="T3305" s="15">
        <f t="shared" si="208"/>
        <v>42091.609768518523</v>
      </c>
    </row>
    <row r="3306" spans="1:20" ht="43.5" hidden="1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05"/>
        <v>105</v>
      </c>
      <c r="P3306">
        <f t="shared" si="206"/>
        <v>89.59</v>
      </c>
      <c r="Q3306" s="12" t="s">
        <v>8315</v>
      </c>
      <c r="R3306" t="s">
        <v>8316</v>
      </c>
      <c r="S3306" s="15">
        <f t="shared" si="207"/>
        <v>42696.624444444446</v>
      </c>
      <c r="T3306" s="15">
        <f t="shared" si="208"/>
        <v>42726.624444444446</v>
      </c>
    </row>
    <row r="3307" spans="1:20" ht="43.5" hidden="1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05"/>
        <v>102</v>
      </c>
      <c r="P3307">
        <f t="shared" si="206"/>
        <v>204.05</v>
      </c>
      <c r="Q3307" s="12" t="s">
        <v>8315</v>
      </c>
      <c r="R3307" t="s">
        <v>8316</v>
      </c>
      <c r="S3307" s="15">
        <f t="shared" si="207"/>
        <v>42186.855879629627</v>
      </c>
      <c r="T3307" s="15">
        <f t="shared" si="208"/>
        <v>42216.855879629627</v>
      </c>
    </row>
    <row r="3308" spans="1:20" ht="58" hidden="1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05"/>
        <v>175</v>
      </c>
      <c r="P3308">
        <f t="shared" si="206"/>
        <v>48.7</v>
      </c>
      <c r="Q3308" s="12" t="s">
        <v>8315</v>
      </c>
      <c r="R3308" t="s">
        <v>8316</v>
      </c>
      <c r="S3308" s="15">
        <f t="shared" si="207"/>
        <v>42493.219236111108</v>
      </c>
      <c r="T3308" s="15">
        <f t="shared" si="208"/>
        <v>42531.125</v>
      </c>
    </row>
    <row r="3309" spans="1:20" ht="43.5" hidden="1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05"/>
        <v>107</v>
      </c>
      <c r="P3309">
        <f t="shared" si="206"/>
        <v>53.34</v>
      </c>
      <c r="Q3309" s="12" t="s">
        <v>8315</v>
      </c>
      <c r="R3309" t="s">
        <v>8316</v>
      </c>
      <c r="S3309" s="15">
        <f t="shared" si="207"/>
        <v>42475.057164351849</v>
      </c>
      <c r="T3309" s="15">
        <f t="shared" si="208"/>
        <v>42505.057164351849</v>
      </c>
    </row>
    <row r="3310" spans="1:20" ht="43.5" hidden="1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05"/>
        <v>122</v>
      </c>
      <c r="P3310">
        <f t="shared" si="206"/>
        <v>75.09</v>
      </c>
      <c r="Q3310" s="12" t="s">
        <v>8315</v>
      </c>
      <c r="R3310" t="s">
        <v>8316</v>
      </c>
      <c r="S3310" s="15">
        <f t="shared" si="207"/>
        <v>42452.876909722225</v>
      </c>
      <c r="T3310" s="15">
        <f t="shared" si="208"/>
        <v>42473.876909722225</v>
      </c>
    </row>
    <row r="3311" spans="1:20" ht="29" hidden="1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05"/>
        <v>159</v>
      </c>
      <c r="P3311">
        <f t="shared" si="206"/>
        <v>18</v>
      </c>
      <c r="Q3311" s="12" t="s">
        <v>8315</v>
      </c>
      <c r="R3311" t="s">
        <v>8316</v>
      </c>
      <c r="S3311" s="15">
        <f t="shared" si="207"/>
        <v>42628.650208333333</v>
      </c>
      <c r="T3311" s="15">
        <f t="shared" si="208"/>
        <v>42659.650208333333</v>
      </c>
    </row>
    <row r="3312" spans="1:20" ht="29" hidden="1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05"/>
        <v>100</v>
      </c>
      <c r="P3312">
        <f t="shared" si="206"/>
        <v>209.84</v>
      </c>
      <c r="Q3312" s="12" t="s">
        <v>8315</v>
      </c>
      <c r="R3312" t="s">
        <v>8316</v>
      </c>
      <c r="S3312" s="15">
        <f t="shared" si="207"/>
        <v>42253.928530092591</v>
      </c>
      <c r="T3312" s="15">
        <f t="shared" si="208"/>
        <v>42283.928530092591</v>
      </c>
    </row>
    <row r="3313" spans="1:20" ht="43.5" hidden="1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05"/>
        <v>110</v>
      </c>
      <c r="P3313">
        <f t="shared" si="206"/>
        <v>61.02</v>
      </c>
      <c r="Q3313" s="12" t="s">
        <v>8315</v>
      </c>
      <c r="R3313" t="s">
        <v>8316</v>
      </c>
      <c r="S3313" s="15">
        <f t="shared" si="207"/>
        <v>42264.29178240741</v>
      </c>
      <c r="T3313" s="15">
        <f t="shared" si="208"/>
        <v>42294.29178240741</v>
      </c>
    </row>
    <row r="3314" spans="1:20" ht="43.5" hidden="1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05"/>
        <v>100</v>
      </c>
      <c r="P3314">
        <f t="shared" si="206"/>
        <v>61</v>
      </c>
      <c r="Q3314" s="12" t="s">
        <v>8315</v>
      </c>
      <c r="R3314" t="s">
        <v>8316</v>
      </c>
      <c r="S3314" s="15">
        <f t="shared" si="207"/>
        <v>42664.809560185182</v>
      </c>
      <c r="T3314" s="15">
        <f t="shared" si="208"/>
        <v>42685.916666666672</v>
      </c>
    </row>
    <row r="3315" spans="1:20" ht="43.5" hidden="1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05"/>
        <v>116</v>
      </c>
      <c r="P3315">
        <f t="shared" si="206"/>
        <v>80.03</v>
      </c>
      <c r="Q3315" s="12" t="s">
        <v>8315</v>
      </c>
      <c r="R3315" t="s">
        <v>8316</v>
      </c>
      <c r="S3315" s="15">
        <f t="shared" si="207"/>
        <v>42382.244409722218</v>
      </c>
      <c r="T3315" s="15">
        <f t="shared" si="208"/>
        <v>42396.041666666672</v>
      </c>
    </row>
    <row r="3316" spans="1:20" ht="43.5" hidden="1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05"/>
        <v>211</v>
      </c>
      <c r="P3316">
        <f t="shared" si="206"/>
        <v>29.07</v>
      </c>
      <c r="Q3316" s="12" t="s">
        <v>8315</v>
      </c>
      <c r="R3316" t="s">
        <v>8316</v>
      </c>
      <c r="S3316" s="15">
        <f t="shared" si="207"/>
        <v>42105.267488425925</v>
      </c>
      <c r="T3316" s="15">
        <f t="shared" si="208"/>
        <v>42132.836805555555</v>
      </c>
    </row>
    <row r="3317" spans="1:20" ht="43.5" hidden="1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05"/>
        <v>110</v>
      </c>
      <c r="P3317">
        <f t="shared" si="206"/>
        <v>49.44</v>
      </c>
      <c r="Q3317" s="12" t="s">
        <v>8315</v>
      </c>
      <c r="R3317" t="s">
        <v>8316</v>
      </c>
      <c r="S3317" s="15">
        <f t="shared" si="207"/>
        <v>42466.303715277783</v>
      </c>
      <c r="T3317" s="15">
        <f t="shared" si="208"/>
        <v>42496.303715277783</v>
      </c>
    </row>
    <row r="3318" spans="1:20" ht="72.5" hidden="1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05"/>
        <v>100</v>
      </c>
      <c r="P3318">
        <f t="shared" si="206"/>
        <v>93.98</v>
      </c>
      <c r="Q3318" s="12" t="s">
        <v>8315</v>
      </c>
      <c r="R3318" t="s">
        <v>8316</v>
      </c>
      <c r="S3318" s="15">
        <f t="shared" si="207"/>
        <v>41826.871238425927</v>
      </c>
      <c r="T3318" s="15">
        <f t="shared" si="208"/>
        <v>41859.57916666667</v>
      </c>
    </row>
    <row r="3319" spans="1:20" ht="43.5" hidden="1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05"/>
        <v>106</v>
      </c>
      <c r="P3319">
        <f t="shared" si="206"/>
        <v>61.94</v>
      </c>
      <c r="Q3319" s="12" t="s">
        <v>8315</v>
      </c>
      <c r="R3319" t="s">
        <v>8316</v>
      </c>
      <c r="S3319" s="15">
        <f t="shared" si="207"/>
        <v>42499.039629629624</v>
      </c>
      <c r="T3319" s="15">
        <f t="shared" si="208"/>
        <v>42529.039629629624</v>
      </c>
    </row>
    <row r="3320" spans="1:20" ht="29" hidden="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05"/>
        <v>126</v>
      </c>
      <c r="P3320">
        <f t="shared" si="206"/>
        <v>78.5</v>
      </c>
      <c r="Q3320" s="12" t="s">
        <v>8315</v>
      </c>
      <c r="R3320" t="s">
        <v>8316</v>
      </c>
      <c r="S3320" s="15">
        <f t="shared" si="207"/>
        <v>42431.302002314813</v>
      </c>
      <c r="T3320" s="15">
        <f t="shared" si="208"/>
        <v>42471.104166666672</v>
      </c>
    </row>
    <row r="3321" spans="1:20" ht="58" hidden="1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05"/>
        <v>108</v>
      </c>
      <c r="P3321">
        <f t="shared" si="206"/>
        <v>33.75</v>
      </c>
      <c r="Q3321" s="12" t="s">
        <v>8315</v>
      </c>
      <c r="R3321" t="s">
        <v>8316</v>
      </c>
      <c r="S3321" s="15">
        <f t="shared" si="207"/>
        <v>41990.585486111115</v>
      </c>
      <c r="T3321" s="15">
        <f t="shared" si="208"/>
        <v>42035.585486111115</v>
      </c>
    </row>
    <row r="3322" spans="1:20" ht="43.5" hidden="1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05"/>
        <v>101</v>
      </c>
      <c r="P3322">
        <f t="shared" si="206"/>
        <v>66.45</v>
      </c>
      <c r="Q3322" s="12" t="s">
        <v>8315</v>
      </c>
      <c r="R3322" t="s">
        <v>8316</v>
      </c>
      <c r="S3322" s="15">
        <f t="shared" si="207"/>
        <v>42513.045798611114</v>
      </c>
      <c r="T3322" s="15">
        <f t="shared" si="208"/>
        <v>42543.045798611114</v>
      </c>
    </row>
    <row r="3323" spans="1:20" ht="58" hidden="1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05"/>
        <v>107</v>
      </c>
      <c r="P3323">
        <f t="shared" si="206"/>
        <v>35.799999999999997</v>
      </c>
      <c r="Q3323" s="12" t="s">
        <v>8315</v>
      </c>
      <c r="R3323" t="s">
        <v>8316</v>
      </c>
      <c r="S3323" s="15">
        <f t="shared" si="207"/>
        <v>41914.100289351853</v>
      </c>
      <c r="T3323" s="15">
        <f t="shared" si="208"/>
        <v>41928.165972222225</v>
      </c>
    </row>
    <row r="3324" spans="1:20" ht="43.5" hidden="1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05"/>
        <v>102</v>
      </c>
      <c r="P3324">
        <f t="shared" si="206"/>
        <v>145.65</v>
      </c>
      <c r="Q3324" s="12" t="s">
        <v>8315</v>
      </c>
      <c r="R3324" t="s">
        <v>8316</v>
      </c>
      <c r="S3324" s="15">
        <f t="shared" si="207"/>
        <v>42521.010370370372</v>
      </c>
      <c r="T3324" s="15">
        <f t="shared" si="208"/>
        <v>42543.163194444445</v>
      </c>
    </row>
    <row r="3325" spans="1:20" ht="43.5" hidden="1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05"/>
        <v>126</v>
      </c>
      <c r="P3325">
        <f t="shared" si="206"/>
        <v>25.69</v>
      </c>
      <c r="Q3325" s="12" t="s">
        <v>8315</v>
      </c>
      <c r="R3325" t="s">
        <v>8316</v>
      </c>
      <c r="S3325" s="15">
        <f t="shared" si="207"/>
        <v>42608.36583333333</v>
      </c>
      <c r="T3325" s="15">
        <f t="shared" si="208"/>
        <v>42638.36583333333</v>
      </c>
    </row>
    <row r="3326" spans="1:20" ht="43.5" hidden="1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05"/>
        <v>102</v>
      </c>
      <c r="P3326">
        <f t="shared" si="206"/>
        <v>152.5</v>
      </c>
      <c r="Q3326" s="12" t="s">
        <v>8315</v>
      </c>
      <c r="R3326" t="s">
        <v>8316</v>
      </c>
      <c r="S3326" s="15">
        <f t="shared" si="207"/>
        <v>42512.58321759259</v>
      </c>
      <c r="T3326" s="15">
        <f t="shared" si="208"/>
        <v>42526.58321759259</v>
      </c>
    </row>
    <row r="3327" spans="1:20" ht="43.5" hidden="1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05"/>
        <v>113</v>
      </c>
      <c r="P3327">
        <f t="shared" si="206"/>
        <v>30</v>
      </c>
      <c r="Q3327" s="12" t="s">
        <v>8315</v>
      </c>
      <c r="R3327" t="s">
        <v>8316</v>
      </c>
      <c r="S3327" s="15">
        <f t="shared" si="207"/>
        <v>42064.785613425927</v>
      </c>
      <c r="T3327" s="15">
        <f t="shared" si="208"/>
        <v>42099.743946759263</v>
      </c>
    </row>
    <row r="3328" spans="1:20" ht="43.5" hidden="1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05"/>
        <v>101</v>
      </c>
      <c r="P3328">
        <f t="shared" si="206"/>
        <v>142.28</v>
      </c>
      <c r="Q3328" s="12" t="s">
        <v>8315</v>
      </c>
      <c r="R3328" t="s">
        <v>8316</v>
      </c>
      <c r="S3328" s="15">
        <f t="shared" si="207"/>
        <v>42041.714178240742</v>
      </c>
      <c r="T3328" s="15">
        <f t="shared" si="208"/>
        <v>42071.67251157407</v>
      </c>
    </row>
    <row r="3329" spans="1:20" ht="43.5" hidden="1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05"/>
        <v>101</v>
      </c>
      <c r="P3329">
        <f t="shared" si="206"/>
        <v>24.55</v>
      </c>
      <c r="Q3329" s="12" t="s">
        <v>8315</v>
      </c>
      <c r="R3329" t="s">
        <v>8316</v>
      </c>
      <c r="S3329" s="15">
        <f t="shared" si="207"/>
        <v>42468.374606481477</v>
      </c>
      <c r="T3329" s="15">
        <f t="shared" si="208"/>
        <v>42498.374606481477</v>
      </c>
    </row>
    <row r="3330" spans="1:20" ht="43.5" hidden="1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09">ROUND(E3330/D3330*100, 0)</f>
        <v>146</v>
      </c>
      <c r="P3330">
        <f t="shared" si="206"/>
        <v>292.77999999999997</v>
      </c>
      <c r="Q3330" s="12" t="s">
        <v>8315</v>
      </c>
      <c r="R3330" t="s">
        <v>8316</v>
      </c>
      <c r="S3330" s="15">
        <f t="shared" si="207"/>
        <v>41822.57503472222</v>
      </c>
      <c r="T3330" s="15">
        <f t="shared" si="208"/>
        <v>41825.041666666664</v>
      </c>
    </row>
    <row r="3331" spans="1:20" ht="43.5" hidden="1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09"/>
        <v>117</v>
      </c>
      <c r="P3331">
        <f t="shared" ref="P3331:P3394" si="210">IFERROR(ROUND(E3331/L3331, 2),0)</f>
        <v>44.92</v>
      </c>
      <c r="Q3331" s="12" t="s">
        <v>8315</v>
      </c>
      <c r="R3331" t="s">
        <v>8316</v>
      </c>
      <c r="S3331" s="15">
        <f t="shared" ref="S3331:S3394" si="211">(((J3331/60)/60)/24)+DATE(1970,1,1)</f>
        <v>41837.323009259257</v>
      </c>
      <c r="T3331" s="15">
        <f t="shared" ref="T3331:T3394" si="212">(((I3331/60)/60)/24)+DATE(1970,1,1)</f>
        <v>41847.958333333336</v>
      </c>
    </row>
    <row r="3332" spans="1:20" ht="43.5" hidden="1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09"/>
        <v>106</v>
      </c>
      <c r="P3332">
        <f t="shared" si="210"/>
        <v>23.1</v>
      </c>
      <c r="Q3332" s="12" t="s">
        <v>8315</v>
      </c>
      <c r="R3332" t="s">
        <v>8316</v>
      </c>
      <c r="S3332" s="15">
        <f t="shared" si="211"/>
        <v>42065.887361111112</v>
      </c>
      <c r="T3332" s="15">
        <f t="shared" si="212"/>
        <v>42095.845694444448</v>
      </c>
    </row>
    <row r="3333" spans="1:20" ht="43.5" hidden="1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09"/>
        <v>105</v>
      </c>
      <c r="P3333">
        <f t="shared" si="210"/>
        <v>80.400000000000006</v>
      </c>
      <c r="Q3333" s="12" t="s">
        <v>8315</v>
      </c>
      <c r="R3333" t="s">
        <v>8316</v>
      </c>
      <c r="S3333" s="15">
        <f t="shared" si="211"/>
        <v>42248.697754629626</v>
      </c>
      <c r="T3333" s="15">
        <f t="shared" si="212"/>
        <v>42283.697754629626</v>
      </c>
    </row>
    <row r="3334" spans="1:20" ht="43.5" hidden="1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09"/>
        <v>100</v>
      </c>
      <c r="P3334">
        <f t="shared" si="210"/>
        <v>72.290000000000006</v>
      </c>
      <c r="Q3334" s="12" t="s">
        <v>8315</v>
      </c>
      <c r="R3334" t="s">
        <v>8316</v>
      </c>
      <c r="S3334" s="15">
        <f t="shared" si="211"/>
        <v>41809.860300925924</v>
      </c>
      <c r="T3334" s="15">
        <f t="shared" si="212"/>
        <v>41839.860300925924</v>
      </c>
    </row>
    <row r="3335" spans="1:20" ht="43.5" hidden="1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09"/>
        <v>105</v>
      </c>
      <c r="P3335">
        <f t="shared" si="210"/>
        <v>32.97</v>
      </c>
      <c r="Q3335" s="12" t="s">
        <v>8315</v>
      </c>
      <c r="R3335" t="s">
        <v>8316</v>
      </c>
      <c r="S3335" s="15">
        <f t="shared" si="211"/>
        <v>42148.676851851851</v>
      </c>
      <c r="T3335" s="15">
        <f t="shared" si="212"/>
        <v>42170.676851851851</v>
      </c>
    </row>
    <row r="3336" spans="1:20" ht="29" hidden="1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09"/>
        <v>139</v>
      </c>
      <c r="P3336">
        <f t="shared" si="210"/>
        <v>116.65</v>
      </c>
      <c r="Q3336" s="12" t="s">
        <v>8315</v>
      </c>
      <c r="R3336" t="s">
        <v>8316</v>
      </c>
      <c r="S3336" s="15">
        <f t="shared" si="211"/>
        <v>42185.521087962959</v>
      </c>
      <c r="T3336" s="15">
        <f t="shared" si="212"/>
        <v>42215.521087962959</v>
      </c>
    </row>
    <row r="3337" spans="1:20" ht="58" hidden="1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09"/>
        <v>100</v>
      </c>
      <c r="P3337">
        <f t="shared" si="210"/>
        <v>79.62</v>
      </c>
      <c r="Q3337" s="12" t="s">
        <v>8315</v>
      </c>
      <c r="R3337" t="s">
        <v>8316</v>
      </c>
      <c r="S3337" s="15">
        <f t="shared" si="211"/>
        <v>41827.674143518518</v>
      </c>
      <c r="T3337" s="15">
        <f t="shared" si="212"/>
        <v>41854.958333333336</v>
      </c>
    </row>
    <row r="3338" spans="1:20" ht="43.5" hidden="1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09"/>
        <v>100</v>
      </c>
      <c r="P3338">
        <f t="shared" si="210"/>
        <v>27.78</v>
      </c>
      <c r="Q3338" s="12" t="s">
        <v>8315</v>
      </c>
      <c r="R3338" t="s">
        <v>8316</v>
      </c>
      <c r="S3338" s="15">
        <f t="shared" si="211"/>
        <v>42437.398680555561</v>
      </c>
      <c r="T3338" s="15">
        <f t="shared" si="212"/>
        <v>42465.35701388889</v>
      </c>
    </row>
    <row r="3339" spans="1:20" ht="43.5" hidden="1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09"/>
        <v>110</v>
      </c>
      <c r="P3339">
        <f t="shared" si="210"/>
        <v>81.03</v>
      </c>
      <c r="Q3339" s="12" t="s">
        <v>8315</v>
      </c>
      <c r="R3339" t="s">
        <v>8316</v>
      </c>
      <c r="S3339" s="15">
        <f t="shared" si="211"/>
        <v>41901.282025462962</v>
      </c>
      <c r="T3339" s="15">
        <f t="shared" si="212"/>
        <v>41922.875</v>
      </c>
    </row>
    <row r="3340" spans="1:20" ht="29" hidden="1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09"/>
        <v>102</v>
      </c>
      <c r="P3340">
        <f t="shared" si="210"/>
        <v>136.85</v>
      </c>
      <c r="Q3340" s="12" t="s">
        <v>8315</v>
      </c>
      <c r="R3340" t="s">
        <v>8316</v>
      </c>
      <c r="S3340" s="15">
        <f t="shared" si="211"/>
        <v>42769.574999999997</v>
      </c>
      <c r="T3340" s="15">
        <f t="shared" si="212"/>
        <v>42790.574999999997</v>
      </c>
    </row>
    <row r="3341" spans="1:20" ht="43.5" hidden="1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09"/>
        <v>104</v>
      </c>
      <c r="P3341">
        <f t="shared" si="210"/>
        <v>177.62</v>
      </c>
      <c r="Q3341" s="12" t="s">
        <v>8315</v>
      </c>
      <c r="R3341" t="s">
        <v>8316</v>
      </c>
      <c r="S3341" s="15">
        <f t="shared" si="211"/>
        <v>42549.665717592594</v>
      </c>
      <c r="T3341" s="15">
        <f t="shared" si="212"/>
        <v>42579.665717592594</v>
      </c>
    </row>
    <row r="3342" spans="1:20" ht="43.5" hidden="1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09"/>
        <v>138</v>
      </c>
      <c r="P3342">
        <f t="shared" si="210"/>
        <v>109.08</v>
      </c>
      <c r="Q3342" s="12" t="s">
        <v>8315</v>
      </c>
      <c r="R3342" t="s">
        <v>8316</v>
      </c>
      <c r="S3342" s="15">
        <f t="shared" si="211"/>
        <v>42685.974004629628</v>
      </c>
      <c r="T3342" s="15">
        <f t="shared" si="212"/>
        <v>42710.974004629628</v>
      </c>
    </row>
    <row r="3343" spans="1:20" ht="43.5" hidden="1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09"/>
        <v>100</v>
      </c>
      <c r="P3343">
        <f t="shared" si="210"/>
        <v>119.64</v>
      </c>
      <c r="Q3343" s="12" t="s">
        <v>8315</v>
      </c>
      <c r="R3343" t="s">
        <v>8316</v>
      </c>
      <c r="S3343" s="15">
        <f t="shared" si="211"/>
        <v>42510.798854166671</v>
      </c>
      <c r="T3343" s="15">
        <f t="shared" si="212"/>
        <v>42533.708333333328</v>
      </c>
    </row>
    <row r="3344" spans="1:20" ht="43.5" hidden="1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09"/>
        <v>102</v>
      </c>
      <c r="P3344">
        <f t="shared" si="210"/>
        <v>78.209999999999994</v>
      </c>
      <c r="Q3344" s="12" t="s">
        <v>8315</v>
      </c>
      <c r="R3344" t="s">
        <v>8316</v>
      </c>
      <c r="S3344" s="15">
        <f t="shared" si="211"/>
        <v>42062.296412037031</v>
      </c>
      <c r="T3344" s="15">
        <f t="shared" si="212"/>
        <v>42095.207638888889</v>
      </c>
    </row>
    <row r="3345" spans="1:20" ht="43.5" hidden="1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09"/>
        <v>171</v>
      </c>
      <c r="P3345">
        <f t="shared" si="210"/>
        <v>52.17</v>
      </c>
      <c r="Q3345" s="12" t="s">
        <v>8315</v>
      </c>
      <c r="R3345" t="s">
        <v>8316</v>
      </c>
      <c r="S3345" s="15">
        <f t="shared" si="211"/>
        <v>42452.916481481487</v>
      </c>
      <c r="T3345" s="15">
        <f t="shared" si="212"/>
        <v>42473.554166666669</v>
      </c>
    </row>
    <row r="3346" spans="1:20" ht="43.5" hidden="1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09"/>
        <v>101</v>
      </c>
      <c r="P3346">
        <f t="shared" si="210"/>
        <v>114.13</v>
      </c>
      <c r="Q3346" s="12" t="s">
        <v>8315</v>
      </c>
      <c r="R3346" t="s">
        <v>8316</v>
      </c>
      <c r="S3346" s="15">
        <f t="shared" si="211"/>
        <v>41851.200150462959</v>
      </c>
      <c r="T3346" s="15">
        <f t="shared" si="212"/>
        <v>41881.200150462959</v>
      </c>
    </row>
    <row r="3347" spans="1:20" ht="43.5" hidden="1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09"/>
        <v>130</v>
      </c>
      <c r="P3347">
        <f t="shared" si="210"/>
        <v>50</v>
      </c>
      <c r="Q3347" s="12" t="s">
        <v>8315</v>
      </c>
      <c r="R3347" t="s">
        <v>8316</v>
      </c>
      <c r="S3347" s="15">
        <f t="shared" si="211"/>
        <v>42053.106111111112</v>
      </c>
      <c r="T3347" s="15">
        <f t="shared" si="212"/>
        <v>42112.025694444441</v>
      </c>
    </row>
    <row r="3348" spans="1:20" ht="43.5" hidden="1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09"/>
        <v>110</v>
      </c>
      <c r="P3348">
        <f t="shared" si="210"/>
        <v>91.67</v>
      </c>
      <c r="Q3348" s="12" t="s">
        <v>8315</v>
      </c>
      <c r="R3348" t="s">
        <v>8316</v>
      </c>
      <c r="S3348" s="15">
        <f t="shared" si="211"/>
        <v>42054.024421296301</v>
      </c>
      <c r="T3348" s="15">
        <f t="shared" si="212"/>
        <v>42061.024421296301</v>
      </c>
    </row>
    <row r="3349" spans="1:20" ht="58" hidden="1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09"/>
        <v>119</v>
      </c>
      <c r="P3349">
        <f t="shared" si="210"/>
        <v>108.59</v>
      </c>
      <c r="Q3349" s="12" t="s">
        <v>8315</v>
      </c>
      <c r="R3349" t="s">
        <v>8316</v>
      </c>
      <c r="S3349" s="15">
        <f t="shared" si="211"/>
        <v>42484.551550925928</v>
      </c>
      <c r="T3349" s="15">
        <f t="shared" si="212"/>
        <v>42498.875</v>
      </c>
    </row>
    <row r="3350" spans="1:20" ht="43.5" hidden="1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09"/>
        <v>100</v>
      </c>
      <c r="P3350">
        <f t="shared" si="210"/>
        <v>69.819999999999993</v>
      </c>
      <c r="Q3350" s="12" t="s">
        <v>8315</v>
      </c>
      <c r="R3350" t="s">
        <v>8316</v>
      </c>
      <c r="S3350" s="15">
        <f t="shared" si="211"/>
        <v>42466.558796296296</v>
      </c>
      <c r="T3350" s="15">
        <f t="shared" si="212"/>
        <v>42490.165972222225</v>
      </c>
    </row>
    <row r="3351" spans="1:20" ht="43.5" hidden="1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09"/>
        <v>153</v>
      </c>
      <c r="P3351">
        <f t="shared" si="210"/>
        <v>109.57</v>
      </c>
      <c r="Q3351" s="12" t="s">
        <v>8315</v>
      </c>
      <c r="R3351" t="s">
        <v>8316</v>
      </c>
      <c r="S3351" s="15">
        <f t="shared" si="211"/>
        <v>42513.110787037032</v>
      </c>
      <c r="T3351" s="15">
        <f t="shared" si="212"/>
        <v>42534.708333333328</v>
      </c>
    </row>
    <row r="3352" spans="1:20" ht="58" hidden="1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09"/>
        <v>104</v>
      </c>
      <c r="P3352">
        <f t="shared" si="210"/>
        <v>71.67</v>
      </c>
      <c r="Q3352" s="12" t="s">
        <v>8315</v>
      </c>
      <c r="R3352" t="s">
        <v>8316</v>
      </c>
      <c r="S3352" s="15">
        <f t="shared" si="211"/>
        <v>42302.701516203699</v>
      </c>
      <c r="T3352" s="15">
        <f t="shared" si="212"/>
        <v>42337.958333333328</v>
      </c>
    </row>
    <row r="3353" spans="1:20" ht="58" hidden="1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09"/>
        <v>101</v>
      </c>
      <c r="P3353">
        <f t="shared" si="210"/>
        <v>93.61</v>
      </c>
      <c r="Q3353" s="12" t="s">
        <v>8315</v>
      </c>
      <c r="R3353" t="s">
        <v>8316</v>
      </c>
      <c r="S3353" s="15">
        <f t="shared" si="211"/>
        <v>41806.395428240743</v>
      </c>
      <c r="T3353" s="15">
        <f t="shared" si="212"/>
        <v>41843.458333333336</v>
      </c>
    </row>
    <row r="3354" spans="1:20" ht="58" hidden="1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09"/>
        <v>108</v>
      </c>
      <c r="P3354">
        <f t="shared" si="210"/>
        <v>76.8</v>
      </c>
      <c r="Q3354" s="12" t="s">
        <v>8315</v>
      </c>
      <c r="R3354" t="s">
        <v>8316</v>
      </c>
      <c r="S3354" s="15">
        <f t="shared" si="211"/>
        <v>42495.992800925931</v>
      </c>
      <c r="T3354" s="15">
        <f t="shared" si="212"/>
        <v>42552.958333333328</v>
      </c>
    </row>
    <row r="3355" spans="1:20" ht="43.5" hidden="1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09"/>
        <v>315</v>
      </c>
      <c r="P3355">
        <f t="shared" si="210"/>
        <v>35.799999999999997</v>
      </c>
      <c r="Q3355" s="12" t="s">
        <v>8315</v>
      </c>
      <c r="R3355" t="s">
        <v>8316</v>
      </c>
      <c r="S3355" s="15">
        <f t="shared" si="211"/>
        <v>42479.432291666672</v>
      </c>
      <c r="T3355" s="15">
        <f t="shared" si="212"/>
        <v>42492.958333333328</v>
      </c>
    </row>
    <row r="3356" spans="1:20" ht="43.5" hidden="1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09"/>
        <v>102</v>
      </c>
      <c r="P3356">
        <f t="shared" si="210"/>
        <v>55.6</v>
      </c>
      <c r="Q3356" s="12" t="s">
        <v>8315</v>
      </c>
      <c r="R3356" t="s">
        <v>8316</v>
      </c>
      <c r="S3356" s="15">
        <f t="shared" si="211"/>
        <v>42270.7269212963</v>
      </c>
      <c r="T3356" s="15">
        <f t="shared" si="212"/>
        <v>42306.167361111111</v>
      </c>
    </row>
    <row r="3357" spans="1:20" ht="43.5" hidden="1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09"/>
        <v>126</v>
      </c>
      <c r="P3357">
        <f t="shared" si="210"/>
        <v>147.33000000000001</v>
      </c>
      <c r="Q3357" s="12" t="s">
        <v>8315</v>
      </c>
      <c r="R3357" t="s">
        <v>8316</v>
      </c>
      <c r="S3357" s="15">
        <f t="shared" si="211"/>
        <v>42489.619525462964</v>
      </c>
      <c r="T3357" s="15">
        <f t="shared" si="212"/>
        <v>42500.470138888893</v>
      </c>
    </row>
    <row r="3358" spans="1:20" ht="43.5" hidden="1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09"/>
        <v>101</v>
      </c>
      <c r="P3358">
        <f t="shared" si="210"/>
        <v>56.33</v>
      </c>
      <c r="Q3358" s="12" t="s">
        <v>8315</v>
      </c>
      <c r="R3358" t="s">
        <v>8316</v>
      </c>
      <c r="S3358" s="15">
        <f t="shared" si="211"/>
        <v>42536.815648148149</v>
      </c>
      <c r="T3358" s="15">
        <f t="shared" si="212"/>
        <v>42566.815648148149</v>
      </c>
    </row>
    <row r="3359" spans="1:20" ht="43.5" hidden="1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09"/>
        <v>101</v>
      </c>
      <c r="P3359">
        <f t="shared" si="210"/>
        <v>96.19</v>
      </c>
      <c r="Q3359" s="12" t="s">
        <v>8315</v>
      </c>
      <c r="R3359" t="s">
        <v>8316</v>
      </c>
      <c r="S3359" s="15">
        <f t="shared" si="211"/>
        <v>41822.417939814812</v>
      </c>
      <c r="T3359" s="15">
        <f t="shared" si="212"/>
        <v>41852.417939814812</v>
      </c>
    </row>
    <row r="3360" spans="1:20" ht="43.5" hidden="1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09"/>
        <v>103</v>
      </c>
      <c r="P3360">
        <f t="shared" si="210"/>
        <v>63.57</v>
      </c>
      <c r="Q3360" s="12" t="s">
        <v>8315</v>
      </c>
      <c r="R3360" t="s">
        <v>8316</v>
      </c>
      <c r="S3360" s="15">
        <f t="shared" si="211"/>
        <v>41932.311099537037</v>
      </c>
      <c r="T3360" s="15">
        <f t="shared" si="212"/>
        <v>41962.352766203709</v>
      </c>
    </row>
    <row r="3361" spans="1:20" ht="43.5" hidden="1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09"/>
        <v>106</v>
      </c>
      <c r="P3361">
        <f t="shared" si="210"/>
        <v>184.78</v>
      </c>
      <c r="Q3361" s="12" t="s">
        <v>8315</v>
      </c>
      <c r="R3361" t="s">
        <v>8316</v>
      </c>
      <c r="S3361" s="15">
        <f t="shared" si="211"/>
        <v>42746.057106481487</v>
      </c>
      <c r="T3361" s="15">
        <f t="shared" si="212"/>
        <v>42791.057106481487</v>
      </c>
    </row>
    <row r="3362" spans="1:20" ht="29" hidden="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09"/>
        <v>101</v>
      </c>
      <c r="P3362">
        <f t="shared" si="210"/>
        <v>126.72</v>
      </c>
      <c r="Q3362" s="12" t="s">
        <v>8315</v>
      </c>
      <c r="R3362" t="s">
        <v>8316</v>
      </c>
      <c r="S3362" s="15">
        <f t="shared" si="211"/>
        <v>42697.082673611112</v>
      </c>
      <c r="T3362" s="15">
        <f t="shared" si="212"/>
        <v>42718.665972222225</v>
      </c>
    </row>
    <row r="3363" spans="1:20" ht="58" hidden="1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09"/>
        <v>113</v>
      </c>
      <c r="P3363">
        <f t="shared" si="210"/>
        <v>83.43</v>
      </c>
      <c r="Q3363" s="12" t="s">
        <v>8315</v>
      </c>
      <c r="R3363" t="s">
        <v>8316</v>
      </c>
      <c r="S3363" s="15">
        <f t="shared" si="211"/>
        <v>41866.025347222225</v>
      </c>
      <c r="T3363" s="15">
        <f t="shared" si="212"/>
        <v>41883.665972222225</v>
      </c>
    </row>
    <row r="3364" spans="1:20" ht="43.5" hidden="1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09"/>
        <v>218</v>
      </c>
      <c r="P3364">
        <f t="shared" si="210"/>
        <v>54.5</v>
      </c>
      <c r="Q3364" s="12" t="s">
        <v>8315</v>
      </c>
      <c r="R3364" t="s">
        <v>8316</v>
      </c>
      <c r="S3364" s="15">
        <f t="shared" si="211"/>
        <v>42056.091631944444</v>
      </c>
      <c r="T3364" s="15">
        <f t="shared" si="212"/>
        <v>42070.204861111109</v>
      </c>
    </row>
    <row r="3365" spans="1:20" ht="43.5" hidden="1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09"/>
        <v>101</v>
      </c>
      <c r="P3365">
        <f t="shared" si="210"/>
        <v>302.31</v>
      </c>
      <c r="Q3365" s="12" t="s">
        <v>8315</v>
      </c>
      <c r="R3365" t="s">
        <v>8316</v>
      </c>
      <c r="S3365" s="15">
        <f t="shared" si="211"/>
        <v>41851.771354166667</v>
      </c>
      <c r="T3365" s="15">
        <f t="shared" si="212"/>
        <v>41870.666666666664</v>
      </c>
    </row>
    <row r="3366" spans="1:20" ht="43.5" hidden="1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09"/>
        <v>106</v>
      </c>
      <c r="P3366">
        <f t="shared" si="210"/>
        <v>44.14</v>
      </c>
      <c r="Q3366" s="12" t="s">
        <v>8315</v>
      </c>
      <c r="R3366" t="s">
        <v>8316</v>
      </c>
      <c r="S3366" s="15">
        <f t="shared" si="211"/>
        <v>42422.977418981478</v>
      </c>
      <c r="T3366" s="15">
        <f t="shared" si="212"/>
        <v>42444.875</v>
      </c>
    </row>
    <row r="3367" spans="1:20" ht="43.5" hidden="1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09"/>
        <v>104</v>
      </c>
      <c r="P3367">
        <f t="shared" si="210"/>
        <v>866.67</v>
      </c>
      <c r="Q3367" s="12" t="s">
        <v>8315</v>
      </c>
      <c r="R3367" t="s">
        <v>8316</v>
      </c>
      <c r="S3367" s="15">
        <f t="shared" si="211"/>
        <v>42321.101759259262</v>
      </c>
      <c r="T3367" s="15">
        <f t="shared" si="212"/>
        <v>42351.101759259262</v>
      </c>
    </row>
    <row r="3368" spans="1:20" ht="43.5" hidden="1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09"/>
        <v>221</v>
      </c>
      <c r="P3368">
        <f t="shared" si="210"/>
        <v>61.39</v>
      </c>
      <c r="Q3368" s="12" t="s">
        <v>8315</v>
      </c>
      <c r="R3368" t="s">
        <v>8316</v>
      </c>
      <c r="S3368" s="15">
        <f t="shared" si="211"/>
        <v>42107.067557870367</v>
      </c>
      <c r="T3368" s="15">
        <f t="shared" si="212"/>
        <v>42137.067557870367</v>
      </c>
    </row>
    <row r="3369" spans="1:20" ht="43.5" hidden="1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09"/>
        <v>119</v>
      </c>
      <c r="P3369">
        <f t="shared" si="210"/>
        <v>29.67</v>
      </c>
      <c r="Q3369" s="12" t="s">
        <v>8315</v>
      </c>
      <c r="R3369" t="s">
        <v>8316</v>
      </c>
      <c r="S3369" s="15">
        <f t="shared" si="211"/>
        <v>42192.933958333335</v>
      </c>
      <c r="T3369" s="15">
        <f t="shared" si="212"/>
        <v>42217.933958333335</v>
      </c>
    </row>
    <row r="3370" spans="1:20" ht="43.5" hidden="1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09"/>
        <v>105</v>
      </c>
      <c r="P3370">
        <f t="shared" si="210"/>
        <v>45.48</v>
      </c>
      <c r="Q3370" s="12" t="s">
        <v>8315</v>
      </c>
      <c r="R3370" t="s">
        <v>8316</v>
      </c>
      <c r="S3370" s="15">
        <f t="shared" si="211"/>
        <v>41969.199756944443</v>
      </c>
      <c r="T3370" s="15">
        <f t="shared" si="212"/>
        <v>42005.208333333328</v>
      </c>
    </row>
    <row r="3371" spans="1:20" ht="43.5" hidden="1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09"/>
        <v>104</v>
      </c>
      <c r="P3371">
        <f t="shared" si="210"/>
        <v>96.2</v>
      </c>
      <c r="Q3371" s="12" t="s">
        <v>8315</v>
      </c>
      <c r="R3371" t="s">
        <v>8316</v>
      </c>
      <c r="S3371" s="15">
        <f t="shared" si="211"/>
        <v>42690.041435185187</v>
      </c>
      <c r="T3371" s="15">
        <f t="shared" si="212"/>
        <v>42750.041435185187</v>
      </c>
    </row>
    <row r="3372" spans="1:20" ht="29" hidden="1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09"/>
        <v>118</v>
      </c>
      <c r="P3372">
        <f t="shared" si="210"/>
        <v>67.92</v>
      </c>
      <c r="Q3372" s="12" t="s">
        <v>8315</v>
      </c>
      <c r="R3372" t="s">
        <v>8316</v>
      </c>
      <c r="S3372" s="15">
        <f t="shared" si="211"/>
        <v>42690.334317129629</v>
      </c>
      <c r="T3372" s="15">
        <f t="shared" si="212"/>
        <v>42721.333333333328</v>
      </c>
    </row>
    <row r="3373" spans="1:20" ht="29" hidden="1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09"/>
        <v>139</v>
      </c>
      <c r="P3373">
        <f t="shared" si="210"/>
        <v>30.78</v>
      </c>
      <c r="Q3373" s="12" t="s">
        <v>8315</v>
      </c>
      <c r="R3373" t="s">
        <v>8316</v>
      </c>
      <c r="S3373" s="15">
        <f t="shared" si="211"/>
        <v>42312.874594907407</v>
      </c>
      <c r="T3373" s="15">
        <f t="shared" si="212"/>
        <v>42340.874594907407</v>
      </c>
    </row>
    <row r="3374" spans="1:20" ht="43.5" hidden="1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09"/>
        <v>104</v>
      </c>
      <c r="P3374">
        <f t="shared" si="210"/>
        <v>38.33</v>
      </c>
      <c r="Q3374" s="12" t="s">
        <v>8315</v>
      </c>
      <c r="R3374" t="s">
        <v>8316</v>
      </c>
      <c r="S3374" s="15">
        <f t="shared" si="211"/>
        <v>41855.548101851848</v>
      </c>
      <c r="T3374" s="15">
        <f t="shared" si="212"/>
        <v>41876.207638888889</v>
      </c>
    </row>
    <row r="3375" spans="1:20" ht="43.5" hidden="1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09"/>
        <v>100</v>
      </c>
      <c r="P3375">
        <f t="shared" si="210"/>
        <v>66.83</v>
      </c>
      <c r="Q3375" s="12" t="s">
        <v>8315</v>
      </c>
      <c r="R3375" t="s">
        <v>8316</v>
      </c>
      <c r="S3375" s="15">
        <f t="shared" si="211"/>
        <v>42179.854629629626</v>
      </c>
      <c r="T3375" s="15">
        <f t="shared" si="212"/>
        <v>42203.666666666672</v>
      </c>
    </row>
    <row r="3376" spans="1:20" ht="43.5" hidden="1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09"/>
        <v>107</v>
      </c>
      <c r="P3376">
        <f t="shared" si="210"/>
        <v>71.73</v>
      </c>
      <c r="Q3376" s="12" t="s">
        <v>8315</v>
      </c>
      <c r="R3376" t="s">
        <v>8316</v>
      </c>
      <c r="S3376" s="15">
        <f t="shared" si="211"/>
        <v>42275.731666666667</v>
      </c>
      <c r="T3376" s="15">
        <f t="shared" si="212"/>
        <v>42305.731666666667</v>
      </c>
    </row>
    <row r="3377" spans="1:20" ht="43.5" hidden="1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09"/>
        <v>100</v>
      </c>
      <c r="P3377">
        <f t="shared" si="210"/>
        <v>176.47</v>
      </c>
      <c r="Q3377" s="12" t="s">
        <v>8315</v>
      </c>
      <c r="R3377" t="s">
        <v>8316</v>
      </c>
      <c r="S3377" s="15">
        <f t="shared" si="211"/>
        <v>41765.610798611109</v>
      </c>
      <c r="T3377" s="15">
        <f t="shared" si="212"/>
        <v>41777.610798611109</v>
      </c>
    </row>
    <row r="3378" spans="1:20" ht="43.5" hidden="1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09"/>
        <v>100</v>
      </c>
      <c r="P3378">
        <f t="shared" si="210"/>
        <v>421.11</v>
      </c>
      <c r="Q3378" s="12" t="s">
        <v>8315</v>
      </c>
      <c r="R3378" t="s">
        <v>8316</v>
      </c>
      <c r="S3378" s="15">
        <f t="shared" si="211"/>
        <v>42059.701319444444</v>
      </c>
      <c r="T3378" s="15">
        <f t="shared" si="212"/>
        <v>42119.659652777773</v>
      </c>
    </row>
    <row r="3379" spans="1:20" ht="43.5" hidden="1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09"/>
        <v>101</v>
      </c>
      <c r="P3379">
        <f t="shared" si="210"/>
        <v>104.99</v>
      </c>
      <c r="Q3379" s="12" t="s">
        <v>8315</v>
      </c>
      <c r="R3379" t="s">
        <v>8316</v>
      </c>
      <c r="S3379" s="15">
        <f t="shared" si="211"/>
        <v>42053.732627314821</v>
      </c>
      <c r="T3379" s="15">
        <f t="shared" si="212"/>
        <v>42083.705555555556</v>
      </c>
    </row>
    <row r="3380" spans="1:20" ht="43.5" hidden="1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09"/>
        <v>108</v>
      </c>
      <c r="P3380">
        <f t="shared" si="210"/>
        <v>28.19</v>
      </c>
      <c r="Q3380" s="12" t="s">
        <v>8315</v>
      </c>
      <c r="R3380" t="s">
        <v>8316</v>
      </c>
      <c r="S3380" s="15">
        <f t="shared" si="211"/>
        <v>41858.355393518519</v>
      </c>
      <c r="T3380" s="15">
        <f t="shared" si="212"/>
        <v>41882.547222222223</v>
      </c>
    </row>
    <row r="3381" spans="1:20" ht="58" hidden="1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09"/>
        <v>104</v>
      </c>
      <c r="P3381">
        <f t="shared" si="210"/>
        <v>54.55</v>
      </c>
      <c r="Q3381" s="12" t="s">
        <v>8315</v>
      </c>
      <c r="R3381" t="s">
        <v>8316</v>
      </c>
      <c r="S3381" s="15">
        <f t="shared" si="211"/>
        <v>42225.513888888891</v>
      </c>
      <c r="T3381" s="15">
        <f t="shared" si="212"/>
        <v>42242.958333333328</v>
      </c>
    </row>
    <row r="3382" spans="1:20" ht="58" hidden="1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09"/>
        <v>104</v>
      </c>
      <c r="P3382">
        <f t="shared" si="210"/>
        <v>111.89</v>
      </c>
      <c r="Q3382" s="12" t="s">
        <v>8315</v>
      </c>
      <c r="R3382" t="s">
        <v>8316</v>
      </c>
      <c r="S3382" s="15">
        <f t="shared" si="211"/>
        <v>41937.95344907407</v>
      </c>
      <c r="T3382" s="15">
        <f t="shared" si="212"/>
        <v>41972.995115740734</v>
      </c>
    </row>
    <row r="3383" spans="1:20" ht="43.5" hidden="1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09"/>
        <v>102</v>
      </c>
      <c r="P3383">
        <f t="shared" si="210"/>
        <v>85.21</v>
      </c>
      <c r="Q3383" s="12" t="s">
        <v>8315</v>
      </c>
      <c r="R3383" t="s">
        <v>8316</v>
      </c>
      <c r="S3383" s="15">
        <f t="shared" si="211"/>
        <v>42044.184988425928</v>
      </c>
      <c r="T3383" s="15">
        <f t="shared" si="212"/>
        <v>42074.143321759257</v>
      </c>
    </row>
    <row r="3384" spans="1:20" ht="58" hidden="1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09"/>
        <v>101</v>
      </c>
      <c r="P3384">
        <f t="shared" si="210"/>
        <v>76.650000000000006</v>
      </c>
      <c r="Q3384" s="12" t="s">
        <v>8315</v>
      </c>
      <c r="R3384" t="s">
        <v>8316</v>
      </c>
      <c r="S3384" s="15">
        <f t="shared" si="211"/>
        <v>42559.431203703702</v>
      </c>
      <c r="T3384" s="15">
        <f t="shared" si="212"/>
        <v>42583.957638888889</v>
      </c>
    </row>
    <row r="3385" spans="1:20" ht="43.5" hidden="1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09"/>
        <v>112</v>
      </c>
      <c r="P3385">
        <f t="shared" si="210"/>
        <v>65.17</v>
      </c>
      <c r="Q3385" s="12" t="s">
        <v>8315</v>
      </c>
      <c r="R3385" t="s">
        <v>8316</v>
      </c>
      <c r="S3385" s="15">
        <f t="shared" si="211"/>
        <v>42524.782638888893</v>
      </c>
      <c r="T3385" s="15">
        <f t="shared" si="212"/>
        <v>42544.782638888893</v>
      </c>
    </row>
    <row r="3386" spans="1:20" ht="43.5" hidden="1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09"/>
        <v>100</v>
      </c>
      <c r="P3386">
        <f t="shared" si="210"/>
        <v>93.76</v>
      </c>
      <c r="Q3386" s="12" t="s">
        <v>8315</v>
      </c>
      <c r="R3386" t="s">
        <v>8316</v>
      </c>
      <c r="S3386" s="15">
        <f t="shared" si="211"/>
        <v>42292.087592592594</v>
      </c>
      <c r="T3386" s="15">
        <f t="shared" si="212"/>
        <v>42329.125</v>
      </c>
    </row>
    <row r="3387" spans="1:20" ht="58" hidden="1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09"/>
        <v>100</v>
      </c>
      <c r="P3387">
        <f t="shared" si="210"/>
        <v>133.33000000000001</v>
      </c>
      <c r="Q3387" s="12" t="s">
        <v>8315</v>
      </c>
      <c r="R3387" t="s">
        <v>8316</v>
      </c>
      <c r="S3387" s="15">
        <f t="shared" si="211"/>
        <v>41953.8675</v>
      </c>
      <c r="T3387" s="15">
        <f t="shared" si="212"/>
        <v>41983.8675</v>
      </c>
    </row>
    <row r="3388" spans="1:20" ht="58" hidden="1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09"/>
        <v>105</v>
      </c>
      <c r="P3388">
        <f t="shared" si="210"/>
        <v>51.22</v>
      </c>
      <c r="Q3388" s="12" t="s">
        <v>8315</v>
      </c>
      <c r="R3388" t="s">
        <v>8316</v>
      </c>
      <c r="S3388" s="15">
        <f t="shared" si="211"/>
        <v>41946.644745370373</v>
      </c>
      <c r="T3388" s="15">
        <f t="shared" si="212"/>
        <v>41976.644745370373</v>
      </c>
    </row>
    <row r="3389" spans="1:20" ht="58" hidden="1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09"/>
        <v>117</v>
      </c>
      <c r="P3389">
        <f t="shared" si="210"/>
        <v>100.17</v>
      </c>
      <c r="Q3389" s="12" t="s">
        <v>8315</v>
      </c>
      <c r="R3389" t="s">
        <v>8316</v>
      </c>
      <c r="S3389" s="15">
        <f t="shared" si="211"/>
        <v>41947.762592592589</v>
      </c>
      <c r="T3389" s="15">
        <f t="shared" si="212"/>
        <v>41987.762592592597</v>
      </c>
    </row>
    <row r="3390" spans="1:20" ht="58" hidden="1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09"/>
        <v>104</v>
      </c>
      <c r="P3390">
        <f t="shared" si="210"/>
        <v>34.6</v>
      </c>
      <c r="Q3390" s="12" t="s">
        <v>8315</v>
      </c>
      <c r="R3390" t="s">
        <v>8316</v>
      </c>
      <c r="S3390" s="15">
        <f t="shared" si="211"/>
        <v>42143.461122685185</v>
      </c>
      <c r="T3390" s="15">
        <f t="shared" si="212"/>
        <v>42173.461122685185</v>
      </c>
    </row>
    <row r="3391" spans="1:20" ht="43.5" hidden="1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09"/>
        <v>115</v>
      </c>
      <c r="P3391">
        <f t="shared" si="210"/>
        <v>184.68</v>
      </c>
      <c r="Q3391" s="12" t="s">
        <v>8315</v>
      </c>
      <c r="R3391" t="s">
        <v>8316</v>
      </c>
      <c r="S3391" s="15">
        <f t="shared" si="211"/>
        <v>42494.563449074078</v>
      </c>
      <c r="T3391" s="15">
        <f t="shared" si="212"/>
        <v>42524.563449074078</v>
      </c>
    </row>
    <row r="3392" spans="1:20" ht="58" hidden="1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09"/>
        <v>102</v>
      </c>
      <c r="P3392">
        <f t="shared" si="210"/>
        <v>69.819999999999993</v>
      </c>
      <c r="Q3392" s="12" t="s">
        <v>8315</v>
      </c>
      <c r="R3392" t="s">
        <v>8316</v>
      </c>
      <c r="S3392" s="15">
        <f t="shared" si="211"/>
        <v>41815.774826388886</v>
      </c>
      <c r="T3392" s="15">
        <f t="shared" si="212"/>
        <v>41830.774826388886</v>
      </c>
    </row>
    <row r="3393" spans="1:20" ht="58" hidden="1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09"/>
        <v>223</v>
      </c>
      <c r="P3393">
        <f t="shared" si="210"/>
        <v>61.94</v>
      </c>
      <c r="Q3393" s="12" t="s">
        <v>8315</v>
      </c>
      <c r="R3393" t="s">
        <v>8316</v>
      </c>
      <c r="S3393" s="15">
        <f t="shared" si="211"/>
        <v>41830.545694444445</v>
      </c>
      <c r="T3393" s="15">
        <f t="shared" si="212"/>
        <v>41859.936111111114</v>
      </c>
    </row>
    <row r="3394" spans="1:20" ht="58" hidden="1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13">ROUND(E3394/D3394*100, 0)</f>
        <v>100</v>
      </c>
      <c r="P3394">
        <f t="shared" si="210"/>
        <v>41.67</v>
      </c>
      <c r="Q3394" s="12" t="s">
        <v>8315</v>
      </c>
      <c r="R3394" t="s">
        <v>8316</v>
      </c>
      <c r="S3394" s="15">
        <f t="shared" si="211"/>
        <v>42446.845543981486</v>
      </c>
      <c r="T3394" s="15">
        <f t="shared" si="212"/>
        <v>42496.845543981486</v>
      </c>
    </row>
    <row r="3395" spans="1:20" ht="43.5" hidden="1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13"/>
        <v>106</v>
      </c>
      <c r="P3395">
        <f t="shared" ref="P3395:P3458" si="214">IFERROR(ROUND(E3395/L3395, 2),0)</f>
        <v>36.07</v>
      </c>
      <c r="Q3395" s="12" t="s">
        <v>8315</v>
      </c>
      <c r="R3395" t="s">
        <v>8316</v>
      </c>
      <c r="S3395" s="15">
        <f t="shared" ref="S3395:S3458" si="215">(((J3395/60)/60)/24)+DATE(1970,1,1)</f>
        <v>41923.921643518523</v>
      </c>
      <c r="T3395" s="15">
        <f t="shared" ref="T3395:T3458" si="216">(((I3395/60)/60)/24)+DATE(1970,1,1)</f>
        <v>41949.031944444447</v>
      </c>
    </row>
    <row r="3396" spans="1:20" ht="43.5" hidden="1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13"/>
        <v>142</v>
      </c>
      <c r="P3396">
        <f t="shared" si="214"/>
        <v>29</v>
      </c>
      <c r="Q3396" s="12" t="s">
        <v>8315</v>
      </c>
      <c r="R3396" t="s">
        <v>8316</v>
      </c>
      <c r="S3396" s="15">
        <f t="shared" si="215"/>
        <v>41817.59542824074</v>
      </c>
      <c r="T3396" s="15">
        <f t="shared" si="216"/>
        <v>41847.59542824074</v>
      </c>
    </row>
    <row r="3397" spans="1:20" ht="29" hidden="1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13"/>
        <v>184</v>
      </c>
      <c r="P3397">
        <f t="shared" si="214"/>
        <v>24.21</v>
      </c>
      <c r="Q3397" s="12" t="s">
        <v>8315</v>
      </c>
      <c r="R3397" t="s">
        <v>8316</v>
      </c>
      <c r="S3397" s="15">
        <f t="shared" si="215"/>
        <v>42140.712314814817</v>
      </c>
      <c r="T3397" s="15">
        <f t="shared" si="216"/>
        <v>42154.756944444445</v>
      </c>
    </row>
    <row r="3398" spans="1:20" ht="43.5" hidden="1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13"/>
        <v>104</v>
      </c>
      <c r="P3398">
        <f t="shared" si="214"/>
        <v>55.89</v>
      </c>
      <c r="Q3398" s="12" t="s">
        <v>8315</v>
      </c>
      <c r="R3398" t="s">
        <v>8316</v>
      </c>
      <c r="S3398" s="15">
        <f t="shared" si="215"/>
        <v>41764.44663194444</v>
      </c>
      <c r="T3398" s="15">
        <f t="shared" si="216"/>
        <v>41791.165972222225</v>
      </c>
    </row>
    <row r="3399" spans="1:20" ht="29" hidden="1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13"/>
        <v>112</v>
      </c>
      <c r="P3399">
        <f t="shared" si="214"/>
        <v>11.67</v>
      </c>
      <c r="Q3399" s="12" t="s">
        <v>8315</v>
      </c>
      <c r="R3399" t="s">
        <v>8316</v>
      </c>
      <c r="S3399" s="15">
        <f t="shared" si="215"/>
        <v>42378.478344907402</v>
      </c>
      <c r="T3399" s="15">
        <f t="shared" si="216"/>
        <v>42418.916666666672</v>
      </c>
    </row>
    <row r="3400" spans="1:20" ht="43.5" hidden="1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13"/>
        <v>111</v>
      </c>
      <c r="P3400">
        <f t="shared" si="214"/>
        <v>68.349999999999994</v>
      </c>
      <c r="Q3400" s="12" t="s">
        <v>8315</v>
      </c>
      <c r="R3400" t="s">
        <v>8316</v>
      </c>
      <c r="S3400" s="15">
        <f t="shared" si="215"/>
        <v>41941.75203703704</v>
      </c>
      <c r="T3400" s="15">
        <f t="shared" si="216"/>
        <v>41964.708333333328</v>
      </c>
    </row>
    <row r="3401" spans="1:20" ht="43.5" hidden="1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13"/>
        <v>104</v>
      </c>
      <c r="P3401">
        <f t="shared" si="214"/>
        <v>27.07</v>
      </c>
      <c r="Q3401" s="12" t="s">
        <v>8315</v>
      </c>
      <c r="R3401" t="s">
        <v>8316</v>
      </c>
      <c r="S3401" s="15">
        <f t="shared" si="215"/>
        <v>42026.920428240745</v>
      </c>
      <c r="T3401" s="15">
        <f t="shared" si="216"/>
        <v>42056.920428240745</v>
      </c>
    </row>
    <row r="3402" spans="1:20" ht="43.5" hidden="1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13"/>
        <v>100</v>
      </c>
      <c r="P3402">
        <f t="shared" si="214"/>
        <v>118.13</v>
      </c>
      <c r="Q3402" s="12" t="s">
        <v>8315</v>
      </c>
      <c r="R3402" t="s">
        <v>8316</v>
      </c>
      <c r="S3402" s="15">
        <f t="shared" si="215"/>
        <v>41834.953865740739</v>
      </c>
      <c r="T3402" s="15">
        <f t="shared" si="216"/>
        <v>41879.953865740739</v>
      </c>
    </row>
    <row r="3403" spans="1:20" ht="58" hidden="1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13"/>
        <v>102</v>
      </c>
      <c r="P3403">
        <f t="shared" si="214"/>
        <v>44.76</v>
      </c>
      <c r="Q3403" s="12" t="s">
        <v>8315</v>
      </c>
      <c r="R3403" t="s">
        <v>8316</v>
      </c>
      <c r="S3403" s="15">
        <f t="shared" si="215"/>
        <v>42193.723912037036</v>
      </c>
      <c r="T3403" s="15">
        <f t="shared" si="216"/>
        <v>42223.723912037036</v>
      </c>
    </row>
    <row r="3404" spans="1:20" ht="43.5" hidden="1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13"/>
        <v>110</v>
      </c>
      <c r="P3404">
        <f t="shared" si="214"/>
        <v>99.79</v>
      </c>
      <c r="Q3404" s="12" t="s">
        <v>8315</v>
      </c>
      <c r="R3404" t="s">
        <v>8316</v>
      </c>
      <c r="S3404" s="15">
        <f t="shared" si="215"/>
        <v>42290.61855324074</v>
      </c>
      <c r="T3404" s="15">
        <f t="shared" si="216"/>
        <v>42320.104861111111</v>
      </c>
    </row>
    <row r="3405" spans="1:20" ht="43.5" hidden="1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13"/>
        <v>100</v>
      </c>
      <c r="P3405">
        <f t="shared" si="214"/>
        <v>117.65</v>
      </c>
      <c r="Q3405" s="12" t="s">
        <v>8315</v>
      </c>
      <c r="R3405" t="s">
        <v>8316</v>
      </c>
      <c r="S3405" s="15">
        <f t="shared" si="215"/>
        <v>42150.462083333332</v>
      </c>
      <c r="T3405" s="15">
        <f t="shared" si="216"/>
        <v>42180.462083333332</v>
      </c>
    </row>
    <row r="3406" spans="1:20" ht="58" hidden="1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13"/>
        <v>122</v>
      </c>
      <c r="P3406">
        <f t="shared" si="214"/>
        <v>203.33</v>
      </c>
      <c r="Q3406" s="12" t="s">
        <v>8315</v>
      </c>
      <c r="R3406" t="s">
        <v>8316</v>
      </c>
      <c r="S3406" s="15">
        <f t="shared" si="215"/>
        <v>42152.503495370373</v>
      </c>
      <c r="T3406" s="15">
        <f t="shared" si="216"/>
        <v>42172.503495370373</v>
      </c>
    </row>
    <row r="3407" spans="1:20" ht="43.5" hidden="1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13"/>
        <v>138</v>
      </c>
      <c r="P3407">
        <f t="shared" si="214"/>
        <v>28.32</v>
      </c>
      <c r="Q3407" s="12" t="s">
        <v>8315</v>
      </c>
      <c r="R3407" t="s">
        <v>8316</v>
      </c>
      <c r="S3407" s="15">
        <f t="shared" si="215"/>
        <v>42410.017199074078</v>
      </c>
      <c r="T3407" s="15">
        <f t="shared" si="216"/>
        <v>42430.999305555553</v>
      </c>
    </row>
    <row r="3408" spans="1:20" ht="43.5" hidden="1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13"/>
        <v>100</v>
      </c>
      <c r="P3408">
        <f t="shared" si="214"/>
        <v>110.23</v>
      </c>
      <c r="Q3408" s="12" t="s">
        <v>8315</v>
      </c>
      <c r="R3408" t="s">
        <v>8316</v>
      </c>
      <c r="S3408" s="15">
        <f t="shared" si="215"/>
        <v>41791.492777777778</v>
      </c>
      <c r="T3408" s="15">
        <f t="shared" si="216"/>
        <v>41836.492777777778</v>
      </c>
    </row>
    <row r="3409" spans="1:20" ht="58" hidden="1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13"/>
        <v>107</v>
      </c>
      <c r="P3409">
        <f t="shared" si="214"/>
        <v>31.97</v>
      </c>
      <c r="Q3409" s="12" t="s">
        <v>8315</v>
      </c>
      <c r="R3409" t="s">
        <v>8316</v>
      </c>
      <c r="S3409" s="15">
        <f t="shared" si="215"/>
        <v>41796.422326388885</v>
      </c>
      <c r="T3409" s="15">
        <f t="shared" si="216"/>
        <v>41826.422326388885</v>
      </c>
    </row>
    <row r="3410" spans="1:20" ht="43.5" hidden="1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13"/>
        <v>211</v>
      </c>
      <c r="P3410">
        <f t="shared" si="214"/>
        <v>58.61</v>
      </c>
      <c r="Q3410" s="12" t="s">
        <v>8315</v>
      </c>
      <c r="R3410" t="s">
        <v>8316</v>
      </c>
      <c r="S3410" s="15">
        <f t="shared" si="215"/>
        <v>41808.991944444446</v>
      </c>
      <c r="T3410" s="15">
        <f t="shared" si="216"/>
        <v>41838.991944444446</v>
      </c>
    </row>
    <row r="3411" spans="1:20" ht="43.5" hidden="1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13"/>
        <v>124</v>
      </c>
      <c r="P3411">
        <f t="shared" si="214"/>
        <v>29.43</v>
      </c>
      <c r="Q3411" s="12" t="s">
        <v>8315</v>
      </c>
      <c r="R3411" t="s">
        <v>8316</v>
      </c>
      <c r="S3411" s="15">
        <f t="shared" si="215"/>
        <v>42544.814328703709</v>
      </c>
      <c r="T3411" s="15">
        <f t="shared" si="216"/>
        <v>42582.873611111107</v>
      </c>
    </row>
    <row r="3412" spans="1:20" ht="43.5" hidden="1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13"/>
        <v>109</v>
      </c>
      <c r="P3412">
        <f t="shared" si="214"/>
        <v>81.38</v>
      </c>
      <c r="Q3412" s="12" t="s">
        <v>8315</v>
      </c>
      <c r="R3412" t="s">
        <v>8316</v>
      </c>
      <c r="S3412" s="15">
        <f t="shared" si="215"/>
        <v>42500.041550925926</v>
      </c>
      <c r="T3412" s="15">
        <f t="shared" si="216"/>
        <v>42527.291666666672</v>
      </c>
    </row>
    <row r="3413" spans="1:20" ht="43.5" hidden="1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13"/>
        <v>104</v>
      </c>
      <c r="P3413">
        <f t="shared" si="214"/>
        <v>199.17</v>
      </c>
      <c r="Q3413" s="12" t="s">
        <v>8315</v>
      </c>
      <c r="R3413" t="s">
        <v>8316</v>
      </c>
      <c r="S3413" s="15">
        <f t="shared" si="215"/>
        <v>42265.022824074069</v>
      </c>
      <c r="T3413" s="15">
        <f t="shared" si="216"/>
        <v>42285.022824074069</v>
      </c>
    </row>
    <row r="3414" spans="1:20" ht="43.5" hidden="1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13"/>
        <v>100</v>
      </c>
      <c r="P3414">
        <f t="shared" si="214"/>
        <v>115.38</v>
      </c>
      <c r="Q3414" s="12" t="s">
        <v>8315</v>
      </c>
      <c r="R3414" t="s">
        <v>8316</v>
      </c>
      <c r="S3414" s="15">
        <f t="shared" si="215"/>
        <v>41879.959050925929</v>
      </c>
      <c r="T3414" s="15">
        <f t="shared" si="216"/>
        <v>41909.959050925929</v>
      </c>
    </row>
    <row r="3415" spans="1:20" ht="58" hidden="1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13"/>
        <v>130</v>
      </c>
      <c r="P3415">
        <f t="shared" si="214"/>
        <v>46.43</v>
      </c>
      <c r="Q3415" s="12" t="s">
        <v>8315</v>
      </c>
      <c r="R3415" t="s">
        <v>8316</v>
      </c>
      <c r="S3415" s="15">
        <f t="shared" si="215"/>
        <v>42053.733078703706</v>
      </c>
      <c r="T3415" s="15">
        <f t="shared" si="216"/>
        <v>42063.207638888889</v>
      </c>
    </row>
    <row r="3416" spans="1:20" ht="43.5" hidden="1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13"/>
        <v>104</v>
      </c>
      <c r="P3416">
        <f t="shared" si="214"/>
        <v>70.569999999999993</v>
      </c>
      <c r="Q3416" s="12" t="s">
        <v>8315</v>
      </c>
      <c r="R3416" t="s">
        <v>8316</v>
      </c>
      <c r="S3416" s="15">
        <f t="shared" si="215"/>
        <v>42675.832465277781</v>
      </c>
      <c r="T3416" s="15">
        <f t="shared" si="216"/>
        <v>42705.332638888889</v>
      </c>
    </row>
    <row r="3417" spans="1:20" ht="43.5" hidden="1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13"/>
        <v>100</v>
      </c>
      <c r="P3417">
        <f t="shared" si="214"/>
        <v>22.22</v>
      </c>
      <c r="Q3417" s="12" t="s">
        <v>8315</v>
      </c>
      <c r="R3417" t="s">
        <v>8316</v>
      </c>
      <c r="S3417" s="15">
        <f t="shared" si="215"/>
        <v>42467.144166666665</v>
      </c>
      <c r="T3417" s="15">
        <f t="shared" si="216"/>
        <v>42477.979166666672</v>
      </c>
    </row>
    <row r="3418" spans="1:20" ht="58" hidden="1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13"/>
        <v>120</v>
      </c>
      <c r="P3418">
        <f t="shared" si="214"/>
        <v>159.47</v>
      </c>
      <c r="Q3418" s="12" t="s">
        <v>8315</v>
      </c>
      <c r="R3418" t="s">
        <v>8316</v>
      </c>
      <c r="S3418" s="15">
        <f t="shared" si="215"/>
        <v>42089.412557870368</v>
      </c>
      <c r="T3418" s="15">
        <f t="shared" si="216"/>
        <v>42117.770833333328</v>
      </c>
    </row>
    <row r="3419" spans="1:20" ht="43.5" hidden="1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13"/>
        <v>100</v>
      </c>
      <c r="P3419">
        <f t="shared" si="214"/>
        <v>37.78</v>
      </c>
      <c r="Q3419" s="12" t="s">
        <v>8315</v>
      </c>
      <c r="R3419" t="s">
        <v>8316</v>
      </c>
      <c r="S3419" s="15">
        <f t="shared" si="215"/>
        <v>41894.91375</v>
      </c>
      <c r="T3419" s="15">
        <f t="shared" si="216"/>
        <v>41938.029861111114</v>
      </c>
    </row>
    <row r="3420" spans="1:20" ht="43.5" hidden="1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13"/>
        <v>101</v>
      </c>
      <c r="P3420">
        <f t="shared" si="214"/>
        <v>72.05</v>
      </c>
      <c r="Q3420" s="12" t="s">
        <v>8315</v>
      </c>
      <c r="R3420" t="s">
        <v>8316</v>
      </c>
      <c r="S3420" s="15">
        <f t="shared" si="215"/>
        <v>41752.83457175926</v>
      </c>
      <c r="T3420" s="15">
        <f t="shared" si="216"/>
        <v>41782.83457175926</v>
      </c>
    </row>
    <row r="3421" spans="1:20" ht="58" hidden="1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13"/>
        <v>107</v>
      </c>
      <c r="P3421">
        <f t="shared" si="214"/>
        <v>63.7</v>
      </c>
      <c r="Q3421" s="12" t="s">
        <v>8315</v>
      </c>
      <c r="R3421" t="s">
        <v>8316</v>
      </c>
      <c r="S3421" s="15">
        <f t="shared" si="215"/>
        <v>42448.821585648147</v>
      </c>
      <c r="T3421" s="15">
        <f t="shared" si="216"/>
        <v>42466.895833333328</v>
      </c>
    </row>
    <row r="3422" spans="1:20" ht="43.5" hidden="1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13"/>
        <v>138</v>
      </c>
      <c r="P3422">
        <f t="shared" si="214"/>
        <v>28.41</v>
      </c>
      <c r="Q3422" s="12" t="s">
        <v>8315</v>
      </c>
      <c r="R3422" t="s">
        <v>8316</v>
      </c>
      <c r="S3422" s="15">
        <f t="shared" si="215"/>
        <v>42405.090300925927</v>
      </c>
      <c r="T3422" s="15">
        <f t="shared" si="216"/>
        <v>42414</v>
      </c>
    </row>
    <row r="3423" spans="1:20" ht="43.5" hidden="1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13"/>
        <v>101</v>
      </c>
      <c r="P3423">
        <f t="shared" si="214"/>
        <v>103.21</v>
      </c>
      <c r="Q3423" s="12" t="s">
        <v>8315</v>
      </c>
      <c r="R3423" t="s">
        <v>8316</v>
      </c>
      <c r="S3423" s="15">
        <f t="shared" si="215"/>
        <v>42037.791238425925</v>
      </c>
      <c r="T3423" s="15">
        <f t="shared" si="216"/>
        <v>42067.791238425925</v>
      </c>
    </row>
    <row r="3424" spans="1:20" ht="43.5" hidden="1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13"/>
        <v>109</v>
      </c>
      <c r="P3424">
        <f t="shared" si="214"/>
        <v>71.150000000000006</v>
      </c>
      <c r="Q3424" s="12" t="s">
        <v>8315</v>
      </c>
      <c r="R3424" t="s">
        <v>8316</v>
      </c>
      <c r="S3424" s="15">
        <f t="shared" si="215"/>
        <v>42323.562222222223</v>
      </c>
      <c r="T3424" s="15">
        <f t="shared" si="216"/>
        <v>42352</v>
      </c>
    </row>
    <row r="3425" spans="1:20" ht="43.5" hidden="1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13"/>
        <v>140</v>
      </c>
      <c r="P3425">
        <f t="shared" si="214"/>
        <v>35</v>
      </c>
      <c r="Q3425" s="12" t="s">
        <v>8315</v>
      </c>
      <c r="R3425" t="s">
        <v>8316</v>
      </c>
      <c r="S3425" s="15">
        <f t="shared" si="215"/>
        <v>42088.911354166667</v>
      </c>
      <c r="T3425" s="15">
        <f t="shared" si="216"/>
        <v>42118.911354166667</v>
      </c>
    </row>
    <row r="3426" spans="1:20" ht="43.5" hidden="1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13"/>
        <v>104</v>
      </c>
      <c r="P3426">
        <f t="shared" si="214"/>
        <v>81.78</v>
      </c>
      <c r="Q3426" s="12" t="s">
        <v>8315</v>
      </c>
      <c r="R3426" t="s">
        <v>8316</v>
      </c>
      <c r="S3426" s="15">
        <f t="shared" si="215"/>
        <v>42018.676898148144</v>
      </c>
      <c r="T3426" s="15">
        <f t="shared" si="216"/>
        <v>42040.290972222225</v>
      </c>
    </row>
    <row r="3427" spans="1:20" ht="43.5" hidden="1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13"/>
        <v>103</v>
      </c>
      <c r="P3427">
        <f t="shared" si="214"/>
        <v>297.02999999999997</v>
      </c>
      <c r="Q3427" s="12" t="s">
        <v>8315</v>
      </c>
      <c r="R3427" t="s">
        <v>8316</v>
      </c>
      <c r="S3427" s="15">
        <f t="shared" si="215"/>
        <v>41884.617314814815</v>
      </c>
      <c r="T3427" s="15">
        <f t="shared" si="216"/>
        <v>41916.617314814815</v>
      </c>
    </row>
    <row r="3428" spans="1:20" ht="43.5" hidden="1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13"/>
        <v>108</v>
      </c>
      <c r="P3428">
        <f t="shared" si="214"/>
        <v>46.61</v>
      </c>
      <c r="Q3428" s="12" t="s">
        <v>8315</v>
      </c>
      <c r="R3428" t="s">
        <v>8316</v>
      </c>
      <c r="S3428" s="15">
        <f t="shared" si="215"/>
        <v>41884.056747685187</v>
      </c>
      <c r="T3428" s="15">
        <f t="shared" si="216"/>
        <v>41903.083333333336</v>
      </c>
    </row>
    <row r="3429" spans="1:20" ht="43.5" hidden="1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13"/>
        <v>100</v>
      </c>
      <c r="P3429">
        <f t="shared" si="214"/>
        <v>51.72</v>
      </c>
      <c r="Q3429" s="12" t="s">
        <v>8315</v>
      </c>
      <c r="R3429" t="s">
        <v>8316</v>
      </c>
      <c r="S3429" s="15">
        <f t="shared" si="215"/>
        <v>41792.645277777774</v>
      </c>
      <c r="T3429" s="15">
        <f t="shared" si="216"/>
        <v>41822.645277777774</v>
      </c>
    </row>
    <row r="3430" spans="1:20" ht="58" hidden="1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13"/>
        <v>103</v>
      </c>
      <c r="P3430">
        <f t="shared" si="214"/>
        <v>40.29</v>
      </c>
      <c r="Q3430" s="12" t="s">
        <v>8315</v>
      </c>
      <c r="R3430" t="s">
        <v>8316</v>
      </c>
      <c r="S3430" s="15">
        <f t="shared" si="215"/>
        <v>42038.720451388886</v>
      </c>
      <c r="T3430" s="15">
        <f t="shared" si="216"/>
        <v>42063.708333333328</v>
      </c>
    </row>
    <row r="3431" spans="1:20" ht="43.5" hidden="1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13"/>
        <v>130</v>
      </c>
      <c r="P3431">
        <f t="shared" si="214"/>
        <v>16.25</v>
      </c>
      <c r="Q3431" s="12" t="s">
        <v>8315</v>
      </c>
      <c r="R3431" t="s">
        <v>8316</v>
      </c>
      <c r="S3431" s="15">
        <f t="shared" si="215"/>
        <v>42662.021539351852</v>
      </c>
      <c r="T3431" s="15">
        <f t="shared" si="216"/>
        <v>42676.021539351852</v>
      </c>
    </row>
    <row r="3432" spans="1:20" ht="43.5" hidden="1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13"/>
        <v>109</v>
      </c>
      <c r="P3432">
        <f t="shared" si="214"/>
        <v>30.15</v>
      </c>
      <c r="Q3432" s="12" t="s">
        <v>8315</v>
      </c>
      <c r="R3432" t="s">
        <v>8316</v>
      </c>
      <c r="S3432" s="15">
        <f t="shared" si="215"/>
        <v>41820.945613425924</v>
      </c>
      <c r="T3432" s="15">
        <f t="shared" si="216"/>
        <v>41850.945613425924</v>
      </c>
    </row>
    <row r="3433" spans="1:20" ht="43.5" hidden="1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13"/>
        <v>100</v>
      </c>
      <c r="P3433">
        <f t="shared" si="214"/>
        <v>95.24</v>
      </c>
      <c r="Q3433" s="12" t="s">
        <v>8315</v>
      </c>
      <c r="R3433" t="s">
        <v>8316</v>
      </c>
      <c r="S3433" s="15">
        <f t="shared" si="215"/>
        <v>41839.730937500004</v>
      </c>
      <c r="T3433" s="15">
        <f t="shared" si="216"/>
        <v>41869.730937500004</v>
      </c>
    </row>
    <row r="3434" spans="1:20" ht="43.5" hidden="1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13"/>
        <v>110</v>
      </c>
      <c r="P3434">
        <f t="shared" si="214"/>
        <v>52.21</v>
      </c>
      <c r="Q3434" s="12" t="s">
        <v>8315</v>
      </c>
      <c r="R3434" t="s">
        <v>8316</v>
      </c>
      <c r="S3434" s="15">
        <f t="shared" si="215"/>
        <v>42380.581180555557</v>
      </c>
      <c r="T3434" s="15">
        <f t="shared" si="216"/>
        <v>42405.916666666672</v>
      </c>
    </row>
    <row r="3435" spans="1:20" ht="43.5" hidden="1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13"/>
        <v>100</v>
      </c>
      <c r="P3435">
        <f t="shared" si="214"/>
        <v>134.15</v>
      </c>
      <c r="Q3435" s="12" t="s">
        <v>8315</v>
      </c>
      <c r="R3435" t="s">
        <v>8316</v>
      </c>
      <c r="S3435" s="15">
        <f t="shared" si="215"/>
        <v>41776.063136574077</v>
      </c>
      <c r="T3435" s="15">
        <f t="shared" si="216"/>
        <v>41807.125</v>
      </c>
    </row>
    <row r="3436" spans="1:20" ht="58" hidden="1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13"/>
        <v>106</v>
      </c>
      <c r="P3436">
        <f t="shared" si="214"/>
        <v>62.83</v>
      </c>
      <c r="Q3436" s="12" t="s">
        <v>8315</v>
      </c>
      <c r="R3436" t="s">
        <v>8316</v>
      </c>
      <c r="S3436" s="15">
        <f t="shared" si="215"/>
        <v>41800.380428240744</v>
      </c>
      <c r="T3436" s="15">
        <f t="shared" si="216"/>
        <v>41830.380428240744</v>
      </c>
    </row>
    <row r="3437" spans="1:20" ht="43.5" hidden="1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13"/>
        <v>112</v>
      </c>
      <c r="P3437">
        <f t="shared" si="214"/>
        <v>58.95</v>
      </c>
      <c r="Q3437" s="12" t="s">
        <v>8315</v>
      </c>
      <c r="R3437" t="s">
        <v>8316</v>
      </c>
      <c r="S3437" s="15">
        <f t="shared" si="215"/>
        <v>42572.61681712963</v>
      </c>
      <c r="T3437" s="15">
        <f t="shared" si="216"/>
        <v>42589.125</v>
      </c>
    </row>
    <row r="3438" spans="1:20" ht="43.5" hidden="1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13"/>
        <v>106</v>
      </c>
      <c r="P3438">
        <f t="shared" si="214"/>
        <v>143.11000000000001</v>
      </c>
      <c r="Q3438" s="12" t="s">
        <v>8315</v>
      </c>
      <c r="R3438" t="s">
        <v>8316</v>
      </c>
      <c r="S3438" s="15">
        <f t="shared" si="215"/>
        <v>41851.541585648149</v>
      </c>
      <c r="T3438" s="15">
        <f t="shared" si="216"/>
        <v>41872.686111111114</v>
      </c>
    </row>
    <row r="3439" spans="1:20" ht="58" hidden="1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13"/>
        <v>101</v>
      </c>
      <c r="P3439">
        <f t="shared" si="214"/>
        <v>84.17</v>
      </c>
      <c r="Q3439" s="12" t="s">
        <v>8315</v>
      </c>
      <c r="R3439" t="s">
        <v>8316</v>
      </c>
      <c r="S3439" s="15">
        <f t="shared" si="215"/>
        <v>42205.710879629631</v>
      </c>
      <c r="T3439" s="15">
        <f t="shared" si="216"/>
        <v>42235.710879629631</v>
      </c>
    </row>
    <row r="3440" spans="1:20" ht="43.5" hidden="1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13"/>
        <v>104</v>
      </c>
      <c r="P3440">
        <f t="shared" si="214"/>
        <v>186.07</v>
      </c>
      <c r="Q3440" s="12" t="s">
        <v>8315</v>
      </c>
      <c r="R3440" t="s">
        <v>8316</v>
      </c>
      <c r="S3440" s="15">
        <f t="shared" si="215"/>
        <v>42100.927858796291</v>
      </c>
      <c r="T3440" s="15">
        <f t="shared" si="216"/>
        <v>42126.875</v>
      </c>
    </row>
    <row r="3441" spans="1:20" ht="29" hidden="1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13"/>
        <v>135</v>
      </c>
      <c r="P3441">
        <f t="shared" si="214"/>
        <v>89.79</v>
      </c>
      <c r="Q3441" s="12" t="s">
        <v>8315</v>
      </c>
      <c r="R3441" t="s">
        <v>8316</v>
      </c>
      <c r="S3441" s="15">
        <f t="shared" si="215"/>
        <v>42374.911226851851</v>
      </c>
      <c r="T3441" s="15">
        <f t="shared" si="216"/>
        <v>42388.207638888889</v>
      </c>
    </row>
    <row r="3442" spans="1:20" ht="43.5" hidden="1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13"/>
        <v>105</v>
      </c>
      <c r="P3442">
        <f t="shared" si="214"/>
        <v>64.16</v>
      </c>
      <c r="Q3442" s="12" t="s">
        <v>8315</v>
      </c>
      <c r="R3442" t="s">
        <v>8316</v>
      </c>
      <c r="S3442" s="15">
        <f t="shared" si="215"/>
        <v>41809.12300925926</v>
      </c>
      <c r="T3442" s="15">
        <f t="shared" si="216"/>
        <v>41831.677083333336</v>
      </c>
    </row>
    <row r="3443" spans="1:20" ht="43.5" hidden="1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13"/>
        <v>103</v>
      </c>
      <c r="P3443">
        <f t="shared" si="214"/>
        <v>59.65</v>
      </c>
      <c r="Q3443" s="12" t="s">
        <v>8315</v>
      </c>
      <c r="R3443" t="s">
        <v>8316</v>
      </c>
      <c r="S3443" s="15">
        <f t="shared" si="215"/>
        <v>42294.429641203707</v>
      </c>
      <c r="T3443" s="15">
        <f t="shared" si="216"/>
        <v>42321.845138888893</v>
      </c>
    </row>
    <row r="3444" spans="1:20" ht="43.5" hidden="1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13"/>
        <v>100</v>
      </c>
      <c r="P3444">
        <f t="shared" si="214"/>
        <v>31.25</v>
      </c>
      <c r="Q3444" s="12" t="s">
        <v>8315</v>
      </c>
      <c r="R3444" t="s">
        <v>8316</v>
      </c>
      <c r="S3444" s="15">
        <f t="shared" si="215"/>
        <v>42124.841111111105</v>
      </c>
      <c r="T3444" s="15">
        <f t="shared" si="216"/>
        <v>42154.841111111105</v>
      </c>
    </row>
    <row r="3445" spans="1:20" ht="43.5" hidden="1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13"/>
        <v>186</v>
      </c>
      <c r="P3445">
        <f t="shared" si="214"/>
        <v>41.22</v>
      </c>
      <c r="Q3445" s="12" t="s">
        <v>8315</v>
      </c>
      <c r="R3445" t="s">
        <v>8316</v>
      </c>
      <c r="S3445" s="15">
        <f t="shared" si="215"/>
        <v>41861.524837962963</v>
      </c>
      <c r="T3445" s="15">
        <f t="shared" si="216"/>
        <v>41891.524837962963</v>
      </c>
    </row>
    <row r="3446" spans="1:20" ht="58" hidden="1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13"/>
        <v>289</v>
      </c>
      <c r="P3446">
        <f t="shared" si="214"/>
        <v>43.35</v>
      </c>
      <c r="Q3446" s="12" t="s">
        <v>8315</v>
      </c>
      <c r="R3446" t="s">
        <v>8316</v>
      </c>
      <c r="S3446" s="15">
        <f t="shared" si="215"/>
        <v>42521.291504629626</v>
      </c>
      <c r="T3446" s="15">
        <f t="shared" si="216"/>
        <v>42529.582638888889</v>
      </c>
    </row>
    <row r="3447" spans="1:20" ht="43.5" hidden="1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13"/>
        <v>100</v>
      </c>
      <c r="P3447">
        <f t="shared" si="214"/>
        <v>64.52</v>
      </c>
      <c r="Q3447" s="12" t="s">
        <v>8315</v>
      </c>
      <c r="R3447" t="s">
        <v>8316</v>
      </c>
      <c r="S3447" s="15">
        <f t="shared" si="215"/>
        <v>42272.530509259261</v>
      </c>
      <c r="T3447" s="15">
        <f t="shared" si="216"/>
        <v>42300.530509259261</v>
      </c>
    </row>
    <row r="3448" spans="1:20" ht="43.5" hidden="1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13"/>
        <v>108</v>
      </c>
      <c r="P3448">
        <f t="shared" si="214"/>
        <v>43.28</v>
      </c>
      <c r="Q3448" s="12" t="s">
        <v>8315</v>
      </c>
      <c r="R3448" t="s">
        <v>8316</v>
      </c>
      <c r="S3448" s="15">
        <f t="shared" si="215"/>
        <v>42016.832465277781</v>
      </c>
      <c r="T3448" s="15">
        <f t="shared" si="216"/>
        <v>42040.513888888891</v>
      </c>
    </row>
    <row r="3449" spans="1:20" ht="29" hidden="1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13"/>
        <v>108</v>
      </c>
      <c r="P3449">
        <f t="shared" si="214"/>
        <v>77</v>
      </c>
      <c r="Q3449" s="12" t="s">
        <v>8315</v>
      </c>
      <c r="R3449" t="s">
        <v>8316</v>
      </c>
      <c r="S3449" s="15">
        <f t="shared" si="215"/>
        <v>42402.889027777783</v>
      </c>
      <c r="T3449" s="15">
        <f t="shared" si="216"/>
        <v>42447.847361111111</v>
      </c>
    </row>
    <row r="3450" spans="1:20" ht="43.5" hidden="1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13"/>
        <v>110</v>
      </c>
      <c r="P3450">
        <f t="shared" si="214"/>
        <v>51.22</v>
      </c>
      <c r="Q3450" s="12" t="s">
        <v>8315</v>
      </c>
      <c r="R3450" t="s">
        <v>8316</v>
      </c>
      <c r="S3450" s="15">
        <f t="shared" si="215"/>
        <v>41960.119085648148</v>
      </c>
      <c r="T3450" s="15">
        <f t="shared" si="216"/>
        <v>41990.119085648148</v>
      </c>
    </row>
    <row r="3451" spans="1:20" ht="43.5" hidden="1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13"/>
        <v>171</v>
      </c>
      <c r="P3451">
        <f t="shared" si="214"/>
        <v>68.25</v>
      </c>
      <c r="Q3451" s="12" t="s">
        <v>8315</v>
      </c>
      <c r="R3451" t="s">
        <v>8316</v>
      </c>
      <c r="S3451" s="15">
        <f t="shared" si="215"/>
        <v>42532.052523148144</v>
      </c>
      <c r="T3451" s="15">
        <f t="shared" si="216"/>
        <v>42560.166666666672</v>
      </c>
    </row>
    <row r="3452" spans="1:20" ht="43.5" hidden="1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13"/>
        <v>152</v>
      </c>
      <c r="P3452">
        <f t="shared" si="214"/>
        <v>19.489999999999998</v>
      </c>
      <c r="Q3452" s="12" t="s">
        <v>8315</v>
      </c>
      <c r="R3452" t="s">
        <v>8316</v>
      </c>
      <c r="S3452" s="15">
        <f t="shared" si="215"/>
        <v>42036.704525462963</v>
      </c>
      <c r="T3452" s="15">
        <f t="shared" si="216"/>
        <v>42096.662858796291</v>
      </c>
    </row>
    <row r="3453" spans="1:20" ht="43.5" hidden="1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13"/>
        <v>101</v>
      </c>
      <c r="P3453">
        <f t="shared" si="214"/>
        <v>41.13</v>
      </c>
      <c r="Q3453" s="12" t="s">
        <v>8315</v>
      </c>
      <c r="R3453" t="s">
        <v>8316</v>
      </c>
      <c r="S3453" s="15">
        <f t="shared" si="215"/>
        <v>42088.723692129628</v>
      </c>
      <c r="T3453" s="15">
        <f t="shared" si="216"/>
        <v>42115.723692129628</v>
      </c>
    </row>
    <row r="3454" spans="1:20" ht="43.5" hidden="1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13"/>
        <v>153</v>
      </c>
      <c r="P3454">
        <f t="shared" si="214"/>
        <v>41.41</v>
      </c>
      <c r="Q3454" s="12" t="s">
        <v>8315</v>
      </c>
      <c r="R3454" t="s">
        <v>8316</v>
      </c>
      <c r="S3454" s="15">
        <f t="shared" si="215"/>
        <v>41820.639189814814</v>
      </c>
      <c r="T3454" s="15">
        <f t="shared" si="216"/>
        <v>41843.165972222225</v>
      </c>
    </row>
    <row r="3455" spans="1:20" ht="43.5" hidden="1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13"/>
        <v>128</v>
      </c>
      <c r="P3455">
        <f t="shared" si="214"/>
        <v>27.5</v>
      </c>
      <c r="Q3455" s="12" t="s">
        <v>8315</v>
      </c>
      <c r="R3455" t="s">
        <v>8316</v>
      </c>
      <c r="S3455" s="15">
        <f t="shared" si="215"/>
        <v>42535.97865740741</v>
      </c>
      <c r="T3455" s="15">
        <f t="shared" si="216"/>
        <v>42595.97865740741</v>
      </c>
    </row>
    <row r="3456" spans="1:20" ht="58" hidden="1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13"/>
        <v>101</v>
      </c>
      <c r="P3456">
        <f t="shared" si="214"/>
        <v>33.57</v>
      </c>
      <c r="Q3456" s="12" t="s">
        <v>8315</v>
      </c>
      <c r="R3456" t="s">
        <v>8316</v>
      </c>
      <c r="S3456" s="15">
        <f t="shared" si="215"/>
        <v>41821.698599537034</v>
      </c>
      <c r="T3456" s="15">
        <f t="shared" si="216"/>
        <v>41851.698599537034</v>
      </c>
    </row>
    <row r="3457" spans="1:20" ht="58" hidden="1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13"/>
        <v>101</v>
      </c>
      <c r="P3457">
        <f t="shared" si="214"/>
        <v>145.87</v>
      </c>
      <c r="Q3457" s="12" t="s">
        <v>8315</v>
      </c>
      <c r="R3457" t="s">
        <v>8316</v>
      </c>
      <c r="S3457" s="15">
        <f t="shared" si="215"/>
        <v>42626.7503125</v>
      </c>
      <c r="T3457" s="15">
        <f t="shared" si="216"/>
        <v>42656.7503125</v>
      </c>
    </row>
    <row r="3458" spans="1:20" ht="43.5" hidden="1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17">ROUND(E3458/D3458*100, 0)</f>
        <v>191</v>
      </c>
      <c r="P3458">
        <f t="shared" si="214"/>
        <v>358.69</v>
      </c>
      <c r="Q3458" s="12" t="s">
        <v>8315</v>
      </c>
      <c r="R3458" t="s">
        <v>8316</v>
      </c>
      <c r="S3458" s="15">
        <f t="shared" si="215"/>
        <v>41821.205636574072</v>
      </c>
      <c r="T3458" s="15">
        <f t="shared" si="216"/>
        <v>41852.290972222225</v>
      </c>
    </row>
    <row r="3459" spans="1:20" ht="29" hidden="1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17"/>
        <v>140</v>
      </c>
      <c r="P3459">
        <f t="shared" ref="P3459:P3522" si="218">IFERROR(ROUND(E3459/L3459, 2),0)</f>
        <v>50.98</v>
      </c>
      <c r="Q3459" s="12" t="s">
        <v>8315</v>
      </c>
      <c r="R3459" t="s">
        <v>8316</v>
      </c>
      <c r="S3459" s="15">
        <f t="shared" ref="S3459:S3522" si="219">(((J3459/60)/60)/24)+DATE(1970,1,1)</f>
        <v>42016.706678240742</v>
      </c>
      <c r="T3459" s="15">
        <f t="shared" ref="T3459:T3522" si="220">(((I3459/60)/60)/24)+DATE(1970,1,1)</f>
        <v>42047.249305555553</v>
      </c>
    </row>
    <row r="3460" spans="1:20" ht="43.5" hidden="1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17"/>
        <v>124</v>
      </c>
      <c r="P3460">
        <f t="shared" si="218"/>
        <v>45.04</v>
      </c>
      <c r="Q3460" s="12" t="s">
        <v>8315</v>
      </c>
      <c r="R3460" t="s">
        <v>8316</v>
      </c>
      <c r="S3460" s="15">
        <f t="shared" si="219"/>
        <v>42011.202581018515</v>
      </c>
      <c r="T3460" s="15">
        <f t="shared" si="220"/>
        <v>42038.185416666667</v>
      </c>
    </row>
    <row r="3461" spans="1:20" ht="58" hidden="1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17"/>
        <v>126</v>
      </c>
      <c r="P3461">
        <f t="shared" si="218"/>
        <v>17.53</v>
      </c>
      <c r="Q3461" s="12" t="s">
        <v>8315</v>
      </c>
      <c r="R3461" t="s">
        <v>8316</v>
      </c>
      <c r="S3461" s="15">
        <f t="shared" si="219"/>
        <v>42480.479861111111</v>
      </c>
      <c r="T3461" s="15">
        <f t="shared" si="220"/>
        <v>42510.479861111111</v>
      </c>
    </row>
    <row r="3462" spans="1:20" ht="43.5" hidden="1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17"/>
        <v>190</v>
      </c>
      <c r="P3462">
        <f t="shared" si="218"/>
        <v>50</v>
      </c>
      <c r="Q3462" s="12" t="s">
        <v>8315</v>
      </c>
      <c r="R3462" t="s">
        <v>8316</v>
      </c>
      <c r="S3462" s="15">
        <f t="shared" si="219"/>
        <v>41852.527222222219</v>
      </c>
      <c r="T3462" s="15">
        <f t="shared" si="220"/>
        <v>41866.527222222219</v>
      </c>
    </row>
    <row r="3463" spans="1:20" ht="58" hidden="1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17"/>
        <v>139</v>
      </c>
      <c r="P3463">
        <f t="shared" si="218"/>
        <v>57.92</v>
      </c>
      <c r="Q3463" s="12" t="s">
        <v>8315</v>
      </c>
      <c r="R3463" t="s">
        <v>8316</v>
      </c>
      <c r="S3463" s="15">
        <f t="shared" si="219"/>
        <v>42643.632858796293</v>
      </c>
      <c r="T3463" s="15">
        <f t="shared" si="220"/>
        <v>42672.125</v>
      </c>
    </row>
    <row r="3464" spans="1:20" ht="43.5" hidden="1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17"/>
        <v>202</v>
      </c>
      <c r="P3464">
        <f t="shared" si="218"/>
        <v>29.71</v>
      </c>
      <c r="Q3464" s="12" t="s">
        <v>8315</v>
      </c>
      <c r="R3464" t="s">
        <v>8316</v>
      </c>
      <c r="S3464" s="15">
        <f t="shared" si="219"/>
        <v>42179.898472222223</v>
      </c>
      <c r="T3464" s="15">
        <f t="shared" si="220"/>
        <v>42195.75</v>
      </c>
    </row>
    <row r="3465" spans="1:20" ht="43.5" hidden="1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17"/>
        <v>103</v>
      </c>
      <c r="P3465">
        <f t="shared" si="218"/>
        <v>90.68</v>
      </c>
      <c r="Q3465" s="12" t="s">
        <v>8315</v>
      </c>
      <c r="R3465" t="s">
        <v>8316</v>
      </c>
      <c r="S3465" s="15">
        <f t="shared" si="219"/>
        <v>42612.918807870374</v>
      </c>
      <c r="T3465" s="15">
        <f t="shared" si="220"/>
        <v>42654.165972222225</v>
      </c>
    </row>
    <row r="3466" spans="1:20" ht="58" hidden="1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17"/>
        <v>102</v>
      </c>
      <c r="P3466">
        <f t="shared" si="218"/>
        <v>55.01</v>
      </c>
      <c r="Q3466" s="12" t="s">
        <v>8315</v>
      </c>
      <c r="R3466" t="s">
        <v>8316</v>
      </c>
      <c r="S3466" s="15">
        <f t="shared" si="219"/>
        <v>42575.130057870367</v>
      </c>
      <c r="T3466" s="15">
        <f t="shared" si="220"/>
        <v>42605.130057870367</v>
      </c>
    </row>
    <row r="3467" spans="1:20" ht="43.5" hidden="1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17"/>
        <v>103</v>
      </c>
      <c r="P3467">
        <f t="shared" si="218"/>
        <v>57.22</v>
      </c>
      <c r="Q3467" s="12" t="s">
        <v>8315</v>
      </c>
      <c r="R3467" t="s">
        <v>8316</v>
      </c>
      <c r="S3467" s="15">
        <f t="shared" si="219"/>
        <v>42200.625833333332</v>
      </c>
      <c r="T3467" s="15">
        <f t="shared" si="220"/>
        <v>42225.666666666672</v>
      </c>
    </row>
    <row r="3468" spans="1:20" ht="43.5" hidden="1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17"/>
        <v>127</v>
      </c>
      <c r="P3468">
        <f t="shared" si="218"/>
        <v>72.95</v>
      </c>
      <c r="Q3468" s="12" t="s">
        <v>8315</v>
      </c>
      <c r="R3468" t="s">
        <v>8316</v>
      </c>
      <c r="S3468" s="15">
        <f t="shared" si="219"/>
        <v>42420.019097222219</v>
      </c>
      <c r="T3468" s="15">
        <f t="shared" si="220"/>
        <v>42479.977430555555</v>
      </c>
    </row>
    <row r="3469" spans="1:20" hidden="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17"/>
        <v>101</v>
      </c>
      <c r="P3469">
        <f t="shared" si="218"/>
        <v>64.47</v>
      </c>
      <c r="Q3469" s="12" t="s">
        <v>8315</v>
      </c>
      <c r="R3469" t="s">
        <v>8316</v>
      </c>
      <c r="S3469" s="15">
        <f t="shared" si="219"/>
        <v>42053.671666666662</v>
      </c>
      <c r="T3469" s="15">
        <f t="shared" si="220"/>
        <v>42083.630000000005</v>
      </c>
    </row>
    <row r="3470" spans="1:20" ht="43.5" hidden="1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17"/>
        <v>122</v>
      </c>
      <c r="P3470">
        <f t="shared" si="218"/>
        <v>716.35</v>
      </c>
      <c r="Q3470" s="12" t="s">
        <v>8315</v>
      </c>
      <c r="R3470" t="s">
        <v>8316</v>
      </c>
      <c r="S3470" s="15">
        <f t="shared" si="219"/>
        <v>42605.765381944439</v>
      </c>
      <c r="T3470" s="15">
        <f t="shared" si="220"/>
        <v>42634.125</v>
      </c>
    </row>
    <row r="3471" spans="1:20" ht="58" hidden="1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17"/>
        <v>113</v>
      </c>
      <c r="P3471">
        <f t="shared" si="218"/>
        <v>50.4</v>
      </c>
      <c r="Q3471" s="12" t="s">
        <v>8315</v>
      </c>
      <c r="R3471" t="s">
        <v>8316</v>
      </c>
      <c r="S3471" s="15">
        <f t="shared" si="219"/>
        <v>42458.641724537039</v>
      </c>
      <c r="T3471" s="15">
        <f t="shared" si="220"/>
        <v>42488.641724537039</v>
      </c>
    </row>
    <row r="3472" spans="1:20" ht="29" hidden="1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17"/>
        <v>150</v>
      </c>
      <c r="P3472">
        <f t="shared" si="218"/>
        <v>41.67</v>
      </c>
      <c r="Q3472" s="12" t="s">
        <v>8315</v>
      </c>
      <c r="R3472" t="s">
        <v>8316</v>
      </c>
      <c r="S3472" s="15">
        <f t="shared" si="219"/>
        <v>42529.022013888884</v>
      </c>
      <c r="T3472" s="15">
        <f t="shared" si="220"/>
        <v>42566.901388888888</v>
      </c>
    </row>
    <row r="3473" spans="1:20" ht="43.5" hidden="1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17"/>
        <v>215</v>
      </c>
      <c r="P3473">
        <f t="shared" si="218"/>
        <v>35.770000000000003</v>
      </c>
      <c r="Q3473" s="12" t="s">
        <v>8315</v>
      </c>
      <c r="R3473" t="s">
        <v>8316</v>
      </c>
      <c r="S3473" s="15">
        <f t="shared" si="219"/>
        <v>41841.820486111108</v>
      </c>
      <c r="T3473" s="15">
        <f t="shared" si="220"/>
        <v>41882.833333333336</v>
      </c>
    </row>
    <row r="3474" spans="1:20" ht="43.5" hidden="1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17"/>
        <v>102</v>
      </c>
      <c r="P3474">
        <f t="shared" si="218"/>
        <v>88.74</v>
      </c>
      <c r="Q3474" s="12" t="s">
        <v>8315</v>
      </c>
      <c r="R3474" t="s">
        <v>8316</v>
      </c>
      <c r="S3474" s="15">
        <f t="shared" si="219"/>
        <v>41928.170497685183</v>
      </c>
      <c r="T3474" s="15">
        <f t="shared" si="220"/>
        <v>41949.249305555553</v>
      </c>
    </row>
    <row r="3475" spans="1:20" ht="43.5" hidden="1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17"/>
        <v>100</v>
      </c>
      <c r="P3475">
        <f t="shared" si="218"/>
        <v>148.47999999999999</v>
      </c>
      <c r="Q3475" s="12" t="s">
        <v>8315</v>
      </c>
      <c r="R3475" t="s">
        <v>8316</v>
      </c>
      <c r="S3475" s="15">
        <f t="shared" si="219"/>
        <v>42062.834444444445</v>
      </c>
      <c r="T3475" s="15">
        <f t="shared" si="220"/>
        <v>42083.852083333331</v>
      </c>
    </row>
    <row r="3476" spans="1:20" ht="43.5" hidden="1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17"/>
        <v>101</v>
      </c>
      <c r="P3476">
        <f t="shared" si="218"/>
        <v>51.79</v>
      </c>
      <c r="Q3476" s="12" t="s">
        <v>8315</v>
      </c>
      <c r="R3476" t="s">
        <v>8316</v>
      </c>
      <c r="S3476" s="15">
        <f t="shared" si="219"/>
        <v>42541.501516203702</v>
      </c>
      <c r="T3476" s="15">
        <f t="shared" si="220"/>
        <v>42571.501516203702</v>
      </c>
    </row>
    <row r="3477" spans="1:20" ht="43.5" hidden="1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17"/>
        <v>113</v>
      </c>
      <c r="P3477">
        <f t="shared" si="218"/>
        <v>20</v>
      </c>
      <c r="Q3477" s="12" t="s">
        <v>8315</v>
      </c>
      <c r="R3477" t="s">
        <v>8316</v>
      </c>
      <c r="S3477" s="15">
        <f t="shared" si="219"/>
        <v>41918.880833333329</v>
      </c>
      <c r="T3477" s="15">
        <f t="shared" si="220"/>
        <v>41946</v>
      </c>
    </row>
    <row r="3478" spans="1:20" ht="58" hidden="1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17"/>
        <v>104</v>
      </c>
      <c r="P3478">
        <f t="shared" si="218"/>
        <v>52</v>
      </c>
      <c r="Q3478" s="12" t="s">
        <v>8315</v>
      </c>
      <c r="R3478" t="s">
        <v>8316</v>
      </c>
      <c r="S3478" s="15">
        <f t="shared" si="219"/>
        <v>41921.279976851853</v>
      </c>
      <c r="T3478" s="15">
        <f t="shared" si="220"/>
        <v>41939.125</v>
      </c>
    </row>
    <row r="3479" spans="1:20" ht="43.5" hidden="1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17"/>
        <v>115</v>
      </c>
      <c r="P3479">
        <f t="shared" si="218"/>
        <v>53.23</v>
      </c>
      <c r="Q3479" s="12" t="s">
        <v>8315</v>
      </c>
      <c r="R3479" t="s">
        <v>8316</v>
      </c>
      <c r="S3479" s="15">
        <f t="shared" si="219"/>
        <v>42128.736608796295</v>
      </c>
      <c r="T3479" s="15">
        <f t="shared" si="220"/>
        <v>42141.125</v>
      </c>
    </row>
    <row r="3480" spans="1:20" ht="43.5" hidden="1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17"/>
        <v>113</v>
      </c>
      <c r="P3480">
        <f t="shared" si="218"/>
        <v>39.6</v>
      </c>
      <c r="Q3480" s="12" t="s">
        <v>8315</v>
      </c>
      <c r="R3480" t="s">
        <v>8316</v>
      </c>
      <c r="S3480" s="15">
        <f t="shared" si="219"/>
        <v>42053.916921296302</v>
      </c>
      <c r="T3480" s="15">
        <f t="shared" si="220"/>
        <v>42079.875</v>
      </c>
    </row>
    <row r="3481" spans="1:20" ht="43.5" hidden="1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17"/>
        <v>128</v>
      </c>
      <c r="P3481">
        <f t="shared" si="218"/>
        <v>34.25</v>
      </c>
      <c r="Q3481" s="12" t="s">
        <v>8315</v>
      </c>
      <c r="R3481" t="s">
        <v>8316</v>
      </c>
      <c r="S3481" s="15">
        <f t="shared" si="219"/>
        <v>41781.855092592588</v>
      </c>
      <c r="T3481" s="15">
        <f t="shared" si="220"/>
        <v>41811.855092592588</v>
      </c>
    </row>
    <row r="3482" spans="1:20" ht="43.5" hidden="1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17"/>
        <v>143</v>
      </c>
      <c r="P3482">
        <f t="shared" si="218"/>
        <v>164.62</v>
      </c>
      <c r="Q3482" s="12" t="s">
        <v>8315</v>
      </c>
      <c r="R3482" t="s">
        <v>8316</v>
      </c>
      <c r="S3482" s="15">
        <f t="shared" si="219"/>
        <v>42171.317442129628</v>
      </c>
      <c r="T3482" s="15">
        <f t="shared" si="220"/>
        <v>42195.875</v>
      </c>
    </row>
    <row r="3483" spans="1:20" ht="43.5" hidden="1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17"/>
        <v>119</v>
      </c>
      <c r="P3483">
        <f t="shared" si="218"/>
        <v>125.05</v>
      </c>
      <c r="Q3483" s="12" t="s">
        <v>8315</v>
      </c>
      <c r="R3483" t="s">
        <v>8316</v>
      </c>
      <c r="S3483" s="15">
        <f t="shared" si="219"/>
        <v>41989.24754629629</v>
      </c>
      <c r="T3483" s="15">
        <f t="shared" si="220"/>
        <v>42006.24754629629</v>
      </c>
    </row>
    <row r="3484" spans="1:20" ht="43.5" hidden="1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17"/>
        <v>138</v>
      </c>
      <c r="P3484">
        <f t="shared" si="218"/>
        <v>51.88</v>
      </c>
      <c r="Q3484" s="12" t="s">
        <v>8315</v>
      </c>
      <c r="R3484" t="s">
        <v>8316</v>
      </c>
      <c r="S3484" s="15">
        <f t="shared" si="219"/>
        <v>41796.771597222221</v>
      </c>
      <c r="T3484" s="15">
        <f t="shared" si="220"/>
        <v>41826.771597222221</v>
      </c>
    </row>
    <row r="3485" spans="1:20" ht="43.5" hidden="1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17"/>
        <v>160</v>
      </c>
      <c r="P3485">
        <f t="shared" si="218"/>
        <v>40.29</v>
      </c>
      <c r="Q3485" s="12" t="s">
        <v>8315</v>
      </c>
      <c r="R3485" t="s">
        <v>8316</v>
      </c>
      <c r="S3485" s="15">
        <f t="shared" si="219"/>
        <v>41793.668761574074</v>
      </c>
      <c r="T3485" s="15">
        <f t="shared" si="220"/>
        <v>41823.668761574074</v>
      </c>
    </row>
    <row r="3486" spans="1:20" ht="58" hidden="1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17"/>
        <v>114</v>
      </c>
      <c r="P3486">
        <f t="shared" si="218"/>
        <v>64.91</v>
      </c>
      <c r="Q3486" s="12" t="s">
        <v>8315</v>
      </c>
      <c r="R3486" t="s">
        <v>8316</v>
      </c>
      <c r="S3486" s="15">
        <f t="shared" si="219"/>
        <v>42506.760405092587</v>
      </c>
      <c r="T3486" s="15">
        <f t="shared" si="220"/>
        <v>42536.760405092587</v>
      </c>
    </row>
    <row r="3487" spans="1:20" ht="43.5" hidden="1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17"/>
        <v>101</v>
      </c>
      <c r="P3487">
        <f t="shared" si="218"/>
        <v>55.33</v>
      </c>
      <c r="Q3487" s="12" t="s">
        <v>8315</v>
      </c>
      <c r="R3487" t="s">
        <v>8316</v>
      </c>
      <c r="S3487" s="15">
        <f t="shared" si="219"/>
        <v>42372.693055555559</v>
      </c>
      <c r="T3487" s="15">
        <f t="shared" si="220"/>
        <v>42402.693055555559</v>
      </c>
    </row>
    <row r="3488" spans="1:20" ht="43.5" hidden="1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17"/>
        <v>155</v>
      </c>
      <c r="P3488">
        <f t="shared" si="218"/>
        <v>83.14</v>
      </c>
      <c r="Q3488" s="12" t="s">
        <v>8315</v>
      </c>
      <c r="R3488" t="s">
        <v>8316</v>
      </c>
      <c r="S3488" s="15">
        <f t="shared" si="219"/>
        <v>42126.87501157407</v>
      </c>
      <c r="T3488" s="15">
        <f t="shared" si="220"/>
        <v>42158.290972222225</v>
      </c>
    </row>
    <row r="3489" spans="1:20" ht="43.5" hidden="1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17"/>
        <v>128</v>
      </c>
      <c r="P3489">
        <f t="shared" si="218"/>
        <v>38.71</v>
      </c>
      <c r="Q3489" s="12" t="s">
        <v>8315</v>
      </c>
      <c r="R3489" t="s">
        <v>8316</v>
      </c>
      <c r="S3489" s="15">
        <f t="shared" si="219"/>
        <v>42149.940416666665</v>
      </c>
      <c r="T3489" s="15">
        <f t="shared" si="220"/>
        <v>42179.940416666665</v>
      </c>
    </row>
    <row r="3490" spans="1:20" ht="58" hidden="1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17"/>
        <v>121</v>
      </c>
      <c r="P3490">
        <f t="shared" si="218"/>
        <v>125.38</v>
      </c>
      <c r="Q3490" s="12" t="s">
        <v>8315</v>
      </c>
      <c r="R3490" t="s">
        <v>8316</v>
      </c>
      <c r="S3490" s="15">
        <f t="shared" si="219"/>
        <v>42087.768055555556</v>
      </c>
      <c r="T3490" s="15">
        <f t="shared" si="220"/>
        <v>42111.666666666672</v>
      </c>
    </row>
    <row r="3491" spans="1:20" ht="43.5" hidden="1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17"/>
        <v>113</v>
      </c>
      <c r="P3491">
        <f t="shared" si="218"/>
        <v>78.260000000000005</v>
      </c>
      <c r="Q3491" s="12" t="s">
        <v>8315</v>
      </c>
      <c r="R3491" t="s">
        <v>8316</v>
      </c>
      <c r="S3491" s="15">
        <f t="shared" si="219"/>
        <v>41753.635775462964</v>
      </c>
      <c r="T3491" s="15">
        <f t="shared" si="220"/>
        <v>41783.875</v>
      </c>
    </row>
    <row r="3492" spans="1:20" ht="43.5" hidden="1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17"/>
        <v>128</v>
      </c>
      <c r="P3492">
        <f t="shared" si="218"/>
        <v>47.22</v>
      </c>
      <c r="Q3492" s="12" t="s">
        <v>8315</v>
      </c>
      <c r="R3492" t="s">
        <v>8316</v>
      </c>
      <c r="S3492" s="15">
        <f t="shared" si="219"/>
        <v>42443.802361111113</v>
      </c>
      <c r="T3492" s="15">
        <f t="shared" si="220"/>
        <v>42473.802361111113</v>
      </c>
    </row>
    <row r="3493" spans="1:20" ht="58" hidden="1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17"/>
        <v>158</v>
      </c>
      <c r="P3493">
        <f t="shared" si="218"/>
        <v>79.099999999999994</v>
      </c>
      <c r="Q3493" s="12" t="s">
        <v>8315</v>
      </c>
      <c r="R3493" t="s">
        <v>8316</v>
      </c>
      <c r="S3493" s="15">
        <f t="shared" si="219"/>
        <v>42121.249814814815</v>
      </c>
      <c r="T3493" s="15">
        <f t="shared" si="220"/>
        <v>42142.249814814815</v>
      </c>
    </row>
    <row r="3494" spans="1:20" ht="43.5" hidden="1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17"/>
        <v>105</v>
      </c>
      <c r="P3494">
        <f t="shared" si="218"/>
        <v>114.29</v>
      </c>
      <c r="Q3494" s="12" t="s">
        <v>8315</v>
      </c>
      <c r="R3494" t="s">
        <v>8316</v>
      </c>
      <c r="S3494" s="15">
        <f t="shared" si="219"/>
        <v>42268.009224537032</v>
      </c>
      <c r="T3494" s="15">
        <f t="shared" si="220"/>
        <v>42303.009224537032</v>
      </c>
    </row>
    <row r="3495" spans="1:20" ht="43.5" hidden="1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17"/>
        <v>100</v>
      </c>
      <c r="P3495">
        <f t="shared" si="218"/>
        <v>51.72</v>
      </c>
      <c r="Q3495" s="12" t="s">
        <v>8315</v>
      </c>
      <c r="R3495" t="s">
        <v>8316</v>
      </c>
      <c r="S3495" s="15">
        <f t="shared" si="219"/>
        <v>41848.866157407407</v>
      </c>
      <c r="T3495" s="15">
        <f t="shared" si="220"/>
        <v>41868.21597222222</v>
      </c>
    </row>
    <row r="3496" spans="1:20" ht="43.5" hidden="1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17"/>
        <v>100</v>
      </c>
      <c r="P3496">
        <f t="shared" si="218"/>
        <v>30.77</v>
      </c>
      <c r="Q3496" s="12" t="s">
        <v>8315</v>
      </c>
      <c r="R3496" t="s">
        <v>8316</v>
      </c>
      <c r="S3496" s="15">
        <f t="shared" si="219"/>
        <v>42689.214988425927</v>
      </c>
      <c r="T3496" s="15">
        <f t="shared" si="220"/>
        <v>42700.25</v>
      </c>
    </row>
    <row r="3497" spans="1:20" ht="43.5" hidden="1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17"/>
        <v>107</v>
      </c>
      <c r="P3497">
        <f t="shared" si="218"/>
        <v>74.209999999999994</v>
      </c>
      <c r="Q3497" s="12" t="s">
        <v>8315</v>
      </c>
      <c r="R3497" t="s">
        <v>8316</v>
      </c>
      <c r="S3497" s="15">
        <f t="shared" si="219"/>
        <v>41915.762835648151</v>
      </c>
      <c r="T3497" s="15">
        <f t="shared" si="220"/>
        <v>41944.720833333333</v>
      </c>
    </row>
    <row r="3498" spans="1:20" ht="58" hidden="1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17"/>
        <v>124</v>
      </c>
      <c r="P3498">
        <f t="shared" si="218"/>
        <v>47.85</v>
      </c>
      <c r="Q3498" s="12" t="s">
        <v>8315</v>
      </c>
      <c r="R3498" t="s">
        <v>8316</v>
      </c>
      <c r="S3498" s="15">
        <f t="shared" si="219"/>
        <v>42584.846828703703</v>
      </c>
      <c r="T3498" s="15">
        <f t="shared" si="220"/>
        <v>42624.846828703703</v>
      </c>
    </row>
    <row r="3499" spans="1:20" ht="58" hidden="1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17"/>
        <v>109</v>
      </c>
      <c r="P3499">
        <f t="shared" si="218"/>
        <v>34.409999999999997</v>
      </c>
      <c r="Q3499" s="12" t="s">
        <v>8315</v>
      </c>
      <c r="R3499" t="s">
        <v>8316</v>
      </c>
      <c r="S3499" s="15">
        <f t="shared" si="219"/>
        <v>42511.741944444439</v>
      </c>
      <c r="T3499" s="15">
        <f t="shared" si="220"/>
        <v>42523.916666666672</v>
      </c>
    </row>
    <row r="3500" spans="1:20" ht="58" hidden="1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17"/>
        <v>102</v>
      </c>
      <c r="P3500">
        <f t="shared" si="218"/>
        <v>40.24</v>
      </c>
      <c r="Q3500" s="12" t="s">
        <v>8315</v>
      </c>
      <c r="R3500" t="s">
        <v>8316</v>
      </c>
      <c r="S3500" s="15">
        <f t="shared" si="219"/>
        <v>42459.15861111111</v>
      </c>
      <c r="T3500" s="15">
        <f t="shared" si="220"/>
        <v>42518.905555555553</v>
      </c>
    </row>
    <row r="3501" spans="1:20" ht="43.5" hidden="1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17"/>
        <v>106</v>
      </c>
      <c r="P3501">
        <f t="shared" si="218"/>
        <v>60.29</v>
      </c>
      <c r="Q3501" s="12" t="s">
        <v>8315</v>
      </c>
      <c r="R3501" t="s">
        <v>8316</v>
      </c>
      <c r="S3501" s="15">
        <f t="shared" si="219"/>
        <v>42132.036168981482</v>
      </c>
      <c r="T3501" s="15">
        <f t="shared" si="220"/>
        <v>42186.290972222225</v>
      </c>
    </row>
    <row r="3502" spans="1:20" ht="58" hidden="1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17"/>
        <v>106</v>
      </c>
      <c r="P3502">
        <f t="shared" si="218"/>
        <v>25.31</v>
      </c>
      <c r="Q3502" s="12" t="s">
        <v>8315</v>
      </c>
      <c r="R3502" t="s">
        <v>8316</v>
      </c>
      <c r="S3502" s="15">
        <f t="shared" si="219"/>
        <v>42419.91942129629</v>
      </c>
      <c r="T3502" s="15">
        <f t="shared" si="220"/>
        <v>42436.207638888889</v>
      </c>
    </row>
    <row r="3503" spans="1:20" ht="43.5" hidden="1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17"/>
        <v>101</v>
      </c>
      <c r="P3503">
        <f t="shared" si="218"/>
        <v>35.950000000000003</v>
      </c>
      <c r="Q3503" s="12" t="s">
        <v>8315</v>
      </c>
      <c r="R3503" t="s">
        <v>8316</v>
      </c>
      <c r="S3503" s="15">
        <f t="shared" si="219"/>
        <v>42233.763831018514</v>
      </c>
      <c r="T3503" s="15">
        <f t="shared" si="220"/>
        <v>42258.763831018514</v>
      </c>
    </row>
    <row r="3504" spans="1:20" ht="43.5" hidden="1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17"/>
        <v>105</v>
      </c>
      <c r="P3504">
        <f t="shared" si="218"/>
        <v>136</v>
      </c>
      <c r="Q3504" s="12" t="s">
        <v>8315</v>
      </c>
      <c r="R3504" t="s">
        <v>8316</v>
      </c>
      <c r="S3504" s="15">
        <f t="shared" si="219"/>
        <v>42430.839398148149</v>
      </c>
      <c r="T3504" s="15">
        <f t="shared" si="220"/>
        <v>42445.165972222225</v>
      </c>
    </row>
    <row r="3505" spans="1:20" ht="43.5" hidden="1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17"/>
        <v>108</v>
      </c>
      <c r="P3505">
        <f t="shared" si="218"/>
        <v>70.760000000000005</v>
      </c>
      <c r="Q3505" s="12" t="s">
        <v>8315</v>
      </c>
      <c r="R3505" t="s">
        <v>8316</v>
      </c>
      <c r="S3505" s="15">
        <f t="shared" si="219"/>
        <v>42545.478333333333</v>
      </c>
      <c r="T3505" s="15">
        <f t="shared" si="220"/>
        <v>42575.478333333333</v>
      </c>
    </row>
    <row r="3506" spans="1:20" ht="43.5" hidden="1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17"/>
        <v>100</v>
      </c>
      <c r="P3506">
        <f t="shared" si="218"/>
        <v>125</v>
      </c>
      <c r="Q3506" s="12" t="s">
        <v>8315</v>
      </c>
      <c r="R3506" t="s">
        <v>8316</v>
      </c>
      <c r="S3506" s="15">
        <f t="shared" si="219"/>
        <v>42297.748738425929</v>
      </c>
      <c r="T3506" s="15">
        <f t="shared" si="220"/>
        <v>42327.790405092594</v>
      </c>
    </row>
    <row r="3507" spans="1:20" ht="87" hidden="1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17"/>
        <v>104</v>
      </c>
      <c r="P3507">
        <f t="shared" si="218"/>
        <v>66.510000000000005</v>
      </c>
      <c r="Q3507" s="12" t="s">
        <v>8315</v>
      </c>
      <c r="R3507" t="s">
        <v>8316</v>
      </c>
      <c r="S3507" s="15">
        <f t="shared" si="219"/>
        <v>41760.935706018521</v>
      </c>
      <c r="T3507" s="15">
        <f t="shared" si="220"/>
        <v>41772.166666666664</v>
      </c>
    </row>
    <row r="3508" spans="1:20" ht="43.5" hidden="1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17"/>
        <v>102</v>
      </c>
      <c r="P3508">
        <f t="shared" si="218"/>
        <v>105</v>
      </c>
      <c r="Q3508" s="12" t="s">
        <v>8315</v>
      </c>
      <c r="R3508" t="s">
        <v>8316</v>
      </c>
      <c r="S3508" s="15">
        <f t="shared" si="219"/>
        <v>41829.734259259261</v>
      </c>
      <c r="T3508" s="15">
        <f t="shared" si="220"/>
        <v>41874.734259259261</v>
      </c>
    </row>
    <row r="3509" spans="1:20" ht="43.5" hidden="1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17"/>
        <v>104</v>
      </c>
      <c r="P3509">
        <f t="shared" si="218"/>
        <v>145</v>
      </c>
      <c r="Q3509" s="12" t="s">
        <v>8315</v>
      </c>
      <c r="R3509" t="s">
        <v>8316</v>
      </c>
      <c r="S3509" s="15">
        <f t="shared" si="219"/>
        <v>42491.92288194444</v>
      </c>
      <c r="T3509" s="15">
        <f t="shared" si="220"/>
        <v>42521.92288194444</v>
      </c>
    </row>
    <row r="3510" spans="1:20" ht="43.5" hidden="1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17"/>
        <v>180</v>
      </c>
      <c r="P3510">
        <f t="shared" si="218"/>
        <v>12</v>
      </c>
      <c r="Q3510" s="12" t="s">
        <v>8315</v>
      </c>
      <c r="R3510" t="s">
        <v>8316</v>
      </c>
      <c r="S3510" s="15">
        <f t="shared" si="219"/>
        <v>42477.729780092588</v>
      </c>
      <c r="T3510" s="15">
        <f t="shared" si="220"/>
        <v>42500.875</v>
      </c>
    </row>
    <row r="3511" spans="1:20" ht="43.5" hidden="1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17"/>
        <v>106</v>
      </c>
      <c r="P3511">
        <f t="shared" si="218"/>
        <v>96.67</v>
      </c>
      <c r="Q3511" s="12" t="s">
        <v>8315</v>
      </c>
      <c r="R3511" t="s">
        <v>8316</v>
      </c>
      <c r="S3511" s="15">
        <f t="shared" si="219"/>
        <v>41950.859560185185</v>
      </c>
      <c r="T3511" s="15">
        <f t="shared" si="220"/>
        <v>41964.204861111109</v>
      </c>
    </row>
    <row r="3512" spans="1:20" ht="58" hidden="1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17"/>
        <v>101</v>
      </c>
      <c r="P3512">
        <f t="shared" si="218"/>
        <v>60.33</v>
      </c>
      <c r="Q3512" s="12" t="s">
        <v>8315</v>
      </c>
      <c r="R3512" t="s">
        <v>8316</v>
      </c>
      <c r="S3512" s="15">
        <f t="shared" si="219"/>
        <v>41802.62090277778</v>
      </c>
      <c r="T3512" s="15">
        <f t="shared" si="220"/>
        <v>41822.62090277778</v>
      </c>
    </row>
    <row r="3513" spans="1:20" ht="43.5" hidden="1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17"/>
        <v>101</v>
      </c>
      <c r="P3513">
        <f t="shared" si="218"/>
        <v>79.89</v>
      </c>
      <c r="Q3513" s="12" t="s">
        <v>8315</v>
      </c>
      <c r="R3513" t="s">
        <v>8316</v>
      </c>
      <c r="S3513" s="15">
        <f t="shared" si="219"/>
        <v>41927.873784722222</v>
      </c>
      <c r="T3513" s="15">
        <f t="shared" si="220"/>
        <v>41950.770833333336</v>
      </c>
    </row>
    <row r="3514" spans="1:20" ht="43.5" hidden="1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17"/>
        <v>100</v>
      </c>
      <c r="P3514">
        <f t="shared" si="218"/>
        <v>58.82</v>
      </c>
      <c r="Q3514" s="12" t="s">
        <v>8315</v>
      </c>
      <c r="R3514" t="s">
        <v>8316</v>
      </c>
      <c r="S3514" s="15">
        <f t="shared" si="219"/>
        <v>42057.536944444444</v>
      </c>
      <c r="T3514" s="15">
        <f t="shared" si="220"/>
        <v>42117.49527777778</v>
      </c>
    </row>
    <row r="3515" spans="1:20" ht="43.5" hidden="1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17"/>
        <v>118</v>
      </c>
      <c r="P3515">
        <f t="shared" si="218"/>
        <v>75.34</v>
      </c>
      <c r="Q3515" s="12" t="s">
        <v>8315</v>
      </c>
      <c r="R3515" t="s">
        <v>8316</v>
      </c>
      <c r="S3515" s="15">
        <f t="shared" si="219"/>
        <v>41781.096203703702</v>
      </c>
      <c r="T3515" s="15">
        <f t="shared" si="220"/>
        <v>41794.207638888889</v>
      </c>
    </row>
    <row r="3516" spans="1:20" ht="43.5" hidden="1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17"/>
        <v>110</v>
      </c>
      <c r="P3516">
        <f t="shared" si="218"/>
        <v>55</v>
      </c>
      <c r="Q3516" s="12" t="s">
        <v>8315</v>
      </c>
      <c r="R3516" t="s">
        <v>8316</v>
      </c>
      <c r="S3516" s="15">
        <f t="shared" si="219"/>
        <v>42020.846666666665</v>
      </c>
      <c r="T3516" s="15">
        <f t="shared" si="220"/>
        <v>42037.207638888889</v>
      </c>
    </row>
    <row r="3517" spans="1:20" ht="43.5" hidden="1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17"/>
        <v>103</v>
      </c>
      <c r="P3517">
        <f t="shared" si="218"/>
        <v>66.959999999999994</v>
      </c>
      <c r="Q3517" s="12" t="s">
        <v>8315</v>
      </c>
      <c r="R3517" t="s">
        <v>8316</v>
      </c>
      <c r="S3517" s="15">
        <f t="shared" si="219"/>
        <v>42125.772812499999</v>
      </c>
      <c r="T3517" s="15">
        <f t="shared" si="220"/>
        <v>42155.772812499999</v>
      </c>
    </row>
    <row r="3518" spans="1:20" ht="43.5" hidden="1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17"/>
        <v>100</v>
      </c>
      <c r="P3518">
        <f t="shared" si="218"/>
        <v>227.27</v>
      </c>
      <c r="Q3518" s="12" t="s">
        <v>8315</v>
      </c>
      <c r="R3518" t="s">
        <v>8316</v>
      </c>
      <c r="S3518" s="15">
        <f t="shared" si="219"/>
        <v>41856.010069444441</v>
      </c>
      <c r="T3518" s="15">
        <f t="shared" si="220"/>
        <v>41890.125</v>
      </c>
    </row>
    <row r="3519" spans="1:20" ht="43.5" hidden="1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17"/>
        <v>100</v>
      </c>
      <c r="P3519">
        <f t="shared" si="218"/>
        <v>307.69</v>
      </c>
      <c r="Q3519" s="12" t="s">
        <v>8315</v>
      </c>
      <c r="R3519" t="s">
        <v>8316</v>
      </c>
      <c r="S3519" s="15">
        <f t="shared" si="219"/>
        <v>41794.817523148151</v>
      </c>
      <c r="T3519" s="15">
        <f t="shared" si="220"/>
        <v>41824.458333333336</v>
      </c>
    </row>
    <row r="3520" spans="1:20" ht="43.5" hidden="1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17"/>
        <v>110</v>
      </c>
      <c r="P3520">
        <f t="shared" si="218"/>
        <v>50.02</v>
      </c>
      <c r="Q3520" s="12" t="s">
        <v>8315</v>
      </c>
      <c r="R3520" t="s">
        <v>8316</v>
      </c>
      <c r="S3520" s="15">
        <f t="shared" si="219"/>
        <v>41893.783553240741</v>
      </c>
      <c r="T3520" s="15">
        <f t="shared" si="220"/>
        <v>41914.597916666666</v>
      </c>
    </row>
    <row r="3521" spans="1:20" ht="43.5" hidden="1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17"/>
        <v>101</v>
      </c>
      <c r="P3521">
        <f t="shared" si="218"/>
        <v>72.39</v>
      </c>
      <c r="Q3521" s="12" t="s">
        <v>8315</v>
      </c>
      <c r="R3521" t="s">
        <v>8316</v>
      </c>
      <c r="S3521" s="15">
        <f t="shared" si="219"/>
        <v>42037.598958333328</v>
      </c>
      <c r="T3521" s="15">
        <f t="shared" si="220"/>
        <v>42067.598958333328</v>
      </c>
    </row>
    <row r="3522" spans="1:20" ht="43.5" hidden="1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21">ROUND(E3522/D3522*100, 0)</f>
        <v>101</v>
      </c>
      <c r="P3522">
        <f t="shared" si="218"/>
        <v>95.95</v>
      </c>
      <c r="Q3522" s="12" t="s">
        <v>8315</v>
      </c>
      <c r="R3522" t="s">
        <v>8316</v>
      </c>
      <c r="S3522" s="15">
        <f t="shared" si="219"/>
        <v>42227.824212962965</v>
      </c>
      <c r="T3522" s="15">
        <f t="shared" si="220"/>
        <v>42253.57430555555</v>
      </c>
    </row>
    <row r="3523" spans="1:20" ht="58" hidden="1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21"/>
        <v>169</v>
      </c>
      <c r="P3523">
        <f t="shared" ref="P3523:P3586" si="222">IFERROR(ROUND(E3523/L3523, 2),0)</f>
        <v>45.62</v>
      </c>
      <c r="Q3523" s="12" t="s">
        <v>8315</v>
      </c>
      <c r="R3523" t="s">
        <v>8316</v>
      </c>
      <c r="S3523" s="15">
        <f t="shared" ref="S3523:S3586" si="223">(((J3523/60)/60)/24)+DATE(1970,1,1)</f>
        <v>41881.361342592594</v>
      </c>
      <c r="T3523" s="15">
        <f t="shared" ref="T3523:T3586" si="224">(((I3523/60)/60)/24)+DATE(1970,1,1)</f>
        <v>41911.361342592594</v>
      </c>
    </row>
    <row r="3524" spans="1:20" ht="43.5" hidden="1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21"/>
        <v>100</v>
      </c>
      <c r="P3524">
        <f t="shared" si="222"/>
        <v>41.03</v>
      </c>
      <c r="Q3524" s="12" t="s">
        <v>8315</v>
      </c>
      <c r="R3524" t="s">
        <v>8316</v>
      </c>
      <c r="S3524" s="15">
        <f t="shared" si="223"/>
        <v>42234.789884259255</v>
      </c>
      <c r="T3524" s="15">
        <f t="shared" si="224"/>
        <v>42262.420833333337</v>
      </c>
    </row>
    <row r="3525" spans="1:20" ht="43.5" hidden="1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21"/>
        <v>114</v>
      </c>
      <c r="P3525">
        <f t="shared" si="222"/>
        <v>56.83</v>
      </c>
      <c r="Q3525" s="12" t="s">
        <v>8315</v>
      </c>
      <c r="R3525" t="s">
        <v>8316</v>
      </c>
      <c r="S3525" s="15">
        <f t="shared" si="223"/>
        <v>42581.397546296299</v>
      </c>
      <c r="T3525" s="15">
        <f t="shared" si="224"/>
        <v>42638.958333333328</v>
      </c>
    </row>
    <row r="3526" spans="1:20" ht="58" hidden="1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21"/>
        <v>102</v>
      </c>
      <c r="P3526">
        <f t="shared" si="222"/>
        <v>137.24</v>
      </c>
      <c r="Q3526" s="12" t="s">
        <v>8315</v>
      </c>
      <c r="R3526" t="s">
        <v>8316</v>
      </c>
      <c r="S3526" s="15">
        <f t="shared" si="223"/>
        <v>41880.76357638889</v>
      </c>
      <c r="T3526" s="15">
        <f t="shared" si="224"/>
        <v>41895.166666666664</v>
      </c>
    </row>
    <row r="3527" spans="1:20" ht="43.5" hidden="1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21"/>
        <v>106</v>
      </c>
      <c r="P3527">
        <f t="shared" si="222"/>
        <v>75.709999999999994</v>
      </c>
      <c r="Q3527" s="12" t="s">
        <v>8315</v>
      </c>
      <c r="R3527" t="s">
        <v>8316</v>
      </c>
      <c r="S3527" s="15">
        <f t="shared" si="223"/>
        <v>42214.6956712963</v>
      </c>
      <c r="T3527" s="15">
        <f t="shared" si="224"/>
        <v>42225.666666666672</v>
      </c>
    </row>
    <row r="3528" spans="1:20" ht="43.5" hidden="1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21"/>
        <v>102</v>
      </c>
      <c r="P3528">
        <f t="shared" si="222"/>
        <v>99</v>
      </c>
      <c r="Q3528" s="12" t="s">
        <v>8315</v>
      </c>
      <c r="R3528" t="s">
        <v>8316</v>
      </c>
      <c r="S3528" s="15">
        <f t="shared" si="223"/>
        <v>42460.335312499999</v>
      </c>
      <c r="T3528" s="15">
        <f t="shared" si="224"/>
        <v>42488.249305555553</v>
      </c>
    </row>
    <row r="3529" spans="1:20" ht="43.5" hidden="1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21"/>
        <v>117</v>
      </c>
      <c r="P3529">
        <f t="shared" si="222"/>
        <v>81.569999999999993</v>
      </c>
      <c r="Q3529" s="12" t="s">
        <v>8315</v>
      </c>
      <c r="R3529" t="s">
        <v>8316</v>
      </c>
      <c r="S3529" s="15">
        <f t="shared" si="223"/>
        <v>42167.023206018523</v>
      </c>
      <c r="T3529" s="15">
        <f t="shared" si="224"/>
        <v>42196.165972222225</v>
      </c>
    </row>
    <row r="3530" spans="1:20" ht="43.5" hidden="1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21"/>
        <v>101</v>
      </c>
      <c r="P3530">
        <f t="shared" si="222"/>
        <v>45.11</v>
      </c>
      <c r="Q3530" s="12" t="s">
        <v>8315</v>
      </c>
      <c r="R3530" t="s">
        <v>8316</v>
      </c>
      <c r="S3530" s="15">
        <f t="shared" si="223"/>
        <v>42733.50136574074</v>
      </c>
      <c r="T3530" s="15">
        <f t="shared" si="224"/>
        <v>42753.50136574074</v>
      </c>
    </row>
    <row r="3531" spans="1:20" ht="58" hidden="1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21"/>
        <v>132</v>
      </c>
      <c r="P3531">
        <f t="shared" si="222"/>
        <v>36.67</v>
      </c>
      <c r="Q3531" s="12" t="s">
        <v>8315</v>
      </c>
      <c r="R3531" t="s">
        <v>8316</v>
      </c>
      <c r="S3531" s="15">
        <f t="shared" si="223"/>
        <v>42177.761782407411</v>
      </c>
      <c r="T3531" s="15">
        <f t="shared" si="224"/>
        <v>42198.041666666672</v>
      </c>
    </row>
    <row r="3532" spans="1:20" ht="43.5" hidden="1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21"/>
        <v>100</v>
      </c>
      <c r="P3532">
        <f t="shared" si="222"/>
        <v>125</v>
      </c>
      <c r="Q3532" s="12" t="s">
        <v>8315</v>
      </c>
      <c r="R3532" t="s">
        <v>8316</v>
      </c>
      <c r="S3532" s="15">
        <f t="shared" si="223"/>
        <v>42442.623344907406</v>
      </c>
      <c r="T3532" s="15">
        <f t="shared" si="224"/>
        <v>42470.833333333328</v>
      </c>
    </row>
    <row r="3533" spans="1:20" hidden="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21"/>
        <v>128</v>
      </c>
      <c r="P3533">
        <f t="shared" si="222"/>
        <v>49.23</v>
      </c>
      <c r="Q3533" s="12" t="s">
        <v>8315</v>
      </c>
      <c r="R3533" t="s">
        <v>8316</v>
      </c>
      <c r="S3533" s="15">
        <f t="shared" si="223"/>
        <v>42521.654328703706</v>
      </c>
      <c r="T3533" s="15">
        <f t="shared" si="224"/>
        <v>42551.654328703706</v>
      </c>
    </row>
    <row r="3534" spans="1:20" ht="58" hidden="1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21"/>
        <v>119</v>
      </c>
      <c r="P3534">
        <f t="shared" si="222"/>
        <v>42.3</v>
      </c>
      <c r="Q3534" s="12" t="s">
        <v>8315</v>
      </c>
      <c r="R3534" t="s">
        <v>8316</v>
      </c>
      <c r="S3534" s="15">
        <f t="shared" si="223"/>
        <v>41884.599849537037</v>
      </c>
      <c r="T3534" s="15">
        <f t="shared" si="224"/>
        <v>41900.165972222225</v>
      </c>
    </row>
    <row r="3535" spans="1:20" ht="58" hidden="1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21"/>
        <v>126</v>
      </c>
      <c r="P3535">
        <f t="shared" si="222"/>
        <v>78.88</v>
      </c>
      <c r="Q3535" s="12" t="s">
        <v>8315</v>
      </c>
      <c r="R3535" t="s">
        <v>8316</v>
      </c>
      <c r="S3535" s="15">
        <f t="shared" si="223"/>
        <v>42289.761192129634</v>
      </c>
      <c r="T3535" s="15">
        <f t="shared" si="224"/>
        <v>42319.802858796291</v>
      </c>
    </row>
    <row r="3536" spans="1:20" ht="43.5" hidden="1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21"/>
        <v>156</v>
      </c>
      <c r="P3536">
        <f t="shared" si="222"/>
        <v>38.28</v>
      </c>
      <c r="Q3536" s="12" t="s">
        <v>8315</v>
      </c>
      <c r="R3536" t="s">
        <v>8316</v>
      </c>
      <c r="S3536" s="15">
        <f t="shared" si="223"/>
        <v>42243.6252662037</v>
      </c>
      <c r="T3536" s="15">
        <f t="shared" si="224"/>
        <v>42278.6252662037</v>
      </c>
    </row>
    <row r="3537" spans="1:20" ht="43.5" hidden="1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21"/>
        <v>103</v>
      </c>
      <c r="P3537">
        <f t="shared" si="222"/>
        <v>44.85</v>
      </c>
      <c r="Q3537" s="12" t="s">
        <v>8315</v>
      </c>
      <c r="R3537" t="s">
        <v>8316</v>
      </c>
      <c r="S3537" s="15">
        <f t="shared" si="223"/>
        <v>42248.640162037031</v>
      </c>
      <c r="T3537" s="15">
        <f t="shared" si="224"/>
        <v>42279.75</v>
      </c>
    </row>
    <row r="3538" spans="1:20" ht="43.5" hidden="1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21"/>
        <v>153</v>
      </c>
      <c r="P3538">
        <f t="shared" si="222"/>
        <v>13.53</v>
      </c>
      <c r="Q3538" s="12" t="s">
        <v>8315</v>
      </c>
      <c r="R3538" t="s">
        <v>8316</v>
      </c>
      <c r="S3538" s="15">
        <f t="shared" si="223"/>
        <v>42328.727141203708</v>
      </c>
      <c r="T3538" s="15">
        <f t="shared" si="224"/>
        <v>42358.499305555553</v>
      </c>
    </row>
    <row r="3539" spans="1:20" ht="58" hidden="1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21"/>
        <v>180</v>
      </c>
      <c r="P3539">
        <f t="shared" si="222"/>
        <v>43.5</v>
      </c>
      <c r="Q3539" s="12" t="s">
        <v>8315</v>
      </c>
      <c r="R3539" t="s">
        <v>8316</v>
      </c>
      <c r="S3539" s="15">
        <f t="shared" si="223"/>
        <v>41923.354351851849</v>
      </c>
      <c r="T3539" s="15">
        <f t="shared" si="224"/>
        <v>41960.332638888889</v>
      </c>
    </row>
    <row r="3540" spans="1:20" ht="43.5" hidden="1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21"/>
        <v>128</v>
      </c>
      <c r="P3540">
        <f t="shared" si="222"/>
        <v>30.95</v>
      </c>
      <c r="Q3540" s="12" t="s">
        <v>8315</v>
      </c>
      <c r="R3540" t="s">
        <v>8316</v>
      </c>
      <c r="S3540" s="15">
        <f t="shared" si="223"/>
        <v>42571.420601851853</v>
      </c>
      <c r="T3540" s="15">
        <f t="shared" si="224"/>
        <v>42599.420601851853</v>
      </c>
    </row>
    <row r="3541" spans="1:20" ht="43.5" hidden="1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21"/>
        <v>120</v>
      </c>
      <c r="P3541">
        <f t="shared" si="222"/>
        <v>55.23</v>
      </c>
      <c r="Q3541" s="12" t="s">
        <v>8315</v>
      </c>
      <c r="R3541" t="s">
        <v>8316</v>
      </c>
      <c r="S3541" s="15">
        <f t="shared" si="223"/>
        <v>42600.756041666667</v>
      </c>
      <c r="T3541" s="15">
        <f t="shared" si="224"/>
        <v>42621.756041666667</v>
      </c>
    </row>
    <row r="3542" spans="1:20" ht="58" hidden="1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21"/>
        <v>123</v>
      </c>
      <c r="P3542">
        <f t="shared" si="222"/>
        <v>46.13</v>
      </c>
      <c r="Q3542" s="12" t="s">
        <v>8315</v>
      </c>
      <c r="R3542" t="s">
        <v>8316</v>
      </c>
      <c r="S3542" s="15">
        <f t="shared" si="223"/>
        <v>42517.003368055557</v>
      </c>
      <c r="T3542" s="15">
        <f t="shared" si="224"/>
        <v>42547.003368055557</v>
      </c>
    </row>
    <row r="3543" spans="1:20" ht="43.5" hidden="1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21"/>
        <v>105</v>
      </c>
      <c r="P3543">
        <f t="shared" si="222"/>
        <v>39.380000000000003</v>
      </c>
      <c r="Q3543" s="12" t="s">
        <v>8315</v>
      </c>
      <c r="R3543" t="s">
        <v>8316</v>
      </c>
      <c r="S3543" s="15">
        <f t="shared" si="223"/>
        <v>42222.730034722219</v>
      </c>
      <c r="T3543" s="15">
        <f t="shared" si="224"/>
        <v>42247.730034722219</v>
      </c>
    </row>
    <row r="3544" spans="1:20" ht="43.5" hidden="1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21"/>
        <v>102</v>
      </c>
      <c r="P3544">
        <f t="shared" si="222"/>
        <v>66.150000000000006</v>
      </c>
      <c r="Q3544" s="12" t="s">
        <v>8315</v>
      </c>
      <c r="R3544" t="s">
        <v>8316</v>
      </c>
      <c r="S3544" s="15">
        <f t="shared" si="223"/>
        <v>41829.599791666667</v>
      </c>
      <c r="T3544" s="15">
        <f t="shared" si="224"/>
        <v>41889.599791666667</v>
      </c>
    </row>
    <row r="3545" spans="1:20" ht="43.5" hidden="1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21"/>
        <v>105</v>
      </c>
      <c r="P3545">
        <f t="shared" si="222"/>
        <v>54.14</v>
      </c>
      <c r="Q3545" s="12" t="s">
        <v>8315</v>
      </c>
      <c r="R3545" t="s">
        <v>8316</v>
      </c>
      <c r="S3545" s="15">
        <f t="shared" si="223"/>
        <v>42150.755312499998</v>
      </c>
      <c r="T3545" s="15">
        <f t="shared" si="224"/>
        <v>42180.755312499998</v>
      </c>
    </row>
    <row r="3546" spans="1:20" ht="29" hidden="1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21"/>
        <v>100</v>
      </c>
      <c r="P3546">
        <f t="shared" si="222"/>
        <v>104.17</v>
      </c>
      <c r="Q3546" s="12" t="s">
        <v>8315</v>
      </c>
      <c r="R3546" t="s">
        <v>8316</v>
      </c>
      <c r="S3546" s="15">
        <f t="shared" si="223"/>
        <v>42040.831678240742</v>
      </c>
      <c r="T3546" s="15">
        <f t="shared" si="224"/>
        <v>42070.831678240742</v>
      </c>
    </row>
    <row r="3547" spans="1:20" ht="43.5" hidden="1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21"/>
        <v>100</v>
      </c>
      <c r="P3547">
        <f t="shared" si="222"/>
        <v>31.38</v>
      </c>
      <c r="Q3547" s="12" t="s">
        <v>8315</v>
      </c>
      <c r="R3547" t="s">
        <v>8316</v>
      </c>
      <c r="S3547" s="15">
        <f t="shared" si="223"/>
        <v>42075.807395833333</v>
      </c>
      <c r="T3547" s="15">
        <f t="shared" si="224"/>
        <v>42105.807395833333</v>
      </c>
    </row>
    <row r="3548" spans="1:20" ht="43.5" hidden="1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21"/>
        <v>102</v>
      </c>
      <c r="P3548">
        <f t="shared" si="222"/>
        <v>59.21</v>
      </c>
      <c r="Q3548" s="12" t="s">
        <v>8315</v>
      </c>
      <c r="R3548" t="s">
        <v>8316</v>
      </c>
      <c r="S3548" s="15">
        <f t="shared" si="223"/>
        <v>42073.660694444443</v>
      </c>
      <c r="T3548" s="15">
        <f t="shared" si="224"/>
        <v>42095.165972222225</v>
      </c>
    </row>
    <row r="3549" spans="1:20" ht="43.5" hidden="1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21"/>
        <v>114</v>
      </c>
      <c r="P3549">
        <f t="shared" si="222"/>
        <v>119.18</v>
      </c>
      <c r="Q3549" s="12" t="s">
        <v>8315</v>
      </c>
      <c r="R3549" t="s">
        <v>8316</v>
      </c>
      <c r="S3549" s="15">
        <f t="shared" si="223"/>
        <v>42480.078715277778</v>
      </c>
      <c r="T3549" s="15">
        <f t="shared" si="224"/>
        <v>42504.165972222225</v>
      </c>
    </row>
    <row r="3550" spans="1:20" ht="43.5" hidden="1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21"/>
        <v>102</v>
      </c>
      <c r="P3550">
        <f t="shared" si="222"/>
        <v>164.62</v>
      </c>
      <c r="Q3550" s="12" t="s">
        <v>8315</v>
      </c>
      <c r="R3550" t="s">
        <v>8316</v>
      </c>
      <c r="S3550" s="15">
        <f t="shared" si="223"/>
        <v>42411.942291666666</v>
      </c>
      <c r="T3550" s="15">
        <f t="shared" si="224"/>
        <v>42434.041666666672</v>
      </c>
    </row>
    <row r="3551" spans="1:20" ht="43.5" hidden="1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21"/>
        <v>102</v>
      </c>
      <c r="P3551">
        <f t="shared" si="222"/>
        <v>24.29</v>
      </c>
      <c r="Q3551" s="12" t="s">
        <v>8315</v>
      </c>
      <c r="R3551" t="s">
        <v>8316</v>
      </c>
      <c r="S3551" s="15">
        <f t="shared" si="223"/>
        <v>42223.394363425927</v>
      </c>
      <c r="T3551" s="15">
        <f t="shared" si="224"/>
        <v>42251.394363425927</v>
      </c>
    </row>
    <row r="3552" spans="1:20" ht="58" hidden="1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21"/>
        <v>105</v>
      </c>
      <c r="P3552">
        <f t="shared" si="222"/>
        <v>40.94</v>
      </c>
      <c r="Q3552" s="12" t="s">
        <v>8315</v>
      </c>
      <c r="R3552" t="s">
        <v>8316</v>
      </c>
      <c r="S3552" s="15">
        <f t="shared" si="223"/>
        <v>42462.893495370372</v>
      </c>
      <c r="T3552" s="15">
        <f t="shared" si="224"/>
        <v>42492.893495370372</v>
      </c>
    </row>
    <row r="3553" spans="1:20" ht="43.5" hidden="1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21"/>
        <v>102</v>
      </c>
      <c r="P3553">
        <f t="shared" si="222"/>
        <v>61.1</v>
      </c>
      <c r="Q3553" s="12" t="s">
        <v>8315</v>
      </c>
      <c r="R3553" t="s">
        <v>8316</v>
      </c>
      <c r="S3553" s="15">
        <f t="shared" si="223"/>
        <v>41753.515856481477</v>
      </c>
      <c r="T3553" s="15">
        <f t="shared" si="224"/>
        <v>41781.921527777777</v>
      </c>
    </row>
    <row r="3554" spans="1:20" ht="43.5" hidden="1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21"/>
        <v>100</v>
      </c>
      <c r="P3554">
        <f t="shared" si="222"/>
        <v>38.65</v>
      </c>
      <c r="Q3554" s="12" t="s">
        <v>8315</v>
      </c>
      <c r="R3554" t="s">
        <v>8316</v>
      </c>
      <c r="S3554" s="15">
        <f t="shared" si="223"/>
        <v>41788.587083333332</v>
      </c>
      <c r="T3554" s="15">
        <f t="shared" si="224"/>
        <v>41818.587083333332</v>
      </c>
    </row>
    <row r="3555" spans="1:20" ht="43.5" hidden="1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21"/>
        <v>106</v>
      </c>
      <c r="P3555">
        <f t="shared" si="222"/>
        <v>56.2</v>
      </c>
      <c r="Q3555" s="12" t="s">
        <v>8315</v>
      </c>
      <c r="R3555" t="s">
        <v>8316</v>
      </c>
      <c r="S3555" s="15">
        <f t="shared" si="223"/>
        <v>42196.028703703705</v>
      </c>
      <c r="T3555" s="15">
        <f t="shared" si="224"/>
        <v>42228</v>
      </c>
    </row>
    <row r="3556" spans="1:20" ht="43.5" hidden="1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21"/>
        <v>113</v>
      </c>
      <c r="P3556">
        <f t="shared" si="222"/>
        <v>107</v>
      </c>
      <c r="Q3556" s="12" t="s">
        <v>8315</v>
      </c>
      <c r="R3556" t="s">
        <v>8316</v>
      </c>
      <c r="S3556" s="15">
        <f t="shared" si="223"/>
        <v>42016.050451388888</v>
      </c>
      <c r="T3556" s="15">
        <f t="shared" si="224"/>
        <v>42046.708333333328</v>
      </c>
    </row>
    <row r="3557" spans="1:20" ht="43.5" hidden="1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21"/>
        <v>100</v>
      </c>
      <c r="P3557">
        <f t="shared" si="222"/>
        <v>171.43</v>
      </c>
      <c r="Q3557" s="12" t="s">
        <v>8315</v>
      </c>
      <c r="R3557" t="s">
        <v>8316</v>
      </c>
      <c r="S3557" s="15">
        <f t="shared" si="223"/>
        <v>42661.442060185189</v>
      </c>
      <c r="T3557" s="15">
        <f t="shared" si="224"/>
        <v>42691.483726851846</v>
      </c>
    </row>
    <row r="3558" spans="1:20" ht="58" hidden="1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21"/>
        <v>100</v>
      </c>
      <c r="P3558">
        <f t="shared" si="222"/>
        <v>110.5</v>
      </c>
      <c r="Q3558" s="12" t="s">
        <v>8315</v>
      </c>
      <c r="R3558" t="s">
        <v>8316</v>
      </c>
      <c r="S3558" s="15">
        <f t="shared" si="223"/>
        <v>41808.649583333332</v>
      </c>
      <c r="T3558" s="15">
        <f t="shared" si="224"/>
        <v>41868.649583333332</v>
      </c>
    </row>
    <row r="3559" spans="1:20" ht="58" hidden="1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21"/>
        <v>100</v>
      </c>
      <c r="P3559">
        <f t="shared" si="222"/>
        <v>179.28</v>
      </c>
      <c r="Q3559" s="12" t="s">
        <v>8315</v>
      </c>
      <c r="R3559" t="s">
        <v>8316</v>
      </c>
      <c r="S3559" s="15">
        <f t="shared" si="223"/>
        <v>41730.276747685188</v>
      </c>
      <c r="T3559" s="15">
        <f t="shared" si="224"/>
        <v>41764.276747685188</v>
      </c>
    </row>
    <row r="3560" spans="1:20" ht="43.5" hidden="1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21"/>
        <v>144</v>
      </c>
      <c r="P3560">
        <f t="shared" si="222"/>
        <v>22.91</v>
      </c>
      <c r="Q3560" s="12" t="s">
        <v>8315</v>
      </c>
      <c r="R3560" t="s">
        <v>8316</v>
      </c>
      <c r="S3560" s="15">
        <f t="shared" si="223"/>
        <v>42139.816840277781</v>
      </c>
      <c r="T3560" s="15">
        <f t="shared" si="224"/>
        <v>42181.875</v>
      </c>
    </row>
    <row r="3561" spans="1:20" ht="58" hidden="1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21"/>
        <v>104</v>
      </c>
      <c r="P3561">
        <f t="shared" si="222"/>
        <v>43.13</v>
      </c>
      <c r="Q3561" s="12" t="s">
        <v>8315</v>
      </c>
      <c r="R3561" t="s">
        <v>8316</v>
      </c>
      <c r="S3561" s="15">
        <f t="shared" si="223"/>
        <v>42194.096157407403</v>
      </c>
      <c r="T3561" s="15">
        <f t="shared" si="224"/>
        <v>42216.373611111107</v>
      </c>
    </row>
    <row r="3562" spans="1:20" ht="58" hidden="1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21"/>
        <v>108</v>
      </c>
      <c r="P3562">
        <f t="shared" si="222"/>
        <v>46.89</v>
      </c>
      <c r="Q3562" s="12" t="s">
        <v>8315</v>
      </c>
      <c r="R3562" t="s">
        <v>8316</v>
      </c>
      <c r="S3562" s="15">
        <f t="shared" si="223"/>
        <v>42115.889652777783</v>
      </c>
      <c r="T3562" s="15">
        <f t="shared" si="224"/>
        <v>42151.114583333328</v>
      </c>
    </row>
    <row r="3563" spans="1:20" ht="116" hidden="1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21"/>
        <v>102</v>
      </c>
      <c r="P3563">
        <f t="shared" si="222"/>
        <v>47.41</v>
      </c>
      <c r="Q3563" s="12" t="s">
        <v>8315</v>
      </c>
      <c r="R3563" t="s">
        <v>8316</v>
      </c>
      <c r="S3563" s="15">
        <f t="shared" si="223"/>
        <v>42203.680300925931</v>
      </c>
      <c r="T3563" s="15">
        <f t="shared" si="224"/>
        <v>42221.774999999994</v>
      </c>
    </row>
    <row r="3564" spans="1:20" ht="58" hidden="1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21"/>
        <v>149</v>
      </c>
      <c r="P3564">
        <f t="shared" si="222"/>
        <v>15.13</v>
      </c>
      <c r="Q3564" s="12" t="s">
        <v>8315</v>
      </c>
      <c r="R3564" t="s">
        <v>8316</v>
      </c>
      <c r="S3564" s="15">
        <f t="shared" si="223"/>
        <v>42433.761886574073</v>
      </c>
      <c r="T3564" s="15">
        <f t="shared" si="224"/>
        <v>42442.916666666672</v>
      </c>
    </row>
    <row r="3565" spans="1:20" ht="43.5" hidden="1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21"/>
        <v>105</v>
      </c>
      <c r="P3565">
        <f t="shared" si="222"/>
        <v>21.1</v>
      </c>
      <c r="Q3565" s="12" t="s">
        <v>8315</v>
      </c>
      <c r="R3565" t="s">
        <v>8316</v>
      </c>
      <c r="S3565" s="15">
        <f t="shared" si="223"/>
        <v>42555.671944444446</v>
      </c>
      <c r="T3565" s="15">
        <f t="shared" si="224"/>
        <v>42583.791666666672</v>
      </c>
    </row>
    <row r="3566" spans="1:20" ht="29" hidden="1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21"/>
        <v>101</v>
      </c>
      <c r="P3566">
        <f t="shared" si="222"/>
        <v>59.12</v>
      </c>
      <c r="Q3566" s="12" t="s">
        <v>8315</v>
      </c>
      <c r="R3566" t="s">
        <v>8316</v>
      </c>
      <c r="S3566" s="15">
        <f t="shared" si="223"/>
        <v>42236.623252314821</v>
      </c>
      <c r="T3566" s="15">
        <f t="shared" si="224"/>
        <v>42282.666666666672</v>
      </c>
    </row>
    <row r="3567" spans="1:20" ht="43.5" hidden="1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21"/>
        <v>131</v>
      </c>
      <c r="P3567">
        <f t="shared" si="222"/>
        <v>97.92</v>
      </c>
      <c r="Q3567" s="12" t="s">
        <v>8315</v>
      </c>
      <c r="R3567" t="s">
        <v>8316</v>
      </c>
      <c r="S3567" s="15">
        <f t="shared" si="223"/>
        <v>41974.743148148147</v>
      </c>
      <c r="T3567" s="15">
        <f t="shared" si="224"/>
        <v>42004.743148148147</v>
      </c>
    </row>
    <row r="3568" spans="1:20" ht="43.5" hidden="1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21"/>
        <v>105</v>
      </c>
      <c r="P3568">
        <f t="shared" si="222"/>
        <v>55.13</v>
      </c>
      <c r="Q3568" s="12" t="s">
        <v>8315</v>
      </c>
      <c r="R3568" t="s">
        <v>8316</v>
      </c>
      <c r="S3568" s="15">
        <f t="shared" si="223"/>
        <v>41997.507905092592</v>
      </c>
      <c r="T3568" s="15">
        <f t="shared" si="224"/>
        <v>42027.507905092592</v>
      </c>
    </row>
    <row r="3569" spans="1:20" ht="43.5" hidden="1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21"/>
        <v>109</v>
      </c>
      <c r="P3569">
        <f t="shared" si="222"/>
        <v>26.54</v>
      </c>
      <c r="Q3569" s="12" t="s">
        <v>8315</v>
      </c>
      <c r="R3569" t="s">
        <v>8316</v>
      </c>
      <c r="S3569" s="15">
        <f t="shared" si="223"/>
        <v>42135.810694444444</v>
      </c>
      <c r="T3569" s="15">
        <f t="shared" si="224"/>
        <v>42165.810694444444</v>
      </c>
    </row>
    <row r="3570" spans="1:20" ht="43.5" hidden="1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21"/>
        <v>111</v>
      </c>
      <c r="P3570">
        <f t="shared" si="222"/>
        <v>58.42</v>
      </c>
      <c r="Q3570" s="12" t="s">
        <v>8315</v>
      </c>
      <c r="R3570" t="s">
        <v>8316</v>
      </c>
      <c r="S3570" s="15">
        <f t="shared" si="223"/>
        <v>41869.740671296298</v>
      </c>
      <c r="T3570" s="15">
        <f t="shared" si="224"/>
        <v>41899.740671296298</v>
      </c>
    </row>
    <row r="3571" spans="1:20" ht="43.5" hidden="1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21"/>
        <v>100</v>
      </c>
      <c r="P3571">
        <f t="shared" si="222"/>
        <v>122.54</v>
      </c>
      <c r="Q3571" s="12" t="s">
        <v>8315</v>
      </c>
      <c r="R3571" t="s">
        <v>8316</v>
      </c>
      <c r="S3571" s="15">
        <f t="shared" si="223"/>
        <v>41982.688611111109</v>
      </c>
      <c r="T3571" s="15">
        <f t="shared" si="224"/>
        <v>42012.688611111109</v>
      </c>
    </row>
    <row r="3572" spans="1:20" ht="43.5" hidden="1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21"/>
        <v>114</v>
      </c>
      <c r="P3572">
        <f t="shared" si="222"/>
        <v>87.96</v>
      </c>
      <c r="Q3572" s="12" t="s">
        <v>8315</v>
      </c>
      <c r="R3572" t="s">
        <v>8316</v>
      </c>
      <c r="S3572" s="15">
        <f t="shared" si="223"/>
        <v>41976.331979166673</v>
      </c>
      <c r="T3572" s="15">
        <f t="shared" si="224"/>
        <v>42004.291666666672</v>
      </c>
    </row>
    <row r="3573" spans="1:20" ht="43.5" hidden="1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21"/>
        <v>122</v>
      </c>
      <c r="P3573">
        <f t="shared" si="222"/>
        <v>73.239999999999995</v>
      </c>
      <c r="Q3573" s="12" t="s">
        <v>8315</v>
      </c>
      <c r="R3573" t="s">
        <v>8316</v>
      </c>
      <c r="S3573" s="15">
        <f t="shared" si="223"/>
        <v>41912.858946759261</v>
      </c>
      <c r="T3573" s="15">
        <f t="shared" si="224"/>
        <v>41942.858946759261</v>
      </c>
    </row>
    <row r="3574" spans="1:20" ht="29" hidden="1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21"/>
        <v>100</v>
      </c>
      <c r="P3574">
        <f t="shared" si="222"/>
        <v>55.56</v>
      </c>
      <c r="Q3574" s="12" t="s">
        <v>8315</v>
      </c>
      <c r="R3574" t="s">
        <v>8316</v>
      </c>
      <c r="S3574" s="15">
        <f t="shared" si="223"/>
        <v>42146.570393518516</v>
      </c>
      <c r="T3574" s="15">
        <f t="shared" si="224"/>
        <v>42176.570393518516</v>
      </c>
    </row>
    <row r="3575" spans="1:20" ht="43.5" hidden="1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21"/>
        <v>103</v>
      </c>
      <c r="P3575">
        <f t="shared" si="222"/>
        <v>39.54</v>
      </c>
      <c r="Q3575" s="12" t="s">
        <v>8315</v>
      </c>
      <c r="R3575" t="s">
        <v>8316</v>
      </c>
      <c r="S3575" s="15">
        <f t="shared" si="223"/>
        <v>41921.375532407408</v>
      </c>
      <c r="T3575" s="15">
        <f t="shared" si="224"/>
        <v>41951.417199074072</v>
      </c>
    </row>
    <row r="3576" spans="1:20" ht="43.5" hidden="1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21"/>
        <v>106</v>
      </c>
      <c r="P3576">
        <f t="shared" si="222"/>
        <v>136.78</v>
      </c>
      <c r="Q3576" s="12" t="s">
        <v>8315</v>
      </c>
      <c r="R3576" t="s">
        <v>8316</v>
      </c>
      <c r="S3576" s="15">
        <f t="shared" si="223"/>
        <v>41926.942685185182</v>
      </c>
      <c r="T3576" s="15">
        <f t="shared" si="224"/>
        <v>41956.984351851846</v>
      </c>
    </row>
    <row r="3577" spans="1:20" ht="43.5" hidden="1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21"/>
        <v>101</v>
      </c>
      <c r="P3577">
        <f t="shared" si="222"/>
        <v>99.34</v>
      </c>
      <c r="Q3577" s="12" t="s">
        <v>8315</v>
      </c>
      <c r="R3577" t="s">
        <v>8316</v>
      </c>
      <c r="S3577" s="15">
        <f t="shared" si="223"/>
        <v>42561.783877314811</v>
      </c>
      <c r="T3577" s="15">
        <f t="shared" si="224"/>
        <v>42593.165972222225</v>
      </c>
    </row>
    <row r="3578" spans="1:20" ht="43.5" hidden="1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21"/>
        <v>100</v>
      </c>
      <c r="P3578">
        <f t="shared" si="222"/>
        <v>20</v>
      </c>
      <c r="Q3578" s="12" t="s">
        <v>8315</v>
      </c>
      <c r="R3578" t="s">
        <v>8316</v>
      </c>
      <c r="S3578" s="15">
        <f t="shared" si="223"/>
        <v>42649.54923611111</v>
      </c>
      <c r="T3578" s="15">
        <f t="shared" si="224"/>
        <v>42709.590902777782</v>
      </c>
    </row>
    <row r="3579" spans="1:20" ht="43.5" hidden="1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21"/>
        <v>130</v>
      </c>
      <c r="P3579">
        <f t="shared" si="222"/>
        <v>28.89</v>
      </c>
      <c r="Q3579" s="12" t="s">
        <v>8315</v>
      </c>
      <c r="R3579" t="s">
        <v>8316</v>
      </c>
      <c r="S3579" s="15">
        <f t="shared" si="223"/>
        <v>42093.786840277782</v>
      </c>
      <c r="T3579" s="15">
        <f t="shared" si="224"/>
        <v>42120.26944444445</v>
      </c>
    </row>
    <row r="3580" spans="1:20" ht="43.5" hidden="1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21"/>
        <v>100</v>
      </c>
      <c r="P3580">
        <f t="shared" si="222"/>
        <v>40.549999999999997</v>
      </c>
      <c r="Q3580" s="12" t="s">
        <v>8315</v>
      </c>
      <c r="R3580" t="s">
        <v>8316</v>
      </c>
      <c r="S3580" s="15">
        <f t="shared" si="223"/>
        <v>42460.733530092592</v>
      </c>
      <c r="T3580" s="15">
        <f t="shared" si="224"/>
        <v>42490.733530092592</v>
      </c>
    </row>
    <row r="3581" spans="1:20" ht="43.5" hidden="1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21"/>
        <v>100</v>
      </c>
      <c r="P3581">
        <f t="shared" si="222"/>
        <v>35.71</v>
      </c>
      <c r="Q3581" s="12" t="s">
        <v>8315</v>
      </c>
      <c r="R3581" t="s">
        <v>8316</v>
      </c>
      <c r="S3581" s="15">
        <f t="shared" si="223"/>
        <v>42430.762222222227</v>
      </c>
      <c r="T3581" s="15">
        <f t="shared" si="224"/>
        <v>42460.720555555556</v>
      </c>
    </row>
    <row r="3582" spans="1:20" ht="43.5" hidden="1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21"/>
        <v>114</v>
      </c>
      <c r="P3582">
        <f t="shared" si="222"/>
        <v>37.96</v>
      </c>
      <c r="Q3582" s="12" t="s">
        <v>8315</v>
      </c>
      <c r="R3582" t="s">
        <v>8316</v>
      </c>
      <c r="S3582" s="15">
        <f t="shared" si="223"/>
        <v>42026.176180555558</v>
      </c>
      <c r="T3582" s="15">
        <f t="shared" si="224"/>
        <v>42064.207638888889</v>
      </c>
    </row>
    <row r="3583" spans="1:20" ht="43.5" hidden="1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21"/>
        <v>100</v>
      </c>
      <c r="P3583">
        <f t="shared" si="222"/>
        <v>33.33</v>
      </c>
      <c r="Q3583" s="12" t="s">
        <v>8315</v>
      </c>
      <c r="R3583" t="s">
        <v>8316</v>
      </c>
      <c r="S3583" s="15">
        <f t="shared" si="223"/>
        <v>41836.471180555556</v>
      </c>
      <c r="T3583" s="15">
        <f t="shared" si="224"/>
        <v>41850.471180555556</v>
      </c>
    </row>
    <row r="3584" spans="1:20" ht="43.5" hidden="1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21"/>
        <v>287</v>
      </c>
      <c r="P3584">
        <f t="shared" si="222"/>
        <v>58.57</v>
      </c>
      <c r="Q3584" s="12" t="s">
        <v>8315</v>
      </c>
      <c r="R3584" t="s">
        <v>8316</v>
      </c>
      <c r="S3584" s="15">
        <f t="shared" si="223"/>
        <v>42451.095856481479</v>
      </c>
      <c r="T3584" s="15">
        <f t="shared" si="224"/>
        <v>42465.095856481479</v>
      </c>
    </row>
    <row r="3585" spans="1:20" ht="43.5" hidden="1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21"/>
        <v>109</v>
      </c>
      <c r="P3585">
        <f t="shared" si="222"/>
        <v>135.63</v>
      </c>
      <c r="Q3585" s="12" t="s">
        <v>8315</v>
      </c>
      <c r="R3585" t="s">
        <v>8316</v>
      </c>
      <c r="S3585" s="15">
        <f t="shared" si="223"/>
        <v>42418.425983796296</v>
      </c>
      <c r="T3585" s="15">
        <f t="shared" si="224"/>
        <v>42478.384317129632</v>
      </c>
    </row>
    <row r="3586" spans="1:20" ht="87" hidden="1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25">ROUND(E3586/D3586*100, 0)</f>
        <v>116</v>
      </c>
      <c r="P3586">
        <f t="shared" si="222"/>
        <v>30.94</v>
      </c>
      <c r="Q3586" s="12" t="s">
        <v>8315</v>
      </c>
      <c r="R3586" t="s">
        <v>8316</v>
      </c>
      <c r="S3586" s="15">
        <f t="shared" si="223"/>
        <v>42168.316481481481</v>
      </c>
      <c r="T3586" s="15">
        <f t="shared" si="224"/>
        <v>42198.316481481481</v>
      </c>
    </row>
    <row r="3587" spans="1:20" ht="43.5" hidden="1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25"/>
        <v>119</v>
      </c>
      <c r="P3587">
        <f t="shared" ref="P3587:P3650" si="226">IFERROR(ROUND(E3587/L3587, 2),0)</f>
        <v>176.09</v>
      </c>
      <c r="Q3587" s="12" t="s">
        <v>8315</v>
      </c>
      <c r="R3587" t="s">
        <v>8316</v>
      </c>
      <c r="S3587" s="15">
        <f t="shared" ref="S3587:S3650" si="227">(((J3587/60)/60)/24)+DATE(1970,1,1)</f>
        <v>41964.716319444444</v>
      </c>
      <c r="T3587" s="15">
        <f t="shared" ref="T3587:T3650" si="228">(((I3587/60)/60)/24)+DATE(1970,1,1)</f>
        <v>41994.716319444444</v>
      </c>
    </row>
    <row r="3588" spans="1:20" hidden="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25"/>
        <v>109</v>
      </c>
      <c r="P3588">
        <f t="shared" si="226"/>
        <v>151.97999999999999</v>
      </c>
      <c r="Q3588" s="12" t="s">
        <v>8315</v>
      </c>
      <c r="R3588" t="s">
        <v>8316</v>
      </c>
      <c r="S3588" s="15">
        <f t="shared" si="227"/>
        <v>42576.697569444441</v>
      </c>
      <c r="T3588" s="15">
        <f t="shared" si="228"/>
        <v>42636.697569444441</v>
      </c>
    </row>
    <row r="3589" spans="1:20" ht="43.5" hidden="1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25"/>
        <v>127</v>
      </c>
      <c r="P3589">
        <f t="shared" si="226"/>
        <v>22.61</v>
      </c>
      <c r="Q3589" s="12" t="s">
        <v>8315</v>
      </c>
      <c r="R3589" t="s">
        <v>8316</v>
      </c>
      <c r="S3589" s="15">
        <f t="shared" si="227"/>
        <v>42503.539976851855</v>
      </c>
      <c r="T3589" s="15">
        <f t="shared" si="228"/>
        <v>42548.791666666672</v>
      </c>
    </row>
    <row r="3590" spans="1:20" ht="43.5" hidden="1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25"/>
        <v>101</v>
      </c>
      <c r="P3590">
        <f t="shared" si="226"/>
        <v>18.27</v>
      </c>
      <c r="Q3590" s="12" t="s">
        <v>8315</v>
      </c>
      <c r="R3590" t="s">
        <v>8316</v>
      </c>
      <c r="S3590" s="15">
        <f t="shared" si="227"/>
        <v>42101.828819444447</v>
      </c>
      <c r="T3590" s="15">
        <f t="shared" si="228"/>
        <v>42123.958333333328</v>
      </c>
    </row>
    <row r="3591" spans="1:20" ht="43.5" hidden="1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25"/>
        <v>128</v>
      </c>
      <c r="P3591">
        <f t="shared" si="226"/>
        <v>82.26</v>
      </c>
      <c r="Q3591" s="12" t="s">
        <v>8315</v>
      </c>
      <c r="R3591" t="s">
        <v>8316</v>
      </c>
      <c r="S3591" s="15">
        <f t="shared" si="227"/>
        <v>42125.647534722222</v>
      </c>
      <c r="T3591" s="15">
        <f t="shared" si="228"/>
        <v>42150.647534722222</v>
      </c>
    </row>
    <row r="3592" spans="1:20" ht="58" hidden="1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25"/>
        <v>100</v>
      </c>
      <c r="P3592">
        <f t="shared" si="226"/>
        <v>68.53</v>
      </c>
      <c r="Q3592" s="12" t="s">
        <v>8315</v>
      </c>
      <c r="R3592" t="s">
        <v>8316</v>
      </c>
      <c r="S3592" s="15">
        <f t="shared" si="227"/>
        <v>41902.333726851852</v>
      </c>
      <c r="T3592" s="15">
        <f t="shared" si="228"/>
        <v>41932.333726851852</v>
      </c>
    </row>
    <row r="3593" spans="1:20" ht="43.5" hidden="1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25"/>
        <v>175</v>
      </c>
      <c r="P3593">
        <f t="shared" si="226"/>
        <v>68.06</v>
      </c>
      <c r="Q3593" s="12" t="s">
        <v>8315</v>
      </c>
      <c r="R3593" t="s">
        <v>8316</v>
      </c>
      <c r="S3593" s="15">
        <f t="shared" si="227"/>
        <v>42003.948425925926</v>
      </c>
      <c r="T3593" s="15">
        <f t="shared" si="228"/>
        <v>42028.207638888889</v>
      </c>
    </row>
    <row r="3594" spans="1:20" ht="43.5" hidden="1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25"/>
        <v>127</v>
      </c>
      <c r="P3594">
        <f t="shared" si="226"/>
        <v>72.709999999999994</v>
      </c>
      <c r="Q3594" s="12" t="s">
        <v>8315</v>
      </c>
      <c r="R3594" t="s">
        <v>8316</v>
      </c>
      <c r="S3594" s="15">
        <f t="shared" si="227"/>
        <v>41988.829942129625</v>
      </c>
      <c r="T3594" s="15">
        <f t="shared" si="228"/>
        <v>42046.207638888889</v>
      </c>
    </row>
    <row r="3595" spans="1:20" ht="43.5" hidden="1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25"/>
        <v>111</v>
      </c>
      <c r="P3595">
        <f t="shared" si="226"/>
        <v>77.19</v>
      </c>
      <c r="Q3595" s="12" t="s">
        <v>8315</v>
      </c>
      <c r="R3595" t="s">
        <v>8316</v>
      </c>
      <c r="S3595" s="15">
        <f t="shared" si="227"/>
        <v>41974.898599537039</v>
      </c>
      <c r="T3595" s="15">
        <f t="shared" si="228"/>
        <v>42009.851388888885</v>
      </c>
    </row>
    <row r="3596" spans="1:20" ht="58" hidden="1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25"/>
        <v>126</v>
      </c>
      <c r="P3596">
        <f t="shared" si="226"/>
        <v>55.97</v>
      </c>
      <c r="Q3596" s="12" t="s">
        <v>8315</v>
      </c>
      <c r="R3596" t="s">
        <v>8316</v>
      </c>
      <c r="S3596" s="15">
        <f t="shared" si="227"/>
        <v>42592.066921296297</v>
      </c>
      <c r="T3596" s="15">
        <f t="shared" si="228"/>
        <v>42617.066921296297</v>
      </c>
    </row>
    <row r="3597" spans="1:20" ht="29" hidden="1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25"/>
        <v>119</v>
      </c>
      <c r="P3597">
        <f t="shared" si="226"/>
        <v>49.69</v>
      </c>
      <c r="Q3597" s="12" t="s">
        <v>8315</v>
      </c>
      <c r="R3597" t="s">
        <v>8316</v>
      </c>
      <c r="S3597" s="15">
        <f t="shared" si="227"/>
        <v>42050.008368055554</v>
      </c>
      <c r="T3597" s="15">
        <f t="shared" si="228"/>
        <v>42076.290972222225</v>
      </c>
    </row>
    <row r="3598" spans="1:20" ht="43.5" hidden="1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25"/>
        <v>108</v>
      </c>
      <c r="P3598">
        <f t="shared" si="226"/>
        <v>79</v>
      </c>
      <c r="Q3598" s="12" t="s">
        <v>8315</v>
      </c>
      <c r="R3598" t="s">
        <v>8316</v>
      </c>
      <c r="S3598" s="15">
        <f t="shared" si="227"/>
        <v>41856.715069444443</v>
      </c>
      <c r="T3598" s="15">
        <f t="shared" si="228"/>
        <v>41877.715069444443</v>
      </c>
    </row>
    <row r="3599" spans="1:20" ht="29" hidden="1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25"/>
        <v>103</v>
      </c>
      <c r="P3599">
        <f t="shared" si="226"/>
        <v>77.73</v>
      </c>
      <c r="Q3599" s="12" t="s">
        <v>8315</v>
      </c>
      <c r="R3599" t="s">
        <v>8316</v>
      </c>
      <c r="S3599" s="15">
        <f t="shared" si="227"/>
        <v>42417.585532407407</v>
      </c>
      <c r="T3599" s="15">
        <f t="shared" si="228"/>
        <v>42432.249305555553</v>
      </c>
    </row>
    <row r="3600" spans="1:20" ht="43.5" hidden="1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25"/>
        <v>110</v>
      </c>
      <c r="P3600">
        <f t="shared" si="226"/>
        <v>40.78</v>
      </c>
      <c r="Q3600" s="12" t="s">
        <v>8315</v>
      </c>
      <c r="R3600" t="s">
        <v>8316</v>
      </c>
      <c r="S3600" s="15">
        <f t="shared" si="227"/>
        <v>41866.79886574074</v>
      </c>
      <c r="T3600" s="15">
        <f t="shared" si="228"/>
        <v>41885.207638888889</v>
      </c>
    </row>
    <row r="3601" spans="1:20" ht="43.5" hidden="1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25"/>
        <v>202</v>
      </c>
      <c r="P3601">
        <f t="shared" si="226"/>
        <v>59.41</v>
      </c>
      <c r="Q3601" s="12" t="s">
        <v>8315</v>
      </c>
      <c r="R3601" t="s">
        <v>8316</v>
      </c>
      <c r="S3601" s="15">
        <f t="shared" si="227"/>
        <v>42220.79487268519</v>
      </c>
      <c r="T3601" s="15">
        <f t="shared" si="228"/>
        <v>42246</v>
      </c>
    </row>
    <row r="3602" spans="1:20" ht="29" hidden="1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25"/>
        <v>130</v>
      </c>
      <c r="P3602">
        <f t="shared" si="226"/>
        <v>3.25</v>
      </c>
      <c r="Q3602" s="12" t="s">
        <v>8315</v>
      </c>
      <c r="R3602" t="s">
        <v>8316</v>
      </c>
      <c r="S3602" s="15">
        <f t="shared" si="227"/>
        <v>42628.849120370374</v>
      </c>
      <c r="T3602" s="15">
        <f t="shared" si="228"/>
        <v>42656.849120370374</v>
      </c>
    </row>
    <row r="3603" spans="1:20" ht="43.5" hidden="1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25"/>
        <v>104</v>
      </c>
      <c r="P3603">
        <f t="shared" si="226"/>
        <v>39.380000000000003</v>
      </c>
      <c r="Q3603" s="12" t="s">
        <v>8315</v>
      </c>
      <c r="R3603" t="s">
        <v>8316</v>
      </c>
      <c r="S3603" s="15">
        <f t="shared" si="227"/>
        <v>41990.99863425926</v>
      </c>
      <c r="T3603" s="15">
        <f t="shared" si="228"/>
        <v>42020.99863425926</v>
      </c>
    </row>
    <row r="3604" spans="1:20" ht="58" hidden="1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25"/>
        <v>100</v>
      </c>
      <c r="P3604">
        <f t="shared" si="226"/>
        <v>81.67</v>
      </c>
      <c r="Q3604" s="12" t="s">
        <v>8315</v>
      </c>
      <c r="R3604" t="s">
        <v>8316</v>
      </c>
      <c r="S3604" s="15">
        <f t="shared" si="227"/>
        <v>42447.894432870366</v>
      </c>
      <c r="T3604" s="15">
        <f t="shared" si="228"/>
        <v>42507.894432870366</v>
      </c>
    </row>
    <row r="3605" spans="1:20" ht="43.5" hidden="1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25"/>
        <v>171</v>
      </c>
      <c r="P3605">
        <f t="shared" si="226"/>
        <v>44.91</v>
      </c>
      <c r="Q3605" s="12" t="s">
        <v>8315</v>
      </c>
      <c r="R3605" t="s">
        <v>8316</v>
      </c>
      <c r="S3605" s="15">
        <f t="shared" si="227"/>
        <v>42283.864351851851</v>
      </c>
      <c r="T3605" s="15">
        <f t="shared" si="228"/>
        <v>42313.906018518523</v>
      </c>
    </row>
    <row r="3606" spans="1:20" ht="43.5" hidden="1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25"/>
        <v>113</v>
      </c>
      <c r="P3606">
        <f t="shared" si="226"/>
        <v>49.06</v>
      </c>
      <c r="Q3606" s="12" t="s">
        <v>8315</v>
      </c>
      <c r="R3606" t="s">
        <v>8316</v>
      </c>
      <c r="S3606" s="15">
        <f t="shared" si="227"/>
        <v>42483.015694444446</v>
      </c>
      <c r="T3606" s="15">
        <f t="shared" si="228"/>
        <v>42489.290972222225</v>
      </c>
    </row>
    <row r="3607" spans="1:20" ht="58" hidden="1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25"/>
        <v>184</v>
      </c>
      <c r="P3607">
        <f t="shared" si="226"/>
        <v>30.67</v>
      </c>
      <c r="Q3607" s="12" t="s">
        <v>8315</v>
      </c>
      <c r="R3607" t="s">
        <v>8316</v>
      </c>
      <c r="S3607" s="15">
        <f t="shared" si="227"/>
        <v>42383.793124999997</v>
      </c>
      <c r="T3607" s="15">
        <f t="shared" si="228"/>
        <v>42413.793124999997</v>
      </c>
    </row>
    <row r="3608" spans="1:20" ht="43.5" hidden="1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25"/>
        <v>130</v>
      </c>
      <c r="P3608">
        <f t="shared" si="226"/>
        <v>61.06</v>
      </c>
      <c r="Q3608" s="12" t="s">
        <v>8315</v>
      </c>
      <c r="R3608" t="s">
        <v>8316</v>
      </c>
      <c r="S3608" s="15">
        <f t="shared" si="227"/>
        <v>42566.604826388888</v>
      </c>
      <c r="T3608" s="15">
        <f t="shared" si="228"/>
        <v>42596.604826388888</v>
      </c>
    </row>
    <row r="3609" spans="1:20" ht="29" hidden="1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25"/>
        <v>105</v>
      </c>
      <c r="P3609">
        <f t="shared" si="226"/>
        <v>29</v>
      </c>
      <c r="Q3609" s="12" t="s">
        <v>8315</v>
      </c>
      <c r="R3609" t="s">
        <v>8316</v>
      </c>
      <c r="S3609" s="15">
        <f t="shared" si="227"/>
        <v>42338.963912037041</v>
      </c>
      <c r="T3609" s="15">
        <f t="shared" si="228"/>
        <v>42353</v>
      </c>
    </row>
    <row r="3610" spans="1:20" ht="43.5" hidden="1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25"/>
        <v>100</v>
      </c>
      <c r="P3610">
        <f t="shared" si="226"/>
        <v>29.63</v>
      </c>
      <c r="Q3610" s="12" t="s">
        <v>8315</v>
      </c>
      <c r="R3610" t="s">
        <v>8316</v>
      </c>
      <c r="S3610" s="15">
        <f t="shared" si="227"/>
        <v>42506.709375000006</v>
      </c>
      <c r="T3610" s="15">
        <f t="shared" si="228"/>
        <v>42538.583333333328</v>
      </c>
    </row>
    <row r="3611" spans="1:20" ht="43.5" hidden="1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25"/>
        <v>153</v>
      </c>
      <c r="P3611">
        <f t="shared" si="226"/>
        <v>143.1</v>
      </c>
      <c r="Q3611" s="12" t="s">
        <v>8315</v>
      </c>
      <c r="R3611" t="s">
        <v>8316</v>
      </c>
      <c r="S3611" s="15">
        <f t="shared" si="227"/>
        <v>42429.991724537031</v>
      </c>
      <c r="T3611" s="15">
        <f t="shared" si="228"/>
        <v>42459.950057870374</v>
      </c>
    </row>
    <row r="3612" spans="1:20" ht="43.5" hidden="1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25"/>
        <v>162</v>
      </c>
      <c r="P3612">
        <f t="shared" si="226"/>
        <v>52.35</v>
      </c>
      <c r="Q3612" s="12" t="s">
        <v>8315</v>
      </c>
      <c r="R3612" t="s">
        <v>8316</v>
      </c>
      <c r="S3612" s="15">
        <f t="shared" si="227"/>
        <v>42203.432129629626</v>
      </c>
      <c r="T3612" s="15">
        <f t="shared" si="228"/>
        <v>42233.432129629626</v>
      </c>
    </row>
    <row r="3613" spans="1:20" ht="43.5" hidden="1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25"/>
        <v>136</v>
      </c>
      <c r="P3613">
        <f t="shared" si="226"/>
        <v>66.67</v>
      </c>
      <c r="Q3613" s="12" t="s">
        <v>8315</v>
      </c>
      <c r="R3613" t="s">
        <v>8316</v>
      </c>
      <c r="S3613" s="15">
        <f t="shared" si="227"/>
        <v>42072.370381944449</v>
      </c>
      <c r="T3613" s="15">
        <f t="shared" si="228"/>
        <v>42102.370381944449</v>
      </c>
    </row>
    <row r="3614" spans="1:20" ht="43.5" hidden="1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25"/>
        <v>144</v>
      </c>
      <c r="P3614">
        <f t="shared" si="226"/>
        <v>126.67</v>
      </c>
      <c r="Q3614" s="12" t="s">
        <v>8315</v>
      </c>
      <c r="R3614" t="s">
        <v>8316</v>
      </c>
      <c r="S3614" s="15">
        <f t="shared" si="227"/>
        <v>41789.726979166669</v>
      </c>
      <c r="T3614" s="15">
        <f t="shared" si="228"/>
        <v>41799.726979166669</v>
      </c>
    </row>
    <row r="3615" spans="1:20" ht="43.5" hidden="1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25"/>
        <v>100</v>
      </c>
      <c r="P3615">
        <f t="shared" si="226"/>
        <v>62.5</v>
      </c>
      <c r="Q3615" s="12" t="s">
        <v>8315</v>
      </c>
      <c r="R3615" t="s">
        <v>8316</v>
      </c>
      <c r="S3615" s="15">
        <f t="shared" si="227"/>
        <v>41788.58997685185</v>
      </c>
      <c r="T3615" s="15">
        <f t="shared" si="228"/>
        <v>41818.58997685185</v>
      </c>
    </row>
    <row r="3616" spans="1:20" ht="43.5" hidden="1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25"/>
        <v>101</v>
      </c>
      <c r="P3616">
        <f t="shared" si="226"/>
        <v>35.49</v>
      </c>
      <c r="Q3616" s="12" t="s">
        <v>8315</v>
      </c>
      <c r="R3616" t="s">
        <v>8316</v>
      </c>
      <c r="S3616" s="15">
        <f t="shared" si="227"/>
        <v>42144.041851851856</v>
      </c>
      <c r="T3616" s="15">
        <f t="shared" si="228"/>
        <v>42174.041851851856</v>
      </c>
    </row>
    <row r="3617" spans="1:21" ht="43.5" hidden="1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25"/>
        <v>107</v>
      </c>
      <c r="P3617">
        <f t="shared" si="226"/>
        <v>37.08</v>
      </c>
      <c r="Q3617" s="12" t="s">
        <v>8315</v>
      </c>
      <c r="R3617" t="s">
        <v>8316</v>
      </c>
      <c r="S3617" s="15">
        <f t="shared" si="227"/>
        <v>42318.593703703707</v>
      </c>
      <c r="T3617" s="15">
        <f t="shared" si="228"/>
        <v>42348.593703703707</v>
      </c>
    </row>
    <row r="3618" spans="1:21" ht="58" hidden="1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25"/>
        <v>125</v>
      </c>
      <c r="P3618">
        <f t="shared" si="226"/>
        <v>69.33</v>
      </c>
      <c r="Q3618" s="12" t="s">
        <v>8315</v>
      </c>
      <c r="R3618" t="s">
        <v>8316</v>
      </c>
      <c r="S3618" s="15">
        <f t="shared" si="227"/>
        <v>42052.949814814812</v>
      </c>
      <c r="T3618" s="15">
        <f t="shared" si="228"/>
        <v>42082.908148148148</v>
      </c>
    </row>
    <row r="3619" spans="1:21" ht="43.5" hidden="1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25"/>
        <v>119</v>
      </c>
      <c r="P3619">
        <f t="shared" si="226"/>
        <v>17.25</v>
      </c>
      <c r="Q3619" s="12" t="s">
        <v>8315</v>
      </c>
      <c r="R3619" t="s">
        <v>8316</v>
      </c>
      <c r="S3619" s="15">
        <f t="shared" si="227"/>
        <v>42779.610289351855</v>
      </c>
      <c r="T3619" s="15">
        <f t="shared" si="228"/>
        <v>42794</v>
      </c>
    </row>
    <row r="3620" spans="1:21" ht="43.5" hidden="1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25"/>
        <v>101</v>
      </c>
      <c r="P3620">
        <f t="shared" si="226"/>
        <v>36.07</v>
      </c>
      <c r="Q3620" s="12" t="s">
        <v>8315</v>
      </c>
      <c r="R3620" t="s">
        <v>8316</v>
      </c>
      <c r="S3620" s="15">
        <f t="shared" si="227"/>
        <v>42128.627893518518</v>
      </c>
      <c r="T3620" s="15">
        <f t="shared" si="228"/>
        <v>42158.627893518518</v>
      </c>
    </row>
    <row r="3621" spans="1:21" ht="43.5" hidden="1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25"/>
        <v>113</v>
      </c>
      <c r="P3621">
        <f t="shared" si="226"/>
        <v>66.47</v>
      </c>
      <c r="Q3621" s="12" t="s">
        <v>8315</v>
      </c>
      <c r="R3621" t="s">
        <v>8316</v>
      </c>
      <c r="S3621" s="15">
        <f t="shared" si="227"/>
        <v>42661.132245370376</v>
      </c>
      <c r="T3621" s="15">
        <f t="shared" si="228"/>
        <v>42693.916666666672</v>
      </c>
    </row>
    <row r="3622" spans="1:21" ht="43.5" hidden="1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25"/>
        <v>105</v>
      </c>
      <c r="P3622">
        <f t="shared" si="226"/>
        <v>56.07</v>
      </c>
      <c r="Q3622" s="12" t="s">
        <v>8315</v>
      </c>
      <c r="R3622" t="s">
        <v>8316</v>
      </c>
      <c r="S3622" s="15">
        <f t="shared" si="227"/>
        <v>42037.938206018516</v>
      </c>
      <c r="T3622" s="15">
        <f t="shared" si="228"/>
        <v>42068.166666666672</v>
      </c>
    </row>
    <row r="3623" spans="1:21" ht="43.5" hidden="1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25"/>
        <v>110</v>
      </c>
      <c r="P3623">
        <f t="shared" si="226"/>
        <v>47.03</v>
      </c>
      <c r="Q3623" s="12" t="s">
        <v>8315</v>
      </c>
      <c r="R3623" t="s">
        <v>8316</v>
      </c>
      <c r="S3623" s="15">
        <f t="shared" si="227"/>
        <v>42619.935694444444</v>
      </c>
      <c r="T3623" s="15">
        <f t="shared" si="228"/>
        <v>42643.875</v>
      </c>
    </row>
    <row r="3624" spans="1:21" ht="29" hidden="1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25"/>
        <v>100</v>
      </c>
      <c r="P3624">
        <f t="shared" si="226"/>
        <v>47.67</v>
      </c>
      <c r="Q3624" s="12" t="s">
        <v>8315</v>
      </c>
      <c r="R3624" t="s">
        <v>8316</v>
      </c>
      <c r="S3624" s="15">
        <f t="shared" si="227"/>
        <v>41877.221886574072</v>
      </c>
      <c r="T3624" s="15">
        <f t="shared" si="228"/>
        <v>41910.140972222223</v>
      </c>
    </row>
    <row r="3625" spans="1:21" ht="29" hidden="1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25"/>
        <v>120</v>
      </c>
      <c r="P3625">
        <f t="shared" si="226"/>
        <v>88.24</v>
      </c>
      <c r="Q3625" s="12" t="s">
        <v>8315</v>
      </c>
      <c r="R3625" t="s">
        <v>8316</v>
      </c>
      <c r="S3625" s="15">
        <f t="shared" si="227"/>
        <v>41828.736921296295</v>
      </c>
      <c r="T3625" s="15">
        <f t="shared" si="228"/>
        <v>41846.291666666664</v>
      </c>
    </row>
    <row r="3626" spans="1:21" ht="72.5" hidden="1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25"/>
        <v>105</v>
      </c>
      <c r="P3626">
        <f t="shared" si="226"/>
        <v>80.72</v>
      </c>
      <c r="Q3626" s="12" t="s">
        <v>8315</v>
      </c>
      <c r="R3626" t="s">
        <v>8316</v>
      </c>
      <c r="S3626" s="15">
        <f t="shared" si="227"/>
        <v>42545.774189814809</v>
      </c>
      <c r="T3626" s="15">
        <f t="shared" si="228"/>
        <v>42605.774189814809</v>
      </c>
    </row>
    <row r="3627" spans="1:21" ht="58" hidden="1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25"/>
        <v>103</v>
      </c>
      <c r="P3627">
        <f t="shared" si="226"/>
        <v>39.49</v>
      </c>
      <c r="Q3627" s="12" t="s">
        <v>8315</v>
      </c>
      <c r="R3627" t="s">
        <v>8316</v>
      </c>
      <c r="S3627" s="15">
        <f t="shared" si="227"/>
        <v>42157.652511574073</v>
      </c>
      <c r="T3627" s="15">
        <f t="shared" si="228"/>
        <v>42187.652511574073</v>
      </c>
    </row>
    <row r="3628" spans="1:21" ht="43.5" hidden="1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25"/>
        <v>102</v>
      </c>
      <c r="P3628">
        <f t="shared" si="226"/>
        <v>84.85</v>
      </c>
      <c r="Q3628" s="12" t="s">
        <v>8315</v>
      </c>
      <c r="R3628" t="s">
        <v>8316</v>
      </c>
      <c r="S3628" s="15">
        <f t="shared" si="227"/>
        <v>41846.667326388888</v>
      </c>
      <c r="T3628" s="15">
        <f t="shared" si="228"/>
        <v>41867.667326388888</v>
      </c>
    </row>
    <row r="3629" spans="1:21" ht="43.5" hidden="1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25"/>
        <v>100</v>
      </c>
      <c r="P3629">
        <f t="shared" si="226"/>
        <v>68.97</v>
      </c>
      <c r="Q3629" s="12" t="s">
        <v>8315</v>
      </c>
      <c r="R3629" t="s">
        <v>8316</v>
      </c>
      <c r="S3629" s="15">
        <f t="shared" si="227"/>
        <v>42460.741747685184</v>
      </c>
      <c r="T3629" s="15">
        <f t="shared" si="228"/>
        <v>42511.165972222225</v>
      </c>
    </row>
    <row r="3630" spans="1:21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25"/>
        <v>0</v>
      </c>
      <c r="P3630">
        <f t="shared" si="226"/>
        <v>0</v>
      </c>
      <c r="Q3630" s="12" t="s">
        <v>8315</v>
      </c>
      <c r="R3630" t="s">
        <v>8357</v>
      </c>
      <c r="S3630" s="15">
        <f t="shared" si="227"/>
        <v>42291.833287037036</v>
      </c>
      <c r="T3630" s="15">
        <f t="shared" si="228"/>
        <v>42351.874953703707</v>
      </c>
    </row>
    <row r="3631" spans="1:21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25"/>
        <v>0</v>
      </c>
      <c r="P3631">
        <f t="shared" si="226"/>
        <v>1</v>
      </c>
      <c r="Q3631" s="12" t="s">
        <v>8315</v>
      </c>
      <c r="R3631" t="s">
        <v>8357</v>
      </c>
      <c r="S3631" s="15">
        <f t="shared" si="227"/>
        <v>42437.094490740739</v>
      </c>
      <c r="T3631" s="15">
        <f t="shared" si="228"/>
        <v>42495.708333333328</v>
      </c>
    </row>
    <row r="3632" spans="1:21" ht="43.5" hidden="1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25"/>
        <v>0</v>
      </c>
      <c r="P3632">
        <f t="shared" si="226"/>
        <v>1</v>
      </c>
      <c r="Q3632" s="12" t="s">
        <v>8315</v>
      </c>
      <c r="R3632" t="s">
        <v>8357</v>
      </c>
      <c r="S3632" s="15">
        <f t="shared" si="227"/>
        <v>41942.84710648148</v>
      </c>
      <c r="T3632" s="15">
        <f t="shared" si="228"/>
        <v>41972.888773148152</v>
      </c>
      <c r="U3632">
        <f>YEAR(S710)</f>
        <v>2014</v>
      </c>
    </row>
    <row r="3633" spans="1:21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25"/>
        <v>51</v>
      </c>
      <c r="P3633">
        <f t="shared" si="226"/>
        <v>147.88</v>
      </c>
      <c r="Q3633" s="12" t="s">
        <v>8315</v>
      </c>
      <c r="R3633" t="s">
        <v>8357</v>
      </c>
      <c r="S3633" s="15">
        <f t="shared" si="227"/>
        <v>41880.753437499996</v>
      </c>
      <c r="T3633" s="15">
        <f t="shared" si="228"/>
        <v>41905.165972222225</v>
      </c>
    </row>
    <row r="3634" spans="1:21" ht="43.5" hidden="1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25"/>
        <v>20</v>
      </c>
      <c r="P3634">
        <f t="shared" si="226"/>
        <v>100</v>
      </c>
      <c r="Q3634" s="12" t="s">
        <v>8315</v>
      </c>
      <c r="R3634" t="s">
        <v>8357</v>
      </c>
      <c r="S3634" s="15">
        <f t="shared" si="227"/>
        <v>41946.936909722222</v>
      </c>
      <c r="T3634" s="15">
        <f t="shared" si="228"/>
        <v>41966.936909722222</v>
      </c>
      <c r="U3634">
        <f>YEAR(S712)</f>
        <v>2014</v>
      </c>
    </row>
    <row r="3635" spans="1:21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25"/>
        <v>35</v>
      </c>
      <c r="P3635">
        <f t="shared" si="226"/>
        <v>56.84</v>
      </c>
      <c r="Q3635" s="12" t="s">
        <v>8315</v>
      </c>
      <c r="R3635" t="s">
        <v>8357</v>
      </c>
      <c r="S3635" s="15">
        <f t="shared" si="227"/>
        <v>42649.623460648145</v>
      </c>
      <c r="T3635" s="15">
        <f t="shared" si="228"/>
        <v>42693.041666666672</v>
      </c>
    </row>
    <row r="3636" spans="1:21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25"/>
        <v>4</v>
      </c>
      <c r="P3636">
        <f t="shared" si="226"/>
        <v>176.94</v>
      </c>
      <c r="Q3636" s="12" t="s">
        <v>8315</v>
      </c>
      <c r="R3636" t="s">
        <v>8357</v>
      </c>
      <c r="S3636" s="15">
        <f t="shared" si="227"/>
        <v>42701.166365740741</v>
      </c>
      <c r="T3636" s="15">
        <f t="shared" si="228"/>
        <v>42749.165972222225</v>
      </c>
    </row>
    <row r="3637" spans="1:21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25"/>
        <v>36</v>
      </c>
      <c r="P3637">
        <f t="shared" si="226"/>
        <v>127.6</v>
      </c>
      <c r="Q3637" s="12" t="s">
        <v>8315</v>
      </c>
      <c r="R3637" t="s">
        <v>8357</v>
      </c>
      <c r="S3637" s="15">
        <f t="shared" si="227"/>
        <v>42450.88282407407</v>
      </c>
      <c r="T3637" s="15">
        <f t="shared" si="228"/>
        <v>42480.88282407407</v>
      </c>
    </row>
    <row r="3638" spans="1:21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25"/>
        <v>0</v>
      </c>
      <c r="P3638">
        <f t="shared" si="226"/>
        <v>0</v>
      </c>
      <c r="Q3638" s="12" t="s">
        <v>8315</v>
      </c>
      <c r="R3638" t="s">
        <v>8357</v>
      </c>
      <c r="S3638" s="15">
        <f t="shared" si="227"/>
        <v>42226.694780092599</v>
      </c>
      <c r="T3638" s="15">
        <f t="shared" si="228"/>
        <v>42261.694780092599</v>
      </c>
    </row>
    <row r="3639" spans="1:21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25"/>
        <v>31</v>
      </c>
      <c r="P3639">
        <f t="shared" si="226"/>
        <v>66.14</v>
      </c>
      <c r="Q3639" s="12" t="s">
        <v>8315</v>
      </c>
      <c r="R3639" t="s">
        <v>8357</v>
      </c>
      <c r="S3639" s="15">
        <f t="shared" si="227"/>
        <v>41975.700636574074</v>
      </c>
      <c r="T3639" s="15">
        <f t="shared" si="228"/>
        <v>42005.700636574074</v>
      </c>
    </row>
    <row r="3640" spans="1:21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25"/>
        <v>7</v>
      </c>
      <c r="P3640">
        <f t="shared" si="226"/>
        <v>108</v>
      </c>
      <c r="Q3640" s="12" t="s">
        <v>8315</v>
      </c>
      <c r="R3640" t="s">
        <v>8357</v>
      </c>
      <c r="S3640" s="15">
        <f t="shared" si="227"/>
        <v>42053.672824074078</v>
      </c>
      <c r="T3640" s="15">
        <f t="shared" si="228"/>
        <v>42113.631157407406</v>
      </c>
    </row>
    <row r="3641" spans="1:21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25"/>
        <v>0</v>
      </c>
      <c r="P3641">
        <f t="shared" si="226"/>
        <v>1</v>
      </c>
      <c r="Q3641" s="12" t="s">
        <v>8315</v>
      </c>
      <c r="R3641" t="s">
        <v>8357</v>
      </c>
      <c r="S3641" s="15">
        <f t="shared" si="227"/>
        <v>42590.677152777775</v>
      </c>
      <c r="T3641" s="15">
        <f t="shared" si="228"/>
        <v>42650.632638888885</v>
      </c>
    </row>
    <row r="3642" spans="1:21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25"/>
        <v>6</v>
      </c>
      <c r="P3642">
        <f t="shared" si="226"/>
        <v>18.329999999999998</v>
      </c>
      <c r="Q3642" s="12" t="s">
        <v>8315</v>
      </c>
      <c r="R3642" t="s">
        <v>8357</v>
      </c>
      <c r="S3642" s="15">
        <f t="shared" si="227"/>
        <v>42104.781597222223</v>
      </c>
      <c r="T3642" s="15">
        <f t="shared" si="228"/>
        <v>42134.781597222223</v>
      </c>
    </row>
    <row r="3643" spans="1:21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25"/>
        <v>0</v>
      </c>
      <c r="P3643">
        <f t="shared" si="226"/>
        <v>0</v>
      </c>
      <c r="Q3643" s="12" t="s">
        <v>8315</v>
      </c>
      <c r="R3643" t="s">
        <v>8357</v>
      </c>
      <c r="S3643" s="15">
        <f t="shared" si="227"/>
        <v>41899.627071759263</v>
      </c>
      <c r="T3643" s="15">
        <f t="shared" si="228"/>
        <v>41917.208333333336</v>
      </c>
    </row>
    <row r="3644" spans="1:21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25"/>
        <v>2</v>
      </c>
      <c r="P3644">
        <f t="shared" si="226"/>
        <v>7.5</v>
      </c>
      <c r="Q3644" s="12" t="s">
        <v>8315</v>
      </c>
      <c r="R3644" t="s">
        <v>8357</v>
      </c>
      <c r="S3644" s="15">
        <f t="shared" si="227"/>
        <v>42297.816284722227</v>
      </c>
      <c r="T3644" s="15">
        <f t="shared" si="228"/>
        <v>42338.708333333328</v>
      </c>
    </row>
    <row r="3645" spans="1:21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25"/>
        <v>0</v>
      </c>
      <c r="P3645">
        <f t="shared" si="226"/>
        <v>0</v>
      </c>
      <c r="Q3645" s="12" t="s">
        <v>8315</v>
      </c>
      <c r="R3645" t="s">
        <v>8357</v>
      </c>
      <c r="S3645" s="15">
        <f t="shared" si="227"/>
        <v>42285.143969907411</v>
      </c>
      <c r="T3645" s="15">
        <f t="shared" si="228"/>
        <v>42325.185636574075</v>
      </c>
    </row>
    <row r="3646" spans="1:21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25"/>
        <v>16</v>
      </c>
      <c r="P3646">
        <f t="shared" si="226"/>
        <v>68.42</v>
      </c>
      <c r="Q3646" s="12" t="s">
        <v>8315</v>
      </c>
      <c r="R3646" t="s">
        <v>8357</v>
      </c>
      <c r="S3646" s="15">
        <f t="shared" si="227"/>
        <v>42409.241747685184</v>
      </c>
      <c r="T3646" s="15">
        <f t="shared" si="228"/>
        <v>42437.207638888889</v>
      </c>
    </row>
    <row r="3647" spans="1:21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25"/>
        <v>0</v>
      </c>
      <c r="P3647">
        <f t="shared" si="226"/>
        <v>1</v>
      </c>
      <c r="Q3647" s="12" t="s">
        <v>8315</v>
      </c>
      <c r="R3647" t="s">
        <v>8357</v>
      </c>
      <c r="S3647" s="15">
        <f t="shared" si="227"/>
        <v>42665.970347222217</v>
      </c>
      <c r="T3647" s="15">
        <f t="shared" si="228"/>
        <v>42696.012013888889</v>
      </c>
    </row>
    <row r="3648" spans="1:21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25"/>
        <v>5</v>
      </c>
      <c r="P3648">
        <f t="shared" si="226"/>
        <v>60.13</v>
      </c>
      <c r="Q3648" s="12" t="s">
        <v>8315</v>
      </c>
      <c r="R3648" t="s">
        <v>8357</v>
      </c>
      <c r="S3648" s="15">
        <f t="shared" si="227"/>
        <v>42140.421319444446</v>
      </c>
      <c r="T3648" s="15">
        <f t="shared" si="228"/>
        <v>42171.979166666672</v>
      </c>
    </row>
    <row r="3649" spans="1:21" ht="43.5" hidden="1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25"/>
        <v>6</v>
      </c>
      <c r="P3649">
        <f t="shared" si="226"/>
        <v>15</v>
      </c>
      <c r="Q3649" s="12" t="s">
        <v>8315</v>
      </c>
      <c r="R3649" t="s">
        <v>8357</v>
      </c>
      <c r="S3649" s="15">
        <f t="shared" si="227"/>
        <v>42598.749155092592</v>
      </c>
      <c r="T3649" s="15">
        <f t="shared" si="228"/>
        <v>42643.749155092592</v>
      </c>
      <c r="U3649">
        <f>YEAR(S727)</f>
        <v>2015</v>
      </c>
    </row>
    <row r="3650" spans="1:21" ht="29" hidden="1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29">ROUND(E3650/D3650*100, 0)</f>
        <v>100</v>
      </c>
      <c r="P3650">
        <f t="shared" si="226"/>
        <v>550.04</v>
      </c>
      <c r="Q3650" s="12" t="s">
        <v>8315</v>
      </c>
      <c r="R3650" t="s">
        <v>8316</v>
      </c>
      <c r="S3650" s="15">
        <f t="shared" si="227"/>
        <v>41887.292187500003</v>
      </c>
      <c r="T3650" s="15">
        <f t="shared" si="228"/>
        <v>41917.292187500003</v>
      </c>
    </row>
    <row r="3651" spans="1:21" ht="43.5" hidden="1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29"/>
        <v>104</v>
      </c>
      <c r="P3651">
        <f t="shared" ref="P3651:P3714" si="230">IFERROR(ROUND(E3651/L3651, 2),0)</f>
        <v>97.5</v>
      </c>
      <c r="Q3651" s="12" t="s">
        <v>8315</v>
      </c>
      <c r="R3651" t="s">
        <v>8316</v>
      </c>
      <c r="S3651" s="15">
        <f t="shared" ref="S3651:S3714" si="231">(((J3651/60)/60)/24)+DATE(1970,1,1)</f>
        <v>41780.712893518517</v>
      </c>
      <c r="T3651" s="15">
        <f t="shared" ref="T3651:T3714" si="232">(((I3651/60)/60)/24)+DATE(1970,1,1)</f>
        <v>41806.712893518517</v>
      </c>
    </row>
    <row r="3652" spans="1:21" ht="43.5" hidden="1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29"/>
        <v>100</v>
      </c>
      <c r="P3652">
        <f t="shared" si="230"/>
        <v>29.41</v>
      </c>
      <c r="Q3652" s="12" t="s">
        <v>8315</v>
      </c>
      <c r="R3652" t="s">
        <v>8316</v>
      </c>
      <c r="S3652" s="15">
        <f t="shared" si="231"/>
        <v>42381.478981481487</v>
      </c>
      <c r="T3652" s="15">
        <f t="shared" si="232"/>
        <v>42402.478981481487</v>
      </c>
    </row>
    <row r="3653" spans="1:21" ht="43.5" hidden="1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29"/>
        <v>104</v>
      </c>
      <c r="P3653">
        <f t="shared" si="230"/>
        <v>57.78</v>
      </c>
      <c r="Q3653" s="12" t="s">
        <v>8315</v>
      </c>
      <c r="R3653" t="s">
        <v>8316</v>
      </c>
      <c r="S3653" s="15">
        <f t="shared" si="231"/>
        <v>41828.646319444444</v>
      </c>
      <c r="T3653" s="15">
        <f t="shared" si="232"/>
        <v>41861.665972222225</v>
      </c>
    </row>
    <row r="3654" spans="1:21" ht="43.5" hidden="1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29"/>
        <v>251</v>
      </c>
      <c r="P3654">
        <f t="shared" si="230"/>
        <v>44.24</v>
      </c>
      <c r="Q3654" s="12" t="s">
        <v>8315</v>
      </c>
      <c r="R3654" t="s">
        <v>8316</v>
      </c>
      <c r="S3654" s="15">
        <f t="shared" si="231"/>
        <v>42596.644699074073</v>
      </c>
      <c r="T3654" s="15">
        <f t="shared" si="232"/>
        <v>42607.165972222225</v>
      </c>
    </row>
    <row r="3655" spans="1:21" ht="58" hidden="1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29"/>
        <v>101</v>
      </c>
      <c r="P3655">
        <f t="shared" si="230"/>
        <v>60.91</v>
      </c>
      <c r="Q3655" s="12" t="s">
        <v>8315</v>
      </c>
      <c r="R3655" t="s">
        <v>8316</v>
      </c>
      <c r="S3655" s="15">
        <f t="shared" si="231"/>
        <v>42191.363506944443</v>
      </c>
      <c r="T3655" s="15">
        <f t="shared" si="232"/>
        <v>42221.363506944443</v>
      </c>
    </row>
    <row r="3656" spans="1:21" ht="58" hidden="1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29"/>
        <v>174</v>
      </c>
      <c r="P3656">
        <f t="shared" si="230"/>
        <v>68.84</v>
      </c>
      <c r="Q3656" s="12" t="s">
        <v>8315</v>
      </c>
      <c r="R3656" t="s">
        <v>8316</v>
      </c>
      <c r="S3656" s="15">
        <f t="shared" si="231"/>
        <v>42440.416504629626</v>
      </c>
      <c r="T3656" s="15">
        <f t="shared" si="232"/>
        <v>42463.708333333328</v>
      </c>
    </row>
    <row r="3657" spans="1:21" ht="58" hidden="1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29"/>
        <v>116</v>
      </c>
      <c r="P3657">
        <f t="shared" si="230"/>
        <v>73.58</v>
      </c>
      <c r="Q3657" s="12" t="s">
        <v>8315</v>
      </c>
      <c r="R3657" t="s">
        <v>8316</v>
      </c>
      <c r="S3657" s="15">
        <f t="shared" si="231"/>
        <v>42173.803217592591</v>
      </c>
      <c r="T3657" s="15">
        <f t="shared" si="232"/>
        <v>42203.290972222225</v>
      </c>
    </row>
    <row r="3658" spans="1:21" ht="43.5" hidden="1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29"/>
        <v>106</v>
      </c>
      <c r="P3658">
        <f t="shared" si="230"/>
        <v>115.02</v>
      </c>
      <c r="Q3658" s="12" t="s">
        <v>8315</v>
      </c>
      <c r="R3658" t="s">
        <v>8316</v>
      </c>
      <c r="S3658" s="15">
        <f t="shared" si="231"/>
        <v>42737.910138888896</v>
      </c>
      <c r="T3658" s="15">
        <f t="shared" si="232"/>
        <v>42767.957638888889</v>
      </c>
    </row>
    <row r="3659" spans="1:21" ht="58" hidden="1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29"/>
        <v>111</v>
      </c>
      <c r="P3659">
        <f t="shared" si="230"/>
        <v>110.75</v>
      </c>
      <c r="Q3659" s="12" t="s">
        <v>8315</v>
      </c>
      <c r="R3659" t="s">
        <v>8316</v>
      </c>
      <c r="S3659" s="15">
        <f t="shared" si="231"/>
        <v>42499.629849537043</v>
      </c>
      <c r="T3659" s="15">
        <f t="shared" si="232"/>
        <v>42522.904166666667</v>
      </c>
    </row>
    <row r="3660" spans="1:21" ht="29" hidden="1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29"/>
        <v>101</v>
      </c>
      <c r="P3660">
        <f t="shared" si="230"/>
        <v>75.5</v>
      </c>
      <c r="Q3660" s="12" t="s">
        <v>8315</v>
      </c>
      <c r="R3660" t="s">
        <v>8316</v>
      </c>
      <c r="S3660" s="15">
        <f t="shared" si="231"/>
        <v>41775.858564814815</v>
      </c>
      <c r="T3660" s="15">
        <f t="shared" si="232"/>
        <v>41822.165972222225</v>
      </c>
    </row>
    <row r="3661" spans="1:21" ht="43.5" hidden="1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29"/>
        <v>102</v>
      </c>
      <c r="P3661">
        <f t="shared" si="230"/>
        <v>235.46</v>
      </c>
      <c r="Q3661" s="12" t="s">
        <v>8315</v>
      </c>
      <c r="R3661" t="s">
        <v>8316</v>
      </c>
      <c r="S3661" s="15">
        <f t="shared" si="231"/>
        <v>42055.277199074073</v>
      </c>
      <c r="T3661" s="15">
        <f t="shared" si="232"/>
        <v>42082.610416666663</v>
      </c>
    </row>
    <row r="3662" spans="1:21" ht="58" hidden="1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29"/>
        <v>100</v>
      </c>
      <c r="P3662">
        <f t="shared" si="230"/>
        <v>11.36</v>
      </c>
      <c r="Q3662" s="12" t="s">
        <v>8315</v>
      </c>
      <c r="R3662" t="s">
        <v>8316</v>
      </c>
      <c r="S3662" s="15">
        <f t="shared" si="231"/>
        <v>41971.881076388891</v>
      </c>
      <c r="T3662" s="15">
        <f t="shared" si="232"/>
        <v>41996.881076388891</v>
      </c>
    </row>
    <row r="3663" spans="1:21" ht="43.5" hidden="1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29"/>
        <v>111</v>
      </c>
      <c r="P3663">
        <f t="shared" si="230"/>
        <v>92.5</v>
      </c>
      <c r="Q3663" s="12" t="s">
        <v>8315</v>
      </c>
      <c r="R3663" t="s">
        <v>8316</v>
      </c>
      <c r="S3663" s="15">
        <f t="shared" si="231"/>
        <v>42447.896666666667</v>
      </c>
      <c r="T3663" s="15">
        <f t="shared" si="232"/>
        <v>42470.166666666672</v>
      </c>
    </row>
    <row r="3664" spans="1:21" ht="58" hidden="1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29"/>
        <v>101</v>
      </c>
      <c r="P3664">
        <f t="shared" si="230"/>
        <v>202.85</v>
      </c>
      <c r="Q3664" s="12" t="s">
        <v>8315</v>
      </c>
      <c r="R3664" t="s">
        <v>8316</v>
      </c>
      <c r="S3664" s="15">
        <f t="shared" si="231"/>
        <v>42064.220069444447</v>
      </c>
      <c r="T3664" s="15">
        <f t="shared" si="232"/>
        <v>42094.178402777776</v>
      </c>
    </row>
    <row r="3665" spans="1:20" ht="43.5" hidden="1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29"/>
        <v>104</v>
      </c>
      <c r="P3665">
        <f t="shared" si="230"/>
        <v>26</v>
      </c>
      <c r="Q3665" s="12" t="s">
        <v>8315</v>
      </c>
      <c r="R3665" t="s">
        <v>8316</v>
      </c>
      <c r="S3665" s="15">
        <f t="shared" si="231"/>
        <v>42665.451736111107</v>
      </c>
      <c r="T3665" s="15">
        <f t="shared" si="232"/>
        <v>42725.493402777778</v>
      </c>
    </row>
    <row r="3666" spans="1:20" ht="43.5" hidden="1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29"/>
        <v>109</v>
      </c>
      <c r="P3666">
        <f t="shared" si="230"/>
        <v>46.05</v>
      </c>
      <c r="Q3666" s="12" t="s">
        <v>8315</v>
      </c>
      <c r="R3666" t="s">
        <v>8316</v>
      </c>
      <c r="S3666" s="15">
        <f t="shared" si="231"/>
        <v>42523.248715277776</v>
      </c>
      <c r="T3666" s="15">
        <f t="shared" si="232"/>
        <v>42537.248715277776</v>
      </c>
    </row>
    <row r="3667" spans="1:20" ht="43.5" hidden="1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29"/>
        <v>115</v>
      </c>
      <c r="P3667">
        <f t="shared" si="230"/>
        <v>51</v>
      </c>
      <c r="Q3667" s="12" t="s">
        <v>8315</v>
      </c>
      <c r="R3667" t="s">
        <v>8316</v>
      </c>
      <c r="S3667" s="15">
        <f t="shared" si="231"/>
        <v>42294.808124999996</v>
      </c>
      <c r="T3667" s="15">
        <f t="shared" si="232"/>
        <v>42305.829166666663</v>
      </c>
    </row>
    <row r="3668" spans="1:20" ht="29" hidden="1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29"/>
        <v>100</v>
      </c>
      <c r="P3668">
        <f t="shared" si="230"/>
        <v>31.58</v>
      </c>
      <c r="Q3668" s="12" t="s">
        <v>8315</v>
      </c>
      <c r="R3668" t="s">
        <v>8316</v>
      </c>
      <c r="S3668" s="15">
        <f t="shared" si="231"/>
        <v>41822.90488425926</v>
      </c>
      <c r="T3668" s="15">
        <f t="shared" si="232"/>
        <v>41844.291666666664</v>
      </c>
    </row>
    <row r="3669" spans="1:20" ht="43.5" hidden="1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29"/>
        <v>103</v>
      </c>
      <c r="P3669">
        <f t="shared" si="230"/>
        <v>53.36</v>
      </c>
      <c r="Q3669" s="12" t="s">
        <v>8315</v>
      </c>
      <c r="R3669" t="s">
        <v>8316</v>
      </c>
      <c r="S3669" s="15">
        <f t="shared" si="231"/>
        <v>42173.970127314817</v>
      </c>
      <c r="T3669" s="15">
        <f t="shared" si="232"/>
        <v>42203.970127314817</v>
      </c>
    </row>
    <row r="3670" spans="1:20" ht="43.5" hidden="1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29"/>
        <v>104</v>
      </c>
      <c r="P3670">
        <f t="shared" si="230"/>
        <v>36.96</v>
      </c>
      <c r="Q3670" s="12" t="s">
        <v>8315</v>
      </c>
      <c r="R3670" t="s">
        <v>8316</v>
      </c>
      <c r="S3670" s="15">
        <f t="shared" si="231"/>
        <v>42185.556157407409</v>
      </c>
      <c r="T3670" s="15">
        <f t="shared" si="232"/>
        <v>42208.772916666669</v>
      </c>
    </row>
    <row r="3671" spans="1:20" ht="43.5" hidden="1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29"/>
        <v>138</v>
      </c>
      <c r="P3671">
        <f t="shared" si="230"/>
        <v>81.290000000000006</v>
      </c>
      <c r="Q3671" s="12" t="s">
        <v>8315</v>
      </c>
      <c r="R3671" t="s">
        <v>8316</v>
      </c>
      <c r="S3671" s="15">
        <f t="shared" si="231"/>
        <v>42136.675196759257</v>
      </c>
      <c r="T3671" s="15">
        <f t="shared" si="232"/>
        <v>42166.675196759257</v>
      </c>
    </row>
    <row r="3672" spans="1:20" ht="43.5" hidden="1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29"/>
        <v>110</v>
      </c>
      <c r="P3672">
        <f t="shared" si="230"/>
        <v>20.079999999999998</v>
      </c>
      <c r="Q3672" s="12" t="s">
        <v>8315</v>
      </c>
      <c r="R3672" t="s">
        <v>8316</v>
      </c>
      <c r="S3672" s="15">
        <f t="shared" si="231"/>
        <v>42142.514016203699</v>
      </c>
      <c r="T3672" s="15">
        <f t="shared" si="232"/>
        <v>42155.958333333328</v>
      </c>
    </row>
    <row r="3673" spans="1:20" ht="43.5" hidden="1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29"/>
        <v>101</v>
      </c>
      <c r="P3673">
        <f t="shared" si="230"/>
        <v>88.25</v>
      </c>
      <c r="Q3673" s="12" t="s">
        <v>8315</v>
      </c>
      <c r="R3673" t="s">
        <v>8316</v>
      </c>
      <c r="S3673" s="15">
        <f t="shared" si="231"/>
        <v>41820.62809027778</v>
      </c>
      <c r="T3673" s="15">
        <f t="shared" si="232"/>
        <v>41841.165972222225</v>
      </c>
    </row>
    <row r="3674" spans="1:20" ht="58" hidden="1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29"/>
        <v>102</v>
      </c>
      <c r="P3674">
        <f t="shared" si="230"/>
        <v>53.44</v>
      </c>
      <c r="Q3674" s="12" t="s">
        <v>8315</v>
      </c>
      <c r="R3674" t="s">
        <v>8316</v>
      </c>
      <c r="S3674" s="15">
        <f t="shared" si="231"/>
        <v>41878.946574074071</v>
      </c>
      <c r="T3674" s="15">
        <f t="shared" si="232"/>
        <v>41908.946574074071</v>
      </c>
    </row>
    <row r="3675" spans="1:20" ht="43.5" hidden="1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29"/>
        <v>114</v>
      </c>
      <c r="P3675">
        <f t="shared" si="230"/>
        <v>39.869999999999997</v>
      </c>
      <c r="Q3675" s="12" t="s">
        <v>8315</v>
      </c>
      <c r="R3675" t="s">
        <v>8316</v>
      </c>
      <c r="S3675" s="15">
        <f t="shared" si="231"/>
        <v>41914.295104166667</v>
      </c>
      <c r="T3675" s="15">
        <f t="shared" si="232"/>
        <v>41948.536111111112</v>
      </c>
    </row>
    <row r="3676" spans="1:20" ht="43.5" hidden="1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29"/>
        <v>100</v>
      </c>
      <c r="P3676">
        <f t="shared" si="230"/>
        <v>145.16</v>
      </c>
      <c r="Q3676" s="12" t="s">
        <v>8315</v>
      </c>
      <c r="R3676" t="s">
        <v>8316</v>
      </c>
      <c r="S3676" s="15">
        <f t="shared" si="231"/>
        <v>42556.873020833329</v>
      </c>
      <c r="T3676" s="15">
        <f t="shared" si="232"/>
        <v>42616.873020833329</v>
      </c>
    </row>
    <row r="3677" spans="1:20" ht="43.5" hidden="1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29"/>
        <v>140</v>
      </c>
      <c r="P3677">
        <f t="shared" si="230"/>
        <v>23.33</v>
      </c>
      <c r="Q3677" s="12" t="s">
        <v>8315</v>
      </c>
      <c r="R3677" t="s">
        <v>8316</v>
      </c>
      <c r="S3677" s="15">
        <f t="shared" si="231"/>
        <v>42493.597013888888</v>
      </c>
      <c r="T3677" s="15">
        <f t="shared" si="232"/>
        <v>42505.958333333328</v>
      </c>
    </row>
    <row r="3678" spans="1:20" ht="43.5" hidden="1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29"/>
        <v>129</v>
      </c>
      <c r="P3678">
        <f t="shared" si="230"/>
        <v>64.38</v>
      </c>
      <c r="Q3678" s="12" t="s">
        <v>8315</v>
      </c>
      <c r="R3678" t="s">
        <v>8316</v>
      </c>
      <c r="S3678" s="15">
        <f t="shared" si="231"/>
        <v>41876.815787037034</v>
      </c>
      <c r="T3678" s="15">
        <f t="shared" si="232"/>
        <v>41894.815787037034</v>
      </c>
    </row>
    <row r="3679" spans="1:20" ht="43.5" hidden="1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29"/>
        <v>103</v>
      </c>
      <c r="P3679">
        <f t="shared" si="230"/>
        <v>62.05</v>
      </c>
      <c r="Q3679" s="12" t="s">
        <v>8315</v>
      </c>
      <c r="R3679" t="s">
        <v>8316</v>
      </c>
      <c r="S3679" s="15">
        <f t="shared" si="231"/>
        <v>41802.574282407404</v>
      </c>
      <c r="T3679" s="15">
        <f t="shared" si="232"/>
        <v>41823.165972222225</v>
      </c>
    </row>
    <row r="3680" spans="1:20" ht="43.5" hidden="1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29"/>
        <v>103</v>
      </c>
      <c r="P3680">
        <f t="shared" si="230"/>
        <v>66.13</v>
      </c>
      <c r="Q3680" s="12" t="s">
        <v>8315</v>
      </c>
      <c r="R3680" t="s">
        <v>8316</v>
      </c>
      <c r="S3680" s="15">
        <f t="shared" si="231"/>
        <v>42120.531226851846</v>
      </c>
      <c r="T3680" s="15">
        <f t="shared" si="232"/>
        <v>42155.531226851846</v>
      </c>
    </row>
    <row r="3681" spans="1:20" ht="43.5" hidden="1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29"/>
        <v>110</v>
      </c>
      <c r="P3681">
        <f t="shared" si="230"/>
        <v>73.400000000000006</v>
      </c>
      <c r="Q3681" s="12" t="s">
        <v>8315</v>
      </c>
      <c r="R3681" t="s">
        <v>8316</v>
      </c>
      <c r="S3681" s="15">
        <f t="shared" si="231"/>
        <v>41786.761354166665</v>
      </c>
      <c r="T3681" s="15">
        <f t="shared" si="232"/>
        <v>41821.207638888889</v>
      </c>
    </row>
    <row r="3682" spans="1:20" ht="43.5" hidden="1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29"/>
        <v>113</v>
      </c>
      <c r="P3682">
        <f t="shared" si="230"/>
        <v>99.5</v>
      </c>
      <c r="Q3682" s="12" t="s">
        <v>8315</v>
      </c>
      <c r="R3682" t="s">
        <v>8316</v>
      </c>
      <c r="S3682" s="15">
        <f t="shared" si="231"/>
        <v>42627.454097222217</v>
      </c>
      <c r="T3682" s="15">
        <f t="shared" si="232"/>
        <v>42648.454097222217</v>
      </c>
    </row>
    <row r="3683" spans="1:20" ht="58" hidden="1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29"/>
        <v>112</v>
      </c>
      <c r="P3683">
        <f t="shared" si="230"/>
        <v>62.17</v>
      </c>
      <c r="Q3683" s="12" t="s">
        <v>8315</v>
      </c>
      <c r="R3683" t="s">
        <v>8316</v>
      </c>
      <c r="S3683" s="15">
        <f t="shared" si="231"/>
        <v>42374.651504629626</v>
      </c>
      <c r="T3683" s="15">
        <f t="shared" si="232"/>
        <v>42384.651504629626</v>
      </c>
    </row>
    <row r="3684" spans="1:20" ht="43.5" hidden="1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29"/>
        <v>139</v>
      </c>
      <c r="P3684">
        <f t="shared" si="230"/>
        <v>62.33</v>
      </c>
      <c r="Q3684" s="12" t="s">
        <v>8315</v>
      </c>
      <c r="R3684" t="s">
        <v>8316</v>
      </c>
      <c r="S3684" s="15">
        <f t="shared" si="231"/>
        <v>41772.685393518521</v>
      </c>
      <c r="T3684" s="15">
        <f t="shared" si="232"/>
        <v>41806.290972222225</v>
      </c>
    </row>
    <row r="3685" spans="1:20" ht="43.5" hidden="1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29"/>
        <v>111</v>
      </c>
      <c r="P3685">
        <f t="shared" si="230"/>
        <v>58.79</v>
      </c>
      <c r="Q3685" s="12" t="s">
        <v>8315</v>
      </c>
      <c r="R3685" t="s">
        <v>8316</v>
      </c>
      <c r="S3685" s="15">
        <f t="shared" si="231"/>
        <v>42633.116851851853</v>
      </c>
      <c r="T3685" s="15">
        <f t="shared" si="232"/>
        <v>42663.116851851853</v>
      </c>
    </row>
    <row r="3686" spans="1:20" ht="43.5" hidden="1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29"/>
        <v>139</v>
      </c>
      <c r="P3686">
        <f t="shared" si="230"/>
        <v>45.35</v>
      </c>
      <c r="Q3686" s="12" t="s">
        <v>8315</v>
      </c>
      <c r="R3686" t="s">
        <v>8316</v>
      </c>
      <c r="S3686" s="15">
        <f t="shared" si="231"/>
        <v>42219.180393518516</v>
      </c>
      <c r="T3686" s="15">
        <f t="shared" si="232"/>
        <v>42249.180393518516</v>
      </c>
    </row>
    <row r="3687" spans="1:20" ht="43.5" hidden="1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29"/>
        <v>106</v>
      </c>
      <c r="P3687">
        <f t="shared" si="230"/>
        <v>41.94</v>
      </c>
      <c r="Q3687" s="12" t="s">
        <v>8315</v>
      </c>
      <c r="R3687" t="s">
        <v>8316</v>
      </c>
      <c r="S3687" s="15">
        <f t="shared" si="231"/>
        <v>41753.593275462961</v>
      </c>
      <c r="T3687" s="15">
        <f t="shared" si="232"/>
        <v>41778.875</v>
      </c>
    </row>
    <row r="3688" spans="1:20" ht="43.5" hidden="1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29"/>
        <v>101</v>
      </c>
      <c r="P3688">
        <f t="shared" si="230"/>
        <v>59.17</v>
      </c>
      <c r="Q3688" s="12" t="s">
        <v>8315</v>
      </c>
      <c r="R3688" t="s">
        <v>8316</v>
      </c>
      <c r="S3688" s="15">
        <f t="shared" si="231"/>
        <v>42230.662731481483</v>
      </c>
      <c r="T3688" s="15">
        <f t="shared" si="232"/>
        <v>42245.165972222225</v>
      </c>
    </row>
    <row r="3689" spans="1:20" ht="58" hidden="1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29"/>
        <v>100</v>
      </c>
      <c r="P3689">
        <f t="shared" si="230"/>
        <v>200.49</v>
      </c>
      <c r="Q3689" s="12" t="s">
        <v>8315</v>
      </c>
      <c r="R3689" t="s">
        <v>8316</v>
      </c>
      <c r="S3689" s="15">
        <f t="shared" si="231"/>
        <v>41787.218229166669</v>
      </c>
      <c r="T3689" s="15">
        <f t="shared" si="232"/>
        <v>41817.218229166669</v>
      </c>
    </row>
    <row r="3690" spans="1:20" ht="43.5" hidden="1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29"/>
        <v>109</v>
      </c>
      <c r="P3690">
        <f t="shared" si="230"/>
        <v>83.97</v>
      </c>
      <c r="Q3690" s="12" t="s">
        <v>8315</v>
      </c>
      <c r="R3690" t="s">
        <v>8316</v>
      </c>
      <c r="S3690" s="15">
        <f t="shared" si="231"/>
        <v>41829.787083333329</v>
      </c>
      <c r="T3690" s="15">
        <f t="shared" si="232"/>
        <v>41859.787083333329</v>
      </c>
    </row>
    <row r="3691" spans="1:20" ht="43.5" hidden="1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29"/>
        <v>118</v>
      </c>
      <c r="P3691">
        <f t="shared" si="230"/>
        <v>57.26</v>
      </c>
      <c r="Q3691" s="12" t="s">
        <v>8315</v>
      </c>
      <c r="R3691" t="s">
        <v>8316</v>
      </c>
      <c r="S3691" s="15">
        <f t="shared" si="231"/>
        <v>42147.826840277776</v>
      </c>
      <c r="T3691" s="15">
        <f t="shared" si="232"/>
        <v>42176.934027777781</v>
      </c>
    </row>
    <row r="3692" spans="1:20" ht="43.5" hidden="1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29"/>
        <v>120</v>
      </c>
      <c r="P3692">
        <f t="shared" si="230"/>
        <v>58.06</v>
      </c>
      <c r="Q3692" s="12" t="s">
        <v>8315</v>
      </c>
      <c r="R3692" t="s">
        <v>8316</v>
      </c>
      <c r="S3692" s="15">
        <f t="shared" si="231"/>
        <v>41940.598182870373</v>
      </c>
      <c r="T3692" s="15">
        <f t="shared" si="232"/>
        <v>41970.639849537038</v>
      </c>
    </row>
    <row r="3693" spans="1:20" ht="29" hidden="1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29"/>
        <v>128</v>
      </c>
      <c r="P3693">
        <f t="shared" si="230"/>
        <v>186.8</v>
      </c>
      <c r="Q3693" s="12" t="s">
        <v>8315</v>
      </c>
      <c r="R3693" t="s">
        <v>8316</v>
      </c>
      <c r="S3693" s="15">
        <f t="shared" si="231"/>
        <v>42020.700567129628</v>
      </c>
      <c r="T3693" s="15">
        <f t="shared" si="232"/>
        <v>42065.207638888889</v>
      </c>
    </row>
    <row r="3694" spans="1:20" ht="29" hidden="1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29"/>
        <v>126</v>
      </c>
      <c r="P3694">
        <f t="shared" si="230"/>
        <v>74.12</v>
      </c>
      <c r="Q3694" s="12" t="s">
        <v>8315</v>
      </c>
      <c r="R3694" t="s">
        <v>8316</v>
      </c>
      <c r="S3694" s="15">
        <f t="shared" si="231"/>
        <v>41891.96503472222</v>
      </c>
      <c r="T3694" s="15">
        <f t="shared" si="232"/>
        <v>41901</v>
      </c>
    </row>
    <row r="3695" spans="1:20" ht="43.5" hidden="1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29"/>
        <v>129</v>
      </c>
      <c r="P3695">
        <f t="shared" si="230"/>
        <v>30.71</v>
      </c>
      <c r="Q3695" s="12" t="s">
        <v>8315</v>
      </c>
      <c r="R3695" t="s">
        <v>8316</v>
      </c>
      <c r="S3695" s="15">
        <f t="shared" si="231"/>
        <v>42309.191307870366</v>
      </c>
      <c r="T3695" s="15">
        <f t="shared" si="232"/>
        <v>42338.9375</v>
      </c>
    </row>
    <row r="3696" spans="1:20" ht="58" hidden="1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29"/>
        <v>107</v>
      </c>
      <c r="P3696">
        <f t="shared" si="230"/>
        <v>62.67</v>
      </c>
      <c r="Q3696" s="12" t="s">
        <v>8315</v>
      </c>
      <c r="R3696" t="s">
        <v>8316</v>
      </c>
      <c r="S3696" s="15">
        <f t="shared" si="231"/>
        <v>42490.133877314816</v>
      </c>
      <c r="T3696" s="15">
        <f t="shared" si="232"/>
        <v>42527.083333333328</v>
      </c>
    </row>
    <row r="3697" spans="1:20" ht="58" hidden="1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29"/>
        <v>100</v>
      </c>
      <c r="P3697">
        <f t="shared" si="230"/>
        <v>121.36</v>
      </c>
      <c r="Q3697" s="12" t="s">
        <v>8315</v>
      </c>
      <c r="R3697" t="s">
        <v>8316</v>
      </c>
      <c r="S3697" s="15">
        <f t="shared" si="231"/>
        <v>41995.870486111111</v>
      </c>
      <c r="T3697" s="15">
        <f t="shared" si="232"/>
        <v>42015.870486111111</v>
      </c>
    </row>
    <row r="3698" spans="1:20" ht="43.5" hidden="1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29"/>
        <v>155</v>
      </c>
      <c r="P3698">
        <f t="shared" si="230"/>
        <v>39.74</v>
      </c>
      <c r="Q3698" s="12" t="s">
        <v>8315</v>
      </c>
      <c r="R3698" t="s">
        <v>8316</v>
      </c>
      <c r="S3698" s="15">
        <f t="shared" si="231"/>
        <v>41988.617083333331</v>
      </c>
      <c r="T3698" s="15">
        <f t="shared" si="232"/>
        <v>42048.617083333331</v>
      </c>
    </row>
    <row r="3699" spans="1:20" ht="43.5" hidden="1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29"/>
        <v>108</v>
      </c>
      <c r="P3699">
        <f t="shared" si="230"/>
        <v>72</v>
      </c>
      <c r="Q3699" s="12" t="s">
        <v>8315</v>
      </c>
      <c r="R3699" t="s">
        <v>8316</v>
      </c>
      <c r="S3699" s="15">
        <f t="shared" si="231"/>
        <v>42479.465833333335</v>
      </c>
      <c r="T3699" s="15">
        <f t="shared" si="232"/>
        <v>42500.465833333335</v>
      </c>
    </row>
    <row r="3700" spans="1:20" ht="43.5" hidden="1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29"/>
        <v>111</v>
      </c>
      <c r="P3700">
        <f t="shared" si="230"/>
        <v>40.630000000000003</v>
      </c>
      <c r="Q3700" s="12" t="s">
        <v>8315</v>
      </c>
      <c r="R3700" t="s">
        <v>8316</v>
      </c>
      <c r="S3700" s="15">
        <f t="shared" si="231"/>
        <v>42401.806562500002</v>
      </c>
      <c r="T3700" s="15">
        <f t="shared" si="232"/>
        <v>42431.806562500002</v>
      </c>
    </row>
    <row r="3701" spans="1:20" ht="58" hidden="1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29"/>
        <v>101</v>
      </c>
      <c r="P3701">
        <f t="shared" si="230"/>
        <v>63</v>
      </c>
      <c r="Q3701" s="12" t="s">
        <v>8315</v>
      </c>
      <c r="R3701" t="s">
        <v>8316</v>
      </c>
      <c r="S3701" s="15">
        <f t="shared" si="231"/>
        <v>41897.602037037039</v>
      </c>
      <c r="T3701" s="15">
        <f t="shared" si="232"/>
        <v>41927.602037037039</v>
      </c>
    </row>
    <row r="3702" spans="1:20" ht="29" hidden="1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29"/>
        <v>121</v>
      </c>
      <c r="P3702">
        <f t="shared" si="230"/>
        <v>33.67</v>
      </c>
      <c r="Q3702" s="12" t="s">
        <v>8315</v>
      </c>
      <c r="R3702" t="s">
        <v>8316</v>
      </c>
      <c r="S3702" s="15">
        <f t="shared" si="231"/>
        <v>41882.585648148146</v>
      </c>
      <c r="T3702" s="15">
        <f t="shared" si="232"/>
        <v>41912.666666666664</v>
      </c>
    </row>
    <row r="3703" spans="1:20" ht="43.5" hidden="1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29"/>
        <v>100</v>
      </c>
      <c r="P3703">
        <f t="shared" si="230"/>
        <v>38.590000000000003</v>
      </c>
      <c r="Q3703" s="12" t="s">
        <v>8315</v>
      </c>
      <c r="R3703" t="s">
        <v>8316</v>
      </c>
      <c r="S3703" s="15">
        <f t="shared" si="231"/>
        <v>42129.541585648149</v>
      </c>
      <c r="T3703" s="15">
        <f t="shared" si="232"/>
        <v>42159.541585648149</v>
      </c>
    </row>
    <row r="3704" spans="1:20" ht="58" hidden="1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29"/>
        <v>109</v>
      </c>
      <c r="P3704">
        <f t="shared" si="230"/>
        <v>155.94999999999999</v>
      </c>
      <c r="Q3704" s="12" t="s">
        <v>8315</v>
      </c>
      <c r="R3704" t="s">
        <v>8316</v>
      </c>
      <c r="S3704" s="15">
        <f t="shared" si="231"/>
        <v>42524.53800925926</v>
      </c>
      <c r="T3704" s="15">
        <f t="shared" si="232"/>
        <v>42561.957638888889</v>
      </c>
    </row>
    <row r="3705" spans="1:20" ht="43.5" hidden="1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29"/>
        <v>123</v>
      </c>
      <c r="P3705">
        <f t="shared" si="230"/>
        <v>43.2</v>
      </c>
      <c r="Q3705" s="12" t="s">
        <v>8315</v>
      </c>
      <c r="R3705" t="s">
        <v>8316</v>
      </c>
      <c r="S3705" s="15">
        <f t="shared" si="231"/>
        <v>42556.504490740743</v>
      </c>
      <c r="T3705" s="15">
        <f t="shared" si="232"/>
        <v>42595.290972222225</v>
      </c>
    </row>
    <row r="3706" spans="1:20" ht="43.5" hidden="1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29"/>
        <v>136</v>
      </c>
      <c r="P3706">
        <f t="shared" si="230"/>
        <v>15.15</v>
      </c>
      <c r="Q3706" s="12" t="s">
        <v>8315</v>
      </c>
      <c r="R3706" t="s">
        <v>8316</v>
      </c>
      <c r="S3706" s="15">
        <f t="shared" si="231"/>
        <v>42461.689745370371</v>
      </c>
      <c r="T3706" s="15">
        <f t="shared" si="232"/>
        <v>42521.689745370371</v>
      </c>
    </row>
    <row r="3707" spans="1:20" ht="43.5" hidden="1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29"/>
        <v>103</v>
      </c>
      <c r="P3707">
        <f t="shared" si="230"/>
        <v>83.57</v>
      </c>
      <c r="Q3707" s="12" t="s">
        <v>8315</v>
      </c>
      <c r="R3707" t="s">
        <v>8316</v>
      </c>
      <c r="S3707" s="15">
        <f t="shared" si="231"/>
        <v>41792.542986111112</v>
      </c>
      <c r="T3707" s="15">
        <f t="shared" si="232"/>
        <v>41813.75</v>
      </c>
    </row>
    <row r="3708" spans="1:20" ht="43.5" hidden="1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29"/>
        <v>121</v>
      </c>
      <c r="P3708">
        <f t="shared" si="230"/>
        <v>140</v>
      </c>
      <c r="Q3708" s="12" t="s">
        <v>8315</v>
      </c>
      <c r="R3708" t="s">
        <v>8316</v>
      </c>
      <c r="S3708" s="15">
        <f t="shared" si="231"/>
        <v>41879.913761574076</v>
      </c>
      <c r="T3708" s="15">
        <f t="shared" si="232"/>
        <v>41894.913761574076</v>
      </c>
    </row>
    <row r="3709" spans="1:20" ht="43.5" hidden="1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29"/>
        <v>186</v>
      </c>
      <c r="P3709">
        <f t="shared" si="230"/>
        <v>80.87</v>
      </c>
      <c r="Q3709" s="12" t="s">
        <v>8315</v>
      </c>
      <c r="R3709" t="s">
        <v>8316</v>
      </c>
      <c r="S3709" s="15">
        <f t="shared" si="231"/>
        <v>42552.048356481479</v>
      </c>
      <c r="T3709" s="15">
        <f t="shared" si="232"/>
        <v>42573.226388888885</v>
      </c>
    </row>
    <row r="3710" spans="1:20" ht="58" hidden="1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29"/>
        <v>300</v>
      </c>
      <c r="P3710">
        <f t="shared" si="230"/>
        <v>53.85</v>
      </c>
      <c r="Q3710" s="12" t="s">
        <v>8315</v>
      </c>
      <c r="R3710" t="s">
        <v>8316</v>
      </c>
      <c r="S3710" s="15">
        <f t="shared" si="231"/>
        <v>41810.142199074071</v>
      </c>
      <c r="T3710" s="15">
        <f t="shared" si="232"/>
        <v>41824.142199074071</v>
      </c>
    </row>
    <row r="3711" spans="1:20" ht="43.5" hidden="1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29"/>
        <v>108</v>
      </c>
      <c r="P3711">
        <f t="shared" si="230"/>
        <v>30.93</v>
      </c>
      <c r="Q3711" s="12" t="s">
        <v>8315</v>
      </c>
      <c r="R3711" t="s">
        <v>8316</v>
      </c>
      <c r="S3711" s="15">
        <f t="shared" si="231"/>
        <v>41785.707708333335</v>
      </c>
      <c r="T3711" s="15">
        <f t="shared" si="232"/>
        <v>41815.707708333335</v>
      </c>
    </row>
    <row r="3712" spans="1:20" ht="29" hidden="1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29"/>
        <v>141</v>
      </c>
      <c r="P3712">
        <f t="shared" si="230"/>
        <v>67.959999999999994</v>
      </c>
      <c r="Q3712" s="12" t="s">
        <v>8315</v>
      </c>
      <c r="R3712" t="s">
        <v>8316</v>
      </c>
      <c r="S3712" s="15">
        <f t="shared" si="231"/>
        <v>42072.576249999998</v>
      </c>
      <c r="T3712" s="15">
        <f t="shared" si="232"/>
        <v>42097.576249999998</v>
      </c>
    </row>
    <row r="3713" spans="1:20" ht="29" hidden="1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29"/>
        <v>114</v>
      </c>
      <c r="P3713">
        <f t="shared" si="230"/>
        <v>27.14</v>
      </c>
      <c r="Q3713" s="12" t="s">
        <v>8315</v>
      </c>
      <c r="R3713" t="s">
        <v>8316</v>
      </c>
      <c r="S3713" s="15">
        <f t="shared" si="231"/>
        <v>41779.724224537036</v>
      </c>
      <c r="T3713" s="15">
        <f t="shared" si="232"/>
        <v>41805.666666666664</v>
      </c>
    </row>
    <row r="3714" spans="1:20" ht="58" hidden="1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33">ROUND(E3714/D3714*100, 0)</f>
        <v>154</v>
      </c>
      <c r="P3714">
        <f t="shared" si="230"/>
        <v>110.87</v>
      </c>
      <c r="Q3714" s="12" t="s">
        <v>8315</v>
      </c>
      <c r="R3714" t="s">
        <v>8316</v>
      </c>
      <c r="S3714" s="15">
        <f t="shared" si="231"/>
        <v>42134.172071759262</v>
      </c>
      <c r="T3714" s="15">
        <f t="shared" si="232"/>
        <v>42155.290972222225</v>
      </c>
    </row>
    <row r="3715" spans="1:20" ht="43.5" hidden="1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33"/>
        <v>102</v>
      </c>
      <c r="P3715">
        <f t="shared" ref="P3715:P3778" si="234">IFERROR(ROUND(E3715/L3715, 2),0)</f>
        <v>106.84</v>
      </c>
      <c r="Q3715" s="12" t="s">
        <v>8315</v>
      </c>
      <c r="R3715" t="s">
        <v>8316</v>
      </c>
      <c r="S3715" s="15">
        <f t="shared" ref="S3715:S3778" si="235">(((J3715/60)/60)/24)+DATE(1970,1,1)</f>
        <v>42505.738032407404</v>
      </c>
      <c r="T3715" s="15">
        <f t="shared" ref="T3715:T3778" si="236">(((I3715/60)/60)/24)+DATE(1970,1,1)</f>
        <v>42525.738032407404</v>
      </c>
    </row>
    <row r="3716" spans="1:20" ht="43.5" hidden="1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33"/>
        <v>102</v>
      </c>
      <c r="P3716">
        <f t="shared" si="234"/>
        <v>105.52</v>
      </c>
      <c r="Q3716" s="12" t="s">
        <v>8315</v>
      </c>
      <c r="R3716" t="s">
        <v>8316</v>
      </c>
      <c r="S3716" s="15">
        <f t="shared" si="235"/>
        <v>42118.556331018524</v>
      </c>
      <c r="T3716" s="15">
        <f t="shared" si="236"/>
        <v>42150.165972222225</v>
      </c>
    </row>
    <row r="3717" spans="1:20" ht="43.5" hidden="1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33"/>
        <v>103</v>
      </c>
      <c r="P3717">
        <f t="shared" si="234"/>
        <v>132.96</v>
      </c>
      <c r="Q3717" s="12" t="s">
        <v>8315</v>
      </c>
      <c r="R3717" t="s">
        <v>8316</v>
      </c>
      <c r="S3717" s="15">
        <f t="shared" si="235"/>
        <v>42036.995590277773</v>
      </c>
      <c r="T3717" s="15">
        <f t="shared" si="236"/>
        <v>42094.536111111112</v>
      </c>
    </row>
    <row r="3718" spans="1:20" ht="43.5" hidden="1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33"/>
        <v>156</v>
      </c>
      <c r="P3718">
        <f t="shared" si="234"/>
        <v>51.92</v>
      </c>
      <c r="Q3718" s="12" t="s">
        <v>8315</v>
      </c>
      <c r="R3718" t="s">
        <v>8316</v>
      </c>
      <c r="S3718" s="15">
        <f t="shared" si="235"/>
        <v>42360.887835648144</v>
      </c>
      <c r="T3718" s="15">
        <f t="shared" si="236"/>
        <v>42390.887835648144</v>
      </c>
    </row>
    <row r="3719" spans="1:20" ht="43.5" hidden="1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33"/>
        <v>101</v>
      </c>
      <c r="P3719">
        <f t="shared" si="234"/>
        <v>310</v>
      </c>
      <c r="Q3719" s="12" t="s">
        <v>8315</v>
      </c>
      <c r="R3719" t="s">
        <v>8316</v>
      </c>
      <c r="S3719" s="15">
        <f t="shared" si="235"/>
        <v>42102.866307870368</v>
      </c>
      <c r="T3719" s="15">
        <f t="shared" si="236"/>
        <v>42133.866307870368</v>
      </c>
    </row>
    <row r="3720" spans="1:20" ht="43.5" hidden="1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33"/>
        <v>239</v>
      </c>
      <c r="P3720">
        <f t="shared" si="234"/>
        <v>26.02</v>
      </c>
      <c r="Q3720" s="12" t="s">
        <v>8315</v>
      </c>
      <c r="R3720" t="s">
        <v>8316</v>
      </c>
      <c r="S3720" s="15">
        <f t="shared" si="235"/>
        <v>42032.716145833328</v>
      </c>
      <c r="T3720" s="15">
        <f t="shared" si="236"/>
        <v>42062.716145833328</v>
      </c>
    </row>
    <row r="3721" spans="1:20" ht="29" hidden="1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33"/>
        <v>210</v>
      </c>
      <c r="P3721">
        <f t="shared" si="234"/>
        <v>105</v>
      </c>
      <c r="Q3721" s="12" t="s">
        <v>8315</v>
      </c>
      <c r="R3721" t="s">
        <v>8316</v>
      </c>
      <c r="S3721" s="15">
        <f t="shared" si="235"/>
        <v>42147.729930555557</v>
      </c>
      <c r="T3721" s="15">
        <f t="shared" si="236"/>
        <v>42177.729930555557</v>
      </c>
    </row>
    <row r="3722" spans="1:20" ht="29" hidden="1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33"/>
        <v>105</v>
      </c>
      <c r="P3722">
        <f t="shared" si="234"/>
        <v>86.23</v>
      </c>
      <c r="Q3722" s="12" t="s">
        <v>8315</v>
      </c>
      <c r="R3722" t="s">
        <v>8316</v>
      </c>
      <c r="S3722" s="15">
        <f t="shared" si="235"/>
        <v>42165.993125000001</v>
      </c>
      <c r="T3722" s="15">
        <f t="shared" si="236"/>
        <v>42187.993125000001</v>
      </c>
    </row>
    <row r="3723" spans="1:20" ht="58" hidden="1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33"/>
        <v>101</v>
      </c>
      <c r="P3723">
        <f t="shared" si="234"/>
        <v>114.55</v>
      </c>
      <c r="Q3723" s="12" t="s">
        <v>8315</v>
      </c>
      <c r="R3723" t="s">
        <v>8316</v>
      </c>
      <c r="S3723" s="15">
        <f t="shared" si="235"/>
        <v>41927.936157407406</v>
      </c>
      <c r="T3723" s="15">
        <f t="shared" si="236"/>
        <v>41948.977824074071</v>
      </c>
    </row>
    <row r="3724" spans="1:20" ht="58" hidden="1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33"/>
        <v>111</v>
      </c>
      <c r="P3724">
        <f t="shared" si="234"/>
        <v>47.66</v>
      </c>
      <c r="Q3724" s="12" t="s">
        <v>8315</v>
      </c>
      <c r="R3724" t="s">
        <v>8316</v>
      </c>
      <c r="S3724" s="15">
        <f t="shared" si="235"/>
        <v>42381.671840277777</v>
      </c>
      <c r="T3724" s="15">
        <f t="shared" si="236"/>
        <v>42411.957638888889</v>
      </c>
    </row>
    <row r="3725" spans="1:20" ht="29" hidden="1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33"/>
        <v>102</v>
      </c>
      <c r="P3725">
        <f t="shared" si="234"/>
        <v>72.89</v>
      </c>
      <c r="Q3725" s="12" t="s">
        <v>8315</v>
      </c>
      <c r="R3725" t="s">
        <v>8316</v>
      </c>
      <c r="S3725" s="15">
        <f t="shared" si="235"/>
        <v>41943.753032407411</v>
      </c>
      <c r="T3725" s="15">
        <f t="shared" si="236"/>
        <v>41973.794699074075</v>
      </c>
    </row>
    <row r="3726" spans="1:20" ht="43.5" hidden="1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33"/>
        <v>103</v>
      </c>
      <c r="P3726">
        <f t="shared" si="234"/>
        <v>49.55</v>
      </c>
      <c r="Q3726" s="12" t="s">
        <v>8315</v>
      </c>
      <c r="R3726" t="s">
        <v>8316</v>
      </c>
      <c r="S3726" s="15">
        <f t="shared" si="235"/>
        <v>42465.491435185191</v>
      </c>
      <c r="T3726" s="15">
        <f t="shared" si="236"/>
        <v>42494.958333333328</v>
      </c>
    </row>
    <row r="3727" spans="1:20" ht="43.5" hidden="1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33"/>
        <v>127</v>
      </c>
      <c r="P3727">
        <f t="shared" si="234"/>
        <v>25.4</v>
      </c>
      <c r="Q3727" s="12" t="s">
        <v>8315</v>
      </c>
      <c r="R3727" t="s">
        <v>8316</v>
      </c>
      <c r="S3727" s="15">
        <f t="shared" si="235"/>
        <v>42401.945219907408</v>
      </c>
      <c r="T3727" s="15">
        <f t="shared" si="236"/>
        <v>42418.895833333328</v>
      </c>
    </row>
    <row r="3728" spans="1:20" ht="43.5" hidden="1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33"/>
        <v>339</v>
      </c>
      <c r="P3728">
        <f t="shared" si="234"/>
        <v>62.59</v>
      </c>
      <c r="Q3728" s="12" t="s">
        <v>8315</v>
      </c>
      <c r="R3728" t="s">
        <v>8316</v>
      </c>
      <c r="S3728" s="15">
        <f t="shared" si="235"/>
        <v>42462.140868055561</v>
      </c>
      <c r="T3728" s="15">
        <f t="shared" si="236"/>
        <v>42489.875</v>
      </c>
    </row>
    <row r="3729" spans="1:20" ht="43.5" hidden="1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33"/>
        <v>101</v>
      </c>
      <c r="P3729">
        <f t="shared" si="234"/>
        <v>61.06</v>
      </c>
      <c r="Q3729" s="12" t="s">
        <v>8315</v>
      </c>
      <c r="R3729" t="s">
        <v>8316</v>
      </c>
      <c r="S3729" s="15">
        <f t="shared" si="235"/>
        <v>42632.348310185189</v>
      </c>
      <c r="T3729" s="15">
        <f t="shared" si="236"/>
        <v>42663.204861111109</v>
      </c>
    </row>
    <row r="3730" spans="1:20" ht="43.5" hidden="1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33"/>
        <v>9</v>
      </c>
      <c r="P3730">
        <f t="shared" si="234"/>
        <v>60.06</v>
      </c>
      <c r="Q3730" s="12" t="s">
        <v>8315</v>
      </c>
      <c r="R3730" t="s">
        <v>8316</v>
      </c>
      <c r="S3730" s="15">
        <f t="shared" si="235"/>
        <v>42205.171018518522</v>
      </c>
      <c r="T3730" s="15">
        <f t="shared" si="236"/>
        <v>42235.171018518522</v>
      </c>
    </row>
    <row r="3731" spans="1:20" ht="58" hidden="1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33"/>
        <v>7</v>
      </c>
      <c r="P3731">
        <f t="shared" si="234"/>
        <v>72.400000000000006</v>
      </c>
      <c r="Q3731" s="12" t="s">
        <v>8315</v>
      </c>
      <c r="R3731" t="s">
        <v>8316</v>
      </c>
      <c r="S3731" s="15">
        <f t="shared" si="235"/>
        <v>42041.205000000002</v>
      </c>
      <c r="T3731" s="15">
        <f t="shared" si="236"/>
        <v>42086.16333333333</v>
      </c>
    </row>
    <row r="3732" spans="1:20" ht="43.5" hidden="1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33"/>
        <v>10</v>
      </c>
      <c r="P3732">
        <f t="shared" si="234"/>
        <v>100</v>
      </c>
      <c r="Q3732" s="12" t="s">
        <v>8315</v>
      </c>
      <c r="R3732" t="s">
        <v>8316</v>
      </c>
      <c r="S3732" s="15">
        <f t="shared" si="235"/>
        <v>42203.677766203706</v>
      </c>
      <c r="T3732" s="15">
        <f t="shared" si="236"/>
        <v>42233.677766203706</v>
      </c>
    </row>
    <row r="3733" spans="1:20" ht="43.5" hidden="1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33"/>
        <v>11</v>
      </c>
      <c r="P3733">
        <f t="shared" si="234"/>
        <v>51.67</v>
      </c>
      <c r="Q3733" s="12" t="s">
        <v>8315</v>
      </c>
      <c r="R3733" t="s">
        <v>8316</v>
      </c>
      <c r="S3733" s="15">
        <f t="shared" si="235"/>
        <v>41983.752847222218</v>
      </c>
      <c r="T3733" s="15">
        <f t="shared" si="236"/>
        <v>42014.140972222223</v>
      </c>
    </row>
    <row r="3734" spans="1:20" ht="43.5" hidden="1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33"/>
        <v>15</v>
      </c>
      <c r="P3734">
        <f t="shared" si="234"/>
        <v>32.75</v>
      </c>
      <c r="Q3734" s="12" t="s">
        <v>8315</v>
      </c>
      <c r="R3734" t="s">
        <v>8316</v>
      </c>
      <c r="S3734" s="15">
        <f t="shared" si="235"/>
        <v>41968.677465277782</v>
      </c>
      <c r="T3734" s="15">
        <f t="shared" si="236"/>
        <v>42028.5</v>
      </c>
    </row>
    <row r="3735" spans="1:20" ht="43.5" hidden="1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33"/>
        <v>0</v>
      </c>
      <c r="P3735">
        <f t="shared" si="234"/>
        <v>0</v>
      </c>
      <c r="Q3735" s="12" t="s">
        <v>8315</v>
      </c>
      <c r="R3735" t="s">
        <v>8316</v>
      </c>
      <c r="S3735" s="15">
        <f t="shared" si="235"/>
        <v>42103.024398148147</v>
      </c>
      <c r="T3735" s="15">
        <f t="shared" si="236"/>
        <v>42112.9375</v>
      </c>
    </row>
    <row r="3736" spans="1:20" ht="58" hidden="1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33"/>
        <v>28</v>
      </c>
      <c r="P3736">
        <f t="shared" si="234"/>
        <v>61</v>
      </c>
      <c r="Q3736" s="12" t="s">
        <v>8315</v>
      </c>
      <c r="R3736" t="s">
        <v>8316</v>
      </c>
      <c r="S3736" s="15">
        <f t="shared" si="235"/>
        <v>42089.901574074072</v>
      </c>
      <c r="T3736" s="15">
        <f t="shared" si="236"/>
        <v>42149.901574074072</v>
      </c>
    </row>
    <row r="3737" spans="1:20" ht="29" hidden="1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33"/>
        <v>13</v>
      </c>
      <c r="P3737">
        <f t="shared" si="234"/>
        <v>10</v>
      </c>
      <c r="Q3737" s="12" t="s">
        <v>8315</v>
      </c>
      <c r="R3737" t="s">
        <v>8316</v>
      </c>
      <c r="S3737" s="15">
        <f t="shared" si="235"/>
        <v>42122.693159722221</v>
      </c>
      <c r="T3737" s="15">
        <f t="shared" si="236"/>
        <v>42152.693159722221</v>
      </c>
    </row>
    <row r="3738" spans="1:20" ht="43.5" hidden="1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33"/>
        <v>1</v>
      </c>
      <c r="P3738">
        <f t="shared" si="234"/>
        <v>10</v>
      </c>
      <c r="Q3738" s="12" t="s">
        <v>8315</v>
      </c>
      <c r="R3738" t="s">
        <v>8316</v>
      </c>
      <c r="S3738" s="15">
        <f t="shared" si="235"/>
        <v>42048.711724537032</v>
      </c>
      <c r="T3738" s="15">
        <f t="shared" si="236"/>
        <v>42086.75</v>
      </c>
    </row>
    <row r="3739" spans="1:20" ht="43.5" hidden="1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33"/>
        <v>21</v>
      </c>
      <c r="P3739">
        <f t="shared" si="234"/>
        <v>37.5</v>
      </c>
      <c r="Q3739" s="12" t="s">
        <v>8315</v>
      </c>
      <c r="R3739" t="s">
        <v>8316</v>
      </c>
      <c r="S3739" s="15">
        <f t="shared" si="235"/>
        <v>42297.691006944442</v>
      </c>
      <c r="T3739" s="15">
        <f t="shared" si="236"/>
        <v>42320.290972222225</v>
      </c>
    </row>
    <row r="3740" spans="1:20" ht="43.5" hidden="1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33"/>
        <v>18</v>
      </c>
      <c r="P3740">
        <f t="shared" si="234"/>
        <v>45</v>
      </c>
      <c r="Q3740" s="12" t="s">
        <v>8315</v>
      </c>
      <c r="R3740" t="s">
        <v>8316</v>
      </c>
      <c r="S3740" s="15">
        <f t="shared" si="235"/>
        <v>41813.938715277778</v>
      </c>
      <c r="T3740" s="15">
        <f t="shared" si="236"/>
        <v>41835.916666666664</v>
      </c>
    </row>
    <row r="3741" spans="1:20" ht="43.5" hidden="1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33"/>
        <v>20</v>
      </c>
      <c r="P3741">
        <f t="shared" si="234"/>
        <v>100.63</v>
      </c>
      <c r="Q3741" s="12" t="s">
        <v>8315</v>
      </c>
      <c r="R3741" t="s">
        <v>8316</v>
      </c>
      <c r="S3741" s="15">
        <f t="shared" si="235"/>
        <v>42548.449861111112</v>
      </c>
      <c r="T3741" s="15">
        <f t="shared" si="236"/>
        <v>42568.449861111112</v>
      </c>
    </row>
    <row r="3742" spans="1:20" ht="43.5" hidden="1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33"/>
        <v>18</v>
      </c>
      <c r="P3742">
        <f t="shared" si="234"/>
        <v>25.57</v>
      </c>
      <c r="Q3742" s="12" t="s">
        <v>8315</v>
      </c>
      <c r="R3742" t="s">
        <v>8316</v>
      </c>
      <c r="S3742" s="15">
        <f t="shared" si="235"/>
        <v>41833.089756944442</v>
      </c>
      <c r="T3742" s="15">
        <f t="shared" si="236"/>
        <v>41863.079143518517</v>
      </c>
    </row>
    <row r="3743" spans="1:20" ht="43.5" hidden="1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33"/>
        <v>0</v>
      </c>
      <c r="P3743">
        <f t="shared" si="234"/>
        <v>0</v>
      </c>
      <c r="Q3743" s="12" t="s">
        <v>8315</v>
      </c>
      <c r="R3743" t="s">
        <v>8316</v>
      </c>
      <c r="S3743" s="15">
        <f t="shared" si="235"/>
        <v>42325.920717592591</v>
      </c>
      <c r="T3743" s="15">
        <f t="shared" si="236"/>
        <v>42355.920717592591</v>
      </c>
    </row>
    <row r="3744" spans="1:20" ht="43.5" hidden="1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33"/>
        <v>2</v>
      </c>
      <c r="P3744">
        <f t="shared" si="234"/>
        <v>25</v>
      </c>
      <c r="Q3744" s="12" t="s">
        <v>8315</v>
      </c>
      <c r="R3744" t="s">
        <v>8316</v>
      </c>
      <c r="S3744" s="15">
        <f t="shared" si="235"/>
        <v>41858.214629629627</v>
      </c>
      <c r="T3744" s="15">
        <f t="shared" si="236"/>
        <v>41888.214629629627</v>
      </c>
    </row>
    <row r="3745" spans="1:21" ht="29" hidden="1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33"/>
        <v>0</v>
      </c>
      <c r="P3745">
        <f t="shared" si="234"/>
        <v>0</v>
      </c>
      <c r="Q3745" s="12" t="s">
        <v>8315</v>
      </c>
      <c r="R3745" t="s">
        <v>8316</v>
      </c>
      <c r="S3745" s="15">
        <f t="shared" si="235"/>
        <v>41793.710231481484</v>
      </c>
      <c r="T3745" s="15">
        <f t="shared" si="236"/>
        <v>41823.710231481484</v>
      </c>
    </row>
    <row r="3746" spans="1:21" ht="58" hidden="1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33"/>
        <v>0</v>
      </c>
      <c r="P3746">
        <f t="shared" si="234"/>
        <v>0</v>
      </c>
      <c r="Q3746" s="12" t="s">
        <v>8315</v>
      </c>
      <c r="R3746" t="s">
        <v>8316</v>
      </c>
      <c r="S3746" s="15">
        <f t="shared" si="235"/>
        <v>41793.814259259263</v>
      </c>
      <c r="T3746" s="15">
        <f t="shared" si="236"/>
        <v>41825.165972222225</v>
      </c>
    </row>
    <row r="3747" spans="1:21" ht="43.5" hidden="1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33"/>
        <v>10</v>
      </c>
      <c r="P3747">
        <f t="shared" si="234"/>
        <v>10</v>
      </c>
      <c r="Q3747" s="12" t="s">
        <v>8315</v>
      </c>
      <c r="R3747" t="s">
        <v>8316</v>
      </c>
      <c r="S3747" s="15">
        <f t="shared" si="235"/>
        <v>41831.697939814818</v>
      </c>
      <c r="T3747" s="15">
        <f t="shared" si="236"/>
        <v>41861.697939814818</v>
      </c>
    </row>
    <row r="3748" spans="1:21" ht="29" hidden="1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33"/>
        <v>2</v>
      </c>
      <c r="P3748">
        <f t="shared" si="234"/>
        <v>202</v>
      </c>
      <c r="Q3748" s="12" t="s">
        <v>8315</v>
      </c>
      <c r="R3748" t="s">
        <v>8316</v>
      </c>
      <c r="S3748" s="15">
        <f t="shared" si="235"/>
        <v>42621.389340277776</v>
      </c>
      <c r="T3748" s="15">
        <f t="shared" si="236"/>
        <v>42651.389340277776</v>
      </c>
    </row>
    <row r="3749" spans="1:21" ht="29" hidden="1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33"/>
        <v>1</v>
      </c>
      <c r="P3749">
        <f t="shared" si="234"/>
        <v>25</v>
      </c>
      <c r="Q3749" s="12" t="s">
        <v>8315</v>
      </c>
      <c r="R3749" t="s">
        <v>8316</v>
      </c>
      <c r="S3749" s="15">
        <f t="shared" si="235"/>
        <v>42164.299722222218</v>
      </c>
      <c r="T3749" s="15">
        <f t="shared" si="236"/>
        <v>42190.957638888889</v>
      </c>
    </row>
    <row r="3750" spans="1:21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33"/>
        <v>104</v>
      </c>
      <c r="P3750">
        <f t="shared" si="234"/>
        <v>99.54</v>
      </c>
      <c r="Q3750" s="12" t="s">
        <v>8315</v>
      </c>
      <c r="R3750" t="s">
        <v>8357</v>
      </c>
      <c r="S3750" s="15">
        <f t="shared" si="235"/>
        <v>42395.706435185188</v>
      </c>
      <c r="T3750" s="15">
        <f t="shared" si="236"/>
        <v>42416.249305555553</v>
      </c>
    </row>
    <row r="3751" spans="1:21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33"/>
        <v>105</v>
      </c>
      <c r="P3751">
        <f t="shared" si="234"/>
        <v>75</v>
      </c>
      <c r="Q3751" s="12" t="s">
        <v>8315</v>
      </c>
      <c r="R3751" t="s">
        <v>8357</v>
      </c>
      <c r="S3751" s="15">
        <f t="shared" si="235"/>
        <v>42458.127175925925</v>
      </c>
      <c r="T3751" s="15">
        <f t="shared" si="236"/>
        <v>42489.165972222225</v>
      </c>
    </row>
    <row r="3752" spans="1:21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33"/>
        <v>100</v>
      </c>
      <c r="P3752">
        <f t="shared" si="234"/>
        <v>215.25</v>
      </c>
      <c r="Q3752" s="12" t="s">
        <v>8315</v>
      </c>
      <c r="R3752" t="s">
        <v>8357</v>
      </c>
      <c r="S3752" s="15">
        <f t="shared" si="235"/>
        <v>42016.981574074074</v>
      </c>
      <c r="T3752" s="15">
        <f t="shared" si="236"/>
        <v>42045.332638888889</v>
      </c>
    </row>
    <row r="3753" spans="1:21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33"/>
        <v>133</v>
      </c>
      <c r="P3753">
        <f t="shared" si="234"/>
        <v>120.55</v>
      </c>
      <c r="Q3753" s="12" t="s">
        <v>8315</v>
      </c>
      <c r="R3753" t="s">
        <v>8357</v>
      </c>
      <c r="S3753" s="15">
        <f t="shared" si="235"/>
        <v>42403.035567129627</v>
      </c>
      <c r="T3753" s="15">
        <f t="shared" si="236"/>
        <v>42462.993900462956</v>
      </c>
    </row>
    <row r="3754" spans="1:21" ht="58" hidden="1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33"/>
        <v>113</v>
      </c>
      <c r="P3754">
        <f t="shared" si="234"/>
        <v>37.67</v>
      </c>
      <c r="Q3754" s="12" t="s">
        <v>8315</v>
      </c>
      <c r="R3754" t="s">
        <v>8357</v>
      </c>
      <c r="S3754" s="15">
        <f t="shared" si="235"/>
        <v>42619.802488425921</v>
      </c>
      <c r="T3754" s="15">
        <f t="shared" si="236"/>
        <v>42659.875</v>
      </c>
      <c r="U3754">
        <f>YEAR(S832)</f>
        <v>2013</v>
      </c>
    </row>
    <row r="3755" spans="1:21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33"/>
        <v>103</v>
      </c>
      <c r="P3755">
        <f t="shared" si="234"/>
        <v>172.23</v>
      </c>
      <c r="Q3755" s="12" t="s">
        <v>8315</v>
      </c>
      <c r="R3755" t="s">
        <v>8357</v>
      </c>
      <c r="S3755" s="15">
        <f t="shared" si="235"/>
        <v>42128.824074074073</v>
      </c>
      <c r="T3755" s="15">
        <f t="shared" si="236"/>
        <v>42158</v>
      </c>
    </row>
    <row r="3756" spans="1:21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33"/>
        <v>120</v>
      </c>
      <c r="P3756">
        <f t="shared" si="234"/>
        <v>111.11</v>
      </c>
      <c r="Q3756" s="12" t="s">
        <v>8315</v>
      </c>
      <c r="R3756" t="s">
        <v>8357</v>
      </c>
      <c r="S3756" s="15">
        <f t="shared" si="235"/>
        <v>41808.881215277775</v>
      </c>
      <c r="T3756" s="15">
        <f t="shared" si="236"/>
        <v>41846.207638888889</v>
      </c>
    </row>
    <row r="3757" spans="1:21" ht="43.5" hidden="1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33"/>
        <v>130</v>
      </c>
      <c r="P3757">
        <f t="shared" si="234"/>
        <v>25.46</v>
      </c>
      <c r="Q3757" s="12" t="s">
        <v>8315</v>
      </c>
      <c r="R3757" t="s">
        <v>8357</v>
      </c>
      <c r="S3757" s="15">
        <f t="shared" si="235"/>
        <v>42445.866979166662</v>
      </c>
      <c r="T3757" s="15">
        <f t="shared" si="236"/>
        <v>42475.866979166662</v>
      </c>
      <c r="U3757">
        <f>YEAR(S835)</f>
        <v>2014</v>
      </c>
    </row>
    <row r="3758" spans="1:21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33"/>
        <v>101</v>
      </c>
      <c r="P3758">
        <f t="shared" si="234"/>
        <v>267.64999999999998</v>
      </c>
      <c r="Q3758" s="12" t="s">
        <v>8315</v>
      </c>
      <c r="R3758" t="s">
        <v>8357</v>
      </c>
      <c r="S3758" s="15">
        <f t="shared" si="235"/>
        <v>41771.814791666664</v>
      </c>
      <c r="T3758" s="15">
        <f t="shared" si="236"/>
        <v>41801.814791666664</v>
      </c>
    </row>
    <row r="3759" spans="1:21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33"/>
        <v>109</v>
      </c>
      <c r="P3759">
        <f t="shared" si="234"/>
        <v>75.959999999999994</v>
      </c>
      <c r="Q3759" s="12" t="s">
        <v>8315</v>
      </c>
      <c r="R3759" t="s">
        <v>8357</v>
      </c>
      <c r="S3759" s="15">
        <f t="shared" si="235"/>
        <v>41954.850868055553</v>
      </c>
      <c r="T3759" s="15">
        <f t="shared" si="236"/>
        <v>41974.850868055553</v>
      </c>
    </row>
    <row r="3760" spans="1:21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33"/>
        <v>102</v>
      </c>
      <c r="P3760">
        <f t="shared" si="234"/>
        <v>59.04</v>
      </c>
      <c r="Q3760" s="12" t="s">
        <v>8315</v>
      </c>
      <c r="R3760" t="s">
        <v>8357</v>
      </c>
      <c r="S3760" s="15">
        <f t="shared" si="235"/>
        <v>41747.471504629626</v>
      </c>
      <c r="T3760" s="15">
        <f t="shared" si="236"/>
        <v>41778.208333333336</v>
      </c>
    </row>
    <row r="3761" spans="1:21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33"/>
        <v>110</v>
      </c>
      <c r="P3761">
        <f t="shared" si="234"/>
        <v>50.11</v>
      </c>
      <c r="Q3761" s="12" t="s">
        <v>8315</v>
      </c>
      <c r="R3761" t="s">
        <v>8357</v>
      </c>
      <c r="S3761" s="15">
        <f t="shared" si="235"/>
        <v>42182.108252314814</v>
      </c>
      <c r="T3761" s="15">
        <f t="shared" si="236"/>
        <v>42242.108252314814</v>
      </c>
    </row>
    <row r="3762" spans="1:21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33"/>
        <v>101</v>
      </c>
      <c r="P3762">
        <f t="shared" si="234"/>
        <v>55.5</v>
      </c>
      <c r="Q3762" s="12" t="s">
        <v>8315</v>
      </c>
      <c r="R3762" t="s">
        <v>8357</v>
      </c>
      <c r="S3762" s="15">
        <f t="shared" si="235"/>
        <v>41739.525300925925</v>
      </c>
      <c r="T3762" s="15">
        <f t="shared" si="236"/>
        <v>41764.525300925925</v>
      </c>
    </row>
    <row r="3763" spans="1:21" ht="58" hidden="1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33"/>
        <v>100</v>
      </c>
      <c r="P3763">
        <f t="shared" si="234"/>
        <v>166.67</v>
      </c>
      <c r="Q3763" s="12" t="s">
        <v>8315</v>
      </c>
      <c r="R3763" t="s">
        <v>8357</v>
      </c>
      <c r="S3763" s="15">
        <f t="shared" si="235"/>
        <v>42173.466863425929</v>
      </c>
      <c r="T3763" s="15">
        <f t="shared" si="236"/>
        <v>42226.958333333328</v>
      </c>
      <c r="U3763">
        <f t="shared" ref="U3763:U3764" si="237">YEAR(S841)</f>
        <v>2012</v>
      </c>
    </row>
    <row r="3764" spans="1:21" ht="43.5" hidden="1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33"/>
        <v>106</v>
      </c>
      <c r="P3764">
        <f t="shared" si="234"/>
        <v>47.43</v>
      </c>
      <c r="Q3764" s="12" t="s">
        <v>8315</v>
      </c>
      <c r="R3764" t="s">
        <v>8357</v>
      </c>
      <c r="S3764" s="15">
        <f t="shared" si="235"/>
        <v>42193.813530092593</v>
      </c>
      <c r="T3764" s="15">
        <f t="shared" si="236"/>
        <v>42218.813530092593</v>
      </c>
      <c r="U3764">
        <f t="shared" si="237"/>
        <v>2016</v>
      </c>
    </row>
    <row r="3765" spans="1:21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33"/>
        <v>100</v>
      </c>
      <c r="P3765">
        <f t="shared" si="234"/>
        <v>64.94</v>
      </c>
      <c r="Q3765" s="12" t="s">
        <v>8315</v>
      </c>
      <c r="R3765" t="s">
        <v>8357</v>
      </c>
      <c r="S3765" s="15">
        <f t="shared" si="235"/>
        <v>42065.750300925924</v>
      </c>
      <c r="T3765" s="15">
        <f t="shared" si="236"/>
        <v>42095.708634259259</v>
      </c>
    </row>
    <row r="3766" spans="1:21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33"/>
        <v>100</v>
      </c>
      <c r="P3766">
        <f t="shared" si="234"/>
        <v>55.56</v>
      </c>
      <c r="Q3766" s="12" t="s">
        <v>8315</v>
      </c>
      <c r="R3766" t="s">
        <v>8357</v>
      </c>
      <c r="S3766" s="15">
        <f t="shared" si="235"/>
        <v>42499.842962962968</v>
      </c>
      <c r="T3766" s="15">
        <f t="shared" si="236"/>
        <v>42519.024999999994</v>
      </c>
    </row>
    <row r="3767" spans="1:21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33"/>
        <v>113</v>
      </c>
      <c r="P3767">
        <f t="shared" si="234"/>
        <v>74.22</v>
      </c>
      <c r="Q3767" s="12" t="s">
        <v>8315</v>
      </c>
      <c r="R3767" t="s">
        <v>8357</v>
      </c>
      <c r="S3767" s="15">
        <f t="shared" si="235"/>
        <v>41820.776412037041</v>
      </c>
      <c r="T3767" s="15">
        <f t="shared" si="236"/>
        <v>41850.776412037041</v>
      </c>
    </row>
    <row r="3768" spans="1:21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33"/>
        <v>103</v>
      </c>
      <c r="P3768">
        <f t="shared" si="234"/>
        <v>106.93</v>
      </c>
      <c r="Q3768" s="12" t="s">
        <v>8315</v>
      </c>
      <c r="R3768" t="s">
        <v>8357</v>
      </c>
      <c r="S3768" s="15">
        <f t="shared" si="235"/>
        <v>41788.167187500003</v>
      </c>
      <c r="T3768" s="15">
        <f t="shared" si="236"/>
        <v>41823.167187500003</v>
      </c>
    </row>
    <row r="3769" spans="1:21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33"/>
        <v>117</v>
      </c>
      <c r="P3769">
        <f t="shared" si="234"/>
        <v>41.7</v>
      </c>
      <c r="Q3769" s="12" t="s">
        <v>8315</v>
      </c>
      <c r="R3769" t="s">
        <v>8357</v>
      </c>
      <c r="S3769" s="15">
        <f t="shared" si="235"/>
        <v>42050.019641203704</v>
      </c>
      <c r="T3769" s="15">
        <f t="shared" si="236"/>
        <v>42064.207638888889</v>
      </c>
    </row>
    <row r="3770" spans="1:21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33"/>
        <v>108</v>
      </c>
      <c r="P3770">
        <f t="shared" si="234"/>
        <v>74.239999999999995</v>
      </c>
      <c r="Q3770" s="12" t="s">
        <v>8315</v>
      </c>
      <c r="R3770" t="s">
        <v>8357</v>
      </c>
      <c r="S3770" s="15">
        <f t="shared" si="235"/>
        <v>41772.727893518517</v>
      </c>
      <c r="T3770" s="15">
        <f t="shared" si="236"/>
        <v>41802.727893518517</v>
      </c>
    </row>
    <row r="3771" spans="1:21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33"/>
        <v>100</v>
      </c>
      <c r="P3771">
        <f t="shared" si="234"/>
        <v>73.33</v>
      </c>
      <c r="Q3771" s="12" t="s">
        <v>8315</v>
      </c>
      <c r="R3771" t="s">
        <v>8357</v>
      </c>
      <c r="S3771" s="15">
        <f t="shared" si="235"/>
        <v>42445.598136574074</v>
      </c>
      <c r="T3771" s="15">
        <f t="shared" si="236"/>
        <v>42475.598136574074</v>
      </c>
    </row>
    <row r="3772" spans="1:21" ht="43.5" hidden="1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33"/>
        <v>100</v>
      </c>
      <c r="P3772">
        <f t="shared" si="234"/>
        <v>100</v>
      </c>
      <c r="Q3772" s="12" t="s">
        <v>8315</v>
      </c>
      <c r="R3772" t="s">
        <v>8357</v>
      </c>
      <c r="S3772" s="15">
        <f t="shared" si="235"/>
        <v>42138.930671296301</v>
      </c>
      <c r="T3772" s="15">
        <f t="shared" si="236"/>
        <v>42168.930671296301</v>
      </c>
      <c r="U3772">
        <f>YEAR(S850)</f>
        <v>2015</v>
      </c>
    </row>
    <row r="3773" spans="1:21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33"/>
        <v>146</v>
      </c>
      <c r="P3773">
        <f t="shared" si="234"/>
        <v>38.42</v>
      </c>
      <c r="Q3773" s="12" t="s">
        <v>8315</v>
      </c>
      <c r="R3773" t="s">
        <v>8357</v>
      </c>
      <c r="S3773" s="15">
        <f t="shared" si="235"/>
        <v>42493.857083333336</v>
      </c>
      <c r="T3773" s="15">
        <f t="shared" si="236"/>
        <v>42508</v>
      </c>
    </row>
    <row r="3774" spans="1:21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33"/>
        <v>110</v>
      </c>
      <c r="P3774">
        <f t="shared" si="234"/>
        <v>166.97</v>
      </c>
      <c r="Q3774" s="12" t="s">
        <v>8315</v>
      </c>
      <c r="R3774" t="s">
        <v>8357</v>
      </c>
      <c r="S3774" s="15">
        <f t="shared" si="235"/>
        <v>42682.616967592592</v>
      </c>
      <c r="T3774" s="15">
        <f t="shared" si="236"/>
        <v>42703.25</v>
      </c>
    </row>
    <row r="3775" spans="1:21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33"/>
        <v>108</v>
      </c>
      <c r="P3775">
        <f t="shared" si="234"/>
        <v>94.91</v>
      </c>
      <c r="Q3775" s="12" t="s">
        <v>8315</v>
      </c>
      <c r="R3775" t="s">
        <v>8357</v>
      </c>
      <c r="S3775" s="15">
        <f t="shared" si="235"/>
        <v>42656.005173611105</v>
      </c>
      <c r="T3775" s="15">
        <f t="shared" si="236"/>
        <v>42689.088888888888</v>
      </c>
    </row>
    <row r="3776" spans="1:21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33"/>
        <v>100</v>
      </c>
      <c r="P3776">
        <f t="shared" si="234"/>
        <v>100</v>
      </c>
      <c r="Q3776" s="12" t="s">
        <v>8315</v>
      </c>
      <c r="R3776" t="s">
        <v>8357</v>
      </c>
      <c r="S3776" s="15">
        <f t="shared" si="235"/>
        <v>42087.792303240742</v>
      </c>
      <c r="T3776" s="15">
        <f t="shared" si="236"/>
        <v>42103.792303240742</v>
      </c>
    </row>
    <row r="3777" spans="1:21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33"/>
        <v>100</v>
      </c>
      <c r="P3777">
        <f t="shared" si="234"/>
        <v>143.21</v>
      </c>
      <c r="Q3777" s="12" t="s">
        <v>8315</v>
      </c>
      <c r="R3777" t="s">
        <v>8357</v>
      </c>
      <c r="S3777" s="15">
        <f t="shared" si="235"/>
        <v>42075.942627314813</v>
      </c>
      <c r="T3777" s="15">
        <f t="shared" si="236"/>
        <v>42103.166666666672</v>
      </c>
    </row>
    <row r="3778" spans="1:21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38">ROUND(E3778/D3778*100, 0)</f>
        <v>107</v>
      </c>
      <c r="P3778">
        <f t="shared" si="234"/>
        <v>90.82</v>
      </c>
      <c r="Q3778" s="12" t="s">
        <v>8315</v>
      </c>
      <c r="R3778" t="s">
        <v>8357</v>
      </c>
      <c r="S3778" s="15">
        <f t="shared" si="235"/>
        <v>41814.367800925924</v>
      </c>
      <c r="T3778" s="15">
        <f t="shared" si="236"/>
        <v>41852.041666666664</v>
      </c>
    </row>
    <row r="3779" spans="1:21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38"/>
        <v>143</v>
      </c>
      <c r="P3779">
        <f t="shared" ref="P3779:P3842" si="239">IFERROR(ROUND(E3779/L3779, 2),0)</f>
        <v>48.54</v>
      </c>
      <c r="Q3779" s="12" t="s">
        <v>8315</v>
      </c>
      <c r="R3779" t="s">
        <v>8357</v>
      </c>
      <c r="S3779" s="15">
        <f t="shared" ref="S3779:S3842" si="240">(((J3779/60)/60)/24)+DATE(1970,1,1)</f>
        <v>41887.111354166671</v>
      </c>
      <c r="T3779" s="15">
        <f t="shared" ref="T3779:T3842" si="241">(((I3779/60)/60)/24)+DATE(1970,1,1)</f>
        <v>41909.166666666664</v>
      </c>
    </row>
    <row r="3780" spans="1:21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38"/>
        <v>105</v>
      </c>
      <c r="P3780">
        <f t="shared" si="239"/>
        <v>70.03</v>
      </c>
      <c r="Q3780" s="12" t="s">
        <v>8315</v>
      </c>
      <c r="R3780" t="s">
        <v>8357</v>
      </c>
      <c r="S3780" s="15">
        <f t="shared" si="240"/>
        <v>41989.819212962961</v>
      </c>
      <c r="T3780" s="15">
        <f t="shared" si="241"/>
        <v>42049.819212962961</v>
      </c>
    </row>
    <row r="3781" spans="1:21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38"/>
        <v>104</v>
      </c>
      <c r="P3781">
        <f t="shared" si="239"/>
        <v>135.63</v>
      </c>
      <c r="Q3781" s="12" t="s">
        <v>8315</v>
      </c>
      <c r="R3781" t="s">
        <v>8357</v>
      </c>
      <c r="S3781" s="15">
        <f t="shared" si="240"/>
        <v>42425.735416666663</v>
      </c>
      <c r="T3781" s="15">
        <f t="shared" si="241"/>
        <v>42455.693750000006</v>
      </c>
    </row>
    <row r="3782" spans="1:21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38"/>
        <v>120</v>
      </c>
      <c r="P3782">
        <f t="shared" si="239"/>
        <v>100</v>
      </c>
      <c r="Q3782" s="12" t="s">
        <v>8315</v>
      </c>
      <c r="R3782" t="s">
        <v>8357</v>
      </c>
      <c r="S3782" s="15">
        <f t="shared" si="240"/>
        <v>42166.219733796301</v>
      </c>
      <c r="T3782" s="15">
        <f t="shared" si="241"/>
        <v>42198.837499999994</v>
      </c>
    </row>
    <row r="3783" spans="1:21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38"/>
        <v>110</v>
      </c>
      <c r="P3783">
        <f t="shared" si="239"/>
        <v>94.9</v>
      </c>
      <c r="Q3783" s="12" t="s">
        <v>8315</v>
      </c>
      <c r="R3783" t="s">
        <v>8357</v>
      </c>
      <c r="S3783" s="15">
        <f t="shared" si="240"/>
        <v>41865.882928240739</v>
      </c>
      <c r="T3783" s="15">
        <f t="shared" si="241"/>
        <v>41890.882928240739</v>
      </c>
    </row>
    <row r="3784" spans="1:21" ht="43.5" hidden="1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38"/>
        <v>102</v>
      </c>
      <c r="P3784">
        <f t="shared" si="239"/>
        <v>75.37</v>
      </c>
      <c r="Q3784" s="12" t="s">
        <v>8315</v>
      </c>
      <c r="R3784" t="s">
        <v>8357</v>
      </c>
      <c r="S3784" s="15">
        <f t="shared" si="240"/>
        <v>42546.862233796302</v>
      </c>
      <c r="T3784" s="15">
        <f t="shared" si="241"/>
        <v>42575.958333333328</v>
      </c>
      <c r="U3784">
        <f>YEAR(S862)</f>
        <v>2013</v>
      </c>
    </row>
    <row r="3785" spans="1:21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38"/>
        <v>129</v>
      </c>
      <c r="P3785">
        <f t="shared" si="239"/>
        <v>64.459999999999994</v>
      </c>
      <c r="Q3785" s="12" t="s">
        <v>8315</v>
      </c>
      <c r="R3785" t="s">
        <v>8357</v>
      </c>
      <c r="S3785" s="15">
        <f t="shared" si="240"/>
        <v>42420.140277777777</v>
      </c>
      <c r="T3785" s="15">
        <f t="shared" si="241"/>
        <v>42444.666666666672</v>
      </c>
    </row>
    <row r="3786" spans="1:21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38"/>
        <v>115</v>
      </c>
      <c r="P3786">
        <f t="shared" si="239"/>
        <v>115</v>
      </c>
      <c r="Q3786" s="12" t="s">
        <v>8315</v>
      </c>
      <c r="R3786" t="s">
        <v>8357</v>
      </c>
      <c r="S3786" s="15">
        <f t="shared" si="240"/>
        <v>42531.980694444443</v>
      </c>
      <c r="T3786" s="15">
        <f t="shared" si="241"/>
        <v>42561.980694444443</v>
      </c>
    </row>
    <row r="3787" spans="1:21" ht="43.5" hidden="1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38"/>
        <v>151</v>
      </c>
      <c r="P3787">
        <f t="shared" si="239"/>
        <v>100.5</v>
      </c>
      <c r="Q3787" s="12" t="s">
        <v>8315</v>
      </c>
      <c r="R3787" t="s">
        <v>8357</v>
      </c>
      <c r="S3787" s="15">
        <f t="shared" si="240"/>
        <v>42548.63853009259</v>
      </c>
      <c r="T3787" s="15">
        <f t="shared" si="241"/>
        <v>42584.418749999997</v>
      </c>
      <c r="U3787">
        <f>YEAR(S865)</f>
        <v>2012</v>
      </c>
    </row>
    <row r="3788" spans="1:21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38"/>
        <v>111</v>
      </c>
      <c r="P3788">
        <f t="shared" si="239"/>
        <v>93.77</v>
      </c>
      <c r="Q3788" s="12" t="s">
        <v>8315</v>
      </c>
      <c r="R3788" t="s">
        <v>8357</v>
      </c>
      <c r="S3788" s="15">
        <f t="shared" si="240"/>
        <v>42487.037905092591</v>
      </c>
      <c r="T3788" s="15">
        <f t="shared" si="241"/>
        <v>42517.037905092591</v>
      </c>
    </row>
    <row r="3789" spans="1:21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38"/>
        <v>100</v>
      </c>
      <c r="P3789">
        <f t="shared" si="239"/>
        <v>35.1</v>
      </c>
      <c r="Q3789" s="12" t="s">
        <v>8315</v>
      </c>
      <c r="R3789" t="s">
        <v>8357</v>
      </c>
      <c r="S3789" s="15">
        <f t="shared" si="240"/>
        <v>42167.534791666665</v>
      </c>
      <c r="T3789" s="15">
        <f t="shared" si="241"/>
        <v>42196.165972222225</v>
      </c>
    </row>
    <row r="3790" spans="1:21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38"/>
        <v>1</v>
      </c>
      <c r="P3790">
        <f t="shared" si="239"/>
        <v>500</v>
      </c>
      <c r="Q3790" s="12" t="s">
        <v>8315</v>
      </c>
      <c r="R3790" t="s">
        <v>8357</v>
      </c>
      <c r="S3790" s="15">
        <f t="shared" si="240"/>
        <v>42333.695821759262</v>
      </c>
      <c r="T3790" s="15">
        <f t="shared" si="241"/>
        <v>42361.679166666669</v>
      </c>
    </row>
    <row r="3791" spans="1:21" ht="43.5" hidden="1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38"/>
        <v>3</v>
      </c>
      <c r="P3791">
        <f t="shared" si="239"/>
        <v>29</v>
      </c>
      <c r="Q3791" s="12" t="s">
        <v>8315</v>
      </c>
      <c r="R3791" t="s">
        <v>8357</v>
      </c>
      <c r="S3791" s="15">
        <f t="shared" si="240"/>
        <v>42138.798819444448</v>
      </c>
      <c r="T3791" s="15">
        <f t="shared" si="241"/>
        <v>42170.798819444448</v>
      </c>
      <c r="U3791">
        <f>YEAR(S869)</f>
        <v>2009</v>
      </c>
    </row>
    <row r="3792" spans="1:21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38"/>
        <v>0</v>
      </c>
      <c r="P3792">
        <f t="shared" si="239"/>
        <v>0</v>
      </c>
      <c r="Q3792" s="12" t="s">
        <v>8315</v>
      </c>
      <c r="R3792" t="s">
        <v>8357</v>
      </c>
      <c r="S3792" s="15">
        <f t="shared" si="240"/>
        <v>42666.666932870372</v>
      </c>
      <c r="T3792" s="15">
        <f t="shared" si="241"/>
        <v>42696.708599537036</v>
      </c>
    </row>
    <row r="3793" spans="1:21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38"/>
        <v>0</v>
      </c>
      <c r="P3793">
        <f t="shared" si="239"/>
        <v>0</v>
      </c>
      <c r="Q3793" s="12" t="s">
        <v>8315</v>
      </c>
      <c r="R3793" t="s">
        <v>8357</v>
      </c>
      <c r="S3793" s="15">
        <f t="shared" si="240"/>
        <v>41766.692037037035</v>
      </c>
      <c r="T3793" s="15">
        <f t="shared" si="241"/>
        <v>41826.692037037035</v>
      </c>
    </row>
    <row r="3794" spans="1:21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38"/>
        <v>0</v>
      </c>
      <c r="P3794">
        <f t="shared" si="239"/>
        <v>17.5</v>
      </c>
      <c r="Q3794" s="12" t="s">
        <v>8315</v>
      </c>
      <c r="R3794" t="s">
        <v>8357</v>
      </c>
      <c r="S3794" s="15">
        <f t="shared" si="240"/>
        <v>42170.447013888886</v>
      </c>
      <c r="T3794" s="15">
        <f t="shared" si="241"/>
        <v>42200.447013888886</v>
      </c>
    </row>
    <row r="3795" spans="1:21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38"/>
        <v>60</v>
      </c>
      <c r="P3795">
        <f t="shared" si="239"/>
        <v>174</v>
      </c>
      <c r="Q3795" s="12" t="s">
        <v>8315</v>
      </c>
      <c r="R3795" t="s">
        <v>8357</v>
      </c>
      <c r="S3795" s="15">
        <f t="shared" si="240"/>
        <v>41968.938993055555</v>
      </c>
      <c r="T3795" s="15">
        <f t="shared" si="241"/>
        <v>41989.938993055555</v>
      </c>
    </row>
    <row r="3796" spans="1:21" ht="58" hidden="1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38"/>
        <v>1</v>
      </c>
      <c r="P3796">
        <f t="shared" si="239"/>
        <v>50</v>
      </c>
      <c r="Q3796" s="12" t="s">
        <v>8315</v>
      </c>
      <c r="R3796" t="s">
        <v>8357</v>
      </c>
      <c r="S3796" s="15">
        <f t="shared" si="240"/>
        <v>42132.58048611111</v>
      </c>
      <c r="T3796" s="15">
        <f t="shared" si="241"/>
        <v>42162.58048611111</v>
      </c>
      <c r="U3796">
        <f t="shared" ref="U3796:U3797" si="242">YEAR(S874)</f>
        <v>2011</v>
      </c>
    </row>
    <row r="3797" spans="1:21" ht="43.5" hidden="1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38"/>
        <v>2</v>
      </c>
      <c r="P3797">
        <f t="shared" si="239"/>
        <v>5</v>
      </c>
      <c r="Q3797" s="12" t="s">
        <v>8315</v>
      </c>
      <c r="R3797" t="s">
        <v>8357</v>
      </c>
      <c r="S3797" s="15">
        <f t="shared" si="240"/>
        <v>42201.436226851853</v>
      </c>
      <c r="T3797" s="15">
        <f t="shared" si="241"/>
        <v>42244.9375</v>
      </c>
      <c r="U3797">
        <f t="shared" si="242"/>
        <v>2012</v>
      </c>
    </row>
    <row r="3798" spans="1:21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38"/>
        <v>0</v>
      </c>
      <c r="P3798">
        <f t="shared" si="239"/>
        <v>1</v>
      </c>
      <c r="Q3798" s="12" t="s">
        <v>8315</v>
      </c>
      <c r="R3798" t="s">
        <v>8357</v>
      </c>
      <c r="S3798" s="15">
        <f t="shared" si="240"/>
        <v>42689.029583333337</v>
      </c>
      <c r="T3798" s="15">
        <f t="shared" si="241"/>
        <v>42749.029583333337</v>
      </c>
    </row>
    <row r="3799" spans="1:21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38"/>
        <v>90</v>
      </c>
      <c r="P3799">
        <f t="shared" si="239"/>
        <v>145.41</v>
      </c>
      <c r="Q3799" s="12" t="s">
        <v>8315</v>
      </c>
      <c r="R3799" t="s">
        <v>8357</v>
      </c>
      <c r="S3799" s="15">
        <f t="shared" si="240"/>
        <v>42084.881539351853</v>
      </c>
      <c r="T3799" s="15">
        <f t="shared" si="241"/>
        <v>42114.881539351853</v>
      </c>
    </row>
    <row r="3800" spans="1:21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38"/>
        <v>1</v>
      </c>
      <c r="P3800">
        <f t="shared" si="239"/>
        <v>205</v>
      </c>
      <c r="Q3800" s="12" t="s">
        <v>8315</v>
      </c>
      <c r="R3800" t="s">
        <v>8357</v>
      </c>
      <c r="S3800" s="15">
        <f t="shared" si="240"/>
        <v>41831.722777777781</v>
      </c>
      <c r="T3800" s="15">
        <f t="shared" si="241"/>
        <v>41861.722777777781</v>
      </c>
    </row>
    <row r="3801" spans="1:21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38"/>
        <v>4</v>
      </c>
      <c r="P3801">
        <f t="shared" si="239"/>
        <v>100.5</v>
      </c>
      <c r="Q3801" s="12" t="s">
        <v>8315</v>
      </c>
      <c r="R3801" t="s">
        <v>8357</v>
      </c>
      <c r="S3801" s="15">
        <f t="shared" si="240"/>
        <v>42410.93105324074</v>
      </c>
      <c r="T3801" s="15">
        <f t="shared" si="241"/>
        <v>42440.93105324074</v>
      </c>
    </row>
    <row r="3802" spans="1:21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38"/>
        <v>4</v>
      </c>
      <c r="P3802">
        <f t="shared" si="239"/>
        <v>55.06</v>
      </c>
      <c r="Q3802" s="12" t="s">
        <v>8315</v>
      </c>
      <c r="R3802" t="s">
        <v>8357</v>
      </c>
      <c r="S3802" s="15">
        <f t="shared" si="240"/>
        <v>41982.737071759257</v>
      </c>
      <c r="T3802" s="15">
        <f t="shared" si="241"/>
        <v>42015.207638888889</v>
      </c>
    </row>
    <row r="3803" spans="1:21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38"/>
        <v>9</v>
      </c>
      <c r="P3803">
        <f t="shared" si="239"/>
        <v>47.33</v>
      </c>
      <c r="Q3803" s="12" t="s">
        <v>8315</v>
      </c>
      <c r="R3803" t="s">
        <v>8357</v>
      </c>
      <c r="S3803" s="15">
        <f t="shared" si="240"/>
        <v>41975.676111111112</v>
      </c>
      <c r="T3803" s="15">
        <f t="shared" si="241"/>
        <v>42006.676111111112</v>
      </c>
    </row>
    <row r="3804" spans="1:21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38"/>
        <v>0</v>
      </c>
      <c r="P3804">
        <f t="shared" si="239"/>
        <v>0</v>
      </c>
      <c r="Q3804" s="12" t="s">
        <v>8315</v>
      </c>
      <c r="R3804" t="s">
        <v>8357</v>
      </c>
      <c r="S3804" s="15">
        <f t="shared" si="240"/>
        <v>42269.126226851848</v>
      </c>
      <c r="T3804" s="15">
        <f t="shared" si="241"/>
        <v>42299.126226851848</v>
      </c>
    </row>
    <row r="3805" spans="1:21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38"/>
        <v>20</v>
      </c>
      <c r="P3805">
        <f t="shared" si="239"/>
        <v>58.95</v>
      </c>
      <c r="Q3805" s="12" t="s">
        <v>8315</v>
      </c>
      <c r="R3805" t="s">
        <v>8357</v>
      </c>
      <c r="S3805" s="15">
        <f t="shared" si="240"/>
        <v>42403.971851851849</v>
      </c>
      <c r="T3805" s="15">
        <f t="shared" si="241"/>
        <v>42433.971851851849</v>
      </c>
    </row>
    <row r="3806" spans="1:21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38"/>
        <v>0</v>
      </c>
      <c r="P3806">
        <f t="shared" si="239"/>
        <v>0</v>
      </c>
      <c r="Q3806" s="12" t="s">
        <v>8315</v>
      </c>
      <c r="R3806" t="s">
        <v>8357</v>
      </c>
      <c r="S3806" s="15">
        <f t="shared" si="240"/>
        <v>42527.00953703704</v>
      </c>
      <c r="T3806" s="15">
        <f t="shared" si="241"/>
        <v>42582.291666666672</v>
      </c>
    </row>
    <row r="3807" spans="1:21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38"/>
        <v>0</v>
      </c>
      <c r="P3807">
        <f t="shared" si="239"/>
        <v>1.5</v>
      </c>
      <c r="Q3807" s="12" t="s">
        <v>8315</v>
      </c>
      <c r="R3807" t="s">
        <v>8357</v>
      </c>
      <c r="S3807" s="15">
        <f t="shared" si="240"/>
        <v>41849.887037037035</v>
      </c>
      <c r="T3807" s="15">
        <f t="shared" si="241"/>
        <v>41909.887037037035</v>
      </c>
    </row>
    <row r="3808" spans="1:21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38"/>
        <v>0</v>
      </c>
      <c r="P3808">
        <f t="shared" si="239"/>
        <v>5</v>
      </c>
      <c r="Q3808" s="12" t="s">
        <v>8315</v>
      </c>
      <c r="R3808" t="s">
        <v>8357</v>
      </c>
      <c r="S3808" s="15">
        <f t="shared" si="240"/>
        <v>41799.259039351848</v>
      </c>
      <c r="T3808" s="15">
        <f t="shared" si="241"/>
        <v>41819.259039351848</v>
      </c>
    </row>
    <row r="3809" spans="1:20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38"/>
        <v>30</v>
      </c>
      <c r="P3809">
        <f t="shared" si="239"/>
        <v>50.56</v>
      </c>
      <c r="Q3809" s="12" t="s">
        <v>8315</v>
      </c>
      <c r="R3809" t="s">
        <v>8357</v>
      </c>
      <c r="S3809" s="15">
        <f t="shared" si="240"/>
        <v>42090.909016203703</v>
      </c>
      <c r="T3809" s="15">
        <f t="shared" si="241"/>
        <v>42097.909016203703</v>
      </c>
    </row>
    <row r="3810" spans="1:20" ht="43.5" hidden="1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38"/>
        <v>100</v>
      </c>
      <c r="P3810">
        <f t="shared" si="239"/>
        <v>41.67</v>
      </c>
      <c r="Q3810" s="12" t="s">
        <v>8315</v>
      </c>
      <c r="R3810" t="s">
        <v>8316</v>
      </c>
      <c r="S3810" s="15">
        <f t="shared" si="240"/>
        <v>42059.453923611116</v>
      </c>
      <c r="T3810" s="15">
        <f t="shared" si="241"/>
        <v>42119.412256944444</v>
      </c>
    </row>
    <row r="3811" spans="1:20" ht="58" hidden="1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38"/>
        <v>101</v>
      </c>
      <c r="P3811">
        <f t="shared" si="239"/>
        <v>53.29</v>
      </c>
      <c r="Q3811" s="12" t="s">
        <v>8315</v>
      </c>
      <c r="R3811" t="s">
        <v>8316</v>
      </c>
      <c r="S3811" s="15">
        <f t="shared" si="240"/>
        <v>41800.526701388888</v>
      </c>
      <c r="T3811" s="15">
        <f t="shared" si="241"/>
        <v>41850.958333333336</v>
      </c>
    </row>
    <row r="3812" spans="1:20" ht="43.5" hidden="1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38"/>
        <v>122</v>
      </c>
      <c r="P3812">
        <f t="shared" si="239"/>
        <v>70.23</v>
      </c>
      <c r="Q3812" s="12" t="s">
        <v>8315</v>
      </c>
      <c r="R3812" t="s">
        <v>8316</v>
      </c>
      <c r="S3812" s="15">
        <f t="shared" si="240"/>
        <v>42054.849050925928</v>
      </c>
      <c r="T3812" s="15">
        <f t="shared" si="241"/>
        <v>42084.807384259257</v>
      </c>
    </row>
    <row r="3813" spans="1:20" ht="43.5" hidden="1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38"/>
        <v>330</v>
      </c>
      <c r="P3813">
        <f t="shared" si="239"/>
        <v>43.42</v>
      </c>
      <c r="Q3813" s="12" t="s">
        <v>8315</v>
      </c>
      <c r="R3813" t="s">
        <v>8316</v>
      </c>
      <c r="S3813" s="15">
        <f t="shared" si="240"/>
        <v>42487.62700231481</v>
      </c>
      <c r="T3813" s="15">
        <f t="shared" si="241"/>
        <v>42521.458333333328</v>
      </c>
    </row>
    <row r="3814" spans="1:20" ht="43.5" hidden="1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38"/>
        <v>110</v>
      </c>
      <c r="P3814">
        <f t="shared" si="239"/>
        <v>199.18</v>
      </c>
      <c r="Q3814" s="12" t="s">
        <v>8315</v>
      </c>
      <c r="R3814" t="s">
        <v>8316</v>
      </c>
      <c r="S3814" s="15">
        <f t="shared" si="240"/>
        <v>42109.751250000001</v>
      </c>
      <c r="T3814" s="15">
        <f t="shared" si="241"/>
        <v>42156.165972222225</v>
      </c>
    </row>
    <row r="3815" spans="1:20" ht="58" hidden="1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38"/>
        <v>101</v>
      </c>
      <c r="P3815">
        <f t="shared" si="239"/>
        <v>78.52</v>
      </c>
      <c r="Q3815" s="12" t="s">
        <v>8315</v>
      </c>
      <c r="R3815" t="s">
        <v>8316</v>
      </c>
      <c r="S3815" s="15">
        <f t="shared" si="240"/>
        <v>42497.275706018518</v>
      </c>
      <c r="T3815" s="15">
        <f t="shared" si="241"/>
        <v>42535.904861111107</v>
      </c>
    </row>
    <row r="3816" spans="1:20" ht="43.5" hidden="1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38"/>
        <v>140</v>
      </c>
      <c r="P3816">
        <f t="shared" si="239"/>
        <v>61.82</v>
      </c>
      <c r="Q3816" s="12" t="s">
        <v>8315</v>
      </c>
      <c r="R3816" t="s">
        <v>8316</v>
      </c>
      <c r="S3816" s="15">
        <f t="shared" si="240"/>
        <v>42058.904074074075</v>
      </c>
      <c r="T3816" s="15">
        <f t="shared" si="241"/>
        <v>42095.165972222225</v>
      </c>
    </row>
    <row r="3817" spans="1:20" ht="29" hidden="1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38"/>
        <v>100</v>
      </c>
      <c r="P3817">
        <f t="shared" si="239"/>
        <v>50</v>
      </c>
      <c r="Q3817" s="12" t="s">
        <v>8315</v>
      </c>
      <c r="R3817" t="s">
        <v>8316</v>
      </c>
      <c r="S3817" s="15">
        <f t="shared" si="240"/>
        <v>42207.259918981479</v>
      </c>
      <c r="T3817" s="15">
        <f t="shared" si="241"/>
        <v>42236.958333333328</v>
      </c>
    </row>
    <row r="3818" spans="1:20" ht="58" hidden="1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38"/>
        <v>119</v>
      </c>
      <c r="P3818">
        <f t="shared" si="239"/>
        <v>48.34</v>
      </c>
      <c r="Q3818" s="12" t="s">
        <v>8315</v>
      </c>
      <c r="R3818" t="s">
        <v>8316</v>
      </c>
      <c r="S3818" s="15">
        <f t="shared" si="240"/>
        <v>41807.690081018518</v>
      </c>
      <c r="T3818" s="15">
        <f t="shared" si="241"/>
        <v>41837.690081018518</v>
      </c>
    </row>
    <row r="3819" spans="1:20" ht="43.5" hidden="1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38"/>
        <v>107</v>
      </c>
      <c r="P3819">
        <f t="shared" si="239"/>
        <v>107.25</v>
      </c>
      <c r="Q3819" s="12" t="s">
        <v>8315</v>
      </c>
      <c r="R3819" t="s">
        <v>8316</v>
      </c>
      <c r="S3819" s="15">
        <f t="shared" si="240"/>
        <v>42284.69694444444</v>
      </c>
      <c r="T3819" s="15">
        <f t="shared" si="241"/>
        <v>42301.165972222225</v>
      </c>
    </row>
    <row r="3820" spans="1:20" ht="43.5" hidden="1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38"/>
        <v>228</v>
      </c>
      <c r="P3820">
        <f t="shared" si="239"/>
        <v>57</v>
      </c>
      <c r="Q3820" s="12" t="s">
        <v>8315</v>
      </c>
      <c r="R3820" t="s">
        <v>8316</v>
      </c>
      <c r="S3820" s="15">
        <f t="shared" si="240"/>
        <v>42045.84238425926</v>
      </c>
      <c r="T3820" s="15">
        <f t="shared" si="241"/>
        <v>42075.800717592589</v>
      </c>
    </row>
    <row r="3821" spans="1:20" ht="43.5" hidden="1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38"/>
        <v>106</v>
      </c>
      <c r="P3821">
        <f t="shared" si="239"/>
        <v>40.92</v>
      </c>
      <c r="Q3821" s="12" t="s">
        <v>8315</v>
      </c>
      <c r="R3821" t="s">
        <v>8316</v>
      </c>
      <c r="S3821" s="15">
        <f t="shared" si="240"/>
        <v>42184.209537037037</v>
      </c>
      <c r="T3821" s="15">
        <f t="shared" si="241"/>
        <v>42202.876388888893</v>
      </c>
    </row>
    <row r="3822" spans="1:20" ht="43.5" hidden="1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38"/>
        <v>143</v>
      </c>
      <c r="P3822">
        <f t="shared" si="239"/>
        <v>21.5</v>
      </c>
      <c r="Q3822" s="12" t="s">
        <v>8315</v>
      </c>
      <c r="R3822" t="s">
        <v>8316</v>
      </c>
      <c r="S3822" s="15">
        <f t="shared" si="240"/>
        <v>42160.651817129634</v>
      </c>
      <c r="T3822" s="15">
        <f t="shared" si="241"/>
        <v>42190.651817129634</v>
      </c>
    </row>
    <row r="3823" spans="1:20" ht="43.5" hidden="1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38"/>
        <v>105</v>
      </c>
      <c r="P3823">
        <f t="shared" si="239"/>
        <v>79.540000000000006</v>
      </c>
      <c r="Q3823" s="12" t="s">
        <v>8315</v>
      </c>
      <c r="R3823" t="s">
        <v>8316</v>
      </c>
      <c r="S3823" s="15">
        <f t="shared" si="240"/>
        <v>42341.180636574078</v>
      </c>
      <c r="T3823" s="15">
        <f t="shared" si="241"/>
        <v>42373.180636574078</v>
      </c>
    </row>
    <row r="3824" spans="1:20" ht="58" hidden="1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38"/>
        <v>110</v>
      </c>
      <c r="P3824">
        <f t="shared" si="239"/>
        <v>72.38</v>
      </c>
      <c r="Q3824" s="12" t="s">
        <v>8315</v>
      </c>
      <c r="R3824" t="s">
        <v>8316</v>
      </c>
      <c r="S3824" s="15">
        <f t="shared" si="240"/>
        <v>42329.838159722218</v>
      </c>
      <c r="T3824" s="15">
        <f t="shared" si="241"/>
        <v>42388.957638888889</v>
      </c>
    </row>
    <row r="3825" spans="1:20" ht="43.5" hidden="1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38"/>
        <v>106</v>
      </c>
      <c r="P3825">
        <f t="shared" si="239"/>
        <v>64.63</v>
      </c>
      <c r="Q3825" s="12" t="s">
        <v>8315</v>
      </c>
      <c r="R3825" t="s">
        <v>8316</v>
      </c>
      <c r="S3825" s="15">
        <f t="shared" si="240"/>
        <v>42170.910231481481</v>
      </c>
      <c r="T3825" s="15">
        <f t="shared" si="241"/>
        <v>42205.165972222225</v>
      </c>
    </row>
    <row r="3826" spans="1:20" ht="43.5" hidden="1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38"/>
        <v>108</v>
      </c>
      <c r="P3826">
        <f t="shared" si="239"/>
        <v>38.57</v>
      </c>
      <c r="Q3826" s="12" t="s">
        <v>8315</v>
      </c>
      <c r="R3826" t="s">
        <v>8316</v>
      </c>
      <c r="S3826" s="15">
        <f t="shared" si="240"/>
        <v>42571.626192129625</v>
      </c>
      <c r="T3826" s="15">
        <f t="shared" si="241"/>
        <v>42583.570138888885</v>
      </c>
    </row>
    <row r="3827" spans="1:20" ht="43.5" hidden="1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38"/>
        <v>105</v>
      </c>
      <c r="P3827">
        <f t="shared" si="239"/>
        <v>107.57</v>
      </c>
      <c r="Q3827" s="12" t="s">
        <v>8315</v>
      </c>
      <c r="R3827" t="s">
        <v>8316</v>
      </c>
      <c r="S3827" s="15">
        <f t="shared" si="240"/>
        <v>42151.069606481484</v>
      </c>
      <c r="T3827" s="15">
        <f t="shared" si="241"/>
        <v>42172.069606481484</v>
      </c>
    </row>
    <row r="3828" spans="1:20" ht="43.5" hidden="1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38"/>
        <v>119</v>
      </c>
      <c r="P3828">
        <f t="shared" si="239"/>
        <v>27.5</v>
      </c>
      <c r="Q3828" s="12" t="s">
        <v>8315</v>
      </c>
      <c r="R3828" t="s">
        <v>8316</v>
      </c>
      <c r="S3828" s="15">
        <f t="shared" si="240"/>
        <v>42101.423541666663</v>
      </c>
      <c r="T3828" s="15">
        <f t="shared" si="241"/>
        <v>42131.423541666663</v>
      </c>
    </row>
    <row r="3829" spans="1:20" ht="58" hidden="1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38"/>
        <v>153</v>
      </c>
      <c r="P3829">
        <f t="shared" si="239"/>
        <v>70.459999999999994</v>
      </c>
      <c r="Q3829" s="12" t="s">
        <v>8315</v>
      </c>
      <c r="R3829" t="s">
        <v>8316</v>
      </c>
      <c r="S3829" s="15">
        <f t="shared" si="240"/>
        <v>42034.928252314814</v>
      </c>
      <c r="T3829" s="15">
        <f t="shared" si="241"/>
        <v>42090</v>
      </c>
    </row>
    <row r="3830" spans="1:20" ht="43.5" hidden="1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38"/>
        <v>100</v>
      </c>
      <c r="P3830">
        <f t="shared" si="239"/>
        <v>178.57</v>
      </c>
      <c r="Q3830" s="12" t="s">
        <v>8315</v>
      </c>
      <c r="R3830" t="s">
        <v>8316</v>
      </c>
      <c r="S3830" s="15">
        <f t="shared" si="240"/>
        <v>41944.527627314819</v>
      </c>
      <c r="T3830" s="15">
        <f t="shared" si="241"/>
        <v>42004.569293981483</v>
      </c>
    </row>
    <row r="3831" spans="1:20" ht="43.5" hidden="1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38"/>
        <v>100</v>
      </c>
      <c r="P3831">
        <f t="shared" si="239"/>
        <v>62.63</v>
      </c>
      <c r="Q3831" s="12" t="s">
        <v>8315</v>
      </c>
      <c r="R3831" t="s">
        <v>8316</v>
      </c>
      <c r="S3831" s="15">
        <f t="shared" si="240"/>
        <v>42593.865405092598</v>
      </c>
      <c r="T3831" s="15">
        <f t="shared" si="241"/>
        <v>42613.865405092598</v>
      </c>
    </row>
    <row r="3832" spans="1:20" ht="43.5" hidden="1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38"/>
        <v>225</v>
      </c>
      <c r="P3832">
        <f t="shared" si="239"/>
        <v>75</v>
      </c>
      <c r="Q3832" s="12" t="s">
        <v>8315</v>
      </c>
      <c r="R3832" t="s">
        <v>8316</v>
      </c>
      <c r="S3832" s="15">
        <f t="shared" si="240"/>
        <v>42503.740868055553</v>
      </c>
      <c r="T3832" s="15">
        <f t="shared" si="241"/>
        <v>42517.740868055553</v>
      </c>
    </row>
    <row r="3833" spans="1:20" ht="58" hidden="1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38"/>
        <v>106</v>
      </c>
      <c r="P3833">
        <f t="shared" si="239"/>
        <v>58.9</v>
      </c>
      <c r="Q3833" s="12" t="s">
        <v>8315</v>
      </c>
      <c r="R3833" t="s">
        <v>8316</v>
      </c>
      <c r="S3833" s="15">
        <f t="shared" si="240"/>
        <v>41927.848900462966</v>
      </c>
      <c r="T3833" s="15">
        <f t="shared" si="241"/>
        <v>41948.890567129631</v>
      </c>
    </row>
    <row r="3834" spans="1:20" ht="43.5" hidden="1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38"/>
        <v>105</v>
      </c>
      <c r="P3834">
        <f t="shared" si="239"/>
        <v>139.56</v>
      </c>
      <c r="Q3834" s="12" t="s">
        <v>8315</v>
      </c>
      <c r="R3834" t="s">
        <v>8316</v>
      </c>
      <c r="S3834" s="15">
        <f t="shared" si="240"/>
        <v>42375.114988425921</v>
      </c>
      <c r="T3834" s="15">
        <f t="shared" si="241"/>
        <v>42420.114988425921</v>
      </c>
    </row>
    <row r="3835" spans="1:20" ht="58" hidden="1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38"/>
        <v>117</v>
      </c>
      <c r="P3835">
        <f t="shared" si="239"/>
        <v>70</v>
      </c>
      <c r="Q3835" s="12" t="s">
        <v>8315</v>
      </c>
      <c r="R3835" t="s">
        <v>8316</v>
      </c>
      <c r="S3835" s="15">
        <f t="shared" si="240"/>
        <v>41963.872361111105</v>
      </c>
      <c r="T3835" s="15">
        <f t="shared" si="241"/>
        <v>41974.797916666663</v>
      </c>
    </row>
    <row r="3836" spans="1:20" ht="58" hidden="1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38"/>
        <v>109</v>
      </c>
      <c r="P3836">
        <f t="shared" si="239"/>
        <v>57.39</v>
      </c>
      <c r="Q3836" s="12" t="s">
        <v>8315</v>
      </c>
      <c r="R3836" t="s">
        <v>8316</v>
      </c>
      <c r="S3836" s="15">
        <f t="shared" si="240"/>
        <v>42143.445219907408</v>
      </c>
      <c r="T3836" s="15">
        <f t="shared" si="241"/>
        <v>42173.445219907408</v>
      </c>
    </row>
    <row r="3837" spans="1:20" ht="43.5" hidden="1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38"/>
        <v>160</v>
      </c>
      <c r="P3837">
        <f t="shared" si="239"/>
        <v>40</v>
      </c>
      <c r="Q3837" s="12" t="s">
        <v>8315</v>
      </c>
      <c r="R3837" t="s">
        <v>8316</v>
      </c>
      <c r="S3837" s="15">
        <f t="shared" si="240"/>
        <v>42460.94222222222</v>
      </c>
      <c r="T3837" s="15">
        <f t="shared" si="241"/>
        <v>42481.94222222222</v>
      </c>
    </row>
    <row r="3838" spans="1:20" ht="43.5" hidden="1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38"/>
        <v>113</v>
      </c>
      <c r="P3838">
        <f t="shared" si="239"/>
        <v>64.290000000000006</v>
      </c>
      <c r="Q3838" s="12" t="s">
        <v>8315</v>
      </c>
      <c r="R3838" t="s">
        <v>8316</v>
      </c>
      <c r="S3838" s="15">
        <f t="shared" si="240"/>
        <v>42553.926527777774</v>
      </c>
      <c r="T3838" s="15">
        <f t="shared" si="241"/>
        <v>42585.172916666663</v>
      </c>
    </row>
    <row r="3839" spans="1:20" ht="29" hidden="1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38"/>
        <v>102</v>
      </c>
      <c r="P3839">
        <f t="shared" si="239"/>
        <v>120.12</v>
      </c>
      <c r="Q3839" s="12" t="s">
        <v>8315</v>
      </c>
      <c r="R3839" t="s">
        <v>8316</v>
      </c>
      <c r="S3839" s="15">
        <f t="shared" si="240"/>
        <v>42152.765717592592</v>
      </c>
      <c r="T3839" s="15">
        <f t="shared" si="241"/>
        <v>42188.765717592592</v>
      </c>
    </row>
    <row r="3840" spans="1:20" ht="58" hidden="1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38"/>
        <v>101</v>
      </c>
      <c r="P3840">
        <f t="shared" si="239"/>
        <v>1008.24</v>
      </c>
      <c r="Q3840" s="12" t="s">
        <v>8315</v>
      </c>
      <c r="R3840" t="s">
        <v>8316</v>
      </c>
      <c r="S3840" s="15">
        <f t="shared" si="240"/>
        <v>42116.710752314815</v>
      </c>
      <c r="T3840" s="15">
        <f t="shared" si="241"/>
        <v>42146.710752314815</v>
      </c>
    </row>
    <row r="3841" spans="1:20" ht="43.5" hidden="1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38"/>
        <v>101</v>
      </c>
      <c r="P3841">
        <f t="shared" si="239"/>
        <v>63.28</v>
      </c>
      <c r="Q3841" s="12" t="s">
        <v>8315</v>
      </c>
      <c r="R3841" t="s">
        <v>8316</v>
      </c>
      <c r="S3841" s="15">
        <f t="shared" si="240"/>
        <v>42155.142638888887</v>
      </c>
      <c r="T3841" s="15">
        <f t="shared" si="241"/>
        <v>42215.142638888887</v>
      </c>
    </row>
    <row r="3842" spans="1:20" ht="43.5" hidden="1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243">ROUND(E3842/D3842*100, 0)</f>
        <v>6500</v>
      </c>
      <c r="P3842">
        <f t="shared" si="239"/>
        <v>21.67</v>
      </c>
      <c r="Q3842" s="12" t="s">
        <v>8315</v>
      </c>
      <c r="R3842" t="s">
        <v>8316</v>
      </c>
      <c r="S3842" s="15">
        <f t="shared" si="240"/>
        <v>42432.701724537037</v>
      </c>
      <c r="T3842" s="15">
        <f t="shared" si="241"/>
        <v>42457.660057870366</v>
      </c>
    </row>
    <row r="3843" spans="1:20" ht="43.5" hidden="1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243"/>
        <v>9</v>
      </c>
      <c r="P3843">
        <f t="shared" ref="P3843:P3906" si="244">IFERROR(ROUND(E3843/L3843, 2),0)</f>
        <v>25.65</v>
      </c>
      <c r="Q3843" s="12" t="s">
        <v>8315</v>
      </c>
      <c r="R3843" t="s">
        <v>8316</v>
      </c>
      <c r="S3843" s="15">
        <f t="shared" ref="S3843:S3906" si="245">(((J3843/60)/60)/24)+DATE(1970,1,1)</f>
        <v>41780.785729166666</v>
      </c>
      <c r="T3843" s="15">
        <f t="shared" ref="T3843:T3906" si="246">(((I3843/60)/60)/24)+DATE(1970,1,1)</f>
        <v>41840.785729166666</v>
      </c>
    </row>
    <row r="3844" spans="1:20" ht="43.5" hidden="1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243"/>
        <v>22</v>
      </c>
      <c r="P3844">
        <f t="shared" si="244"/>
        <v>47.7</v>
      </c>
      <c r="Q3844" s="12" t="s">
        <v>8315</v>
      </c>
      <c r="R3844" t="s">
        <v>8316</v>
      </c>
      <c r="S3844" s="15">
        <f t="shared" si="245"/>
        <v>41740.493657407409</v>
      </c>
      <c r="T3844" s="15">
        <f t="shared" si="246"/>
        <v>41770.493657407409</v>
      </c>
    </row>
    <row r="3845" spans="1:20" ht="43.5" hidden="1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243"/>
        <v>21</v>
      </c>
      <c r="P3845">
        <f t="shared" si="244"/>
        <v>56.05</v>
      </c>
      <c r="Q3845" s="12" t="s">
        <v>8315</v>
      </c>
      <c r="R3845" t="s">
        <v>8316</v>
      </c>
      <c r="S3845" s="15">
        <f t="shared" si="245"/>
        <v>41766.072500000002</v>
      </c>
      <c r="T3845" s="15">
        <f t="shared" si="246"/>
        <v>41791.072500000002</v>
      </c>
    </row>
    <row r="3846" spans="1:20" ht="43.5" hidden="1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243"/>
        <v>41</v>
      </c>
      <c r="P3846">
        <f t="shared" si="244"/>
        <v>81.319999999999993</v>
      </c>
      <c r="Q3846" s="12" t="s">
        <v>8315</v>
      </c>
      <c r="R3846" t="s">
        <v>8316</v>
      </c>
      <c r="S3846" s="15">
        <f t="shared" si="245"/>
        <v>41766.617291666669</v>
      </c>
      <c r="T3846" s="15">
        <f t="shared" si="246"/>
        <v>41793.290972222225</v>
      </c>
    </row>
    <row r="3847" spans="1:20" ht="58" hidden="1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243"/>
        <v>2</v>
      </c>
      <c r="P3847">
        <f t="shared" si="244"/>
        <v>70.17</v>
      </c>
      <c r="Q3847" s="12" t="s">
        <v>8315</v>
      </c>
      <c r="R3847" t="s">
        <v>8316</v>
      </c>
      <c r="S3847" s="15">
        <f t="shared" si="245"/>
        <v>42248.627013888887</v>
      </c>
      <c r="T3847" s="15">
        <f t="shared" si="246"/>
        <v>42278.627013888887</v>
      </c>
    </row>
    <row r="3848" spans="1:20" ht="43.5" hidden="1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243"/>
        <v>3</v>
      </c>
      <c r="P3848">
        <f t="shared" si="244"/>
        <v>23.63</v>
      </c>
      <c r="Q3848" s="12" t="s">
        <v>8315</v>
      </c>
      <c r="R3848" t="s">
        <v>8316</v>
      </c>
      <c r="S3848" s="15">
        <f t="shared" si="245"/>
        <v>41885.221550925926</v>
      </c>
      <c r="T3848" s="15">
        <f t="shared" si="246"/>
        <v>41916.290972222225</v>
      </c>
    </row>
    <row r="3849" spans="1:20" ht="43.5" hidden="1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243"/>
        <v>16</v>
      </c>
      <c r="P3849">
        <f t="shared" si="244"/>
        <v>188.56</v>
      </c>
      <c r="Q3849" s="12" t="s">
        <v>8315</v>
      </c>
      <c r="R3849" t="s">
        <v>8316</v>
      </c>
      <c r="S3849" s="15">
        <f t="shared" si="245"/>
        <v>42159.224432870367</v>
      </c>
      <c r="T3849" s="15">
        <f t="shared" si="246"/>
        <v>42204.224432870367</v>
      </c>
    </row>
    <row r="3850" spans="1:20" ht="43.5" hidden="1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243"/>
        <v>16</v>
      </c>
      <c r="P3850">
        <f t="shared" si="244"/>
        <v>49.51</v>
      </c>
      <c r="Q3850" s="12" t="s">
        <v>8315</v>
      </c>
      <c r="R3850" t="s">
        <v>8316</v>
      </c>
      <c r="S3850" s="15">
        <f t="shared" si="245"/>
        <v>42265.817002314812</v>
      </c>
      <c r="T3850" s="15">
        <f t="shared" si="246"/>
        <v>42295.817002314812</v>
      </c>
    </row>
    <row r="3851" spans="1:20" ht="58" hidden="1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243"/>
        <v>7</v>
      </c>
      <c r="P3851">
        <f t="shared" si="244"/>
        <v>75.459999999999994</v>
      </c>
      <c r="Q3851" s="12" t="s">
        <v>8315</v>
      </c>
      <c r="R3851" t="s">
        <v>8316</v>
      </c>
      <c r="S3851" s="15">
        <f t="shared" si="245"/>
        <v>42136.767175925925</v>
      </c>
      <c r="T3851" s="15">
        <f t="shared" si="246"/>
        <v>42166.767175925925</v>
      </c>
    </row>
    <row r="3852" spans="1:20" ht="29" hidden="1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243"/>
        <v>4</v>
      </c>
      <c r="P3852">
        <f t="shared" si="244"/>
        <v>9.5</v>
      </c>
      <c r="Q3852" s="12" t="s">
        <v>8315</v>
      </c>
      <c r="R3852" t="s">
        <v>8316</v>
      </c>
      <c r="S3852" s="15">
        <f t="shared" si="245"/>
        <v>41975.124340277776</v>
      </c>
      <c r="T3852" s="15">
        <f t="shared" si="246"/>
        <v>42005.124340277776</v>
      </c>
    </row>
    <row r="3853" spans="1:20" ht="43.5" hidden="1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243"/>
        <v>34</v>
      </c>
      <c r="P3853">
        <f t="shared" si="244"/>
        <v>35.5</v>
      </c>
      <c r="Q3853" s="12" t="s">
        <v>8315</v>
      </c>
      <c r="R3853" t="s">
        <v>8316</v>
      </c>
      <c r="S3853" s="15">
        <f t="shared" si="245"/>
        <v>42172.439571759256</v>
      </c>
      <c r="T3853" s="15">
        <f t="shared" si="246"/>
        <v>42202.439571759256</v>
      </c>
    </row>
    <row r="3854" spans="1:20" ht="43.5" hidden="1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243"/>
        <v>0</v>
      </c>
      <c r="P3854">
        <f t="shared" si="244"/>
        <v>10</v>
      </c>
      <c r="Q3854" s="12" t="s">
        <v>8315</v>
      </c>
      <c r="R3854" t="s">
        <v>8316</v>
      </c>
      <c r="S3854" s="15">
        <f t="shared" si="245"/>
        <v>42065.190694444449</v>
      </c>
      <c r="T3854" s="15">
        <f t="shared" si="246"/>
        <v>42090.149027777778</v>
      </c>
    </row>
    <row r="3855" spans="1:20" ht="43.5" hidden="1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243"/>
        <v>0</v>
      </c>
      <c r="P3855">
        <f t="shared" si="244"/>
        <v>13</v>
      </c>
      <c r="Q3855" s="12" t="s">
        <v>8315</v>
      </c>
      <c r="R3855" t="s">
        <v>8316</v>
      </c>
      <c r="S3855" s="15">
        <f t="shared" si="245"/>
        <v>41848.84002314815</v>
      </c>
      <c r="T3855" s="15">
        <f t="shared" si="246"/>
        <v>41883.84002314815</v>
      </c>
    </row>
    <row r="3856" spans="1:20" ht="29" hidden="1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243"/>
        <v>16</v>
      </c>
      <c r="P3856">
        <f t="shared" si="244"/>
        <v>89.4</v>
      </c>
      <c r="Q3856" s="12" t="s">
        <v>8315</v>
      </c>
      <c r="R3856" t="s">
        <v>8316</v>
      </c>
      <c r="S3856" s="15">
        <f t="shared" si="245"/>
        <v>42103.884930555556</v>
      </c>
      <c r="T3856" s="15">
        <f t="shared" si="246"/>
        <v>42133.884930555556</v>
      </c>
    </row>
    <row r="3857" spans="1:21" ht="58" hidden="1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243"/>
        <v>3</v>
      </c>
      <c r="P3857">
        <f t="shared" si="244"/>
        <v>25</v>
      </c>
      <c r="Q3857" s="12" t="s">
        <v>8315</v>
      </c>
      <c r="R3857" t="s">
        <v>8316</v>
      </c>
      <c r="S3857" s="15">
        <f t="shared" si="245"/>
        <v>42059.970729166671</v>
      </c>
      <c r="T3857" s="15">
        <f t="shared" si="246"/>
        <v>42089.929062499999</v>
      </c>
    </row>
    <row r="3858" spans="1:21" ht="58" hidden="1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243"/>
        <v>0</v>
      </c>
      <c r="P3858">
        <f t="shared" si="244"/>
        <v>1</v>
      </c>
      <c r="Q3858" s="12" t="s">
        <v>8315</v>
      </c>
      <c r="R3858" t="s">
        <v>8316</v>
      </c>
      <c r="S3858" s="15">
        <f t="shared" si="245"/>
        <v>42041.743090277778</v>
      </c>
      <c r="T3858" s="15">
        <f t="shared" si="246"/>
        <v>42071.701423611114</v>
      </c>
    </row>
    <row r="3859" spans="1:21" ht="43.5" hidden="1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243"/>
        <v>5</v>
      </c>
      <c r="P3859">
        <f t="shared" si="244"/>
        <v>65</v>
      </c>
      <c r="Q3859" s="12" t="s">
        <v>8315</v>
      </c>
      <c r="R3859" t="s">
        <v>8316</v>
      </c>
      <c r="S3859" s="15">
        <f t="shared" si="245"/>
        <v>41829.73715277778</v>
      </c>
      <c r="T3859" s="15">
        <f t="shared" si="246"/>
        <v>41852.716666666667</v>
      </c>
    </row>
    <row r="3860" spans="1:21" ht="58" hidden="1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243"/>
        <v>2</v>
      </c>
      <c r="P3860">
        <f t="shared" si="244"/>
        <v>10</v>
      </c>
      <c r="Q3860" s="12" t="s">
        <v>8315</v>
      </c>
      <c r="R3860" t="s">
        <v>8316</v>
      </c>
      <c r="S3860" s="15">
        <f t="shared" si="245"/>
        <v>42128.431064814817</v>
      </c>
      <c r="T3860" s="15">
        <f t="shared" si="246"/>
        <v>42146.875</v>
      </c>
    </row>
    <row r="3861" spans="1:21" ht="43.5" hidden="1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243"/>
        <v>0</v>
      </c>
      <c r="P3861">
        <f t="shared" si="244"/>
        <v>1</v>
      </c>
      <c r="Q3861" s="12" t="s">
        <v>8315</v>
      </c>
      <c r="R3861" t="s">
        <v>8316</v>
      </c>
      <c r="S3861" s="15">
        <f t="shared" si="245"/>
        <v>41789.893599537041</v>
      </c>
      <c r="T3861" s="15">
        <f t="shared" si="246"/>
        <v>41815.875</v>
      </c>
    </row>
    <row r="3862" spans="1:21" ht="58" hidden="1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243"/>
        <v>18</v>
      </c>
      <c r="P3862">
        <f t="shared" si="244"/>
        <v>81.540000000000006</v>
      </c>
      <c r="Q3862" s="12" t="s">
        <v>8315</v>
      </c>
      <c r="R3862" t="s">
        <v>8316</v>
      </c>
      <c r="S3862" s="15">
        <f t="shared" si="245"/>
        <v>41833.660995370366</v>
      </c>
      <c r="T3862" s="15">
        <f t="shared" si="246"/>
        <v>41863.660995370366</v>
      </c>
    </row>
    <row r="3863" spans="1:21" hidden="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243"/>
        <v>5</v>
      </c>
      <c r="P3863">
        <f t="shared" si="244"/>
        <v>100</v>
      </c>
      <c r="Q3863" s="12" t="s">
        <v>8315</v>
      </c>
      <c r="R3863" t="s">
        <v>8316</v>
      </c>
      <c r="S3863" s="15">
        <f t="shared" si="245"/>
        <v>41914.590011574073</v>
      </c>
      <c r="T3863" s="15">
        <f t="shared" si="246"/>
        <v>41955.907638888893</v>
      </c>
    </row>
    <row r="3864" spans="1:21" ht="29" hidden="1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243"/>
        <v>0</v>
      </c>
      <c r="P3864">
        <f t="shared" si="244"/>
        <v>1</v>
      </c>
      <c r="Q3864" s="12" t="s">
        <v>8315</v>
      </c>
      <c r="R3864" t="s">
        <v>8316</v>
      </c>
      <c r="S3864" s="15">
        <f t="shared" si="245"/>
        <v>42611.261064814811</v>
      </c>
      <c r="T3864" s="15">
        <f t="shared" si="246"/>
        <v>42625.707638888889</v>
      </c>
    </row>
    <row r="3865" spans="1:21" ht="43.5" hidden="1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243"/>
        <v>0</v>
      </c>
      <c r="P3865">
        <f t="shared" si="244"/>
        <v>0</v>
      </c>
      <c r="Q3865" s="12" t="s">
        <v>8315</v>
      </c>
      <c r="R3865" t="s">
        <v>8316</v>
      </c>
      <c r="S3865" s="15">
        <f t="shared" si="245"/>
        <v>42253.633159722223</v>
      </c>
      <c r="T3865" s="15">
        <f t="shared" si="246"/>
        <v>42313.674826388888</v>
      </c>
    </row>
    <row r="3866" spans="1:21" ht="58" hidden="1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243"/>
        <v>1</v>
      </c>
      <c r="P3866">
        <f t="shared" si="244"/>
        <v>20</v>
      </c>
      <c r="Q3866" s="12" t="s">
        <v>8315</v>
      </c>
      <c r="R3866" t="s">
        <v>8316</v>
      </c>
      <c r="S3866" s="15">
        <f t="shared" si="245"/>
        <v>42295.891828703709</v>
      </c>
      <c r="T3866" s="15">
        <f t="shared" si="246"/>
        <v>42325.933495370366</v>
      </c>
    </row>
    <row r="3867" spans="1:21" ht="43.5" hidden="1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243"/>
        <v>27</v>
      </c>
      <c r="P3867">
        <f t="shared" si="244"/>
        <v>46.43</v>
      </c>
      <c r="Q3867" s="12" t="s">
        <v>8315</v>
      </c>
      <c r="R3867" t="s">
        <v>8316</v>
      </c>
      <c r="S3867" s="15">
        <f t="shared" si="245"/>
        <v>41841.651597222226</v>
      </c>
      <c r="T3867" s="15">
        <f t="shared" si="246"/>
        <v>41881.229166666664</v>
      </c>
    </row>
    <row r="3868" spans="1:21" ht="29" hidden="1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243"/>
        <v>1</v>
      </c>
      <c r="P3868">
        <f t="shared" si="244"/>
        <v>5.5</v>
      </c>
      <c r="Q3868" s="12" t="s">
        <v>8315</v>
      </c>
      <c r="R3868" t="s">
        <v>8316</v>
      </c>
      <c r="S3868" s="15">
        <f t="shared" si="245"/>
        <v>42402.947002314817</v>
      </c>
      <c r="T3868" s="15">
        <f t="shared" si="246"/>
        <v>42452.145138888889</v>
      </c>
    </row>
    <row r="3869" spans="1:21" ht="43.5" hidden="1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243"/>
        <v>13</v>
      </c>
      <c r="P3869">
        <f t="shared" si="244"/>
        <v>50.2</v>
      </c>
      <c r="Q3869" s="12" t="s">
        <v>8315</v>
      </c>
      <c r="R3869" t="s">
        <v>8316</v>
      </c>
      <c r="S3869" s="15">
        <f t="shared" si="245"/>
        <v>42509.814108796301</v>
      </c>
      <c r="T3869" s="15">
        <f t="shared" si="246"/>
        <v>42539.814108796301</v>
      </c>
    </row>
    <row r="3870" spans="1:21" hidden="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243"/>
        <v>0</v>
      </c>
      <c r="P3870">
        <f t="shared" si="244"/>
        <v>10</v>
      </c>
      <c r="Q3870" s="12" t="s">
        <v>8315</v>
      </c>
      <c r="R3870" t="s">
        <v>8357</v>
      </c>
      <c r="S3870" s="15">
        <f t="shared" si="245"/>
        <v>41865.659780092588</v>
      </c>
      <c r="T3870" s="15">
        <f t="shared" si="246"/>
        <v>41890.659780092588</v>
      </c>
      <c r="U3870">
        <f>YEAR(S948)</f>
        <v>2016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243"/>
        <v>3</v>
      </c>
      <c r="P3871">
        <f t="shared" si="244"/>
        <v>30.13</v>
      </c>
      <c r="Q3871" s="12" t="s">
        <v>8315</v>
      </c>
      <c r="R3871" t="s">
        <v>8357</v>
      </c>
      <c r="S3871" s="15">
        <f t="shared" si="245"/>
        <v>42047.724444444444</v>
      </c>
      <c r="T3871" s="15">
        <f t="shared" si="246"/>
        <v>42077.132638888885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243"/>
        <v>15</v>
      </c>
      <c r="P3872">
        <f t="shared" si="244"/>
        <v>150</v>
      </c>
      <c r="Q3872" s="12" t="s">
        <v>8315</v>
      </c>
      <c r="R3872" t="s">
        <v>8357</v>
      </c>
      <c r="S3872" s="15">
        <f t="shared" si="245"/>
        <v>41793.17219907407</v>
      </c>
      <c r="T3872" s="15">
        <f t="shared" si="246"/>
        <v>41823.17219907407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243"/>
        <v>3</v>
      </c>
      <c r="P3873">
        <f t="shared" si="244"/>
        <v>13.33</v>
      </c>
      <c r="Q3873" s="12" t="s">
        <v>8315</v>
      </c>
      <c r="R3873" t="s">
        <v>8357</v>
      </c>
      <c r="S3873" s="15">
        <f t="shared" si="245"/>
        <v>42763.780671296292</v>
      </c>
      <c r="T3873" s="15">
        <f t="shared" si="246"/>
        <v>42823.739004629635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243"/>
        <v>0</v>
      </c>
      <c r="P3874">
        <f t="shared" si="244"/>
        <v>0</v>
      </c>
      <c r="Q3874" s="12" t="s">
        <v>8315</v>
      </c>
      <c r="R3874" t="s">
        <v>8357</v>
      </c>
      <c r="S3874" s="15">
        <f t="shared" si="245"/>
        <v>42180.145787037036</v>
      </c>
      <c r="T3874" s="15">
        <f t="shared" si="246"/>
        <v>42230.145787037036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43"/>
        <v>0</v>
      </c>
      <c r="P3875">
        <f t="shared" si="244"/>
        <v>0</v>
      </c>
      <c r="Q3875" s="12" t="s">
        <v>8315</v>
      </c>
      <c r="R3875" t="s">
        <v>8357</v>
      </c>
      <c r="S3875" s="15">
        <f t="shared" si="245"/>
        <v>42255.696006944447</v>
      </c>
      <c r="T3875" s="15">
        <f t="shared" si="246"/>
        <v>42285.696006944447</v>
      </c>
    </row>
    <row r="3876" spans="1:21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43"/>
        <v>0</v>
      </c>
      <c r="P3876">
        <f t="shared" si="244"/>
        <v>0</v>
      </c>
      <c r="Q3876" s="12" t="s">
        <v>8315</v>
      </c>
      <c r="R3876" t="s">
        <v>8357</v>
      </c>
      <c r="S3876" s="15">
        <f t="shared" si="245"/>
        <v>42007.016458333332</v>
      </c>
      <c r="T3876" s="15">
        <f t="shared" si="246"/>
        <v>42028.041666666672</v>
      </c>
    </row>
    <row r="3877" spans="1:21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43"/>
        <v>0</v>
      </c>
      <c r="P3877">
        <f t="shared" si="244"/>
        <v>0</v>
      </c>
      <c r="Q3877" s="12" t="s">
        <v>8315</v>
      </c>
      <c r="R3877" t="s">
        <v>8357</v>
      </c>
      <c r="S3877" s="15">
        <f t="shared" si="245"/>
        <v>42615.346817129626</v>
      </c>
      <c r="T3877" s="15">
        <f t="shared" si="246"/>
        <v>42616.416666666672</v>
      </c>
    </row>
    <row r="3878" spans="1:21" ht="58" hidden="1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243"/>
        <v>53</v>
      </c>
      <c r="P3878">
        <f t="shared" si="244"/>
        <v>44.76</v>
      </c>
      <c r="Q3878" s="12" t="s">
        <v>8315</v>
      </c>
      <c r="R3878" t="s">
        <v>8357</v>
      </c>
      <c r="S3878" s="15">
        <f t="shared" si="245"/>
        <v>42372.624166666668</v>
      </c>
      <c r="T3878" s="15">
        <f t="shared" si="246"/>
        <v>42402.624166666668</v>
      </c>
      <c r="U3878">
        <f>YEAR(S956)</f>
        <v>2015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243"/>
        <v>5</v>
      </c>
      <c r="P3879">
        <f t="shared" si="244"/>
        <v>88.64</v>
      </c>
      <c r="Q3879" s="12" t="s">
        <v>8315</v>
      </c>
      <c r="R3879" t="s">
        <v>8357</v>
      </c>
      <c r="S3879" s="15">
        <f t="shared" si="245"/>
        <v>42682.67768518519</v>
      </c>
      <c r="T3879" s="15">
        <f t="shared" si="246"/>
        <v>42712.67768518519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243"/>
        <v>0</v>
      </c>
      <c r="P3880">
        <f t="shared" si="244"/>
        <v>10</v>
      </c>
      <c r="Q3880" s="12" t="s">
        <v>8315</v>
      </c>
      <c r="R3880" t="s">
        <v>8357</v>
      </c>
      <c r="S3880" s="15">
        <f t="shared" si="245"/>
        <v>42154.818819444445</v>
      </c>
      <c r="T3880" s="15">
        <f t="shared" si="246"/>
        <v>42185.165972222225</v>
      </c>
    </row>
    <row r="3881" spans="1:21" ht="43.5" hidden="1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43"/>
        <v>0</v>
      </c>
      <c r="P3881">
        <f t="shared" si="244"/>
        <v>0</v>
      </c>
      <c r="Q3881" s="12" t="s">
        <v>8315</v>
      </c>
      <c r="R3881" t="s">
        <v>8357</v>
      </c>
      <c r="S3881" s="15">
        <f t="shared" si="245"/>
        <v>41999.861064814817</v>
      </c>
      <c r="T3881" s="15">
        <f t="shared" si="246"/>
        <v>42029.861064814817</v>
      </c>
      <c r="U3881">
        <f t="shared" ref="U3881:U3882" si="247">YEAR(S959)</f>
        <v>2016</v>
      </c>
    </row>
    <row r="3882" spans="1:21" ht="43.5" hidden="1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243"/>
        <v>13</v>
      </c>
      <c r="P3882">
        <f t="shared" si="244"/>
        <v>57.65</v>
      </c>
      <c r="Q3882" s="12" t="s">
        <v>8315</v>
      </c>
      <c r="R3882" t="s">
        <v>8357</v>
      </c>
      <c r="S3882" s="15">
        <f t="shared" si="245"/>
        <v>41815.815046296295</v>
      </c>
      <c r="T3882" s="15">
        <f t="shared" si="246"/>
        <v>41850.958333333336</v>
      </c>
      <c r="U3882">
        <f t="shared" si="247"/>
        <v>2015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243"/>
        <v>5</v>
      </c>
      <c r="P3883">
        <f t="shared" si="244"/>
        <v>25</v>
      </c>
      <c r="Q3883" s="12" t="s">
        <v>8315</v>
      </c>
      <c r="R3883" t="s">
        <v>8357</v>
      </c>
      <c r="S3883" s="15">
        <f t="shared" si="245"/>
        <v>42756.018506944441</v>
      </c>
      <c r="T3883" s="15">
        <f t="shared" si="246"/>
        <v>42786.018506944441</v>
      </c>
    </row>
    <row r="3884" spans="1:21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243"/>
        <v>0</v>
      </c>
      <c r="P3884">
        <f t="shared" si="244"/>
        <v>0</v>
      </c>
      <c r="Q3884" s="12" t="s">
        <v>8315</v>
      </c>
      <c r="R3884" t="s">
        <v>8357</v>
      </c>
      <c r="S3884" s="15">
        <f t="shared" si="245"/>
        <v>42373.983449074076</v>
      </c>
      <c r="T3884" s="15">
        <f t="shared" si="246"/>
        <v>42400.960416666669</v>
      </c>
    </row>
    <row r="3885" spans="1:21" ht="58" hidden="1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43"/>
        <v>0</v>
      </c>
      <c r="P3885">
        <f t="shared" si="244"/>
        <v>0</v>
      </c>
      <c r="Q3885" s="12" t="s">
        <v>8315</v>
      </c>
      <c r="R3885" t="s">
        <v>8357</v>
      </c>
      <c r="S3885" s="15">
        <f t="shared" si="245"/>
        <v>41854.602650462963</v>
      </c>
      <c r="T3885" s="15">
        <f t="shared" si="246"/>
        <v>41884.602650462963</v>
      </c>
      <c r="U3885">
        <f>YEAR(S963)</f>
        <v>2017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43"/>
        <v>0</v>
      </c>
      <c r="P3886">
        <f t="shared" si="244"/>
        <v>0</v>
      </c>
      <c r="Q3886" s="12" t="s">
        <v>8315</v>
      </c>
      <c r="R3886" t="s">
        <v>8357</v>
      </c>
      <c r="S3886" s="15">
        <f t="shared" si="245"/>
        <v>42065.791574074072</v>
      </c>
      <c r="T3886" s="15">
        <f t="shared" si="246"/>
        <v>42090.749907407408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43"/>
        <v>0</v>
      </c>
      <c r="P3887">
        <f t="shared" si="244"/>
        <v>0</v>
      </c>
      <c r="Q3887" s="12" t="s">
        <v>8315</v>
      </c>
      <c r="R3887" t="s">
        <v>8357</v>
      </c>
      <c r="S3887" s="15">
        <f t="shared" si="245"/>
        <v>42469.951284722221</v>
      </c>
      <c r="T3887" s="15">
        <f t="shared" si="246"/>
        <v>42499.951284722221</v>
      </c>
    </row>
    <row r="3888" spans="1:21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43"/>
        <v>0</v>
      </c>
      <c r="P3888">
        <f t="shared" si="244"/>
        <v>0</v>
      </c>
      <c r="Q3888" s="12" t="s">
        <v>8315</v>
      </c>
      <c r="R3888" t="s">
        <v>8357</v>
      </c>
      <c r="S3888" s="15">
        <f t="shared" si="245"/>
        <v>41954.228032407409</v>
      </c>
      <c r="T3888" s="15">
        <f t="shared" si="246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243"/>
        <v>2</v>
      </c>
      <c r="P3889">
        <f t="shared" si="244"/>
        <v>17.5</v>
      </c>
      <c r="Q3889" s="12" t="s">
        <v>8315</v>
      </c>
      <c r="R3889" t="s">
        <v>8357</v>
      </c>
      <c r="S3889" s="15">
        <f t="shared" si="245"/>
        <v>42079.857974537037</v>
      </c>
      <c r="T3889" s="15">
        <f t="shared" si="246"/>
        <v>42125.916666666672</v>
      </c>
    </row>
    <row r="3890" spans="1:20" ht="58" hidden="1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243"/>
        <v>27</v>
      </c>
      <c r="P3890">
        <f t="shared" si="244"/>
        <v>38.71</v>
      </c>
      <c r="Q3890" s="12" t="s">
        <v>8315</v>
      </c>
      <c r="R3890" t="s">
        <v>8316</v>
      </c>
      <c r="S3890" s="15">
        <f t="shared" si="245"/>
        <v>42762.545810185184</v>
      </c>
      <c r="T3890" s="15">
        <f t="shared" si="246"/>
        <v>42792.545810185184</v>
      </c>
    </row>
    <row r="3891" spans="1:20" ht="43.5" hidden="1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243"/>
        <v>1</v>
      </c>
      <c r="P3891">
        <f t="shared" si="244"/>
        <v>13.11</v>
      </c>
      <c r="Q3891" s="12" t="s">
        <v>8315</v>
      </c>
      <c r="R3891" t="s">
        <v>8316</v>
      </c>
      <c r="S3891" s="15">
        <f t="shared" si="245"/>
        <v>41977.004976851851</v>
      </c>
      <c r="T3891" s="15">
        <f t="shared" si="246"/>
        <v>42008.976388888885</v>
      </c>
    </row>
    <row r="3892" spans="1:20" ht="43.5" hidden="1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243"/>
        <v>17</v>
      </c>
      <c r="P3892">
        <f t="shared" si="244"/>
        <v>315.5</v>
      </c>
      <c r="Q3892" s="12" t="s">
        <v>8315</v>
      </c>
      <c r="R3892" t="s">
        <v>8316</v>
      </c>
      <c r="S3892" s="15">
        <f t="shared" si="245"/>
        <v>42171.758611111116</v>
      </c>
      <c r="T3892" s="15">
        <f t="shared" si="246"/>
        <v>42231.758611111116</v>
      </c>
    </row>
    <row r="3893" spans="1:20" ht="29" hidden="1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243"/>
        <v>33</v>
      </c>
      <c r="P3893">
        <f t="shared" si="244"/>
        <v>37.14</v>
      </c>
      <c r="Q3893" s="12" t="s">
        <v>8315</v>
      </c>
      <c r="R3893" t="s">
        <v>8316</v>
      </c>
      <c r="S3893" s="15">
        <f t="shared" si="245"/>
        <v>42056.1324537037</v>
      </c>
      <c r="T3893" s="15">
        <f t="shared" si="246"/>
        <v>42086.207638888889</v>
      </c>
    </row>
    <row r="3894" spans="1:20" ht="58" hidden="1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43"/>
        <v>0</v>
      </c>
      <c r="P3894">
        <f t="shared" si="244"/>
        <v>0</v>
      </c>
      <c r="Q3894" s="12" t="s">
        <v>8315</v>
      </c>
      <c r="R3894" t="s">
        <v>8316</v>
      </c>
      <c r="S3894" s="15">
        <f t="shared" si="245"/>
        <v>41867.652280092596</v>
      </c>
      <c r="T3894" s="15">
        <f t="shared" si="246"/>
        <v>41875.291666666664</v>
      </c>
    </row>
    <row r="3895" spans="1:20" ht="58" hidden="1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243"/>
        <v>22</v>
      </c>
      <c r="P3895">
        <f t="shared" si="244"/>
        <v>128.27000000000001</v>
      </c>
      <c r="Q3895" s="12" t="s">
        <v>8315</v>
      </c>
      <c r="R3895" t="s">
        <v>8316</v>
      </c>
      <c r="S3895" s="15">
        <f t="shared" si="245"/>
        <v>41779.657870370371</v>
      </c>
      <c r="T3895" s="15">
        <f t="shared" si="246"/>
        <v>41821.25</v>
      </c>
    </row>
    <row r="3896" spans="1:20" ht="58" hidden="1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243"/>
        <v>3</v>
      </c>
      <c r="P3896">
        <f t="shared" si="244"/>
        <v>47.27</v>
      </c>
      <c r="Q3896" s="12" t="s">
        <v>8315</v>
      </c>
      <c r="R3896" t="s">
        <v>8316</v>
      </c>
      <c r="S3896" s="15">
        <f t="shared" si="245"/>
        <v>42679.958472222221</v>
      </c>
      <c r="T3896" s="15">
        <f t="shared" si="246"/>
        <v>42710.207638888889</v>
      </c>
    </row>
    <row r="3897" spans="1:20" ht="58" hidden="1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243"/>
        <v>5</v>
      </c>
      <c r="P3897">
        <f t="shared" si="244"/>
        <v>50</v>
      </c>
      <c r="Q3897" s="12" t="s">
        <v>8315</v>
      </c>
      <c r="R3897" t="s">
        <v>8316</v>
      </c>
      <c r="S3897" s="15">
        <f t="shared" si="245"/>
        <v>42032.250208333338</v>
      </c>
      <c r="T3897" s="15">
        <f t="shared" si="246"/>
        <v>42063.250208333338</v>
      </c>
    </row>
    <row r="3898" spans="1:20" ht="43.5" hidden="1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243"/>
        <v>11</v>
      </c>
      <c r="P3898">
        <f t="shared" si="244"/>
        <v>42.5</v>
      </c>
      <c r="Q3898" s="12" t="s">
        <v>8315</v>
      </c>
      <c r="R3898" t="s">
        <v>8316</v>
      </c>
      <c r="S3898" s="15">
        <f t="shared" si="245"/>
        <v>41793.191875000004</v>
      </c>
      <c r="T3898" s="15">
        <f t="shared" si="246"/>
        <v>41807.191875000004</v>
      </c>
    </row>
    <row r="3899" spans="1:20" ht="43.5" hidden="1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243"/>
        <v>18</v>
      </c>
      <c r="P3899">
        <f t="shared" si="244"/>
        <v>44</v>
      </c>
      <c r="Q3899" s="12" t="s">
        <v>8315</v>
      </c>
      <c r="R3899" t="s">
        <v>8316</v>
      </c>
      <c r="S3899" s="15">
        <f t="shared" si="245"/>
        <v>41982.87364583333</v>
      </c>
      <c r="T3899" s="15">
        <f t="shared" si="246"/>
        <v>42012.87364583333</v>
      </c>
    </row>
    <row r="3900" spans="1:20" ht="58" hidden="1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243"/>
        <v>33</v>
      </c>
      <c r="P3900">
        <f t="shared" si="244"/>
        <v>50.88</v>
      </c>
      <c r="Q3900" s="12" t="s">
        <v>8315</v>
      </c>
      <c r="R3900" t="s">
        <v>8316</v>
      </c>
      <c r="S3900" s="15">
        <f t="shared" si="245"/>
        <v>42193.482291666667</v>
      </c>
      <c r="T3900" s="15">
        <f t="shared" si="246"/>
        <v>42233.666666666672</v>
      </c>
    </row>
    <row r="3901" spans="1:20" ht="43.5" hidden="1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243"/>
        <v>1</v>
      </c>
      <c r="P3901">
        <f t="shared" si="244"/>
        <v>62.5</v>
      </c>
      <c r="Q3901" s="12" t="s">
        <v>8315</v>
      </c>
      <c r="R3901" t="s">
        <v>8316</v>
      </c>
      <c r="S3901" s="15">
        <f t="shared" si="245"/>
        <v>41843.775011574071</v>
      </c>
      <c r="T3901" s="15">
        <f t="shared" si="246"/>
        <v>41863.775011574071</v>
      </c>
    </row>
    <row r="3902" spans="1:20" ht="43.5" hidden="1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243"/>
        <v>5</v>
      </c>
      <c r="P3902">
        <f t="shared" si="244"/>
        <v>27</v>
      </c>
      <c r="Q3902" s="12" t="s">
        <v>8315</v>
      </c>
      <c r="R3902" t="s">
        <v>8316</v>
      </c>
      <c r="S3902" s="15">
        <f t="shared" si="245"/>
        <v>42136.092488425929</v>
      </c>
      <c r="T3902" s="15">
        <f t="shared" si="246"/>
        <v>42166.092488425929</v>
      </c>
    </row>
    <row r="3903" spans="1:20" ht="43.5" hidden="1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243"/>
        <v>1</v>
      </c>
      <c r="P3903">
        <f t="shared" si="244"/>
        <v>25</v>
      </c>
      <c r="Q3903" s="12" t="s">
        <v>8315</v>
      </c>
      <c r="R3903" t="s">
        <v>8316</v>
      </c>
      <c r="S3903" s="15">
        <f t="shared" si="245"/>
        <v>42317.826377314821</v>
      </c>
      <c r="T3903" s="15">
        <f t="shared" si="246"/>
        <v>42357.826377314821</v>
      </c>
    </row>
    <row r="3904" spans="1:20" ht="43.5" hidden="1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243"/>
        <v>49</v>
      </c>
      <c r="P3904">
        <f t="shared" si="244"/>
        <v>47.26</v>
      </c>
      <c r="Q3904" s="12" t="s">
        <v>8315</v>
      </c>
      <c r="R3904" t="s">
        <v>8316</v>
      </c>
      <c r="S3904" s="15">
        <f t="shared" si="245"/>
        <v>42663.468078703707</v>
      </c>
      <c r="T3904" s="15">
        <f t="shared" si="246"/>
        <v>42688.509745370371</v>
      </c>
    </row>
    <row r="3905" spans="1:20" ht="58" hidden="1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243"/>
        <v>0</v>
      </c>
      <c r="P3905">
        <f t="shared" si="244"/>
        <v>0</v>
      </c>
      <c r="Q3905" s="12" t="s">
        <v>8315</v>
      </c>
      <c r="R3905" t="s">
        <v>8316</v>
      </c>
      <c r="S3905" s="15">
        <f t="shared" si="245"/>
        <v>42186.01116898148</v>
      </c>
      <c r="T3905" s="15">
        <f t="shared" si="246"/>
        <v>42230.818055555559</v>
      </c>
    </row>
    <row r="3906" spans="1:20" ht="29" hidden="1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248">ROUND(E3906/D3906*100, 0)</f>
        <v>0</v>
      </c>
      <c r="P3906">
        <f t="shared" si="244"/>
        <v>1.5</v>
      </c>
      <c r="Q3906" s="12" t="s">
        <v>8315</v>
      </c>
      <c r="R3906" t="s">
        <v>8316</v>
      </c>
      <c r="S3906" s="15">
        <f t="shared" si="245"/>
        <v>42095.229166666672</v>
      </c>
      <c r="T3906" s="15">
        <f t="shared" si="246"/>
        <v>42109.211111111115</v>
      </c>
    </row>
    <row r="3907" spans="1:20" ht="43.5" hidden="1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248"/>
        <v>12</v>
      </c>
      <c r="P3907">
        <f t="shared" ref="P3907:P3970" si="249">IFERROR(ROUND(E3907/L3907, 2),0)</f>
        <v>24.71</v>
      </c>
      <c r="Q3907" s="12" t="s">
        <v>8315</v>
      </c>
      <c r="R3907" t="s">
        <v>8316</v>
      </c>
      <c r="S3907" s="15">
        <f t="shared" ref="S3907:S3970" si="250">(((J3907/60)/60)/24)+DATE(1970,1,1)</f>
        <v>42124.623877314814</v>
      </c>
      <c r="T3907" s="15">
        <f t="shared" ref="T3907:T3970" si="251">(((I3907/60)/60)/24)+DATE(1970,1,1)</f>
        <v>42166.958333333328</v>
      </c>
    </row>
    <row r="3908" spans="1:20" ht="43.5" hidden="1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248"/>
        <v>67</v>
      </c>
      <c r="P3908">
        <f t="shared" si="249"/>
        <v>63.13</v>
      </c>
      <c r="Q3908" s="12" t="s">
        <v>8315</v>
      </c>
      <c r="R3908" t="s">
        <v>8316</v>
      </c>
      <c r="S3908" s="15">
        <f t="shared" si="250"/>
        <v>42143.917743055557</v>
      </c>
      <c r="T3908" s="15">
        <f t="shared" si="251"/>
        <v>42181.559027777781</v>
      </c>
    </row>
    <row r="3909" spans="1:20" ht="43.5" hidden="1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248"/>
        <v>15</v>
      </c>
      <c r="P3909">
        <f t="shared" si="249"/>
        <v>38.25</v>
      </c>
      <c r="Q3909" s="12" t="s">
        <v>8315</v>
      </c>
      <c r="R3909" t="s">
        <v>8316</v>
      </c>
      <c r="S3909" s="15">
        <f t="shared" si="250"/>
        <v>41906.819513888891</v>
      </c>
      <c r="T3909" s="15">
        <f t="shared" si="251"/>
        <v>41938.838888888888</v>
      </c>
    </row>
    <row r="3910" spans="1:20" ht="58" hidden="1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248"/>
        <v>9</v>
      </c>
      <c r="P3910">
        <f t="shared" si="249"/>
        <v>16.25</v>
      </c>
      <c r="Q3910" s="12" t="s">
        <v>8315</v>
      </c>
      <c r="R3910" t="s">
        <v>8316</v>
      </c>
      <c r="S3910" s="15">
        <f t="shared" si="250"/>
        <v>41834.135370370372</v>
      </c>
      <c r="T3910" s="15">
        <f t="shared" si="251"/>
        <v>41849.135370370372</v>
      </c>
    </row>
    <row r="3911" spans="1:20" ht="43.5" hidden="1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248"/>
        <v>0</v>
      </c>
      <c r="P3911">
        <f t="shared" si="249"/>
        <v>33.75</v>
      </c>
      <c r="Q3911" s="12" t="s">
        <v>8315</v>
      </c>
      <c r="R3911" t="s">
        <v>8316</v>
      </c>
      <c r="S3911" s="15">
        <f t="shared" si="250"/>
        <v>41863.359282407408</v>
      </c>
      <c r="T3911" s="15">
        <f t="shared" si="251"/>
        <v>41893.359282407408</v>
      </c>
    </row>
    <row r="3912" spans="1:20" ht="43.5" hidden="1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248"/>
        <v>3</v>
      </c>
      <c r="P3912">
        <f t="shared" si="249"/>
        <v>61.67</v>
      </c>
      <c r="Q3912" s="12" t="s">
        <v>8315</v>
      </c>
      <c r="R3912" t="s">
        <v>8316</v>
      </c>
      <c r="S3912" s="15">
        <f t="shared" si="250"/>
        <v>42224.756909722222</v>
      </c>
      <c r="T3912" s="15">
        <f t="shared" si="251"/>
        <v>42254.756909722222</v>
      </c>
    </row>
    <row r="3913" spans="1:20" ht="43.5" hidden="1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248"/>
        <v>37</v>
      </c>
      <c r="P3913">
        <f t="shared" si="249"/>
        <v>83.14</v>
      </c>
      <c r="Q3913" s="12" t="s">
        <v>8315</v>
      </c>
      <c r="R3913" t="s">
        <v>8316</v>
      </c>
      <c r="S3913" s="15">
        <f t="shared" si="250"/>
        <v>41939.8122337963</v>
      </c>
      <c r="T3913" s="15">
        <f t="shared" si="251"/>
        <v>41969.853900462964</v>
      </c>
    </row>
    <row r="3914" spans="1:20" ht="43.5" hidden="1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248"/>
        <v>0</v>
      </c>
      <c r="P3914">
        <f t="shared" si="249"/>
        <v>1</v>
      </c>
      <c r="Q3914" s="12" t="s">
        <v>8315</v>
      </c>
      <c r="R3914" t="s">
        <v>8316</v>
      </c>
      <c r="S3914" s="15">
        <f t="shared" si="250"/>
        <v>42059.270023148143</v>
      </c>
      <c r="T3914" s="15">
        <f t="shared" si="251"/>
        <v>42119.190972222219</v>
      </c>
    </row>
    <row r="3915" spans="1:20" ht="43.5" hidden="1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248"/>
        <v>10</v>
      </c>
      <c r="P3915">
        <f t="shared" si="249"/>
        <v>142.86000000000001</v>
      </c>
      <c r="Q3915" s="12" t="s">
        <v>8315</v>
      </c>
      <c r="R3915" t="s">
        <v>8316</v>
      </c>
      <c r="S3915" s="15">
        <f t="shared" si="250"/>
        <v>42308.211215277777</v>
      </c>
      <c r="T3915" s="15">
        <f t="shared" si="251"/>
        <v>42338.252881944441</v>
      </c>
    </row>
    <row r="3916" spans="1:20" ht="43.5" hidden="1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248"/>
        <v>36</v>
      </c>
      <c r="P3916">
        <f t="shared" si="249"/>
        <v>33.67</v>
      </c>
      <c r="Q3916" s="12" t="s">
        <v>8315</v>
      </c>
      <c r="R3916" t="s">
        <v>8316</v>
      </c>
      <c r="S3916" s="15">
        <f t="shared" si="250"/>
        <v>42114.818935185183</v>
      </c>
      <c r="T3916" s="15">
        <f t="shared" si="251"/>
        <v>42134.957638888889</v>
      </c>
    </row>
    <row r="3917" spans="1:20" ht="43.5" hidden="1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248"/>
        <v>0</v>
      </c>
      <c r="P3917">
        <f t="shared" si="249"/>
        <v>5</v>
      </c>
      <c r="Q3917" s="12" t="s">
        <v>8315</v>
      </c>
      <c r="R3917" t="s">
        <v>8316</v>
      </c>
      <c r="S3917" s="15">
        <f t="shared" si="250"/>
        <v>42492.98505787037</v>
      </c>
      <c r="T3917" s="15">
        <f t="shared" si="251"/>
        <v>42522.98505787037</v>
      </c>
    </row>
    <row r="3918" spans="1:20" ht="43.5" hidden="1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248"/>
        <v>0</v>
      </c>
      <c r="P3918">
        <f t="shared" si="249"/>
        <v>0</v>
      </c>
      <c r="Q3918" s="12" t="s">
        <v>8315</v>
      </c>
      <c r="R3918" t="s">
        <v>8316</v>
      </c>
      <c r="S3918" s="15">
        <f t="shared" si="250"/>
        <v>42494.471666666665</v>
      </c>
      <c r="T3918" s="15">
        <f t="shared" si="251"/>
        <v>42524.471666666665</v>
      </c>
    </row>
    <row r="3919" spans="1:20" ht="43.5" hidden="1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248"/>
        <v>0</v>
      </c>
      <c r="P3919">
        <f t="shared" si="249"/>
        <v>10</v>
      </c>
      <c r="Q3919" s="12" t="s">
        <v>8315</v>
      </c>
      <c r="R3919" t="s">
        <v>8316</v>
      </c>
      <c r="S3919" s="15">
        <f t="shared" si="250"/>
        <v>41863.527326388888</v>
      </c>
      <c r="T3919" s="15">
        <f t="shared" si="251"/>
        <v>41893.527326388888</v>
      </c>
    </row>
    <row r="3920" spans="1:20" ht="58" hidden="1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248"/>
        <v>0</v>
      </c>
      <c r="P3920">
        <f t="shared" si="249"/>
        <v>40</v>
      </c>
      <c r="Q3920" s="12" t="s">
        <v>8315</v>
      </c>
      <c r="R3920" t="s">
        <v>8316</v>
      </c>
      <c r="S3920" s="15">
        <f t="shared" si="250"/>
        <v>41843.664618055554</v>
      </c>
      <c r="T3920" s="15">
        <f t="shared" si="251"/>
        <v>41855.666666666664</v>
      </c>
    </row>
    <row r="3921" spans="1:20" ht="43.5" hidden="1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248"/>
        <v>2</v>
      </c>
      <c r="P3921">
        <f t="shared" si="249"/>
        <v>30</v>
      </c>
      <c r="Q3921" s="12" t="s">
        <v>8315</v>
      </c>
      <c r="R3921" t="s">
        <v>8316</v>
      </c>
      <c r="S3921" s="15">
        <f t="shared" si="250"/>
        <v>42358.684872685189</v>
      </c>
      <c r="T3921" s="15">
        <f t="shared" si="251"/>
        <v>42387</v>
      </c>
    </row>
    <row r="3922" spans="1:20" ht="43.5" hidden="1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248"/>
        <v>5</v>
      </c>
      <c r="P3922">
        <f t="shared" si="249"/>
        <v>45</v>
      </c>
      <c r="Q3922" s="12" t="s">
        <v>8315</v>
      </c>
      <c r="R3922" t="s">
        <v>8316</v>
      </c>
      <c r="S3922" s="15">
        <f t="shared" si="250"/>
        <v>42657.38726851852</v>
      </c>
      <c r="T3922" s="15">
        <f t="shared" si="251"/>
        <v>42687.428935185191</v>
      </c>
    </row>
    <row r="3923" spans="1:20" ht="43.5" hidden="1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48"/>
        <v>0</v>
      </c>
      <c r="P3923">
        <f t="shared" si="249"/>
        <v>0</v>
      </c>
      <c r="Q3923" s="12" t="s">
        <v>8315</v>
      </c>
      <c r="R3923" t="s">
        <v>8316</v>
      </c>
      <c r="S3923" s="15">
        <f t="shared" si="250"/>
        <v>41926.542303240742</v>
      </c>
      <c r="T3923" s="15">
        <f t="shared" si="251"/>
        <v>41938.75</v>
      </c>
    </row>
    <row r="3924" spans="1:20" ht="43.5" hidden="1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248"/>
        <v>8</v>
      </c>
      <c r="P3924">
        <f t="shared" si="249"/>
        <v>10.17</v>
      </c>
      <c r="Q3924" s="12" t="s">
        <v>8315</v>
      </c>
      <c r="R3924" t="s">
        <v>8316</v>
      </c>
      <c r="S3924" s="15">
        <f t="shared" si="250"/>
        <v>42020.768634259264</v>
      </c>
      <c r="T3924" s="15">
        <f t="shared" si="251"/>
        <v>42065.958333333328</v>
      </c>
    </row>
    <row r="3925" spans="1:20" ht="43.5" hidden="1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248"/>
        <v>12</v>
      </c>
      <c r="P3925">
        <f t="shared" si="249"/>
        <v>81.41</v>
      </c>
      <c r="Q3925" s="12" t="s">
        <v>8315</v>
      </c>
      <c r="R3925" t="s">
        <v>8316</v>
      </c>
      <c r="S3925" s="15">
        <f t="shared" si="250"/>
        <v>42075.979988425926</v>
      </c>
      <c r="T3925" s="15">
        <f t="shared" si="251"/>
        <v>42103.979988425926</v>
      </c>
    </row>
    <row r="3926" spans="1:20" ht="43.5" hidden="1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248"/>
        <v>15</v>
      </c>
      <c r="P3926">
        <f t="shared" si="249"/>
        <v>57.25</v>
      </c>
      <c r="Q3926" s="12" t="s">
        <v>8315</v>
      </c>
      <c r="R3926" t="s">
        <v>8316</v>
      </c>
      <c r="S3926" s="15">
        <f t="shared" si="250"/>
        <v>41786.959745370368</v>
      </c>
      <c r="T3926" s="15">
        <f t="shared" si="251"/>
        <v>41816.959745370368</v>
      </c>
    </row>
    <row r="3927" spans="1:20" ht="43.5" hidden="1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248"/>
        <v>10</v>
      </c>
      <c r="P3927">
        <f t="shared" si="249"/>
        <v>5</v>
      </c>
      <c r="Q3927" s="12" t="s">
        <v>8315</v>
      </c>
      <c r="R3927" t="s">
        <v>8316</v>
      </c>
      <c r="S3927" s="15">
        <f t="shared" si="250"/>
        <v>41820.870821759258</v>
      </c>
      <c r="T3927" s="15">
        <f t="shared" si="251"/>
        <v>41850.870821759258</v>
      </c>
    </row>
    <row r="3928" spans="1:20" ht="29" hidden="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248"/>
        <v>0</v>
      </c>
      <c r="P3928">
        <f t="shared" si="249"/>
        <v>15</v>
      </c>
      <c r="Q3928" s="12" t="s">
        <v>8315</v>
      </c>
      <c r="R3928" t="s">
        <v>8316</v>
      </c>
      <c r="S3928" s="15">
        <f t="shared" si="250"/>
        <v>41970.085046296299</v>
      </c>
      <c r="T3928" s="15">
        <f t="shared" si="251"/>
        <v>42000.085046296299</v>
      </c>
    </row>
    <row r="3929" spans="1:20" ht="43.5" hidden="1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248"/>
        <v>1</v>
      </c>
      <c r="P3929">
        <f t="shared" si="249"/>
        <v>12.5</v>
      </c>
      <c r="Q3929" s="12" t="s">
        <v>8315</v>
      </c>
      <c r="R3929" t="s">
        <v>8316</v>
      </c>
      <c r="S3929" s="15">
        <f t="shared" si="250"/>
        <v>41830.267407407409</v>
      </c>
      <c r="T3929" s="15">
        <f t="shared" si="251"/>
        <v>41860.267407407409</v>
      </c>
    </row>
    <row r="3930" spans="1:20" ht="43.5" hidden="1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248"/>
        <v>13</v>
      </c>
      <c r="P3930">
        <f t="shared" si="249"/>
        <v>93</v>
      </c>
      <c r="Q3930" s="12" t="s">
        <v>8315</v>
      </c>
      <c r="R3930" t="s">
        <v>8316</v>
      </c>
      <c r="S3930" s="15">
        <f t="shared" si="250"/>
        <v>42265.683182870373</v>
      </c>
      <c r="T3930" s="15">
        <f t="shared" si="251"/>
        <v>42293.207638888889</v>
      </c>
    </row>
    <row r="3931" spans="1:20" ht="43.5" hidden="1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248"/>
        <v>2</v>
      </c>
      <c r="P3931">
        <f t="shared" si="249"/>
        <v>32.36</v>
      </c>
      <c r="Q3931" s="12" t="s">
        <v>8315</v>
      </c>
      <c r="R3931" t="s">
        <v>8316</v>
      </c>
      <c r="S3931" s="15">
        <f t="shared" si="250"/>
        <v>42601.827141203699</v>
      </c>
      <c r="T3931" s="15">
        <f t="shared" si="251"/>
        <v>42631.827141203699</v>
      </c>
    </row>
    <row r="3932" spans="1:20" ht="43.5" hidden="1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48"/>
        <v>0</v>
      </c>
      <c r="P3932">
        <f t="shared" si="249"/>
        <v>0</v>
      </c>
      <c r="Q3932" s="12" t="s">
        <v>8315</v>
      </c>
      <c r="R3932" t="s">
        <v>8316</v>
      </c>
      <c r="S3932" s="15">
        <f t="shared" si="250"/>
        <v>42433.338749999995</v>
      </c>
      <c r="T3932" s="15">
        <f t="shared" si="251"/>
        <v>42461.25</v>
      </c>
    </row>
    <row r="3933" spans="1:20" ht="43.5" hidden="1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248"/>
        <v>0</v>
      </c>
      <c r="P3933">
        <f t="shared" si="249"/>
        <v>0</v>
      </c>
      <c r="Q3933" s="12" t="s">
        <v>8315</v>
      </c>
      <c r="R3933" t="s">
        <v>8316</v>
      </c>
      <c r="S3933" s="15">
        <f t="shared" si="250"/>
        <v>42228.151701388888</v>
      </c>
      <c r="T3933" s="15">
        <f t="shared" si="251"/>
        <v>42253.151701388888</v>
      </c>
    </row>
    <row r="3934" spans="1:20" ht="43.5" hidden="1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248"/>
        <v>0</v>
      </c>
      <c r="P3934">
        <f t="shared" si="249"/>
        <v>1</v>
      </c>
      <c r="Q3934" s="12" t="s">
        <v>8315</v>
      </c>
      <c r="R3934" t="s">
        <v>8316</v>
      </c>
      <c r="S3934" s="15">
        <f t="shared" si="250"/>
        <v>42415.168564814812</v>
      </c>
      <c r="T3934" s="15">
        <f t="shared" si="251"/>
        <v>42445.126898148148</v>
      </c>
    </row>
    <row r="3935" spans="1:20" ht="43.5" hidden="1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248"/>
        <v>16</v>
      </c>
      <c r="P3935">
        <f t="shared" si="249"/>
        <v>91.83</v>
      </c>
      <c r="Q3935" s="12" t="s">
        <v>8315</v>
      </c>
      <c r="R3935" t="s">
        <v>8316</v>
      </c>
      <c r="S3935" s="15">
        <f t="shared" si="250"/>
        <v>42538.968310185184</v>
      </c>
      <c r="T3935" s="15">
        <f t="shared" si="251"/>
        <v>42568.029861111107</v>
      </c>
    </row>
    <row r="3936" spans="1:20" ht="43.5" hidden="1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248"/>
        <v>11</v>
      </c>
      <c r="P3936">
        <f t="shared" si="249"/>
        <v>45.83</v>
      </c>
      <c r="Q3936" s="12" t="s">
        <v>8315</v>
      </c>
      <c r="R3936" t="s">
        <v>8316</v>
      </c>
      <c r="S3936" s="15">
        <f t="shared" si="250"/>
        <v>42233.671747685185</v>
      </c>
      <c r="T3936" s="15">
        <f t="shared" si="251"/>
        <v>42278.541666666672</v>
      </c>
    </row>
    <row r="3937" spans="1:20" ht="58" hidden="1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248"/>
        <v>44</v>
      </c>
      <c r="P3937">
        <f t="shared" si="249"/>
        <v>57.17</v>
      </c>
      <c r="Q3937" s="12" t="s">
        <v>8315</v>
      </c>
      <c r="R3937" t="s">
        <v>8316</v>
      </c>
      <c r="S3937" s="15">
        <f t="shared" si="250"/>
        <v>42221.656782407401</v>
      </c>
      <c r="T3937" s="15">
        <f t="shared" si="251"/>
        <v>42281.656782407401</v>
      </c>
    </row>
    <row r="3938" spans="1:20" ht="43.5" hidden="1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248"/>
        <v>0</v>
      </c>
      <c r="P3938">
        <f t="shared" si="249"/>
        <v>0</v>
      </c>
      <c r="Q3938" s="12" t="s">
        <v>8315</v>
      </c>
      <c r="R3938" t="s">
        <v>8316</v>
      </c>
      <c r="S3938" s="15">
        <f t="shared" si="250"/>
        <v>42675.262962962966</v>
      </c>
      <c r="T3938" s="15">
        <f t="shared" si="251"/>
        <v>42705.304629629631</v>
      </c>
    </row>
    <row r="3939" spans="1:20" ht="43.5" hidden="1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248"/>
        <v>86</v>
      </c>
      <c r="P3939">
        <f t="shared" si="249"/>
        <v>248.5</v>
      </c>
      <c r="Q3939" s="12" t="s">
        <v>8315</v>
      </c>
      <c r="R3939" t="s">
        <v>8316</v>
      </c>
      <c r="S3939" s="15">
        <f t="shared" si="250"/>
        <v>42534.631481481483</v>
      </c>
      <c r="T3939" s="15">
        <f t="shared" si="251"/>
        <v>42562.631481481483</v>
      </c>
    </row>
    <row r="3940" spans="1:20" ht="43.5" hidden="1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248"/>
        <v>12</v>
      </c>
      <c r="P3940">
        <f t="shared" si="249"/>
        <v>79.400000000000006</v>
      </c>
      <c r="Q3940" s="12" t="s">
        <v>8315</v>
      </c>
      <c r="R3940" t="s">
        <v>8316</v>
      </c>
      <c r="S3940" s="15">
        <f t="shared" si="250"/>
        <v>42151.905717592599</v>
      </c>
      <c r="T3940" s="15">
        <f t="shared" si="251"/>
        <v>42182.905717592599</v>
      </c>
    </row>
    <row r="3941" spans="1:20" ht="43.5" hidden="1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248"/>
        <v>0</v>
      </c>
      <c r="P3941">
        <f t="shared" si="249"/>
        <v>5</v>
      </c>
      <c r="Q3941" s="12" t="s">
        <v>8315</v>
      </c>
      <c r="R3941" t="s">
        <v>8316</v>
      </c>
      <c r="S3941" s="15">
        <f t="shared" si="250"/>
        <v>41915.400219907409</v>
      </c>
      <c r="T3941" s="15">
        <f t="shared" si="251"/>
        <v>41919.1875</v>
      </c>
    </row>
    <row r="3942" spans="1:20" ht="43.5" hidden="1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248"/>
        <v>0</v>
      </c>
      <c r="P3942">
        <f t="shared" si="249"/>
        <v>5.5</v>
      </c>
      <c r="Q3942" s="12" t="s">
        <v>8315</v>
      </c>
      <c r="R3942" t="s">
        <v>8316</v>
      </c>
      <c r="S3942" s="15">
        <f t="shared" si="250"/>
        <v>41961.492488425924</v>
      </c>
      <c r="T3942" s="15">
        <f t="shared" si="251"/>
        <v>42006.492488425924</v>
      </c>
    </row>
    <row r="3943" spans="1:20" ht="72.5" hidden="1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48"/>
        <v>1</v>
      </c>
      <c r="P3943">
        <f t="shared" si="249"/>
        <v>25</v>
      </c>
      <c r="Q3943" s="12" t="s">
        <v>8315</v>
      </c>
      <c r="R3943" t="s">
        <v>8316</v>
      </c>
      <c r="S3943" s="15">
        <f t="shared" si="250"/>
        <v>41940.587233796294</v>
      </c>
      <c r="T3943" s="15">
        <f t="shared" si="251"/>
        <v>41968.041666666672</v>
      </c>
    </row>
    <row r="3944" spans="1:20" ht="43.5" hidden="1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248"/>
        <v>0</v>
      </c>
      <c r="P3944">
        <f t="shared" si="249"/>
        <v>0</v>
      </c>
      <c r="Q3944" s="12" t="s">
        <v>8315</v>
      </c>
      <c r="R3944" t="s">
        <v>8316</v>
      </c>
      <c r="S3944" s="15">
        <f t="shared" si="250"/>
        <v>42111.904097222221</v>
      </c>
      <c r="T3944" s="15">
        <f t="shared" si="251"/>
        <v>42171.904097222221</v>
      </c>
    </row>
    <row r="3945" spans="1:20" ht="43.5" hidden="1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248"/>
        <v>36</v>
      </c>
      <c r="P3945">
        <f t="shared" si="249"/>
        <v>137.08000000000001</v>
      </c>
      <c r="Q3945" s="12" t="s">
        <v>8315</v>
      </c>
      <c r="R3945" t="s">
        <v>8316</v>
      </c>
      <c r="S3945" s="15">
        <f t="shared" si="250"/>
        <v>42279.778564814813</v>
      </c>
      <c r="T3945" s="15">
        <f t="shared" si="251"/>
        <v>42310.701388888891</v>
      </c>
    </row>
    <row r="3946" spans="1:20" ht="58" hidden="1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248"/>
        <v>0</v>
      </c>
      <c r="P3946">
        <f t="shared" si="249"/>
        <v>0</v>
      </c>
      <c r="Q3946" s="12" t="s">
        <v>8315</v>
      </c>
      <c r="R3946" t="s">
        <v>8316</v>
      </c>
      <c r="S3946" s="15">
        <f t="shared" si="250"/>
        <v>42213.662905092591</v>
      </c>
      <c r="T3946" s="15">
        <f t="shared" si="251"/>
        <v>42243.662905092591</v>
      </c>
    </row>
    <row r="3947" spans="1:20" ht="43.5" hidden="1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248"/>
        <v>0</v>
      </c>
      <c r="P3947">
        <f t="shared" si="249"/>
        <v>5</v>
      </c>
      <c r="Q3947" s="12" t="s">
        <v>8315</v>
      </c>
      <c r="R3947" t="s">
        <v>8316</v>
      </c>
      <c r="S3947" s="15">
        <f t="shared" si="250"/>
        <v>42109.801712962959</v>
      </c>
      <c r="T3947" s="15">
        <f t="shared" si="251"/>
        <v>42139.801712962959</v>
      </c>
    </row>
    <row r="3948" spans="1:20" ht="29" hidden="1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248"/>
        <v>3</v>
      </c>
      <c r="P3948">
        <f t="shared" si="249"/>
        <v>39</v>
      </c>
      <c r="Q3948" s="12" t="s">
        <v>8315</v>
      </c>
      <c r="R3948" t="s">
        <v>8316</v>
      </c>
      <c r="S3948" s="15">
        <f t="shared" si="250"/>
        <v>42031.833587962959</v>
      </c>
      <c r="T3948" s="15">
        <f t="shared" si="251"/>
        <v>42063.333333333328</v>
      </c>
    </row>
    <row r="3949" spans="1:20" ht="43.5" hidden="1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248"/>
        <v>3</v>
      </c>
      <c r="P3949">
        <f t="shared" si="249"/>
        <v>50.5</v>
      </c>
      <c r="Q3949" s="12" t="s">
        <v>8315</v>
      </c>
      <c r="R3949" t="s">
        <v>8316</v>
      </c>
      <c r="S3949" s="15">
        <f t="shared" si="250"/>
        <v>42615.142870370371</v>
      </c>
      <c r="T3949" s="15">
        <f t="shared" si="251"/>
        <v>42645.142870370371</v>
      </c>
    </row>
    <row r="3950" spans="1:20" ht="43.5" hidden="1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248"/>
        <v>0</v>
      </c>
      <c r="P3950">
        <f t="shared" si="249"/>
        <v>0</v>
      </c>
      <c r="Q3950" s="12" t="s">
        <v>8315</v>
      </c>
      <c r="R3950" t="s">
        <v>8316</v>
      </c>
      <c r="S3950" s="15">
        <f t="shared" si="250"/>
        <v>41829.325497685182</v>
      </c>
      <c r="T3950" s="15">
        <f t="shared" si="251"/>
        <v>41889.325497685182</v>
      </c>
    </row>
    <row r="3951" spans="1:20" ht="58" hidden="1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248"/>
        <v>16</v>
      </c>
      <c r="P3951">
        <f t="shared" si="249"/>
        <v>49.28</v>
      </c>
      <c r="Q3951" s="12" t="s">
        <v>8315</v>
      </c>
      <c r="R3951" t="s">
        <v>8316</v>
      </c>
      <c r="S3951" s="15">
        <f t="shared" si="250"/>
        <v>42016.120613425926</v>
      </c>
      <c r="T3951" s="15">
        <f t="shared" si="251"/>
        <v>42046.120613425926</v>
      </c>
    </row>
    <row r="3952" spans="1:20" ht="58" hidden="1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248"/>
        <v>1</v>
      </c>
      <c r="P3952">
        <f t="shared" si="249"/>
        <v>25</v>
      </c>
      <c r="Q3952" s="12" t="s">
        <v>8315</v>
      </c>
      <c r="R3952" t="s">
        <v>8316</v>
      </c>
      <c r="S3952" s="15">
        <f t="shared" si="250"/>
        <v>42439.702314814815</v>
      </c>
      <c r="T3952" s="15">
        <f t="shared" si="251"/>
        <v>42468.774305555555</v>
      </c>
    </row>
    <row r="3953" spans="1:20" ht="43.5" hidden="1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248"/>
        <v>0</v>
      </c>
      <c r="P3953">
        <f t="shared" si="249"/>
        <v>1</v>
      </c>
      <c r="Q3953" s="12" t="s">
        <v>8315</v>
      </c>
      <c r="R3953" t="s">
        <v>8316</v>
      </c>
      <c r="S3953" s="15">
        <f t="shared" si="250"/>
        <v>42433.825717592597</v>
      </c>
      <c r="T3953" s="15">
        <f t="shared" si="251"/>
        <v>42493.784050925926</v>
      </c>
    </row>
    <row r="3954" spans="1:20" ht="43.5" hidden="1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248"/>
        <v>0</v>
      </c>
      <c r="P3954">
        <f t="shared" si="249"/>
        <v>25</v>
      </c>
      <c r="Q3954" s="12" t="s">
        <v>8315</v>
      </c>
      <c r="R3954" t="s">
        <v>8316</v>
      </c>
      <c r="S3954" s="15">
        <f t="shared" si="250"/>
        <v>42243.790393518517</v>
      </c>
      <c r="T3954" s="15">
        <f t="shared" si="251"/>
        <v>42303.790393518517</v>
      </c>
    </row>
    <row r="3955" spans="1:20" ht="43.5" hidden="1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248"/>
        <v>0</v>
      </c>
      <c r="P3955">
        <f t="shared" si="249"/>
        <v>0</v>
      </c>
      <c r="Q3955" s="12" t="s">
        <v>8315</v>
      </c>
      <c r="R3955" t="s">
        <v>8316</v>
      </c>
      <c r="S3955" s="15">
        <f t="shared" si="250"/>
        <v>42550.048449074078</v>
      </c>
      <c r="T3955" s="15">
        <f t="shared" si="251"/>
        <v>42580.978472222225</v>
      </c>
    </row>
    <row r="3956" spans="1:20" ht="58" hidden="1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248"/>
        <v>0</v>
      </c>
      <c r="P3956">
        <f t="shared" si="249"/>
        <v>0</v>
      </c>
      <c r="Q3956" s="12" t="s">
        <v>8315</v>
      </c>
      <c r="R3956" t="s">
        <v>8316</v>
      </c>
      <c r="S3956" s="15">
        <f t="shared" si="250"/>
        <v>41774.651203703703</v>
      </c>
      <c r="T3956" s="15">
        <f t="shared" si="251"/>
        <v>41834.651203703703</v>
      </c>
    </row>
    <row r="3957" spans="1:20" ht="43.5" hidden="1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248"/>
        <v>24</v>
      </c>
      <c r="P3957">
        <f t="shared" si="249"/>
        <v>53.13</v>
      </c>
      <c r="Q3957" s="12" t="s">
        <v>8315</v>
      </c>
      <c r="R3957" t="s">
        <v>8316</v>
      </c>
      <c r="S3957" s="15">
        <f t="shared" si="250"/>
        <v>42306.848854166667</v>
      </c>
      <c r="T3957" s="15">
        <f t="shared" si="251"/>
        <v>42336.890520833331</v>
      </c>
    </row>
    <row r="3958" spans="1:20" ht="43.5" hidden="1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248"/>
        <v>0</v>
      </c>
      <c r="P3958">
        <f t="shared" si="249"/>
        <v>0</v>
      </c>
      <c r="Q3958" s="12" t="s">
        <v>8315</v>
      </c>
      <c r="R3958" t="s">
        <v>8316</v>
      </c>
      <c r="S3958" s="15">
        <f t="shared" si="250"/>
        <v>42457.932025462964</v>
      </c>
      <c r="T3958" s="15">
        <f t="shared" si="251"/>
        <v>42485.013888888891</v>
      </c>
    </row>
    <row r="3959" spans="1:20" ht="43.5" hidden="1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248"/>
        <v>0</v>
      </c>
      <c r="P3959">
        <f t="shared" si="249"/>
        <v>7</v>
      </c>
      <c r="Q3959" s="12" t="s">
        <v>8315</v>
      </c>
      <c r="R3959" t="s">
        <v>8316</v>
      </c>
      <c r="S3959" s="15">
        <f t="shared" si="250"/>
        <v>42513.976319444439</v>
      </c>
      <c r="T3959" s="15">
        <f t="shared" si="251"/>
        <v>42559.976319444439</v>
      </c>
    </row>
    <row r="3960" spans="1:20" ht="43.5" hidden="1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248"/>
        <v>32</v>
      </c>
      <c r="P3960">
        <f t="shared" si="249"/>
        <v>40.06</v>
      </c>
      <c r="Q3960" s="12" t="s">
        <v>8315</v>
      </c>
      <c r="R3960" t="s">
        <v>8316</v>
      </c>
      <c r="S3960" s="15">
        <f t="shared" si="250"/>
        <v>41816.950370370374</v>
      </c>
      <c r="T3960" s="15">
        <f t="shared" si="251"/>
        <v>41853.583333333336</v>
      </c>
    </row>
    <row r="3961" spans="1:20" ht="43.5" hidden="1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248"/>
        <v>24</v>
      </c>
      <c r="P3961">
        <f t="shared" si="249"/>
        <v>24.33</v>
      </c>
      <c r="Q3961" s="12" t="s">
        <v>8315</v>
      </c>
      <c r="R3961" t="s">
        <v>8316</v>
      </c>
      <c r="S3961" s="15">
        <f t="shared" si="250"/>
        <v>41880.788842592592</v>
      </c>
      <c r="T3961" s="15">
        <f t="shared" si="251"/>
        <v>41910.788842592592</v>
      </c>
    </row>
    <row r="3962" spans="1:20" ht="43.5" hidden="1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248"/>
        <v>2</v>
      </c>
      <c r="P3962">
        <f t="shared" si="249"/>
        <v>11.25</v>
      </c>
      <c r="Q3962" s="12" t="s">
        <v>8315</v>
      </c>
      <c r="R3962" t="s">
        <v>8316</v>
      </c>
      <c r="S3962" s="15">
        <f t="shared" si="250"/>
        <v>42342.845555555556</v>
      </c>
      <c r="T3962" s="15">
        <f t="shared" si="251"/>
        <v>42372.845555555556</v>
      </c>
    </row>
    <row r="3963" spans="1:20" ht="58" hidden="1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248"/>
        <v>0</v>
      </c>
      <c r="P3963">
        <f t="shared" si="249"/>
        <v>10.5</v>
      </c>
      <c r="Q3963" s="12" t="s">
        <v>8315</v>
      </c>
      <c r="R3963" t="s">
        <v>8316</v>
      </c>
      <c r="S3963" s="15">
        <f t="shared" si="250"/>
        <v>41745.891319444447</v>
      </c>
      <c r="T3963" s="15">
        <f t="shared" si="251"/>
        <v>41767.891319444447</v>
      </c>
    </row>
    <row r="3964" spans="1:20" ht="58" hidden="1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248"/>
        <v>3</v>
      </c>
      <c r="P3964">
        <f t="shared" si="249"/>
        <v>15</v>
      </c>
      <c r="Q3964" s="12" t="s">
        <v>8315</v>
      </c>
      <c r="R3964" t="s">
        <v>8316</v>
      </c>
      <c r="S3964" s="15">
        <f t="shared" si="250"/>
        <v>42311.621458333335</v>
      </c>
      <c r="T3964" s="15">
        <f t="shared" si="251"/>
        <v>42336.621458333335</v>
      </c>
    </row>
    <row r="3965" spans="1:20" ht="58" hidden="1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248"/>
        <v>0</v>
      </c>
      <c r="P3965">
        <f t="shared" si="249"/>
        <v>0</v>
      </c>
      <c r="Q3965" s="12" t="s">
        <v>8315</v>
      </c>
      <c r="R3965" t="s">
        <v>8316</v>
      </c>
      <c r="S3965" s="15">
        <f t="shared" si="250"/>
        <v>42296.154131944444</v>
      </c>
      <c r="T3965" s="15">
        <f t="shared" si="251"/>
        <v>42326.195798611108</v>
      </c>
    </row>
    <row r="3966" spans="1:20" ht="43.5" hidden="1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248"/>
        <v>6</v>
      </c>
      <c r="P3966">
        <f t="shared" si="249"/>
        <v>42</v>
      </c>
      <c r="Q3966" s="12" t="s">
        <v>8315</v>
      </c>
      <c r="R3966" t="s">
        <v>8316</v>
      </c>
      <c r="S3966" s="15">
        <f t="shared" si="250"/>
        <v>42053.722060185188</v>
      </c>
      <c r="T3966" s="15">
        <f t="shared" si="251"/>
        <v>42113.680393518516</v>
      </c>
    </row>
    <row r="3967" spans="1:20" ht="58" hidden="1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248"/>
        <v>14</v>
      </c>
      <c r="P3967">
        <f t="shared" si="249"/>
        <v>71.25</v>
      </c>
      <c r="Q3967" s="12" t="s">
        <v>8315</v>
      </c>
      <c r="R3967" t="s">
        <v>8316</v>
      </c>
      <c r="S3967" s="15">
        <f t="shared" si="250"/>
        <v>42414.235879629632</v>
      </c>
      <c r="T3967" s="15">
        <f t="shared" si="251"/>
        <v>42474.194212962961</v>
      </c>
    </row>
    <row r="3968" spans="1:20" ht="58" hidden="1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248"/>
        <v>1</v>
      </c>
      <c r="P3968">
        <f t="shared" si="249"/>
        <v>22.5</v>
      </c>
      <c r="Q3968" s="12" t="s">
        <v>8315</v>
      </c>
      <c r="R3968" t="s">
        <v>8316</v>
      </c>
      <c r="S3968" s="15">
        <f t="shared" si="250"/>
        <v>41801.711550925924</v>
      </c>
      <c r="T3968" s="15">
        <f t="shared" si="251"/>
        <v>41844.124305555553</v>
      </c>
    </row>
    <row r="3969" spans="1:20" ht="43.5" hidden="1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248"/>
        <v>24</v>
      </c>
      <c r="P3969">
        <f t="shared" si="249"/>
        <v>41</v>
      </c>
      <c r="Q3969" s="12" t="s">
        <v>8315</v>
      </c>
      <c r="R3969" t="s">
        <v>8316</v>
      </c>
      <c r="S3969" s="15">
        <f t="shared" si="250"/>
        <v>42770.290590277778</v>
      </c>
      <c r="T3969" s="15">
        <f t="shared" si="251"/>
        <v>42800.290590277778</v>
      </c>
    </row>
    <row r="3970" spans="1:20" ht="43.5" hidden="1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252">ROUND(E3970/D3970*100, 0)</f>
        <v>11</v>
      </c>
      <c r="P3970">
        <f t="shared" si="249"/>
        <v>47.91</v>
      </c>
      <c r="Q3970" s="12" t="s">
        <v>8315</v>
      </c>
      <c r="R3970" t="s">
        <v>8316</v>
      </c>
      <c r="S3970" s="15">
        <f t="shared" si="250"/>
        <v>42452.815659722226</v>
      </c>
      <c r="T3970" s="15">
        <f t="shared" si="251"/>
        <v>42512.815659722226</v>
      </c>
    </row>
    <row r="3971" spans="1:20" ht="58" hidden="1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252"/>
        <v>7</v>
      </c>
      <c r="P3971">
        <f t="shared" ref="P3971:P4034" si="253">IFERROR(ROUND(E3971/L3971, 2),0)</f>
        <v>35.17</v>
      </c>
      <c r="Q3971" s="12" t="s">
        <v>8315</v>
      </c>
      <c r="R3971" t="s">
        <v>8316</v>
      </c>
      <c r="S3971" s="15">
        <f t="shared" ref="S3971:S4034" si="254">(((J3971/60)/60)/24)+DATE(1970,1,1)</f>
        <v>42601.854699074072</v>
      </c>
      <c r="T3971" s="15">
        <f t="shared" ref="T3971:T4034" si="255">(((I3971/60)/60)/24)+DATE(1970,1,1)</f>
        <v>42611.163194444445</v>
      </c>
    </row>
    <row r="3972" spans="1:20" ht="58" hidden="1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252"/>
        <v>0</v>
      </c>
      <c r="P3972">
        <f t="shared" si="253"/>
        <v>5.5</v>
      </c>
      <c r="Q3972" s="12" t="s">
        <v>8315</v>
      </c>
      <c r="R3972" t="s">
        <v>8316</v>
      </c>
      <c r="S3972" s="15">
        <f t="shared" si="254"/>
        <v>42447.863553240735</v>
      </c>
      <c r="T3972" s="15">
        <f t="shared" si="255"/>
        <v>42477.863553240735</v>
      </c>
    </row>
    <row r="3973" spans="1:20" ht="43.5" hidden="1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252"/>
        <v>1</v>
      </c>
      <c r="P3973">
        <f t="shared" si="253"/>
        <v>22.67</v>
      </c>
      <c r="Q3973" s="12" t="s">
        <v>8315</v>
      </c>
      <c r="R3973" t="s">
        <v>8316</v>
      </c>
      <c r="S3973" s="15">
        <f t="shared" si="254"/>
        <v>41811.536180555559</v>
      </c>
      <c r="T3973" s="15">
        <f t="shared" si="255"/>
        <v>41841.536180555559</v>
      </c>
    </row>
    <row r="3974" spans="1:20" ht="43.5" hidden="1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252"/>
        <v>21</v>
      </c>
      <c r="P3974">
        <f t="shared" si="253"/>
        <v>26.38</v>
      </c>
      <c r="Q3974" s="12" t="s">
        <v>8315</v>
      </c>
      <c r="R3974" t="s">
        <v>8316</v>
      </c>
      <c r="S3974" s="15">
        <f t="shared" si="254"/>
        <v>41981.067523148144</v>
      </c>
      <c r="T3974" s="15">
        <f t="shared" si="255"/>
        <v>42041.067523148144</v>
      </c>
    </row>
    <row r="3975" spans="1:20" ht="43.5" hidden="1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252"/>
        <v>78</v>
      </c>
      <c r="P3975">
        <f t="shared" si="253"/>
        <v>105.54</v>
      </c>
      <c r="Q3975" s="12" t="s">
        <v>8315</v>
      </c>
      <c r="R3975" t="s">
        <v>8316</v>
      </c>
      <c r="S3975" s="15">
        <f t="shared" si="254"/>
        <v>42469.68414351852</v>
      </c>
      <c r="T3975" s="15">
        <f t="shared" si="255"/>
        <v>42499.166666666672</v>
      </c>
    </row>
    <row r="3976" spans="1:20" ht="58" hidden="1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252"/>
        <v>32</v>
      </c>
      <c r="P3976">
        <f t="shared" si="253"/>
        <v>29.09</v>
      </c>
      <c r="Q3976" s="12" t="s">
        <v>8315</v>
      </c>
      <c r="R3976" t="s">
        <v>8316</v>
      </c>
      <c r="S3976" s="15">
        <f t="shared" si="254"/>
        <v>42493.546851851846</v>
      </c>
      <c r="T3976" s="15">
        <f t="shared" si="255"/>
        <v>42523.546851851846</v>
      </c>
    </row>
    <row r="3977" spans="1:20" ht="43.5" hidden="1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52"/>
        <v>0</v>
      </c>
      <c r="P3977">
        <f t="shared" si="253"/>
        <v>0</v>
      </c>
      <c r="Q3977" s="12" t="s">
        <v>8315</v>
      </c>
      <c r="R3977" t="s">
        <v>8316</v>
      </c>
      <c r="S3977" s="15">
        <f t="shared" si="254"/>
        <v>42534.866875</v>
      </c>
      <c r="T3977" s="15">
        <f t="shared" si="255"/>
        <v>42564.866875</v>
      </c>
    </row>
    <row r="3978" spans="1:20" ht="58" hidden="1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252"/>
        <v>48</v>
      </c>
      <c r="P3978">
        <f t="shared" si="253"/>
        <v>62</v>
      </c>
      <c r="Q3978" s="12" t="s">
        <v>8315</v>
      </c>
      <c r="R3978" t="s">
        <v>8316</v>
      </c>
      <c r="S3978" s="15">
        <f t="shared" si="254"/>
        <v>41830.858344907407</v>
      </c>
      <c r="T3978" s="15">
        <f t="shared" si="255"/>
        <v>41852.291666666664</v>
      </c>
    </row>
    <row r="3979" spans="1:20" ht="43.5" hidden="1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252"/>
        <v>1</v>
      </c>
      <c r="P3979">
        <f t="shared" si="253"/>
        <v>217.5</v>
      </c>
      <c r="Q3979" s="12" t="s">
        <v>8315</v>
      </c>
      <c r="R3979" t="s">
        <v>8316</v>
      </c>
      <c r="S3979" s="15">
        <f t="shared" si="254"/>
        <v>42543.788564814815</v>
      </c>
      <c r="T3979" s="15">
        <f t="shared" si="255"/>
        <v>42573.788564814815</v>
      </c>
    </row>
    <row r="3980" spans="1:20" ht="43.5" hidden="1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252"/>
        <v>11</v>
      </c>
      <c r="P3980">
        <f t="shared" si="253"/>
        <v>26.75</v>
      </c>
      <c r="Q3980" s="12" t="s">
        <v>8315</v>
      </c>
      <c r="R3980" t="s">
        <v>8316</v>
      </c>
      <c r="S3980" s="15">
        <f t="shared" si="254"/>
        <v>41975.642974537041</v>
      </c>
      <c r="T3980" s="15">
        <f t="shared" si="255"/>
        <v>42035.642974537041</v>
      </c>
    </row>
    <row r="3981" spans="1:20" ht="43.5" hidden="1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252"/>
        <v>2</v>
      </c>
      <c r="P3981">
        <f t="shared" si="253"/>
        <v>18.329999999999998</v>
      </c>
      <c r="Q3981" s="12" t="s">
        <v>8315</v>
      </c>
      <c r="R3981" t="s">
        <v>8316</v>
      </c>
      <c r="S3981" s="15">
        <f t="shared" si="254"/>
        <v>42069.903437500005</v>
      </c>
      <c r="T3981" s="15">
        <f t="shared" si="255"/>
        <v>42092.833333333328</v>
      </c>
    </row>
    <row r="3982" spans="1:20" ht="58" hidden="1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252"/>
        <v>18</v>
      </c>
      <c r="P3982">
        <f t="shared" si="253"/>
        <v>64.290000000000006</v>
      </c>
      <c r="Q3982" s="12" t="s">
        <v>8315</v>
      </c>
      <c r="R3982" t="s">
        <v>8316</v>
      </c>
      <c r="S3982" s="15">
        <f t="shared" si="254"/>
        <v>41795.598923611113</v>
      </c>
      <c r="T3982" s="15">
        <f t="shared" si="255"/>
        <v>41825.598923611113</v>
      </c>
    </row>
    <row r="3983" spans="1:20" ht="43.5" hidden="1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252"/>
        <v>4</v>
      </c>
      <c r="P3983">
        <f t="shared" si="253"/>
        <v>175</v>
      </c>
      <c r="Q3983" s="12" t="s">
        <v>8315</v>
      </c>
      <c r="R3983" t="s">
        <v>8316</v>
      </c>
      <c r="S3983" s="15">
        <f t="shared" si="254"/>
        <v>42508.179965277777</v>
      </c>
      <c r="T3983" s="15">
        <f t="shared" si="255"/>
        <v>42568.179965277777</v>
      </c>
    </row>
    <row r="3984" spans="1:20" ht="58" hidden="1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252"/>
        <v>20</v>
      </c>
      <c r="P3984">
        <f t="shared" si="253"/>
        <v>34</v>
      </c>
      <c r="Q3984" s="12" t="s">
        <v>8315</v>
      </c>
      <c r="R3984" t="s">
        <v>8316</v>
      </c>
      <c r="S3984" s="15">
        <f t="shared" si="254"/>
        <v>42132.809953703705</v>
      </c>
      <c r="T3984" s="15">
        <f t="shared" si="255"/>
        <v>42192.809953703705</v>
      </c>
    </row>
    <row r="3985" spans="1:20" ht="43.5" hidden="1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252"/>
        <v>35</v>
      </c>
      <c r="P3985">
        <f t="shared" si="253"/>
        <v>84.28</v>
      </c>
      <c r="Q3985" s="12" t="s">
        <v>8315</v>
      </c>
      <c r="R3985" t="s">
        <v>8316</v>
      </c>
      <c r="S3985" s="15">
        <f t="shared" si="254"/>
        <v>41747.86986111111</v>
      </c>
      <c r="T3985" s="15">
        <f t="shared" si="255"/>
        <v>41779.290972222225</v>
      </c>
    </row>
    <row r="3986" spans="1:20" ht="43.5" hidden="1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252"/>
        <v>6</v>
      </c>
      <c r="P3986">
        <f t="shared" si="253"/>
        <v>9.5</v>
      </c>
      <c r="Q3986" s="12" t="s">
        <v>8315</v>
      </c>
      <c r="R3986" t="s">
        <v>8316</v>
      </c>
      <c r="S3986" s="15">
        <f t="shared" si="254"/>
        <v>41920.963472222218</v>
      </c>
      <c r="T3986" s="15">
        <f t="shared" si="255"/>
        <v>41951</v>
      </c>
    </row>
    <row r="3987" spans="1:20" ht="58" hidden="1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252"/>
        <v>32</v>
      </c>
      <c r="P3987">
        <f t="shared" si="253"/>
        <v>33.74</v>
      </c>
      <c r="Q3987" s="12" t="s">
        <v>8315</v>
      </c>
      <c r="R3987" t="s">
        <v>8316</v>
      </c>
      <c r="S3987" s="15">
        <f t="shared" si="254"/>
        <v>42399.707407407404</v>
      </c>
      <c r="T3987" s="15">
        <f t="shared" si="255"/>
        <v>42420.878472222219</v>
      </c>
    </row>
    <row r="3988" spans="1:20" ht="58" hidden="1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252"/>
        <v>10</v>
      </c>
      <c r="P3988">
        <f t="shared" si="253"/>
        <v>37.54</v>
      </c>
      <c r="Q3988" s="12" t="s">
        <v>8315</v>
      </c>
      <c r="R3988" t="s">
        <v>8316</v>
      </c>
      <c r="S3988" s="15">
        <f t="shared" si="254"/>
        <v>42467.548541666663</v>
      </c>
      <c r="T3988" s="15">
        <f t="shared" si="255"/>
        <v>42496.544444444444</v>
      </c>
    </row>
    <row r="3989" spans="1:20" ht="43.5" hidden="1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252"/>
        <v>38</v>
      </c>
      <c r="P3989">
        <f t="shared" si="253"/>
        <v>11.62</v>
      </c>
      <c r="Q3989" s="12" t="s">
        <v>8315</v>
      </c>
      <c r="R3989" t="s">
        <v>8316</v>
      </c>
      <c r="S3989" s="15">
        <f t="shared" si="254"/>
        <v>41765.92465277778</v>
      </c>
      <c r="T3989" s="15">
        <f t="shared" si="255"/>
        <v>41775.92465277778</v>
      </c>
    </row>
    <row r="3990" spans="1:20" ht="29" hidden="1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252"/>
        <v>2</v>
      </c>
      <c r="P3990">
        <f t="shared" si="253"/>
        <v>8</v>
      </c>
      <c r="Q3990" s="12" t="s">
        <v>8315</v>
      </c>
      <c r="R3990" t="s">
        <v>8316</v>
      </c>
      <c r="S3990" s="15">
        <f t="shared" si="254"/>
        <v>42230.08116898148</v>
      </c>
      <c r="T3990" s="15">
        <f t="shared" si="255"/>
        <v>42245.08116898148</v>
      </c>
    </row>
    <row r="3991" spans="1:20" ht="58" hidden="1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252"/>
        <v>0</v>
      </c>
      <c r="P3991">
        <f t="shared" si="253"/>
        <v>0</v>
      </c>
      <c r="Q3991" s="12" t="s">
        <v>8315</v>
      </c>
      <c r="R3991" t="s">
        <v>8316</v>
      </c>
      <c r="S3991" s="15">
        <f t="shared" si="254"/>
        <v>42286.749780092592</v>
      </c>
      <c r="T3991" s="15">
        <f t="shared" si="255"/>
        <v>42316.791446759264</v>
      </c>
    </row>
    <row r="3992" spans="1:20" ht="43.5" hidden="1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252"/>
        <v>4</v>
      </c>
      <c r="P3992">
        <f t="shared" si="253"/>
        <v>23</v>
      </c>
      <c r="Q3992" s="12" t="s">
        <v>8315</v>
      </c>
      <c r="R3992" t="s">
        <v>8316</v>
      </c>
      <c r="S3992" s="15">
        <f t="shared" si="254"/>
        <v>42401.672372685185</v>
      </c>
      <c r="T3992" s="15">
        <f t="shared" si="255"/>
        <v>42431.672372685185</v>
      </c>
    </row>
    <row r="3993" spans="1:20" ht="29" hidden="1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252"/>
        <v>20</v>
      </c>
      <c r="P3993">
        <f t="shared" si="253"/>
        <v>100</v>
      </c>
      <c r="Q3993" s="12" t="s">
        <v>8315</v>
      </c>
      <c r="R3993" t="s">
        <v>8316</v>
      </c>
      <c r="S3993" s="15">
        <f t="shared" si="254"/>
        <v>42125.644467592589</v>
      </c>
      <c r="T3993" s="15">
        <f t="shared" si="255"/>
        <v>42155.644467592589</v>
      </c>
    </row>
    <row r="3994" spans="1:20" ht="43.5" hidden="1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252"/>
        <v>5</v>
      </c>
      <c r="P3994">
        <f t="shared" si="253"/>
        <v>60.11</v>
      </c>
      <c r="Q3994" s="12" t="s">
        <v>8315</v>
      </c>
      <c r="R3994" t="s">
        <v>8316</v>
      </c>
      <c r="S3994" s="15">
        <f t="shared" si="254"/>
        <v>42289.94049768518</v>
      </c>
      <c r="T3994" s="15">
        <f t="shared" si="255"/>
        <v>42349.982164351852</v>
      </c>
    </row>
    <row r="3995" spans="1:20" ht="43.5" hidden="1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252"/>
        <v>0</v>
      </c>
      <c r="P3995">
        <f t="shared" si="253"/>
        <v>3</v>
      </c>
      <c r="Q3995" s="12" t="s">
        <v>8315</v>
      </c>
      <c r="R3995" t="s">
        <v>8316</v>
      </c>
      <c r="S3995" s="15">
        <f t="shared" si="254"/>
        <v>42107.864722222221</v>
      </c>
      <c r="T3995" s="15">
        <f t="shared" si="255"/>
        <v>42137.864722222221</v>
      </c>
    </row>
    <row r="3996" spans="1:20" ht="43.5" hidden="1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252"/>
        <v>0</v>
      </c>
      <c r="P3996">
        <f t="shared" si="253"/>
        <v>5</v>
      </c>
      <c r="Q3996" s="12" t="s">
        <v>8315</v>
      </c>
      <c r="R3996" t="s">
        <v>8316</v>
      </c>
      <c r="S3996" s="15">
        <f t="shared" si="254"/>
        <v>41809.389930555553</v>
      </c>
      <c r="T3996" s="15">
        <f t="shared" si="255"/>
        <v>41839.389930555553</v>
      </c>
    </row>
    <row r="3997" spans="1:20" ht="43.5" hidden="1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252"/>
        <v>35</v>
      </c>
      <c r="P3997">
        <f t="shared" si="253"/>
        <v>17.5</v>
      </c>
      <c r="Q3997" s="12" t="s">
        <v>8315</v>
      </c>
      <c r="R3997" t="s">
        <v>8316</v>
      </c>
      <c r="S3997" s="15">
        <f t="shared" si="254"/>
        <v>42019.683761574073</v>
      </c>
      <c r="T3997" s="15">
        <f t="shared" si="255"/>
        <v>42049.477083333331</v>
      </c>
    </row>
    <row r="3998" spans="1:20" ht="43.5" hidden="1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252"/>
        <v>17</v>
      </c>
      <c r="P3998">
        <f t="shared" si="253"/>
        <v>29.24</v>
      </c>
      <c r="Q3998" s="12" t="s">
        <v>8315</v>
      </c>
      <c r="R3998" t="s">
        <v>8316</v>
      </c>
      <c r="S3998" s="15">
        <f t="shared" si="254"/>
        <v>41950.26694444444</v>
      </c>
      <c r="T3998" s="15">
        <f t="shared" si="255"/>
        <v>41963.669444444444</v>
      </c>
    </row>
    <row r="3999" spans="1:20" ht="43.5" hidden="1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252"/>
        <v>0</v>
      </c>
      <c r="P3999">
        <f t="shared" si="253"/>
        <v>0</v>
      </c>
      <c r="Q3999" s="12" t="s">
        <v>8315</v>
      </c>
      <c r="R3999" t="s">
        <v>8316</v>
      </c>
      <c r="S3999" s="15">
        <f t="shared" si="254"/>
        <v>42069.391446759255</v>
      </c>
      <c r="T3999" s="15">
        <f t="shared" si="255"/>
        <v>42099.349780092598</v>
      </c>
    </row>
    <row r="4000" spans="1:20" ht="43.5" hidden="1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252"/>
        <v>57</v>
      </c>
      <c r="P4000">
        <f t="shared" si="253"/>
        <v>59.58</v>
      </c>
      <c r="Q4000" s="12" t="s">
        <v>8315</v>
      </c>
      <c r="R4000" t="s">
        <v>8316</v>
      </c>
      <c r="S4000" s="15">
        <f t="shared" si="254"/>
        <v>42061.963263888887</v>
      </c>
      <c r="T4000" s="15">
        <f t="shared" si="255"/>
        <v>42091.921597222223</v>
      </c>
    </row>
    <row r="4001" spans="1:20" ht="43.5" hidden="1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252"/>
        <v>17</v>
      </c>
      <c r="P4001">
        <f t="shared" si="253"/>
        <v>82.57</v>
      </c>
      <c r="Q4001" s="12" t="s">
        <v>8315</v>
      </c>
      <c r="R4001" t="s">
        <v>8316</v>
      </c>
      <c r="S4001" s="15">
        <f t="shared" si="254"/>
        <v>41842.828680555554</v>
      </c>
      <c r="T4001" s="15">
        <f t="shared" si="255"/>
        <v>41882.827650462961</v>
      </c>
    </row>
    <row r="4002" spans="1:20" ht="29" hidden="1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252"/>
        <v>0</v>
      </c>
      <c r="P4002">
        <f t="shared" si="253"/>
        <v>10</v>
      </c>
      <c r="Q4002" s="12" t="s">
        <v>8315</v>
      </c>
      <c r="R4002" t="s">
        <v>8316</v>
      </c>
      <c r="S4002" s="15">
        <f t="shared" si="254"/>
        <v>42437.64534722222</v>
      </c>
      <c r="T4002" s="15">
        <f t="shared" si="255"/>
        <v>42497.603680555556</v>
      </c>
    </row>
    <row r="4003" spans="1:20" ht="58" hidden="1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252"/>
        <v>38</v>
      </c>
      <c r="P4003">
        <f t="shared" si="253"/>
        <v>32.36</v>
      </c>
      <c r="Q4003" s="12" t="s">
        <v>8315</v>
      </c>
      <c r="R4003" t="s">
        <v>8316</v>
      </c>
      <c r="S4003" s="15">
        <f t="shared" si="254"/>
        <v>42775.964212962965</v>
      </c>
      <c r="T4003" s="15">
        <f t="shared" si="255"/>
        <v>42795.791666666672</v>
      </c>
    </row>
    <row r="4004" spans="1:20" ht="58" hidden="1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252"/>
        <v>2</v>
      </c>
      <c r="P4004">
        <f t="shared" si="253"/>
        <v>5.75</v>
      </c>
      <c r="Q4004" s="12" t="s">
        <v>8315</v>
      </c>
      <c r="R4004" t="s">
        <v>8316</v>
      </c>
      <c r="S4004" s="15">
        <f t="shared" si="254"/>
        <v>41879.043530092589</v>
      </c>
      <c r="T4004" s="15">
        <f t="shared" si="255"/>
        <v>41909.043530092589</v>
      </c>
    </row>
    <row r="4005" spans="1:20" ht="43.5" hidden="1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252"/>
        <v>10</v>
      </c>
      <c r="P4005">
        <f t="shared" si="253"/>
        <v>100.5</v>
      </c>
      <c r="Q4005" s="12" t="s">
        <v>8315</v>
      </c>
      <c r="R4005" t="s">
        <v>8316</v>
      </c>
      <c r="S4005" s="15">
        <f t="shared" si="254"/>
        <v>42020.587349537032</v>
      </c>
      <c r="T4005" s="15">
        <f t="shared" si="255"/>
        <v>42050.587349537032</v>
      </c>
    </row>
    <row r="4006" spans="1:20" hidden="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252"/>
        <v>0</v>
      </c>
      <c r="P4006">
        <f t="shared" si="253"/>
        <v>1</v>
      </c>
      <c r="Q4006" s="12" t="s">
        <v>8315</v>
      </c>
      <c r="R4006" t="s">
        <v>8316</v>
      </c>
      <c r="S4006" s="15">
        <f t="shared" si="254"/>
        <v>41890.16269675926</v>
      </c>
      <c r="T4006" s="15">
        <f t="shared" si="255"/>
        <v>41920.16269675926</v>
      </c>
    </row>
    <row r="4007" spans="1:20" ht="43.5" hidden="1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252"/>
        <v>1</v>
      </c>
      <c r="P4007">
        <f t="shared" si="253"/>
        <v>20</v>
      </c>
      <c r="Q4007" s="12" t="s">
        <v>8315</v>
      </c>
      <c r="R4007" t="s">
        <v>8316</v>
      </c>
      <c r="S4007" s="15">
        <f t="shared" si="254"/>
        <v>41872.807696759257</v>
      </c>
      <c r="T4007" s="15">
        <f t="shared" si="255"/>
        <v>41932.807696759257</v>
      </c>
    </row>
    <row r="4008" spans="1:20" ht="43.5" hidden="1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252"/>
        <v>0</v>
      </c>
      <c r="P4008">
        <f t="shared" si="253"/>
        <v>2</v>
      </c>
      <c r="Q4008" s="12" t="s">
        <v>8315</v>
      </c>
      <c r="R4008" t="s">
        <v>8316</v>
      </c>
      <c r="S4008" s="15">
        <f t="shared" si="254"/>
        <v>42391.772997685184</v>
      </c>
      <c r="T4008" s="15">
        <f t="shared" si="255"/>
        <v>42416.772997685184</v>
      </c>
    </row>
    <row r="4009" spans="1:20" ht="43.5" hidden="1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252"/>
        <v>0</v>
      </c>
      <c r="P4009">
        <f t="shared" si="253"/>
        <v>5</v>
      </c>
      <c r="Q4009" s="12" t="s">
        <v>8315</v>
      </c>
      <c r="R4009" t="s">
        <v>8316</v>
      </c>
      <c r="S4009" s="15">
        <f t="shared" si="254"/>
        <v>41848.772928240738</v>
      </c>
      <c r="T4009" s="15">
        <f t="shared" si="255"/>
        <v>41877.686111111114</v>
      </c>
    </row>
    <row r="4010" spans="1:20" ht="58" hidden="1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252"/>
        <v>6</v>
      </c>
      <c r="P4010">
        <f t="shared" si="253"/>
        <v>15</v>
      </c>
      <c r="Q4010" s="12" t="s">
        <v>8315</v>
      </c>
      <c r="R4010" t="s">
        <v>8316</v>
      </c>
      <c r="S4010" s="15">
        <f t="shared" si="254"/>
        <v>42177.964201388888</v>
      </c>
      <c r="T4010" s="15">
        <f t="shared" si="255"/>
        <v>42207.964201388888</v>
      </c>
    </row>
    <row r="4011" spans="1:20" ht="43.5" hidden="1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252"/>
        <v>4</v>
      </c>
      <c r="P4011">
        <f t="shared" si="253"/>
        <v>25</v>
      </c>
      <c r="Q4011" s="12" t="s">
        <v>8315</v>
      </c>
      <c r="R4011" t="s">
        <v>8316</v>
      </c>
      <c r="S4011" s="15">
        <f t="shared" si="254"/>
        <v>41851.700925925928</v>
      </c>
      <c r="T4011" s="15">
        <f t="shared" si="255"/>
        <v>41891.700925925928</v>
      </c>
    </row>
    <row r="4012" spans="1:20" ht="43.5" hidden="1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252"/>
        <v>24</v>
      </c>
      <c r="P4012">
        <f t="shared" si="253"/>
        <v>45.84</v>
      </c>
      <c r="Q4012" s="12" t="s">
        <v>8315</v>
      </c>
      <c r="R4012" t="s">
        <v>8316</v>
      </c>
      <c r="S4012" s="15">
        <f t="shared" si="254"/>
        <v>41921.770439814813</v>
      </c>
      <c r="T4012" s="15">
        <f t="shared" si="255"/>
        <v>41938.770439814813</v>
      </c>
    </row>
    <row r="4013" spans="1:20" ht="43.5" hidden="1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252"/>
        <v>8</v>
      </c>
      <c r="P4013">
        <f t="shared" si="253"/>
        <v>4.75</v>
      </c>
      <c r="Q4013" s="12" t="s">
        <v>8315</v>
      </c>
      <c r="R4013" t="s">
        <v>8316</v>
      </c>
      <c r="S4013" s="15">
        <f t="shared" si="254"/>
        <v>42002.54488425926</v>
      </c>
      <c r="T4013" s="15">
        <f t="shared" si="255"/>
        <v>42032.54488425926</v>
      </c>
    </row>
    <row r="4014" spans="1:20" ht="58" hidden="1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252"/>
        <v>0</v>
      </c>
      <c r="P4014">
        <f t="shared" si="253"/>
        <v>0</v>
      </c>
      <c r="Q4014" s="12" t="s">
        <v>8315</v>
      </c>
      <c r="R4014" t="s">
        <v>8316</v>
      </c>
      <c r="S4014" s="15">
        <f t="shared" si="254"/>
        <v>42096.544548611113</v>
      </c>
      <c r="T4014" s="15">
        <f t="shared" si="255"/>
        <v>42126.544548611113</v>
      </c>
    </row>
    <row r="4015" spans="1:20" ht="58" hidden="1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252"/>
        <v>1</v>
      </c>
      <c r="P4015">
        <f t="shared" si="253"/>
        <v>13</v>
      </c>
      <c r="Q4015" s="12" t="s">
        <v>8315</v>
      </c>
      <c r="R4015" t="s">
        <v>8316</v>
      </c>
      <c r="S4015" s="15">
        <f t="shared" si="254"/>
        <v>42021.301192129627</v>
      </c>
      <c r="T4015" s="15">
        <f t="shared" si="255"/>
        <v>42051.301192129627</v>
      </c>
    </row>
    <row r="4016" spans="1:20" ht="43.5" hidden="1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252"/>
        <v>0</v>
      </c>
      <c r="P4016">
        <f t="shared" si="253"/>
        <v>0</v>
      </c>
      <c r="Q4016" s="12" t="s">
        <v>8315</v>
      </c>
      <c r="R4016" t="s">
        <v>8316</v>
      </c>
      <c r="S4016" s="15">
        <f t="shared" si="254"/>
        <v>42419.246168981481</v>
      </c>
      <c r="T4016" s="15">
        <f t="shared" si="255"/>
        <v>42434.246168981481</v>
      </c>
    </row>
    <row r="4017" spans="1:20" ht="43.5" hidden="1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252"/>
        <v>0</v>
      </c>
      <c r="P4017">
        <f t="shared" si="253"/>
        <v>1</v>
      </c>
      <c r="Q4017" s="12" t="s">
        <v>8315</v>
      </c>
      <c r="R4017" t="s">
        <v>8316</v>
      </c>
      <c r="S4017" s="15">
        <f t="shared" si="254"/>
        <v>42174.780821759254</v>
      </c>
      <c r="T4017" s="15">
        <f t="shared" si="255"/>
        <v>42204.780821759254</v>
      </c>
    </row>
    <row r="4018" spans="1:20" ht="43.5" hidden="1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252"/>
        <v>14</v>
      </c>
      <c r="P4018">
        <f t="shared" si="253"/>
        <v>10</v>
      </c>
      <c r="Q4018" s="12" t="s">
        <v>8315</v>
      </c>
      <c r="R4018" t="s">
        <v>8316</v>
      </c>
      <c r="S4018" s="15">
        <f t="shared" si="254"/>
        <v>41869.872685185182</v>
      </c>
      <c r="T4018" s="15">
        <f t="shared" si="255"/>
        <v>41899.872685185182</v>
      </c>
    </row>
    <row r="4019" spans="1:20" ht="43.5" hidden="1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252"/>
        <v>1</v>
      </c>
      <c r="P4019">
        <f t="shared" si="253"/>
        <v>52.5</v>
      </c>
      <c r="Q4019" s="12" t="s">
        <v>8315</v>
      </c>
      <c r="R4019" t="s">
        <v>8316</v>
      </c>
      <c r="S4019" s="15">
        <f t="shared" si="254"/>
        <v>41856.672152777777</v>
      </c>
      <c r="T4019" s="15">
        <f t="shared" si="255"/>
        <v>41886.672152777777</v>
      </c>
    </row>
    <row r="4020" spans="1:20" ht="29" hidden="1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252"/>
        <v>9</v>
      </c>
      <c r="P4020">
        <f t="shared" si="253"/>
        <v>32.5</v>
      </c>
      <c r="Q4020" s="12" t="s">
        <v>8315</v>
      </c>
      <c r="R4020" t="s">
        <v>8316</v>
      </c>
      <c r="S4020" s="15">
        <f t="shared" si="254"/>
        <v>42620.91097222222</v>
      </c>
      <c r="T4020" s="15">
        <f t="shared" si="255"/>
        <v>42650.91097222222</v>
      </c>
    </row>
    <row r="4021" spans="1:20" ht="43.5" hidden="1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252"/>
        <v>1</v>
      </c>
      <c r="P4021">
        <f t="shared" si="253"/>
        <v>7.25</v>
      </c>
      <c r="Q4021" s="12" t="s">
        <v>8315</v>
      </c>
      <c r="R4021" t="s">
        <v>8316</v>
      </c>
      <c r="S4021" s="15">
        <f t="shared" si="254"/>
        <v>42417.675879629634</v>
      </c>
      <c r="T4021" s="15">
        <f t="shared" si="255"/>
        <v>42475.686111111107</v>
      </c>
    </row>
    <row r="4022" spans="1:20" ht="43.5" hidden="1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252"/>
        <v>17</v>
      </c>
      <c r="P4022">
        <f t="shared" si="253"/>
        <v>33.33</v>
      </c>
      <c r="Q4022" s="12" t="s">
        <v>8315</v>
      </c>
      <c r="R4022" t="s">
        <v>8316</v>
      </c>
      <c r="S4022" s="15">
        <f t="shared" si="254"/>
        <v>42057.190960648149</v>
      </c>
      <c r="T4022" s="15">
        <f t="shared" si="255"/>
        <v>42087.149293981478</v>
      </c>
    </row>
    <row r="4023" spans="1:20" ht="43.5" hidden="1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252"/>
        <v>1</v>
      </c>
      <c r="P4023">
        <f t="shared" si="253"/>
        <v>62.5</v>
      </c>
      <c r="Q4023" s="12" t="s">
        <v>8315</v>
      </c>
      <c r="R4023" t="s">
        <v>8316</v>
      </c>
      <c r="S4023" s="15">
        <f t="shared" si="254"/>
        <v>41878.911550925928</v>
      </c>
      <c r="T4023" s="15">
        <f t="shared" si="255"/>
        <v>41938.911550925928</v>
      </c>
    </row>
    <row r="4024" spans="1:20" ht="29" hidden="1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252"/>
        <v>70</v>
      </c>
      <c r="P4024">
        <f t="shared" si="253"/>
        <v>63.56</v>
      </c>
      <c r="Q4024" s="12" t="s">
        <v>8315</v>
      </c>
      <c r="R4024" t="s">
        <v>8316</v>
      </c>
      <c r="S4024" s="15">
        <f t="shared" si="254"/>
        <v>41990.584108796291</v>
      </c>
      <c r="T4024" s="15">
        <f t="shared" si="255"/>
        <v>42036.120833333334</v>
      </c>
    </row>
    <row r="4025" spans="1:20" ht="43.5" hidden="1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52"/>
        <v>0</v>
      </c>
      <c r="P4025">
        <f t="shared" si="253"/>
        <v>0</v>
      </c>
      <c r="Q4025" s="12" t="s">
        <v>8315</v>
      </c>
      <c r="R4025" t="s">
        <v>8316</v>
      </c>
      <c r="S4025" s="15">
        <f t="shared" si="254"/>
        <v>42408.999571759254</v>
      </c>
      <c r="T4025" s="15">
        <f t="shared" si="255"/>
        <v>42453.957905092597</v>
      </c>
    </row>
    <row r="4026" spans="1:20" ht="43.5" hidden="1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252"/>
        <v>1</v>
      </c>
      <c r="P4026">
        <f t="shared" si="253"/>
        <v>10</v>
      </c>
      <c r="Q4026" s="12" t="s">
        <v>8315</v>
      </c>
      <c r="R4026" t="s">
        <v>8316</v>
      </c>
      <c r="S4026" s="15">
        <f t="shared" si="254"/>
        <v>42217.670104166667</v>
      </c>
      <c r="T4026" s="15">
        <f t="shared" si="255"/>
        <v>42247.670104166667</v>
      </c>
    </row>
    <row r="4027" spans="1:20" ht="58" hidden="1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252"/>
        <v>5</v>
      </c>
      <c r="P4027">
        <f t="shared" si="253"/>
        <v>62.5</v>
      </c>
      <c r="Q4027" s="12" t="s">
        <v>8315</v>
      </c>
      <c r="R4027" t="s">
        <v>8316</v>
      </c>
      <c r="S4027" s="15">
        <f t="shared" si="254"/>
        <v>42151.237685185188</v>
      </c>
      <c r="T4027" s="15">
        <f t="shared" si="255"/>
        <v>42211.237685185188</v>
      </c>
    </row>
    <row r="4028" spans="1:20" ht="43.5" hidden="1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52"/>
        <v>0</v>
      </c>
      <c r="P4028">
        <f t="shared" si="253"/>
        <v>0</v>
      </c>
      <c r="Q4028" s="12" t="s">
        <v>8315</v>
      </c>
      <c r="R4028" t="s">
        <v>8316</v>
      </c>
      <c r="S4028" s="15">
        <f t="shared" si="254"/>
        <v>42282.655543981484</v>
      </c>
      <c r="T4028" s="15">
        <f t="shared" si="255"/>
        <v>42342.697210648148</v>
      </c>
    </row>
    <row r="4029" spans="1:20" ht="58" hidden="1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252"/>
        <v>7</v>
      </c>
      <c r="P4029">
        <f t="shared" si="253"/>
        <v>30.71</v>
      </c>
      <c r="Q4029" s="12" t="s">
        <v>8315</v>
      </c>
      <c r="R4029" t="s">
        <v>8316</v>
      </c>
      <c r="S4029" s="15">
        <f t="shared" si="254"/>
        <v>42768.97084490741</v>
      </c>
      <c r="T4029" s="15">
        <f t="shared" si="255"/>
        <v>42789.041666666672</v>
      </c>
    </row>
    <row r="4030" spans="1:20" ht="43.5" hidden="1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252"/>
        <v>28</v>
      </c>
      <c r="P4030">
        <f t="shared" si="253"/>
        <v>51</v>
      </c>
      <c r="Q4030" s="12" t="s">
        <v>8315</v>
      </c>
      <c r="R4030" t="s">
        <v>8316</v>
      </c>
      <c r="S4030" s="15">
        <f t="shared" si="254"/>
        <v>41765.938657407409</v>
      </c>
      <c r="T4030" s="15">
        <f t="shared" si="255"/>
        <v>41795.938657407409</v>
      </c>
    </row>
    <row r="4031" spans="1:20" ht="43.5" hidden="1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52"/>
        <v>0</v>
      </c>
      <c r="P4031">
        <f t="shared" si="253"/>
        <v>0</v>
      </c>
      <c r="Q4031" s="12" t="s">
        <v>8315</v>
      </c>
      <c r="R4031" t="s">
        <v>8316</v>
      </c>
      <c r="S4031" s="15">
        <f t="shared" si="254"/>
        <v>42322.025115740747</v>
      </c>
      <c r="T4031" s="15">
        <f t="shared" si="255"/>
        <v>42352.025115740747</v>
      </c>
    </row>
    <row r="4032" spans="1:20" ht="58" hidden="1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252"/>
        <v>16</v>
      </c>
      <c r="P4032">
        <f t="shared" si="253"/>
        <v>66.67</v>
      </c>
      <c r="Q4032" s="12" t="s">
        <v>8315</v>
      </c>
      <c r="R4032" t="s">
        <v>8316</v>
      </c>
      <c r="S4032" s="15">
        <f t="shared" si="254"/>
        <v>42374.655081018514</v>
      </c>
      <c r="T4032" s="15">
        <f t="shared" si="255"/>
        <v>42403.784027777772</v>
      </c>
    </row>
    <row r="4033" spans="1:20" ht="58" hidden="1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52"/>
        <v>0</v>
      </c>
      <c r="P4033">
        <f t="shared" si="253"/>
        <v>0</v>
      </c>
      <c r="Q4033" s="12" t="s">
        <v>8315</v>
      </c>
      <c r="R4033" t="s">
        <v>8316</v>
      </c>
      <c r="S4033" s="15">
        <f t="shared" si="254"/>
        <v>41941.585231481484</v>
      </c>
      <c r="T4033" s="15">
        <f t="shared" si="255"/>
        <v>41991.626898148148</v>
      </c>
    </row>
    <row r="4034" spans="1:20" ht="43.5" hidden="1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256">ROUND(E4034/D4034*100, 0)</f>
        <v>7</v>
      </c>
      <c r="P4034">
        <f t="shared" si="253"/>
        <v>59</v>
      </c>
      <c r="Q4034" s="12" t="s">
        <v>8315</v>
      </c>
      <c r="R4034" t="s">
        <v>8316</v>
      </c>
      <c r="S4034" s="15">
        <f t="shared" si="254"/>
        <v>42293.809212962966</v>
      </c>
      <c r="T4034" s="15">
        <f t="shared" si="255"/>
        <v>42353.85087962963</v>
      </c>
    </row>
    <row r="4035" spans="1:20" ht="43.5" hidden="1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256"/>
        <v>26</v>
      </c>
      <c r="P4035">
        <f t="shared" ref="P4035:P4098" si="257">IFERROR(ROUND(E4035/L4035, 2),0)</f>
        <v>65.34</v>
      </c>
      <c r="Q4035" s="12" t="s">
        <v>8315</v>
      </c>
      <c r="R4035" t="s">
        <v>8316</v>
      </c>
      <c r="S4035" s="15">
        <f t="shared" ref="S4035:S4098" si="258">(((J4035/60)/60)/24)+DATE(1970,1,1)</f>
        <v>42614.268796296295</v>
      </c>
      <c r="T4035" s="15">
        <f t="shared" ref="T4035:T4098" si="259">(((I4035/60)/60)/24)+DATE(1970,1,1)</f>
        <v>42645.375</v>
      </c>
    </row>
    <row r="4036" spans="1:20" ht="43.5" hidden="1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256"/>
        <v>1</v>
      </c>
      <c r="P4036">
        <f t="shared" si="257"/>
        <v>100</v>
      </c>
      <c r="Q4036" s="12" t="s">
        <v>8315</v>
      </c>
      <c r="R4036" t="s">
        <v>8316</v>
      </c>
      <c r="S4036" s="15">
        <f t="shared" si="258"/>
        <v>42067.947337962964</v>
      </c>
      <c r="T4036" s="15">
        <f t="shared" si="259"/>
        <v>42097.905671296292</v>
      </c>
    </row>
    <row r="4037" spans="1:20" ht="29" hidden="1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256"/>
        <v>37</v>
      </c>
      <c r="P4037">
        <f t="shared" si="257"/>
        <v>147.4</v>
      </c>
      <c r="Q4037" s="12" t="s">
        <v>8315</v>
      </c>
      <c r="R4037" t="s">
        <v>8316</v>
      </c>
      <c r="S4037" s="15">
        <f t="shared" si="258"/>
        <v>41903.882951388885</v>
      </c>
      <c r="T4037" s="15">
        <f t="shared" si="259"/>
        <v>41933.882951388885</v>
      </c>
    </row>
    <row r="4038" spans="1:20" ht="43.5" hidden="1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256"/>
        <v>47</v>
      </c>
      <c r="P4038">
        <f t="shared" si="257"/>
        <v>166.06</v>
      </c>
      <c r="Q4038" s="12" t="s">
        <v>8315</v>
      </c>
      <c r="R4038" t="s">
        <v>8316</v>
      </c>
      <c r="S4038" s="15">
        <f t="shared" si="258"/>
        <v>41804.937083333331</v>
      </c>
      <c r="T4038" s="15">
        <f t="shared" si="259"/>
        <v>41821.9375</v>
      </c>
    </row>
    <row r="4039" spans="1:20" ht="58" hidden="1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256"/>
        <v>11</v>
      </c>
      <c r="P4039">
        <f t="shared" si="257"/>
        <v>40</v>
      </c>
      <c r="Q4039" s="12" t="s">
        <v>8315</v>
      </c>
      <c r="R4039" t="s">
        <v>8316</v>
      </c>
      <c r="S4039" s="15">
        <f t="shared" si="258"/>
        <v>42497.070775462969</v>
      </c>
      <c r="T4039" s="15">
        <f t="shared" si="259"/>
        <v>42514.600694444445</v>
      </c>
    </row>
    <row r="4040" spans="1:20" ht="43.5" hidden="1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256"/>
        <v>12</v>
      </c>
      <c r="P4040">
        <f t="shared" si="257"/>
        <v>75.25</v>
      </c>
      <c r="Q4040" s="12" t="s">
        <v>8315</v>
      </c>
      <c r="R4040" t="s">
        <v>8316</v>
      </c>
      <c r="S4040" s="15">
        <f t="shared" si="258"/>
        <v>41869.798726851855</v>
      </c>
      <c r="T4040" s="15">
        <f t="shared" si="259"/>
        <v>41929.798726851855</v>
      </c>
    </row>
    <row r="4041" spans="1:20" ht="43.5" hidden="1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256"/>
        <v>60</v>
      </c>
      <c r="P4041">
        <f t="shared" si="257"/>
        <v>60</v>
      </c>
      <c r="Q4041" s="12" t="s">
        <v>8315</v>
      </c>
      <c r="R4041" t="s">
        <v>8316</v>
      </c>
      <c r="S4041" s="15">
        <f t="shared" si="258"/>
        <v>42305.670914351853</v>
      </c>
      <c r="T4041" s="15">
        <f t="shared" si="259"/>
        <v>42339.249305555553</v>
      </c>
    </row>
    <row r="4042" spans="1:20" ht="43.5" hidden="1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256"/>
        <v>31</v>
      </c>
      <c r="P4042">
        <f t="shared" si="257"/>
        <v>1250</v>
      </c>
      <c r="Q4042" s="12" t="s">
        <v>8315</v>
      </c>
      <c r="R4042" t="s">
        <v>8316</v>
      </c>
      <c r="S4042" s="15">
        <f t="shared" si="258"/>
        <v>42144.231527777782</v>
      </c>
      <c r="T4042" s="15">
        <f t="shared" si="259"/>
        <v>42203.125</v>
      </c>
    </row>
    <row r="4043" spans="1:20" ht="29" hidden="1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256"/>
        <v>0</v>
      </c>
      <c r="P4043">
        <f t="shared" si="257"/>
        <v>10.5</v>
      </c>
      <c r="Q4043" s="12" t="s">
        <v>8315</v>
      </c>
      <c r="R4043" t="s">
        <v>8316</v>
      </c>
      <c r="S4043" s="15">
        <f t="shared" si="258"/>
        <v>42559.474004629628</v>
      </c>
      <c r="T4043" s="15">
        <f t="shared" si="259"/>
        <v>42619.474004629628</v>
      </c>
    </row>
    <row r="4044" spans="1:20" ht="43.5" hidden="1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256"/>
        <v>0</v>
      </c>
      <c r="P4044">
        <f t="shared" si="257"/>
        <v>7</v>
      </c>
      <c r="Q4044" s="12" t="s">
        <v>8315</v>
      </c>
      <c r="R4044" t="s">
        <v>8316</v>
      </c>
      <c r="S4044" s="15">
        <f t="shared" si="258"/>
        <v>41995.084074074075</v>
      </c>
      <c r="T4044" s="15">
        <f t="shared" si="259"/>
        <v>42024.802777777775</v>
      </c>
    </row>
    <row r="4045" spans="1:20" ht="43.5" hidden="1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256"/>
        <v>0</v>
      </c>
      <c r="P4045">
        <f t="shared" si="257"/>
        <v>0</v>
      </c>
      <c r="Q4045" s="12" t="s">
        <v>8315</v>
      </c>
      <c r="R4045" t="s">
        <v>8316</v>
      </c>
      <c r="S4045" s="15">
        <f t="shared" si="258"/>
        <v>41948.957465277781</v>
      </c>
      <c r="T4045" s="15">
        <f t="shared" si="259"/>
        <v>41963.957465277781</v>
      </c>
    </row>
    <row r="4046" spans="1:20" ht="43.5" hidden="1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256"/>
        <v>38</v>
      </c>
      <c r="P4046">
        <f t="shared" si="257"/>
        <v>56.25</v>
      </c>
      <c r="Q4046" s="12" t="s">
        <v>8315</v>
      </c>
      <c r="R4046" t="s">
        <v>8316</v>
      </c>
      <c r="S4046" s="15">
        <f t="shared" si="258"/>
        <v>42074.219699074078</v>
      </c>
      <c r="T4046" s="15">
        <f t="shared" si="259"/>
        <v>42104.208333333328</v>
      </c>
    </row>
    <row r="4047" spans="1:20" ht="58" hidden="1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256"/>
        <v>0</v>
      </c>
      <c r="P4047">
        <f t="shared" si="257"/>
        <v>1</v>
      </c>
      <c r="Q4047" s="12" t="s">
        <v>8315</v>
      </c>
      <c r="R4047" t="s">
        <v>8316</v>
      </c>
      <c r="S4047" s="15">
        <f t="shared" si="258"/>
        <v>41842.201261574075</v>
      </c>
      <c r="T4047" s="15">
        <f t="shared" si="259"/>
        <v>41872.201261574075</v>
      </c>
    </row>
    <row r="4048" spans="1:20" ht="58" hidden="1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256"/>
        <v>8</v>
      </c>
      <c r="P4048">
        <f t="shared" si="257"/>
        <v>38.33</v>
      </c>
      <c r="Q4048" s="12" t="s">
        <v>8315</v>
      </c>
      <c r="R4048" t="s">
        <v>8316</v>
      </c>
      <c r="S4048" s="15">
        <f t="shared" si="258"/>
        <v>41904.650578703702</v>
      </c>
      <c r="T4048" s="15">
        <f t="shared" si="259"/>
        <v>41934.650578703702</v>
      </c>
    </row>
    <row r="4049" spans="1:20" ht="43.5" hidden="1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256"/>
        <v>2</v>
      </c>
      <c r="P4049">
        <f t="shared" si="257"/>
        <v>27.5</v>
      </c>
      <c r="Q4049" s="12" t="s">
        <v>8315</v>
      </c>
      <c r="R4049" t="s">
        <v>8316</v>
      </c>
      <c r="S4049" s="15">
        <f t="shared" si="258"/>
        <v>41991.022488425922</v>
      </c>
      <c r="T4049" s="15">
        <f t="shared" si="259"/>
        <v>42015.041666666672</v>
      </c>
    </row>
    <row r="4050" spans="1:20" ht="58" hidden="1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256"/>
        <v>18</v>
      </c>
      <c r="P4050">
        <f t="shared" si="257"/>
        <v>32.979999999999997</v>
      </c>
      <c r="Q4050" s="12" t="s">
        <v>8315</v>
      </c>
      <c r="R4050" t="s">
        <v>8316</v>
      </c>
      <c r="S4050" s="15">
        <f t="shared" si="258"/>
        <v>42436.509108796294</v>
      </c>
      <c r="T4050" s="15">
        <f t="shared" si="259"/>
        <v>42471.467442129629</v>
      </c>
    </row>
    <row r="4051" spans="1:20" ht="43.5" hidden="1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256"/>
        <v>0</v>
      </c>
      <c r="P4051">
        <f t="shared" si="257"/>
        <v>16</v>
      </c>
      <c r="Q4051" s="12" t="s">
        <v>8315</v>
      </c>
      <c r="R4051" t="s">
        <v>8316</v>
      </c>
      <c r="S4051" s="15">
        <f t="shared" si="258"/>
        <v>42169.958506944444</v>
      </c>
      <c r="T4051" s="15">
        <f t="shared" si="259"/>
        <v>42199.958506944444</v>
      </c>
    </row>
    <row r="4052" spans="1:20" ht="58" hidden="1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256"/>
        <v>0</v>
      </c>
      <c r="P4052">
        <f t="shared" si="257"/>
        <v>1</v>
      </c>
      <c r="Q4052" s="12" t="s">
        <v>8315</v>
      </c>
      <c r="R4052" t="s">
        <v>8316</v>
      </c>
      <c r="S4052" s="15">
        <f t="shared" si="258"/>
        <v>41905.636469907404</v>
      </c>
      <c r="T4052" s="15">
        <f t="shared" si="259"/>
        <v>41935.636469907404</v>
      </c>
    </row>
    <row r="4053" spans="1:20" ht="43.5" hidden="1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56"/>
        <v>0</v>
      </c>
      <c r="P4053">
        <f t="shared" si="257"/>
        <v>0</v>
      </c>
      <c r="Q4053" s="12" t="s">
        <v>8315</v>
      </c>
      <c r="R4053" t="s">
        <v>8316</v>
      </c>
      <c r="S4053" s="15">
        <f t="shared" si="258"/>
        <v>41761.810150462967</v>
      </c>
      <c r="T4053" s="15">
        <f t="shared" si="259"/>
        <v>41768.286805555559</v>
      </c>
    </row>
    <row r="4054" spans="1:20" ht="58" hidden="1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256"/>
        <v>38</v>
      </c>
      <c r="P4054">
        <f t="shared" si="257"/>
        <v>86.62</v>
      </c>
      <c r="Q4054" s="12" t="s">
        <v>8315</v>
      </c>
      <c r="R4054" t="s">
        <v>8316</v>
      </c>
      <c r="S4054" s="15">
        <f t="shared" si="258"/>
        <v>41865.878657407404</v>
      </c>
      <c r="T4054" s="15">
        <f t="shared" si="259"/>
        <v>41925.878657407404</v>
      </c>
    </row>
    <row r="4055" spans="1:20" ht="43.5" hidden="1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256"/>
        <v>22</v>
      </c>
      <c r="P4055">
        <f t="shared" si="257"/>
        <v>55</v>
      </c>
      <c r="Q4055" s="12" t="s">
        <v>8315</v>
      </c>
      <c r="R4055" t="s">
        <v>8316</v>
      </c>
      <c r="S4055" s="15">
        <f t="shared" si="258"/>
        <v>41928.690138888887</v>
      </c>
      <c r="T4055" s="15">
        <f t="shared" si="259"/>
        <v>41958.833333333328</v>
      </c>
    </row>
    <row r="4056" spans="1:20" ht="43.5" hidden="1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256"/>
        <v>0</v>
      </c>
      <c r="P4056">
        <f t="shared" si="257"/>
        <v>0</v>
      </c>
      <c r="Q4056" s="12" t="s">
        <v>8315</v>
      </c>
      <c r="R4056" t="s">
        <v>8316</v>
      </c>
      <c r="S4056" s="15">
        <f t="shared" si="258"/>
        <v>42613.841261574074</v>
      </c>
      <c r="T4056" s="15">
        <f t="shared" si="259"/>
        <v>42644.166666666672</v>
      </c>
    </row>
    <row r="4057" spans="1:20" ht="43.5" hidden="1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256"/>
        <v>18</v>
      </c>
      <c r="P4057">
        <f t="shared" si="257"/>
        <v>41.95</v>
      </c>
      <c r="Q4057" s="12" t="s">
        <v>8315</v>
      </c>
      <c r="R4057" t="s">
        <v>8316</v>
      </c>
      <c r="S4057" s="15">
        <f t="shared" si="258"/>
        <v>41779.648506944446</v>
      </c>
      <c r="T4057" s="15">
        <f t="shared" si="259"/>
        <v>41809.648506944446</v>
      </c>
    </row>
    <row r="4058" spans="1:20" ht="43.5" hidden="1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256"/>
        <v>53</v>
      </c>
      <c r="P4058">
        <f t="shared" si="257"/>
        <v>88.33</v>
      </c>
      <c r="Q4058" s="12" t="s">
        <v>8315</v>
      </c>
      <c r="R4058" t="s">
        <v>8316</v>
      </c>
      <c r="S4058" s="15">
        <f t="shared" si="258"/>
        <v>42534.933321759265</v>
      </c>
      <c r="T4058" s="15">
        <f t="shared" si="259"/>
        <v>42554.832638888889</v>
      </c>
    </row>
    <row r="4059" spans="1:20" ht="58" hidden="1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256"/>
        <v>22</v>
      </c>
      <c r="P4059">
        <f t="shared" si="257"/>
        <v>129.16999999999999</v>
      </c>
      <c r="Q4059" s="12" t="s">
        <v>8315</v>
      </c>
      <c r="R4059" t="s">
        <v>8316</v>
      </c>
      <c r="S4059" s="15">
        <f t="shared" si="258"/>
        <v>42310.968518518523</v>
      </c>
      <c r="T4059" s="15">
        <f t="shared" si="259"/>
        <v>42333.958333333328</v>
      </c>
    </row>
    <row r="4060" spans="1:20" ht="43.5" hidden="1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256"/>
        <v>3</v>
      </c>
      <c r="P4060">
        <f t="shared" si="257"/>
        <v>23.75</v>
      </c>
      <c r="Q4060" s="12" t="s">
        <v>8315</v>
      </c>
      <c r="R4060" t="s">
        <v>8316</v>
      </c>
      <c r="S4060" s="15">
        <f t="shared" si="258"/>
        <v>42446.060694444444</v>
      </c>
      <c r="T4060" s="15">
        <f t="shared" si="259"/>
        <v>42461.165972222225</v>
      </c>
    </row>
    <row r="4061" spans="1:20" ht="43.5" hidden="1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256"/>
        <v>3</v>
      </c>
      <c r="P4061">
        <f t="shared" si="257"/>
        <v>35.71</v>
      </c>
      <c r="Q4061" s="12" t="s">
        <v>8315</v>
      </c>
      <c r="R4061" t="s">
        <v>8316</v>
      </c>
      <c r="S4061" s="15">
        <f t="shared" si="258"/>
        <v>41866.640648148146</v>
      </c>
      <c r="T4061" s="15">
        <f t="shared" si="259"/>
        <v>41898.125</v>
      </c>
    </row>
    <row r="4062" spans="1:20" ht="58" hidden="1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256"/>
        <v>3</v>
      </c>
      <c r="P4062">
        <f t="shared" si="257"/>
        <v>57</v>
      </c>
      <c r="Q4062" s="12" t="s">
        <v>8315</v>
      </c>
      <c r="R4062" t="s">
        <v>8316</v>
      </c>
      <c r="S4062" s="15">
        <f t="shared" si="258"/>
        <v>41779.695092592592</v>
      </c>
      <c r="T4062" s="15">
        <f t="shared" si="259"/>
        <v>41813.666666666664</v>
      </c>
    </row>
    <row r="4063" spans="1:20" ht="43.5" hidden="1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56"/>
        <v>0</v>
      </c>
      <c r="P4063">
        <f t="shared" si="257"/>
        <v>0</v>
      </c>
      <c r="Q4063" s="12" t="s">
        <v>8315</v>
      </c>
      <c r="R4063" t="s">
        <v>8316</v>
      </c>
      <c r="S4063" s="15">
        <f t="shared" si="258"/>
        <v>42421.141469907408</v>
      </c>
      <c r="T4063" s="15">
        <f t="shared" si="259"/>
        <v>42481.099803240737</v>
      </c>
    </row>
    <row r="4064" spans="1:20" ht="43.5" hidden="1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256"/>
        <v>2</v>
      </c>
      <c r="P4064">
        <f t="shared" si="257"/>
        <v>163.33000000000001</v>
      </c>
      <c r="Q4064" s="12" t="s">
        <v>8315</v>
      </c>
      <c r="R4064" t="s">
        <v>8316</v>
      </c>
      <c r="S4064" s="15">
        <f t="shared" si="258"/>
        <v>42523.739212962959</v>
      </c>
      <c r="T4064" s="15">
        <f t="shared" si="259"/>
        <v>42553.739212962959</v>
      </c>
    </row>
    <row r="4065" spans="1:20" ht="43.5" hidden="1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256"/>
        <v>1</v>
      </c>
      <c r="P4065">
        <f t="shared" si="257"/>
        <v>15</v>
      </c>
      <c r="Q4065" s="12" t="s">
        <v>8315</v>
      </c>
      <c r="R4065" t="s">
        <v>8316</v>
      </c>
      <c r="S4065" s="15">
        <f t="shared" si="258"/>
        <v>41787.681527777779</v>
      </c>
      <c r="T4065" s="15">
        <f t="shared" si="259"/>
        <v>41817.681527777779</v>
      </c>
    </row>
    <row r="4066" spans="1:20" ht="43.5" hidden="1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256"/>
        <v>19</v>
      </c>
      <c r="P4066">
        <f t="shared" si="257"/>
        <v>64.17</v>
      </c>
      <c r="Q4066" s="12" t="s">
        <v>8315</v>
      </c>
      <c r="R4066" t="s">
        <v>8316</v>
      </c>
      <c r="S4066" s="15">
        <f t="shared" si="258"/>
        <v>42093.588263888887</v>
      </c>
      <c r="T4066" s="15">
        <f t="shared" si="259"/>
        <v>42123.588263888887</v>
      </c>
    </row>
    <row r="4067" spans="1:20" ht="29" hidden="1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256"/>
        <v>1</v>
      </c>
      <c r="P4067">
        <f t="shared" si="257"/>
        <v>6.75</v>
      </c>
      <c r="Q4067" s="12" t="s">
        <v>8315</v>
      </c>
      <c r="R4067" t="s">
        <v>8316</v>
      </c>
      <c r="S4067" s="15">
        <f t="shared" si="258"/>
        <v>41833.951516203706</v>
      </c>
      <c r="T4067" s="15">
        <f t="shared" si="259"/>
        <v>41863.951516203706</v>
      </c>
    </row>
    <row r="4068" spans="1:20" ht="58" hidden="1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256"/>
        <v>0</v>
      </c>
      <c r="P4068">
        <f t="shared" si="257"/>
        <v>25</v>
      </c>
      <c r="Q4068" s="12" t="s">
        <v>8315</v>
      </c>
      <c r="R4068" t="s">
        <v>8316</v>
      </c>
      <c r="S4068" s="15">
        <f t="shared" si="258"/>
        <v>42479.039212962962</v>
      </c>
      <c r="T4068" s="15">
        <f t="shared" si="259"/>
        <v>42509.039212962962</v>
      </c>
    </row>
    <row r="4069" spans="1:20" ht="43.5" hidden="1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256"/>
        <v>61</v>
      </c>
      <c r="P4069">
        <f t="shared" si="257"/>
        <v>179.12</v>
      </c>
      <c r="Q4069" s="12" t="s">
        <v>8315</v>
      </c>
      <c r="R4069" t="s">
        <v>8316</v>
      </c>
      <c r="S4069" s="15">
        <f t="shared" si="258"/>
        <v>42235.117476851854</v>
      </c>
      <c r="T4069" s="15">
        <f t="shared" si="259"/>
        <v>42275.117476851854</v>
      </c>
    </row>
    <row r="4070" spans="1:20" ht="43.5" hidden="1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256"/>
        <v>1</v>
      </c>
      <c r="P4070">
        <f t="shared" si="257"/>
        <v>34.950000000000003</v>
      </c>
      <c r="Q4070" s="12" t="s">
        <v>8315</v>
      </c>
      <c r="R4070" t="s">
        <v>8316</v>
      </c>
      <c r="S4070" s="15">
        <f t="shared" si="258"/>
        <v>42718.963599537034</v>
      </c>
      <c r="T4070" s="15">
        <f t="shared" si="259"/>
        <v>42748.961805555555</v>
      </c>
    </row>
    <row r="4071" spans="1:20" ht="43.5" hidden="1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256"/>
        <v>34</v>
      </c>
      <c r="P4071">
        <f t="shared" si="257"/>
        <v>33.08</v>
      </c>
      <c r="Q4071" s="12" t="s">
        <v>8315</v>
      </c>
      <c r="R4071" t="s">
        <v>8316</v>
      </c>
      <c r="S4071" s="15">
        <f t="shared" si="258"/>
        <v>42022.661527777775</v>
      </c>
      <c r="T4071" s="15">
        <f t="shared" si="259"/>
        <v>42063.5</v>
      </c>
    </row>
    <row r="4072" spans="1:20" ht="43.5" hidden="1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256"/>
        <v>17</v>
      </c>
      <c r="P4072">
        <f t="shared" si="257"/>
        <v>27.5</v>
      </c>
      <c r="Q4072" s="12" t="s">
        <v>8315</v>
      </c>
      <c r="R4072" t="s">
        <v>8316</v>
      </c>
      <c r="S4072" s="15">
        <f t="shared" si="258"/>
        <v>42031.666898148149</v>
      </c>
      <c r="T4072" s="15">
        <f t="shared" si="259"/>
        <v>42064.125</v>
      </c>
    </row>
    <row r="4073" spans="1:20" ht="58" hidden="1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256"/>
        <v>0</v>
      </c>
      <c r="P4073">
        <f t="shared" si="257"/>
        <v>0</v>
      </c>
      <c r="Q4073" s="12" t="s">
        <v>8315</v>
      </c>
      <c r="R4073" t="s">
        <v>8316</v>
      </c>
      <c r="S4073" s="15">
        <f t="shared" si="258"/>
        <v>42700.804756944446</v>
      </c>
      <c r="T4073" s="15">
        <f t="shared" si="259"/>
        <v>42730.804756944446</v>
      </c>
    </row>
    <row r="4074" spans="1:20" ht="58" hidden="1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256"/>
        <v>0</v>
      </c>
      <c r="P4074">
        <f t="shared" si="257"/>
        <v>2</v>
      </c>
      <c r="Q4074" s="12" t="s">
        <v>8315</v>
      </c>
      <c r="R4074" t="s">
        <v>8316</v>
      </c>
      <c r="S4074" s="15">
        <f t="shared" si="258"/>
        <v>41812.77443287037</v>
      </c>
      <c r="T4074" s="15">
        <f t="shared" si="259"/>
        <v>41872.77443287037</v>
      </c>
    </row>
    <row r="4075" spans="1:20" ht="43.5" hidden="1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256"/>
        <v>1</v>
      </c>
      <c r="P4075">
        <f t="shared" si="257"/>
        <v>18.5</v>
      </c>
      <c r="Q4075" s="12" t="s">
        <v>8315</v>
      </c>
      <c r="R4075" t="s">
        <v>8316</v>
      </c>
      <c r="S4075" s="15">
        <f t="shared" si="258"/>
        <v>42078.34520833334</v>
      </c>
      <c r="T4075" s="15">
        <f t="shared" si="259"/>
        <v>42133.166666666672</v>
      </c>
    </row>
    <row r="4076" spans="1:20" ht="43.5" hidden="1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256"/>
        <v>27</v>
      </c>
      <c r="P4076">
        <f t="shared" si="257"/>
        <v>35</v>
      </c>
      <c r="Q4076" s="12" t="s">
        <v>8315</v>
      </c>
      <c r="R4076" t="s">
        <v>8316</v>
      </c>
      <c r="S4076" s="15">
        <f t="shared" si="258"/>
        <v>42283.552951388891</v>
      </c>
      <c r="T4076" s="15">
        <f t="shared" si="259"/>
        <v>42313.594618055555</v>
      </c>
    </row>
    <row r="4077" spans="1:20" ht="43.5" hidden="1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256"/>
        <v>29</v>
      </c>
      <c r="P4077">
        <f t="shared" si="257"/>
        <v>44.31</v>
      </c>
      <c r="Q4077" s="12" t="s">
        <v>8315</v>
      </c>
      <c r="R4077" t="s">
        <v>8316</v>
      </c>
      <c r="S4077" s="15">
        <f t="shared" si="258"/>
        <v>41779.045937499999</v>
      </c>
      <c r="T4077" s="15">
        <f t="shared" si="259"/>
        <v>41820.727777777778</v>
      </c>
    </row>
    <row r="4078" spans="1:20" ht="43.5" hidden="1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56"/>
        <v>0</v>
      </c>
      <c r="P4078">
        <f t="shared" si="257"/>
        <v>0</v>
      </c>
      <c r="Q4078" s="12" t="s">
        <v>8315</v>
      </c>
      <c r="R4078" t="s">
        <v>8316</v>
      </c>
      <c r="S4078" s="15">
        <f t="shared" si="258"/>
        <v>41905.795706018522</v>
      </c>
      <c r="T4078" s="15">
        <f t="shared" si="259"/>
        <v>41933.82708333333</v>
      </c>
    </row>
    <row r="4079" spans="1:20" ht="43.5" hidden="1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256"/>
        <v>9</v>
      </c>
      <c r="P4079">
        <f t="shared" si="257"/>
        <v>222.5</v>
      </c>
      <c r="Q4079" s="12" t="s">
        <v>8315</v>
      </c>
      <c r="R4079" t="s">
        <v>8316</v>
      </c>
      <c r="S4079" s="15">
        <f t="shared" si="258"/>
        <v>42695.7105787037</v>
      </c>
      <c r="T4079" s="15">
        <f t="shared" si="259"/>
        <v>42725.7105787037</v>
      </c>
    </row>
    <row r="4080" spans="1:20" ht="43.5" hidden="1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56"/>
        <v>0</v>
      </c>
      <c r="P4080">
        <f t="shared" si="257"/>
        <v>0</v>
      </c>
      <c r="Q4080" s="12" t="s">
        <v>8315</v>
      </c>
      <c r="R4080" t="s">
        <v>8316</v>
      </c>
      <c r="S4080" s="15">
        <f t="shared" si="258"/>
        <v>42732.787523148145</v>
      </c>
      <c r="T4080" s="15">
        <f t="shared" si="259"/>
        <v>42762.787523148145</v>
      </c>
    </row>
    <row r="4081" spans="1:20" ht="43.5" hidden="1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256"/>
        <v>0</v>
      </c>
      <c r="P4081">
        <f t="shared" si="257"/>
        <v>5</v>
      </c>
      <c r="Q4081" s="12" t="s">
        <v>8315</v>
      </c>
      <c r="R4081" t="s">
        <v>8316</v>
      </c>
      <c r="S4081" s="15">
        <f t="shared" si="258"/>
        <v>42510.938900462963</v>
      </c>
      <c r="T4081" s="15">
        <f t="shared" si="259"/>
        <v>42540.938900462963</v>
      </c>
    </row>
    <row r="4082" spans="1:20" ht="43.5" hidden="1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6"/>
        <v>0</v>
      </c>
      <c r="P4082">
        <f t="shared" si="257"/>
        <v>0</v>
      </c>
      <c r="Q4082" s="12" t="s">
        <v>8315</v>
      </c>
      <c r="R4082" t="s">
        <v>8316</v>
      </c>
      <c r="S4082" s="15">
        <f t="shared" si="258"/>
        <v>42511.698101851856</v>
      </c>
      <c r="T4082" s="15">
        <f t="shared" si="259"/>
        <v>42535.787500000006</v>
      </c>
    </row>
    <row r="4083" spans="1:20" ht="43.5" hidden="1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256"/>
        <v>16</v>
      </c>
      <c r="P4083">
        <f t="shared" si="257"/>
        <v>29.17</v>
      </c>
      <c r="Q4083" s="12" t="s">
        <v>8315</v>
      </c>
      <c r="R4083" t="s">
        <v>8316</v>
      </c>
      <c r="S4083" s="15">
        <f t="shared" si="258"/>
        <v>42041.581307870365</v>
      </c>
      <c r="T4083" s="15">
        <f t="shared" si="259"/>
        <v>42071.539641203708</v>
      </c>
    </row>
    <row r="4084" spans="1:20" ht="43.5" hidden="1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256"/>
        <v>2</v>
      </c>
      <c r="P4084">
        <f t="shared" si="257"/>
        <v>1.5</v>
      </c>
      <c r="Q4084" s="12" t="s">
        <v>8315</v>
      </c>
      <c r="R4084" t="s">
        <v>8316</v>
      </c>
      <c r="S4084" s="15">
        <f t="shared" si="258"/>
        <v>42307.189270833333</v>
      </c>
      <c r="T4084" s="15">
        <f t="shared" si="259"/>
        <v>42322.958333333328</v>
      </c>
    </row>
    <row r="4085" spans="1:20" ht="43.5" hidden="1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256"/>
        <v>22</v>
      </c>
      <c r="P4085">
        <f t="shared" si="257"/>
        <v>126.5</v>
      </c>
      <c r="Q4085" s="12" t="s">
        <v>8315</v>
      </c>
      <c r="R4085" t="s">
        <v>8316</v>
      </c>
      <c r="S4085" s="15">
        <f t="shared" si="258"/>
        <v>42353.761759259258</v>
      </c>
      <c r="T4085" s="15">
        <f t="shared" si="259"/>
        <v>42383.761759259258</v>
      </c>
    </row>
    <row r="4086" spans="1:20" ht="58" hidden="1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256"/>
        <v>0</v>
      </c>
      <c r="P4086">
        <f t="shared" si="257"/>
        <v>10</v>
      </c>
      <c r="Q4086" s="12" t="s">
        <v>8315</v>
      </c>
      <c r="R4086" t="s">
        <v>8316</v>
      </c>
      <c r="S4086" s="15">
        <f t="shared" si="258"/>
        <v>42622.436412037037</v>
      </c>
      <c r="T4086" s="15">
        <f t="shared" si="259"/>
        <v>42652.436412037037</v>
      </c>
    </row>
    <row r="4087" spans="1:20" ht="43.5" hidden="1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256"/>
        <v>0</v>
      </c>
      <c r="P4087">
        <f t="shared" si="257"/>
        <v>10</v>
      </c>
      <c r="Q4087" s="12" t="s">
        <v>8315</v>
      </c>
      <c r="R4087" t="s">
        <v>8316</v>
      </c>
      <c r="S4087" s="15">
        <f t="shared" si="258"/>
        <v>42058.603877314818</v>
      </c>
      <c r="T4087" s="15">
        <f t="shared" si="259"/>
        <v>42087.165972222225</v>
      </c>
    </row>
    <row r="4088" spans="1:20" ht="43.5" hidden="1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256"/>
        <v>5</v>
      </c>
      <c r="P4088">
        <f t="shared" si="257"/>
        <v>9.4</v>
      </c>
      <c r="Q4088" s="12" t="s">
        <v>8315</v>
      </c>
      <c r="R4088" t="s">
        <v>8316</v>
      </c>
      <c r="S4088" s="15">
        <f t="shared" si="258"/>
        <v>42304.940960648149</v>
      </c>
      <c r="T4088" s="15">
        <f t="shared" si="259"/>
        <v>42329.166666666672</v>
      </c>
    </row>
    <row r="4089" spans="1:20" hidden="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56"/>
        <v>0</v>
      </c>
      <c r="P4089">
        <f t="shared" si="257"/>
        <v>0</v>
      </c>
      <c r="Q4089" s="12" t="s">
        <v>8315</v>
      </c>
      <c r="R4089" t="s">
        <v>8316</v>
      </c>
      <c r="S4089" s="15">
        <f t="shared" si="258"/>
        <v>42538.742893518516</v>
      </c>
      <c r="T4089" s="15">
        <f t="shared" si="259"/>
        <v>42568.742893518516</v>
      </c>
    </row>
    <row r="4090" spans="1:20" ht="43.5" hidden="1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256"/>
        <v>11</v>
      </c>
      <c r="P4090">
        <f t="shared" si="257"/>
        <v>72</v>
      </c>
      <c r="Q4090" s="12" t="s">
        <v>8315</v>
      </c>
      <c r="R4090" t="s">
        <v>8316</v>
      </c>
      <c r="S4090" s="15">
        <f t="shared" si="258"/>
        <v>41990.612546296295</v>
      </c>
      <c r="T4090" s="15">
        <f t="shared" si="259"/>
        <v>42020.434722222228</v>
      </c>
    </row>
    <row r="4091" spans="1:20" ht="58" hidden="1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256"/>
        <v>5</v>
      </c>
      <c r="P4091">
        <f t="shared" si="257"/>
        <v>30</v>
      </c>
      <c r="Q4091" s="12" t="s">
        <v>8315</v>
      </c>
      <c r="R4091" t="s">
        <v>8316</v>
      </c>
      <c r="S4091" s="15">
        <f t="shared" si="258"/>
        <v>42122.732499999998</v>
      </c>
      <c r="T4091" s="15">
        <f t="shared" si="259"/>
        <v>42155.732638888891</v>
      </c>
    </row>
    <row r="4092" spans="1:20" ht="43.5" hidden="1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256"/>
        <v>3</v>
      </c>
      <c r="P4092">
        <f t="shared" si="257"/>
        <v>10.67</v>
      </c>
      <c r="Q4092" s="12" t="s">
        <v>8315</v>
      </c>
      <c r="R4092" t="s">
        <v>8316</v>
      </c>
      <c r="S4092" s="15">
        <f t="shared" si="258"/>
        <v>42209.67288194444</v>
      </c>
      <c r="T4092" s="15">
        <f t="shared" si="259"/>
        <v>42223.625</v>
      </c>
    </row>
    <row r="4093" spans="1:20" ht="43.5" hidden="1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256"/>
        <v>13</v>
      </c>
      <c r="P4093">
        <f t="shared" si="257"/>
        <v>25.5</v>
      </c>
      <c r="Q4093" s="12" t="s">
        <v>8315</v>
      </c>
      <c r="R4093" t="s">
        <v>8316</v>
      </c>
      <c r="S4093" s="15">
        <f t="shared" si="258"/>
        <v>41990.506377314814</v>
      </c>
      <c r="T4093" s="15">
        <f t="shared" si="259"/>
        <v>42020.506377314814</v>
      </c>
    </row>
    <row r="4094" spans="1:20" ht="43.5" hidden="1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256"/>
        <v>0</v>
      </c>
      <c r="P4094">
        <f t="shared" si="257"/>
        <v>20</v>
      </c>
      <c r="Q4094" s="12" t="s">
        <v>8315</v>
      </c>
      <c r="R4094" t="s">
        <v>8316</v>
      </c>
      <c r="S4094" s="15">
        <f t="shared" si="258"/>
        <v>42039.194988425923</v>
      </c>
      <c r="T4094" s="15">
        <f t="shared" si="259"/>
        <v>42099.153321759266</v>
      </c>
    </row>
    <row r="4095" spans="1:20" ht="43.5" hidden="1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256"/>
        <v>2</v>
      </c>
      <c r="P4095">
        <f t="shared" si="257"/>
        <v>15</v>
      </c>
      <c r="Q4095" s="12" t="s">
        <v>8315</v>
      </c>
      <c r="R4095" t="s">
        <v>8316</v>
      </c>
      <c r="S4095" s="15">
        <f t="shared" si="258"/>
        <v>42178.815891203703</v>
      </c>
      <c r="T4095" s="15">
        <f t="shared" si="259"/>
        <v>42238.815891203703</v>
      </c>
    </row>
    <row r="4096" spans="1:20" ht="43.5" hidden="1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256"/>
        <v>37</v>
      </c>
      <c r="P4096">
        <f t="shared" si="257"/>
        <v>91.25</v>
      </c>
      <c r="Q4096" s="12" t="s">
        <v>8315</v>
      </c>
      <c r="R4096" t="s">
        <v>8316</v>
      </c>
      <c r="S4096" s="15">
        <f t="shared" si="258"/>
        <v>41890.086805555555</v>
      </c>
      <c r="T4096" s="15">
        <f t="shared" si="259"/>
        <v>41934.207638888889</v>
      </c>
    </row>
    <row r="4097" spans="1:20" ht="43.5" hidden="1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256"/>
        <v>3</v>
      </c>
      <c r="P4097">
        <f t="shared" si="257"/>
        <v>800</v>
      </c>
      <c r="Q4097" s="12" t="s">
        <v>8315</v>
      </c>
      <c r="R4097" t="s">
        <v>8316</v>
      </c>
      <c r="S4097" s="15">
        <f t="shared" si="258"/>
        <v>42693.031828703708</v>
      </c>
      <c r="T4097" s="15">
        <f t="shared" si="259"/>
        <v>42723.031828703708</v>
      </c>
    </row>
    <row r="4098" spans="1:20" ht="43.5" hidden="1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260">ROUND(E4098/D4098*100, 0)</f>
        <v>11</v>
      </c>
      <c r="P4098">
        <f t="shared" si="257"/>
        <v>80</v>
      </c>
      <c r="Q4098" s="12" t="s">
        <v>8315</v>
      </c>
      <c r="R4098" t="s">
        <v>8316</v>
      </c>
      <c r="S4098" s="15">
        <f t="shared" si="258"/>
        <v>42750.530312499999</v>
      </c>
      <c r="T4098" s="15">
        <f t="shared" si="259"/>
        <v>42794.368749999994</v>
      </c>
    </row>
    <row r="4099" spans="1:20" ht="43.5" hidden="1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260"/>
        <v>0</v>
      </c>
      <c r="P4099">
        <f t="shared" ref="P4099:P4115" si="261">IFERROR(ROUND(E4099/L4099, 2),0)</f>
        <v>0</v>
      </c>
      <c r="Q4099" s="12" t="s">
        <v>8315</v>
      </c>
      <c r="R4099" t="s">
        <v>8316</v>
      </c>
      <c r="S4099" s="15">
        <f t="shared" ref="S4099:S4115" si="262">(((J4099/60)/60)/24)+DATE(1970,1,1)</f>
        <v>42344.824502314819</v>
      </c>
      <c r="T4099" s="15">
        <f t="shared" ref="T4099:T4115" si="263">(((I4099/60)/60)/24)+DATE(1970,1,1)</f>
        <v>42400.996527777781</v>
      </c>
    </row>
    <row r="4100" spans="1:20" ht="43.5" hidden="1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60"/>
        <v>0</v>
      </c>
      <c r="P4100">
        <f t="shared" si="261"/>
        <v>0</v>
      </c>
      <c r="Q4100" s="12" t="s">
        <v>8315</v>
      </c>
      <c r="R4100" t="s">
        <v>8316</v>
      </c>
      <c r="S4100" s="15">
        <f t="shared" si="262"/>
        <v>42495.722187499996</v>
      </c>
      <c r="T4100" s="15">
        <f t="shared" si="263"/>
        <v>42525.722187499996</v>
      </c>
    </row>
    <row r="4101" spans="1:20" ht="58" hidden="1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260"/>
        <v>1</v>
      </c>
      <c r="P4101">
        <f t="shared" si="261"/>
        <v>50</v>
      </c>
      <c r="Q4101" s="12" t="s">
        <v>8315</v>
      </c>
      <c r="R4101" t="s">
        <v>8316</v>
      </c>
      <c r="S4101" s="15">
        <f t="shared" si="262"/>
        <v>42570.850381944445</v>
      </c>
      <c r="T4101" s="15">
        <f t="shared" si="263"/>
        <v>42615.850381944445</v>
      </c>
    </row>
    <row r="4102" spans="1:20" ht="43.5" hidden="1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60"/>
        <v>0</v>
      </c>
      <c r="P4102">
        <f t="shared" si="261"/>
        <v>0</v>
      </c>
      <c r="Q4102" s="12" t="s">
        <v>8315</v>
      </c>
      <c r="R4102" t="s">
        <v>8316</v>
      </c>
      <c r="S4102" s="15">
        <f t="shared" si="262"/>
        <v>41927.124884259261</v>
      </c>
      <c r="T4102" s="15">
        <f t="shared" si="263"/>
        <v>41937.124884259261</v>
      </c>
    </row>
    <row r="4103" spans="1:20" ht="43.5" hidden="1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60"/>
        <v>0</v>
      </c>
      <c r="P4103">
        <f t="shared" si="261"/>
        <v>0</v>
      </c>
      <c r="Q4103" s="12" t="s">
        <v>8315</v>
      </c>
      <c r="R4103" t="s">
        <v>8316</v>
      </c>
      <c r="S4103" s="15">
        <f t="shared" si="262"/>
        <v>42730.903726851851</v>
      </c>
      <c r="T4103" s="15">
        <f t="shared" si="263"/>
        <v>42760.903726851851</v>
      </c>
    </row>
    <row r="4104" spans="1:20" ht="43.5" hidden="1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260"/>
        <v>27</v>
      </c>
      <c r="P4104">
        <f t="shared" si="261"/>
        <v>22.83</v>
      </c>
      <c r="Q4104" s="12" t="s">
        <v>8315</v>
      </c>
      <c r="R4104" t="s">
        <v>8316</v>
      </c>
      <c r="S4104" s="15">
        <f t="shared" si="262"/>
        <v>42475.848067129627</v>
      </c>
      <c r="T4104" s="15">
        <f t="shared" si="263"/>
        <v>42505.848067129627</v>
      </c>
    </row>
    <row r="4105" spans="1:20" ht="43.5" hidden="1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260"/>
        <v>10</v>
      </c>
      <c r="P4105">
        <f t="shared" si="261"/>
        <v>16.670000000000002</v>
      </c>
      <c r="Q4105" s="12" t="s">
        <v>8315</v>
      </c>
      <c r="R4105" t="s">
        <v>8316</v>
      </c>
      <c r="S4105" s="15">
        <f t="shared" si="262"/>
        <v>42188.83293981482</v>
      </c>
      <c r="T4105" s="15">
        <f t="shared" si="263"/>
        <v>42242.772222222222</v>
      </c>
    </row>
    <row r="4106" spans="1:20" ht="43.5" hidden="1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260"/>
        <v>21</v>
      </c>
      <c r="P4106">
        <f t="shared" si="261"/>
        <v>45.79</v>
      </c>
      <c r="Q4106" s="12" t="s">
        <v>8315</v>
      </c>
      <c r="R4106" t="s">
        <v>8316</v>
      </c>
      <c r="S4106" s="15">
        <f t="shared" si="262"/>
        <v>42640.278171296297</v>
      </c>
      <c r="T4106" s="15">
        <f t="shared" si="263"/>
        <v>42670.278171296297</v>
      </c>
    </row>
    <row r="4107" spans="1:20" ht="58" hidden="1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260"/>
        <v>7</v>
      </c>
      <c r="P4107">
        <f t="shared" si="261"/>
        <v>383.33</v>
      </c>
      <c r="Q4107" s="12" t="s">
        <v>8315</v>
      </c>
      <c r="R4107" t="s">
        <v>8316</v>
      </c>
      <c r="S4107" s="15">
        <f t="shared" si="262"/>
        <v>42697.010520833333</v>
      </c>
      <c r="T4107" s="15">
        <f t="shared" si="263"/>
        <v>42730.010520833333</v>
      </c>
    </row>
    <row r="4108" spans="1:20" ht="43.5" hidden="1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260"/>
        <v>71</v>
      </c>
      <c r="P4108">
        <f t="shared" si="261"/>
        <v>106.97</v>
      </c>
      <c r="Q4108" s="12" t="s">
        <v>8315</v>
      </c>
      <c r="R4108" t="s">
        <v>8316</v>
      </c>
      <c r="S4108" s="15">
        <f t="shared" si="262"/>
        <v>42053.049375000002</v>
      </c>
      <c r="T4108" s="15">
        <f t="shared" si="263"/>
        <v>42096.041666666672</v>
      </c>
    </row>
    <row r="4109" spans="1:20" ht="43.5" hidden="1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260"/>
        <v>2</v>
      </c>
      <c r="P4109">
        <f t="shared" si="261"/>
        <v>10.25</v>
      </c>
      <c r="Q4109" s="12" t="s">
        <v>8315</v>
      </c>
      <c r="R4109" t="s">
        <v>8316</v>
      </c>
      <c r="S4109" s="15">
        <f t="shared" si="262"/>
        <v>41883.916678240741</v>
      </c>
      <c r="T4109" s="15">
        <f t="shared" si="263"/>
        <v>41906.916678240741</v>
      </c>
    </row>
    <row r="4110" spans="1:20" ht="43.5" hidden="1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260"/>
        <v>2</v>
      </c>
      <c r="P4110">
        <f t="shared" si="261"/>
        <v>59</v>
      </c>
      <c r="Q4110" s="12" t="s">
        <v>8315</v>
      </c>
      <c r="R4110" t="s">
        <v>8316</v>
      </c>
      <c r="S4110" s="15">
        <f t="shared" si="262"/>
        <v>42767.031678240746</v>
      </c>
      <c r="T4110" s="15">
        <f t="shared" si="263"/>
        <v>42797.208333333328</v>
      </c>
    </row>
    <row r="4111" spans="1:20" ht="43.5" hidden="1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60"/>
        <v>0</v>
      </c>
      <c r="P4111">
        <f t="shared" si="261"/>
        <v>0</v>
      </c>
      <c r="Q4111" s="12" t="s">
        <v>8315</v>
      </c>
      <c r="R4111" t="s">
        <v>8316</v>
      </c>
      <c r="S4111" s="15">
        <f t="shared" si="262"/>
        <v>42307.539398148147</v>
      </c>
      <c r="T4111" s="15">
        <f t="shared" si="263"/>
        <v>42337.581064814818</v>
      </c>
    </row>
    <row r="4112" spans="1:20" ht="43.5" hidden="1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260"/>
        <v>29</v>
      </c>
      <c r="P4112">
        <f t="shared" si="261"/>
        <v>14.33</v>
      </c>
      <c r="Q4112" s="12" t="s">
        <v>8315</v>
      </c>
      <c r="R4112" t="s">
        <v>8316</v>
      </c>
      <c r="S4112" s="15">
        <f t="shared" si="262"/>
        <v>42512.626747685179</v>
      </c>
      <c r="T4112" s="15">
        <f t="shared" si="263"/>
        <v>42572.626747685179</v>
      </c>
    </row>
    <row r="4113" spans="1:20" ht="43.5" hidden="1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260"/>
        <v>3</v>
      </c>
      <c r="P4113">
        <f t="shared" si="261"/>
        <v>15.67</v>
      </c>
      <c r="Q4113" s="12" t="s">
        <v>8315</v>
      </c>
      <c r="R4113" t="s">
        <v>8316</v>
      </c>
      <c r="S4113" s="15">
        <f t="shared" si="262"/>
        <v>42029.135879629626</v>
      </c>
      <c r="T4113" s="15">
        <f t="shared" si="263"/>
        <v>42059.135879629626</v>
      </c>
    </row>
    <row r="4114" spans="1:20" ht="43.5" hidden="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260"/>
        <v>0</v>
      </c>
      <c r="P4114">
        <f t="shared" si="261"/>
        <v>1</v>
      </c>
      <c r="Q4114" s="12" t="s">
        <v>8315</v>
      </c>
      <c r="R4114" t="s">
        <v>8316</v>
      </c>
      <c r="S4114" s="15">
        <f t="shared" si="262"/>
        <v>42400.946597222224</v>
      </c>
      <c r="T4114" s="15">
        <f t="shared" si="263"/>
        <v>42428</v>
      </c>
    </row>
    <row r="4115" spans="1:20" ht="43.5" hidden="1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260"/>
        <v>0</v>
      </c>
      <c r="P4115">
        <f t="shared" si="261"/>
        <v>1</v>
      </c>
      <c r="Q4115" s="12" t="s">
        <v>8315</v>
      </c>
      <c r="R4115" t="s">
        <v>8316</v>
      </c>
      <c r="S4115" s="15">
        <f t="shared" si="262"/>
        <v>42358.573182870372</v>
      </c>
      <c r="T4115" s="15">
        <f t="shared" si="263"/>
        <v>42377.273611111115</v>
      </c>
    </row>
  </sheetData>
  <autoFilter ref="A1:U4115" xr:uid="{CBCA7232-DB31-4EEE-91E2-3453CDEC3E3A}">
    <filterColumn colId="5">
      <filters>
        <filter val="canceled"/>
      </filters>
    </filterColumn>
    <filterColumn colId="6">
      <filters>
        <filter val="US"/>
      </filters>
    </filterColumn>
  </autoFilter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U1">
    <cfRule type="colorScale" priority="1">
      <colorScale>
        <cfvo type="percentile" val="0"/>
        <cfvo type="percentile" val="90"/>
        <color rgb="FFFF5B5B"/>
        <color rgb="FF639CEF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1539F0-9B0C-474E-AA9D-82FA7AB75137}">
  <dimension ref="A1:F6"/>
  <sheetViews>
    <sheetView workbookViewId="0">
      <selection activeCell="I11" sqref="I1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3" t="s">
        <v>8222</v>
      </c>
      <c r="B1" t="s">
        <v>8223</v>
      </c>
    </row>
    <row r="3" spans="1:6" x14ac:dyDescent="0.35">
      <c r="A3" s="13" t="s">
        <v>8363</v>
      </c>
      <c r="B3" s="13" t="s">
        <v>8360</v>
      </c>
    </row>
    <row r="4" spans="1:6" x14ac:dyDescent="0.3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4" t="s">
        <v>8315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35">
      <c r="A6" s="14" t="s">
        <v>8361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EFD16C-2E64-40F0-95D8-C7FDACC3F61D}">
  <dimension ref="A1:F47"/>
  <sheetViews>
    <sheetView topLeftCell="A3" workbookViewId="0">
      <selection activeCell="A25" sqref="A25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7" width="10.7265625" bestFit="1" customWidth="1"/>
  </cols>
  <sheetData>
    <row r="1" spans="1:6" x14ac:dyDescent="0.35">
      <c r="A1" s="13" t="s">
        <v>8222</v>
      </c>
      <c r="B1" t="s">
        <v>8223</v>
      </c>
    </row>
    <row r="2" spans="1:6" x14ac:dyDescent="0.35">
      <c r="A2" s="13" t="s">
        <v>8358</v>
      </c>
      <c r="B2" t="s">
        <v>8364</v>
      </c>
    </row>
    <row r="4" spans="1:6" x14ac:dyDescent="0.35">
      <c r="A4" s="13" t="s">
        <v>8363</v>
      </c>
      <c r="B4" s="13" t="s">
        <v>8360</v>
      </c>
    </row>
    <row r="5" spans="1:6" x14ac:dyDescent="0.35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4" t="s">
        <v>8314</v>
      </c>
      <c r="B6" s="10"/>
      <c r="C6" s="10">
        <v>78</v>
      </c>
      <c r="D6" s="10"/>
      <c r="E6" s="10"/>
      <c r="F6" s="10">
        <v>78</v>
      </c>
    </row>
    <row r="7" spans="1:6" x14ac:dyDescent="0.35">
      <c r="A7" s="14" t="s">
        <v>8342</v>
      </c>
      <c r="B7" s="10">
        <v>16</v>
      </c>
      <c r="C7" s="10"/>
      <c r="D7" s="10"/>
      <c r="E7" s="10"/>
      <c r="F7" s="10">
        <v>16</v>
      </c>
    </row>
    <row r="8" spans="1:6" x14ac:dyDescent="0.35">
      <c r="A8" s="14" t="s">
        <v>8330</v>
      </c>
      <c r="B8" s="10">
        <v>23</v>
      </c>
      <c r="C8" s="10"/>
      <c r="D8" s="10"/>
      <c r="E8" s="10"/>
      <c r="F8" s="10">
        <v>23</v>
      </c>
    </row>
    <row r="9" spans="1:6" x14ac:dyDescent="0.35">
      <c r="A9" s="14" t="s">
        <v>8356</v>
      </c>
      <c r="B9" s="10"/>
      <c r="C9" s="10">
        <v>32</v>
      </c>
      <c r="D9" s="10"/>
      <c r="E9" s="10"/>
      <c r="F9" s="10">
        <v>32</v>
      </c>
    </row>
    <row r="10" spans="1:6" x14ac:dyDescent="0.35">
      <c r="A10" s="14" t="s">
        <v>8352</v>
      </c>
      <c r="B10" s="10"/>
      <c r="C10" s="10"/>
      <c r="D10" s="10"/>
      <c r="E10" s="10">
        <v>33</v>
      </c>
      <c r="F10" s="10">
        <v>33</v>
      </c>
    </row>
    <row r="11" spans="1:6" x14ac:dyDescent="0.35">
      <c r="A11" s="14" t="s">
        <v>8313</v>
      </c>
      <c r="B11" s="10"/>
      <c r="C11" s="10"/>
      <c r="D11" s="10"/>
      <c r="E11" s="10">
        <v>164</v>
      </c>
      <c r="F11" s="10">
        <v>164</v>
      </c>
    </row>
    <row r="12" spans="1:6" x14ac:dyDescent="0.35">
      <c r="A12" s="14" t="s">
        <v>8312</v>
      </c>
      <c r="B12" s="10"/>
      <c r="C12" s="10">
        <v>52</v>
      </c>
      <c r="D12" s="10"/>
      <c r="E12" s="10"/>
      <c r="F12" s="10">
        <v>52</v>
      </c>
    </row>
    <row r="13" spans="1:6" x14ac:dyDescent="0.35">
      <c r="A13" s="14" t="s">
        <v>8328</v>
      </c>
      <c r="B13" s="10"/>
      <c r="C13" s="10"/>
      <c r="D13" s="10"/>
      <c r="E13" s="10">
        <v>30</v>
      </c>
      <c r="F13" s="10">
        <v>30</v>
      </c>
    </row>
    <row r="14" spans="1:6" x14ac:dyDescent="0.35">
      <c r="A14" s="14" t="s">
        <v>8345</v>
      </c>
      <c r="B14" s="10"/>
      <c r="C14" s="10">
        <v>37</v>
      </c>
      <c r="D14" s="10">
        <v>17</v>
      </c>
      <c r="E14" s="10"/>
      <c r="F14" s="10">
        <v>54</v>
      </c>
    </row>
    <row r="15" spans="1:6" x14ac:dyDescent="0.35">
      <c r="A15" s="14" t="s">
        <v>8322</v>
      </c>
      <c r="B15" s="10"/>
      <c r="C15" s="10">
        <v>34</v>
      </c>
      <c r="D15" s="10"/>
      <c r="E15" s="10"/>
      <c r="F15" s="10">
        <v>34</v>
      </c>
    </row>
    <row r="16" spans="1:6" x14ac:dyDescent="0.35">
      <c r="A16" s="14" t="s">
        <v>8335</v>
      </c>
      <c r="B16" s="10">
        <v>15</v>
      </c>
      <c r="C16" s="10">
        <v>101</v>
      </c>
      <c r="D16" s="10"/>
      <c r="E16" s="10"/>
      <c r="F16" s="10">
        <v>116</v>
      </c>
    </row>
    <row r="17" spans="1:6" x14ac:dyDescent="0.35">
      <c r="A17" s="14" t="s">
        <v>8346</v>
      </c>
      <c r="B17" s="10"/>
      <c r="C17" s="10">
        <v>13</v>
      </c>
      <c r="D17" s="10"/>
      <c r="E17" s="10"/>
      <c r="F17" s="10">
        <v>13</v>
      </c>
    </row>
    <row r="18" spans="1:6" x14ac:dyDescent="0.35">
      <c r="A18" s="14" t="s">
        <v>8347</v>
      </c>
      <c r="B18" s="10"/>
      <c r="C18" s="10"/>
      <c r="D18" s="10"/>
      <c r="E18" s="10">
        <v>103</v>
      </c>
      <c r="F18" s="10">
        <v>103</v>
      </c>
    </row>
    <row r="19" spans="1:6" x14ac:dyDescent="0.35">
      <c r="A19" s="14" t="s">
        <v>8327</v>
      </c>
      <c r="B19" s="10"/>
      <c r="C19" s="10">
        <v>20</v>
      </c>
      <c r="D19" s="10"/>
      <c r="E19" s="10">
        <v>138</v>
      </c>
      <c r="F19" s="10">
        <v>158</v>
      </c>
    </row>
    <row r="20" spans="1:6" x14ac:dyDescent="0.35">
      <c r="A20" s="14" t="s">
        <v>8326</v>
      </c>
      <c r="B20" s="10"/>
      <c r="C20" s="10">
        <v>53</v>
      </c>
      <c r="D20" s="10"/>
      <c r="E20" s="10"/>
      <c r="F20" s="10">
        <v>53</v>
      </c>
    </row>
    <row r="21" spans="1:6" x14ac:dyDescent="0.35">
      <c r="A21" s="14" t="s">
        <v>8354</v>
      </c>
      <c r="B21" s="10"/>
      <c r="C21" s="10">
        <v>7</v>
      </c>
      <c r="D21" s="10"/>
      <c r="E21" s="10">
        <v>7</v>
      </c>
      <c r="F21" s="10">
        <v>14</v>
      </c>
    </row>
    <row r="22" spans="1:6" x14ac:dyDescent="0.35">
      <c r="A22" s="14" t="s">
        <v>8325</v>
      </c>
      <c r="B22" s="10"/>
      <c r="C22" s="10"/>
      <c r="D22" s="10"/>
      <c r="E22" s="10">
        <v>14</v>
      </c>
      <c r="F22" s="10">
        <v>14</v>
      </c>
    </row>
    <row r="23" spans="1:6" x14ac:dyDescent="0.35">
      <c r="A23" s="14" t="s">
        <v>8333</v>
      </c>
      <c r="B23" s="10"/>
      <c r="C23" s="10">
        <v>23</v>
      </c>
      <c r="D23" s="10"/>
      <c r="E23" s="10"/>
      <c r="F23" s="10">
        <v>23</v>
      </c>
    </row>
    <row r="24" spans="1:6" x14ac:dyDescent="0.35">
      <c r="A24" s="14" t="s">
        <v>8357</v>
      </c>
      <c r="B24" s="10">
        <v>11</v>
      </c>
      <c r="C24" s="10">
        <v>40</v>
      </c>
      <c r="D24" s="10"/>
      <c r="E24" s="10">
        <v>45</v>
      </c>
      <c r="F24" s="10">
        <v>96</v>
      </c>
    </row>
    <row r="25" spans="1:6" x14ac:dyDescent="0.35">
      <c r="A25" s="14" t="s">
        <v>8341</v>
      </c>
      <c r="B25" s="10"/>
      <c r="C25" s="10">
        <v>14</v>
      </c>
      <c r="D25" s="10"/>
      <c r="E25" s="10"/>
      <c r="F25" s="10">
        <v>14</v>
      </c>
    </row>
    <row r="26" spans="1:6" x14ac:dyDescent="0.35">
      <c r="A26" s="14" t="s">
        <v>8321</v>
      </c>
      <c r="B26" s="10"/>
      <c r="C26" s="10"/>
      <c r="D26" s="10"/>
      <c r="E26" s="10">
        <v>49</v>
      </c>
      <c r="F26" s="10">
        <v>49</v>
      </c>
    </row>
    <row r="27" spans="1:6" x14ac:dyDescent="0.35">
      <c r="A27" s="14" t="s">
        <v>8348</v>
      </c>
      <c r="B27" s="10"/>
      <c r="C27" s="10">
        <v>11</v>
      </c>
      <c r="D27" s="10"/>
      <c r="E27" s="10"/>
      <c r="F27" s="10">
        <v>11</v>
      </c>
    </row>
    <row r="28" spans="1:6" x14ac:dyDescent="0.35">
      <c r="A28" s="14" t="s">
        <v>8337</v>
      </c>
      <c r="B28" s="10"/>
      <c r="C28" s="10">
        <v>34</v>
      </c>
      <c r="D28" s="10"/>
      <c r="E28" s="10">
        <v>62</v>
      </c>
      <c r="F28" s="10">
        <v>96</v>
      </c>
    </row>
    <row r="29" spans="1:6" x14ac:dyDescent="0.35">
      <c r="A29" s="14" t="s">
        <v>8343</v>
      </c>
      <c r="B29" s="10"/>
      <c r="C29" s="10">
        <v>13</v>
      </c>
      <c r="D29" s="10"/>
      <c r="E29" s="10"/>
      <c r="F29" s="10">
        <v>13</v>
      </c>
    </row>
    <row r="30" spans="1:6" x14ac:dyDescent="0.35">
      <c r="A30" s="14" t="s">
        <v>8316</v>
      </c>
      <c r="B30" s="10"/>
      <c r="C30" s="10">
        <v>250</v>
      </c>
      <c r="D30" s="10">
        <v>9</v>
      </c>
      <c r="E30" s="10">
        <v>412</v>
      </c>
      <c r="F30" s="10">
        <v>671</v>
      </c>
    </row>
    <row r="31" spans="1:6" x14ac:dyDescent="0.35">
      <c r="A31" s="14" t="s">
        <v>8344</v>
      </c>
      <c r="B31" s="10"/>
      <c r="C31" s="10"/>
      <c r="D31" s="10"/>
      <c r="E31" s="10">
        <v>35</v>
      </c>
      <c r="F31" s="10">
        <v>35</v>
      </c>
    </row>
    <row r="32" spans="1:6" x14ac:dyDescent="0.35">
      <c r="A32" s="14" t="s">
        <v>8340</v>
      </c>
      <c r="B32" s="10"/>
      <c r="C32" s="10"/>
      <c r="D32" s="10"/>
      <c r="E32" s="10">
        <v>20</v>
      </c>
      <c r="F32" s="10">
        <v>20</v>
      </c>
    </row>
    <row r="33" spans="1:6" x14ac:dyDescent="0.35">
      <c r="A33" s="14" t="s">
        <v>8351</v>
      </c>
      <c r="B33" s="10"/>
      <c r="C33" s="10">
        <v>14</v>
      </c>
      <c r="D33" s="10"/>
      <c r="E33" s="10"/>
      <c r="F33" s="10">
        <v>14</v>
      </c>
    </row>
    <row r="34" spans="1:6" x14ac:dyDescent="0.35">
      <c r="A34" s="14" t="s">
        <v>8324</v>
      </c>
      <c r="B34" s="10"/>
      <c r="C34" s="10"/>
      <c r="D34" s="10"/>
      <c r="E34" s="10">
        <v>240</v>
      </c>
      <c r="F34" s="10">
        <v>240</v>
      </c>
    </row>
    <row r="35" spans="1:6" x14ac:dyDescent="0.35">
      <c r="A35" s="14" t="s">
        <v>8311</v>
      </c>
      <c r="B35" s="10">
        <v>31</v>
      </c>
      <c r="C35" s="10"/>
      <c r="D35" s="10"/>
      <c r="E35" s="10"/>
      <c r="F35" s="10">
        <v>31</v>
      </c>
    </row>
    <row r="36" spans="1:6" x14ac:dyDescent="0.35">
      <c r="A36" s="14" t="s">
        <v>8310</v>
      </c>
      <c r="B36" s="10"/>
      <c r="C36" s="10"/>
      <c r="D36" s="10"/>
      <c r="E36" s="10">
        <v>48</v>
      </c>
      <c r="F36" s="10">
        <v>48</v>
      </c>
    </row>
    <row r="37" spans="1:6" x14ac:dyDescent="0.35">
      <c r="A37" s="14" t="s">
        <v>8350</v>
      </c>
      <c r="B37" s="10"/>
      <c r="C37" s="10"/>
      <c r="D37" s="10">
        <v>4</v>
      </c>
      <c r="E37" s="10">
        <v>34</v>
      </c>
      <c r="F37" s="10">
        <v>38</v>
      </c>
    </row>
    <row r="38" spans="1:6" x14ac:dyDescent="0.35">
      <c r="A38" s="14" t="s">
        <v>8353</v>
      </c>
      <c r="B38" s="10">
        <v>15</v>
      </c>
      <c r="C38" s="10">
        <v>1</v>
      </c>
      <c r="D38" s="10"/>
      <c r="E38" s="10">
        <v>31</v>
      </c>
      <c r="F38" s="10">
        <v>47</v>
      </c>
    </row>
    <row r="39" spans="1:6" x14ac:dyDescent="0.35">
      <c r="A39" s="14" t="s">
        <v>8355</v>
      </c>
      <c r="B39" s="10">
        <v>15</v>
      </c>
      <c r="C39" s="10">
        <v>59</v>
      </c>
      <c r="D39" s="10">
        <v>3</v>
      </c>
      <c r="E39" s="10">
        <v>68</v>
      </c>
      <c r="F39" s="10">
        <v>145</v>
      </c>
    </row>
    <row r="40" spans="1:6" x14ac:dyDescent="0.35">
      <c r="A40" s="14" t="s">
        <v>8349</v>
      </c>
      <c r="B40" s="10"/>
      <c r="C40" s="10"/>
      <c r="D40" s="10"/>
      <c r="E40" s="10">
        <v>52</v>
      </c>
      <c r="F40" s="10">
        <v>52</v>
      </c>
    </row>
    <row r="41" spans="1:6" x14ac:dyDescent="0.35">
      <c r="A41" s="14" t="s">
        <v>8309</v>
      </c>
      <c r="B41" s="10"/>
      <c r="C41" s="10"/>
      <c r="D41" s="10"/>
      <c r="E41" s="10">
        <v>49</v>
      </c>
      <c r="F41" s="10">
        <v>49</v>
      </c>
    </row>
    <row r="42" spans="1:6" x14ac:dyDescent="0.35">
      <c r="A42" s="14" t="s">
        <v>8339</v>
      </c>
      <c r="B42" s="10">
        <v>6</v>
      </c>
      <c r="C42" s="10">
        <v>21</v>
      </c>
      <c r="D42" s="10"/>
      <c r="E42" s="10"/>
      <c r="F42" s="10">
        <v>27</v>
      </c>
    </row>
    <row r="43" spans="1:6" x14ac:dyDescent="0.35">
      <c r="A43" s="14" t="s">
        <v>8332</v>
      </c>
      <c r="B43" s="10"/>
      <c r="C43" s="10">
        <v>73</v>
      </c>
      <c r="D43" s="10"/>
      <c r="E43" s="10"/>
      <c r="F43" s="10">
        <v>73</v>
      </c>
    </row>
    <row r="44" spans="1:6" x14ac:dyDescent="0.35">
      <c r="A44" s="14" t="s">
        <v>8319</v>
      </c>
      <c r="B44" s="10">
        <v>47</v>
      </c>
      <c r="C44" s="10">
        <v>81</v>
      </c>
      <c r="D44" s="10"/>
      <c r="E44" s="10">
        <v>17</v>
      </c>
      <c r="F44" s="10">
        <v>145</v>
      </c>
    </row>
    <row r="45" spans="1:6" x14ac:dyDescent="0.35">
      <c r="A45" s="14" t="s">
        <v>8318</v>
      </c>
      <c r="B45" s="10">
        <v>59</v>
      </c>
      <c r="C45" s="10">
        <v>36</v>
      </c>
      <c r="D45" s="10"/>
      <c r="E45" s="10"/>
      <c r="F45" s="10">
        <v>95</v>
      </c>
    </row>
    <row r="46" spans="1:6" x14ac:dyDescent="0.35">
      <c r="A46" s="14" t="s">
        <v>8338</v>
      </c>
      <c r="B46" s="10">
        <v>19</v>
      </c>
      <c r="C46" s="10"/>
      <c r="D46" s="10"/>
      <c r="E46" s="10"/>
      <c r="F46" s="10">
        <v>19</v>
      </c>
    </row>
    <row r="47" spans="1:6" x14ac:dyDescent="0.35">
      <c r="A47" s="14" t="s">
        <v>8361</v>
      </c>
      <c r="B47" s="10">
        <v>257</v>
      </c>
      <c r="C47" s="10">
        <v>1097</v>
      </c>
      <c r="D47" s="10">
        <v>33</v>
      </c>
      <c r="E47" s="10">
        <v>1651</v>
      </c>
      <c r="F47" s="10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84B5F-8DAB-4650-B17A-3D57CA5077F6}">
  <dimension ref="A1:E18"/>
  <sheetViews>
    <sheetView workbookViewId="0">
      <selection activeCell="G28" sqref="G28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7" width="10.7265625" bestFit="1" customWidth="1"/>
  </cols>
  <sheetData>
    <row r="1" spans="1:5" x14ac:dyDescent="0.35">
      <c r="A1" s="13" t="s">
        <v>8358</v>
      </c>
      <c r="B1" t="s">
        <v>8315</v>
      </c>
    </row>
    <row r="2" spans="1:5" x14ac:dyDescent="0.35">
      <c r="A2" s="13" t="s">
        <v>8398</v>
      </c>
      <c r="B2" t="s">
        <v>8364</v>
      </c>
    </row>
    <row r="4" spans="1:5" x14ac:dyDescent="0.35">
      <c r="A4" s="13" t="s">
        <v>8363</v>
      </c>
      <c r="B4" s="13" t="s">
        <v>8360</v>
      </c>
    </row>
    <row r="5" spans="1:5" x14ac:dyDescent="0.35">
      <c r="A5" s="13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4" t="s">
        <v>8373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35">
      <c r="A7" s="14" t="s">
        <v>8374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35">
      <c r="A8" s="14" t="s">
        <v>8375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35">
      <c r="A9" s="14" t="s">
        <v>8376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35">
      <c r="A10" s="14" t="s">
        <v>8367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35">
      <c r="A11" s="14" t="s">
        <v>8377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35">
      <c r="A12" s="14" t="s">
        <v>8368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35">
      <c r="A13" s="14" t="s">
        <v>8369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35">
      <c r="A14" s="14" t="s">
        <v>8370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35">
      <c r="A15" s="14" t="s">
        <v>8371</v>
      </c>
      <c r="B15" s="10">
        <v>65</v>
      </c>
      <c r="C15" s="10">
        <v>50</v>
      </c>
      <c r="D15" s="10"/>
      <c r="E15" s="10">
        <v>115</v>
      </c>
    </row>
    <row r="16" spans="1:5" x14ac:dyDescent="0.35">
      <c r="A16" s="14" t="s">
        <v>8372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35">
      <c r="A17" s="14" t="s">
        <v>8378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35">
      <c r="A18" s="14" t="s">
        <v>8361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AA0FD-4138-4A28-A760-401D53108BD7}">
  <dimension ref="A1:H13"/>
  <sheetViews>
    <sheetView workbookViewId="0">
      <selection activeCell="G10" sqref="G10"/>
    </sheetView>
  </sheetViews>
  <sheetFormatPr defaultRowHeight="14.5" x14ac:dyDescent="0.35"/>
  <cols>
    <col min="1" max="1" width="17.08984375" bestFit="1" customWidth="1"/>
    <col min="2" max="2" width="17.26953125" bestFit="1" customWidth="1"/>
    <col min="3" max="3" width="13.6328125" bestFit="1" customWidth="1"/>
    <col min="4" max="4" width="16.1796875" bestFit="1" customWidth="1"/>
    <col min="5" max="5" width="12.54296875" bestFit="1" customWidth="1"/>
    <col min="6" max="6" width="20.453125" bestFit="1" customWidth="1"/>
    <col min="7" max="7" width="16.1796875" bestFit="1" customWidth="1"/>
    <col min="8" max="8" width="18.90625" bestFit="1" customWidth="1"/>
  </cols>
  <sheetData>
    <row r="1" spans="1:8" s="1" customFormat="1" x14ac:dyDescent="0.35">
      <c r="A1" s="1" t="s">
        <v>8380</v>
      </c>
      <c r="B1" s="1" t="s">
        <v>8399</v>
      </c>
      <c r="C1" s="1" t="s">
        <v>8400</v>
      </c>
      <c r="D1" s="1" t="s">
        <v>8401</v>
      </c>
      <c r="E1" s="1" t="s">
        <v>8402</v>
      </c>
      <c r="F1" s="1" t="s">
        <v>8403</v>
      </c>
      <c r="G1" s="1" t="s">
        <v>8404</v>
      </c>
      <c r="H1" s="1" t="s">
        <v>8405</v>
      </c>
    </row>
    <row r="2" spans="1:8" x14ac:dyDescent="0.35">
      <c r="A2" t="s">
        <v>8406</v>
      </c>
      <c r="B2">
        <f>COUNTIFS(Kickstarter!D:D,"&lt;1000", Kickstarter!G:G, "US", Kickstarter!R:R, "plays", Kickstarter!F:F, "successful")</f>
        <v>58</v>
      </c>
      <c r="C2">
        <f>COUNTIFS(Kickstarter!D:D,"&lt;1000", Kickstarter!G:G, "US", Kickstarter!R:R, "plays", Kickstarter!F:F, "failed")</f>
        <v>28</v>
      </c>
      <c r="D2">
        <f>COUNTIFS(Kickstarter!D:D,"&lt;1000", Kickstarter!G:G, "US", Kickstarter!R:R, "plays", Kickstarter!F:F, "canceled")</f>
        <v>0</v>
      </c>
      <c r="E2">
        <f>SUM(B2, C2, D2)</f>
        <v>86</v>
      </c>
      <c r="F2" s="19">
        <f>ROUND(B2/E2, 2)</f>
        <v>0.67</v>
      </c>
      <c r="G2" s="19">
        <f>ROUND(C2/E2,2)</f>
        <v>0.33</v>
      </c>
      <c r="H2" s="19">
        <f>ROUND(D2/E2, 2)</f>
        <v>0</v>
      </c>
    </row>
    <row r="3" spans="1:8" x14ac:dyDescent="0.35">
      <c r="A3" t="s">
        <v>8407</v>
      </c>
      <c r="B3">
        <f>COUNTIFS(Kickstarter!D:D,"&gt;999", Kickstarter!D:D,"&lt;=4999", Kickstarter!G:G, "US", Kickstarter!R:R, "plays", Kickstarter!F:F, "successful")</f>
        <v>227</v>
      </c>
      <c r="C3">
        <f>COUNTIFS(Kickstarter!D:D,"&gt;999", Kickstarter!D:D,"&lt;=4999", Kickstarter!G:G, "US", Kickstarter!R:R, "plays", Kickstarter!F:F, "failed")</f>
        <v>93</v>
      </c>
      <c r="D3">
        <f>COUNTIFS(Kickstarter!D:D,"&gt;999", Kickstarter!D:D,"&lt;=4999", Kickstarter!G:G, "US", Kickstarter!R:R, "plays", Kickstarter!F:F, "canceled")</f>
        <v>0</v>
      </c>
      <c r="E3">
        <f t="shared" ref="E3:E13" si="0">SUM(B3, C3, D3)</f>
        <v>320</v>
      </c>
      <c r="F3" s="19">
        <f t="shared" ref="F3:F13" si="1">ROUND(B3/E3, 2)</f>
        <v>0.71</v>
      </c>
      <c r="G3" s="19">
        <f t="shared" ref="G3:G13" si="2">ROUND(C3/E3,2)</f>
        <v>0.28999999999999998</v>
      </c>
      <c r="H3" s="19">
        <f t="shared" ref="H3:H13" si="3">ROUND(D3/E3, 2)</f>
        <v>0</v>
      </c>
    </row>
    <row r="4" spans="1:8" x14ac:dyDescent="0.35">
      <c r="A4" t="s">
        <v>8408</v>
      </c>
      <c r="B4">
        <f>COUNTIFS(Kickstarter!D:D,"&gt;4999", Kickstarter!D:D,"&lt;=9999", Kickstarter!G:G, "US", Kickstarter!R:R, "plays", Kickstarter!F:F, "successful")</f>
        <v>65</v>
      </c>
      <c r="C4">
        <f>COUNTIFS(Kickstarter!D:D,"&gt;4999", Kickstarter!D:D,"&lt;=9999", Kickstarter!G:G, "US", Kickstarter!R:R, "plays", Kickstarter!F:F, "failed")</f>
        <v>63</v>
      </c>
      <c r="D4">
        <f>COUNTIFS(Kickstarter!D:D,"&gt;4999", Kickstarter!D:D,"&lt;=9999", Kickstarter!G:G, "US", Kickstarter!R:R, "plays", Kickstarter!F:F, "canceled")</f>
        <v>0</v>
      </c>
      <c r="E4">
        <f t="shared" si="0"/>
        <v>128</v>
      </c>
      <c r="F4" s="19">
        <f t="shared" si="1"/>
        <v>0.51</v>
      </c>
      <c r="G4" s="19">
        <f t="shared" si="2"/>
        <v>0.49</v>
      </c>
      <c r="H4" s="19">
        <f t="shared" si="3"/>
        <v>0</v>
      </c>
    </row>
    <row r="5" spans="1:8" x14ac:dyDescent="0.35">
      <c r="A5" t="s">
        <v>8409</v>
      </c>
      <c r="B5">
        <f>COUNTIFS(Kickstarter!D:D,"&gt;9999", Kickstarter!D:D,"&lt;=14999", Kickstarter!G:G, "US", Kickstarter!R:R, "plays", Kickstarter!F:F, "successful")</f>
        <v>31</v>
      </c>
      <c r="C5">
        <f>COUNTIFS(Kickstarter!D:D,"&gt;9999", Kickstarter!D:D,"&lt;=14999", Kickstarter!G:G, "US", Kickstarter!R:R, "plays", Kickstarter!F:F, "failed")</f>
        <v>26</v>
      </c>
      <c r="D5">
        <f>COUNTIFS(Kickstarter!D:D,"&gt;9999", Kickstarter!D:D,"&lt;=14999", Kickstarter!G:G, "US", Kickstarter!R:R, "plays", Kickstarter!F:F, "canceled")</f>
        <v>0</v>
      </c>
      <c r="E5">
        <f t="shared" si="0"/>
        <v>57</v>
      </c>
      <c r="F5" s="19">
        <f t="shared" si="1"/>
        <v>0.54</v>
      </c>
      <c r="G5" s="19">
        <f t="shared" si="2"/>
        <v>0.46</v>
      </c>
      <c r="H5" s="19">
        <f t="shared" si="3"/>
        <v>0</v>
      </c>
    </row>
    <row r="6" spans="1:8" x14ac:dyDescent="0.35">
      <c r="A6" t="s">
        <v>8410</v>
      </c>
      <c r="B6">
        <f>COUNTIFS(Kickstarter!D:D,"&gt;14999", Kickstarter!D:D,"&lt;=19999", Kickstarter!G:G, "US", Kickstarter!R:R, "plays", Kickstarter!F:F, "successful")</f>
        <v>11</v>
      </c>
      <c r="C6">
        <f>COUNTIFS(Kickstarter!D:D,"&gt;14999", Kickstarter!D:D,"&lt;=19999", Kickstarter!G:G, "US", Kickstarter!R:R, "plays", Kickstarter!F:F, "failed")</f>
        <v>11</v>
      </c>
      <c r="D6">
        <f>COUNTIFS(Kickstarter!D:D,"&gt;14999", Kickstarter!D:D,"&lt;=19999", Kickstarter!G:G, "US", Kickstarter!R:R, "plays", Kickstarter!F:F, "canceled")</f>
        <v>0</v>
      </c>
      <c r="E6">
        <f t="shared" si="0"/>
        <v>22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35">
      <c r="A7" t="s">
        <v>8411</v>
      </c>
      <c r="B7">
        <f>COUNTIFS(Kickstarter!D:D,"&gt;19999", Kickstarter!D:D,"&lt;=24999",Kickstarter!G:G, "US", Kickstarter!R:R, "plays", Kickstarter!F:F, "successful")</f>
        <v>9</v>
      </c>
      <c r="C7">
        <f>COUNTIFS(Kickstarter!D:D,"&gt;19999", Kickstarter!D:D,"&lt;=24999", Kickstarter!G:G, "US", Kickstarter!R:R, "plays", Kickstarter!F:F, "failed")</f>
        <v>9</v>
      </c>
      <c r="D7">
        <f>COUNTIFS(Kickstarter!D:D,"&gt;19999", Kickstarter!D:D,"&lt;=24999", Kickstarter!G:G, "US", Kickstarter!R:R, "plays", Kickstarter!F:F, "canceled")</f>
        <v>0</v>
      </c>
      <c r="E7">
        <f t="shared" si="0"/>
        <v>18</v>
      </c>
      <c r="F7" s="19">
        <f t="shared" si="1"/>
        <v>0.5</v>
      </c>
      <c r="G7" s="19">
        <f t="shared" si="2"/>
        <v>0.5</v>
      </c>
      <c r="H7" s="19">
        <f t="shared" si="3"/>
        <v>0</v>
      </c>
    </row>
    <row r="8" spans="1:8" x14ac:dyDescent="0.35">
      <c r="A8" t="s">
        <v>8412</v>
      </c>
      <c r="B8">
        <f>COUNTIFS(Kickstarter!D:D,"&gt;24999", Kickstarter!D:D,"&lt;=29999",Kickstarter!G:G, "US", Kickstarter!R:R, "plays", Kickstarter!F:F, "successful")</f>
        <v>1</v>
      </c>
      <c r="C8">
        <f>COUNTIFS(Kickstarter!D:D,"&gt;24999", Kickstarter!D:D,"&lt;=29999", Kickstarter!G:G, "US", Kickstarter!R:R, "plays", Kickstarter!F:F, "failed")</f>
        <v>2</v>
      </c>
      <c r="D8">
        <f>COUNTIFS(Kickstarter!D:D,"&gt;24999", Kickstarter!D:D,"&lt;=29999", Kickstarter!G:G, "US", Kickstarter!R:R, "plays", Kickstarter!F:F, "canceled")</f>
        <v>0</v>
      </c>
      <c r="E8">
        <f t="shared" si="0"/>
        <v>3</v>
      </c>
      <c r="F8" s="19">
        <f t="shared" si="1"/>
        <v>0.33</v>
      </c>
      <c r="G8" s="19">
        <f t="shared" si="2"/>
        <v>0.67</v>
      </c>
      <c r="H8" s="19">
        <f t="shared" si="3"/>
        <v>0</v>
      </c>
    </row>
    <row r="9" spans="1:8" x14ac:dyDescent="0.35">
      <c r="A9" t="s">
        <v>8413</v>
      </c>
      <c r="B9">
        <f>COUNTIFS(Kickstarter!D:D,"&gt;29999", Kickstarter!D:D,"&lt;=34999",Kickstarter!G:G, "US", Kickstarter!R:R, "plays", Kickstarter!F:F, "successful")</f>
        <v>3</v>
      </c>
      <c r="C9">
        <f>COUNTIFS(Kickstarter!D:D,"&gt;29999", Kickstarter!D:D,"&lt;=34999", Kickstarter!G:G, "US", Kickstarter!R:R, "plays", Kickstarter!F:F, "failed")</f>
        <v>3</v>
      </c>
      <c r="D9">
        <f>COUNTIFS(Kickstarter!D:D,"&gt;29999", Kickstarter!D:D,"&lt;=34999", Kickstarter!G:G, "US", Kickstarter!R:R, "plays", Kickstarter!F:F, "canceled")</f>
        <v>0</v>
      </c>
      <c r="E9">
        <f t="shared" si="0"/>
        <v>6</v>
      </c>
      <c r="F9" s="19">
        <f t="shared" si="1"/>
        <v>0.5</v>
      </c>
      <c r="G9" s="19">
        <f t="shared" si="2"/>
        <v>0.5</v>
      </c>
      <c r="H9" s="19">
        <f t="shared" si="3"/>
        <v>0</v>
      </c>
    </row>
    <row r="10" spans="1:8" x14ac:dyDescent="0.35">
      <c r="A10" t="s">
        <v>8414</v>
      </c>
      <c r="B10">
        <f>COUNTIFS(Kickstarter!D:D,"&gt;34999", Kickstarter!D:D,"&lt;=39999",Kickstarter!G:G, "US", Kickstarter!R:R, "plays", Kickstarter!F:F, "successful")</f>
        <v>4</v>
      </c>
      <c r="C10">
        <f>COUNTIFS(Kickstarter!D:D,"&gt;34999", Kickstarter!D:D,"&lt;=39999", Kickstarter!G:G, "US", Kickstarter!R:R, "plays", Kickstarter!F:F, "failed")</f>
        <v>1</v>
      </c>
      <c r="D10">
        <f>COUNTIFS(Kickstarter!D:D,"&gt;34999", Kickstarter!D:D,"&lt;=39999", Kickstarter!G:G, "US", Kickstarter!R:R, "plays", Kickstarter!F:F, "canceled")</f>
        <v>0</v>
      </c>
      <c r="E10">
        <f t="shared" si="0"/>
        <v>5</v>
      </c>
      <c r="F10" s="19">
        <f t="shared" si="1"/>
        <v>0.8</v>
      </c>
      <c r="G10" s="19">
        <f t="shared" si="2"/>
        <v>0.2</v>
      </c>
      <c r="H10" s="19">
        <f t="shared" si="3"/>
        <v>0</v>
      </c>
    </row>
    <row r="11" spans="1:8" x14ac:dyDescent="0.35">
      <c r="A11" t="s">
        <v>8415</v>
      </c>
      <c r="B11">
        <f>COUNTIFS(Kickstarter!D:D,"&gt;39999", Kickstarter!D:D,"&lt;=44999",Kickstarter!G:G, "US", Kickstarter!R:R, "plays", Kickstarter!F:F, "successful")</f>
        <v>2</v>
      </c>
      <c r="C11">
        <f>COUNTIFS(Kickstarter!D:D,"&gt;39999", Kickstarter!D:D,"&lt;=44999", Kickstarter!G:G, "US", Kickstarter!R:R, "plays", Kickstarter!F:F, "failed")</f>
        <v>1</v>
      </c>
      <c r="D11">
        <f>COUNTIFS(Kickstarter!D:D,"&gt;39999", Kickstarter!D:D,"&lt;=44999", Kickstarter!G:G, "US", Kickstarter!R:R, "plays", Kickstarter!F:F, "canceled")</f>
        <v>0</v>
      </c>
      <c r="E11">
        <f t="shared" si="0"/>
        <v>3</v>
      </c>
      <c r="F11" s="19">
        <f t="shared" si="1"/>
        <v>0.67</v>
      </c>
      <c r="G11" s="19">
        <f t="shared" si="2"/>
        <v>0.33</v>
      </c>
      <c r="H11" s="19">
        <f t="shared" si="3"/>
        <v>0</v>
      </c>
    </row>
    <row r="12" spans="1:8" x14ac:dyDescent="0.35">
      <c r="A12" t="s">
        <v>8416</v>
      </c>
      <c r="B12">
        <f>COUNTIFS(Kickstarter!D:D,"&gt;44999", Kickstarter!D:D,"&lt;=49999",Kickstarter!G:G, "US", Kickstarter!R:R, "plays", Kickstarter!F:F, "successful")</f>
        <v>0</v>
      </c>
      <c r="C12">
        <f>COUNTIFS(Kickstarter!D:D,"&gt;44999", Kickstarter!D:D,"&lt;=49999", Kickstarter!G:G, "US", Kickstarter!R:R, "plays", Kickstarter!F:F, "failed")</f>
        <v>1</v>
      </c>
      <c r="D12">
        <f>COUNTIFS(Kickstarter!D:D,"&gt;44999", Kickstarter!D:D,"&lt;=49999", Kickstarter!G:G, "US", Kickstarter!R:R, "plays", Kickstarter!F:F, "canceled")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35">
      <c r="A13" t="s">
        <v>8417</v>
      </c>
      <c r="B13">
        <f>COUNTIFS(Kickstarter!D:D,"&gt;50000",Kickstarter!G:G, "US", Kickstarter!R:R, "plays", Kickstarter!F:F, "successful")</f>
        <v>1</v>
      </c>
      <c r="C13">
        <f>COUNTIFS(Kickstarter!D:D,"&gt;50000", Kickstarter!G:G, "US", Kickstarter!R:R, "plays", Kickstarter!F:F, "failed")</f>
        <v>8</v>
      </c>
      <c r="D13">
        <f>COUNTIFS(Kickstarter!D:D, "&gt;50000", Kickstarter!G:G, "US", Kickstarter!R:R, "plays", Kickstarter!F:F, "canceled")</f>
        <v>0</v>
      </c>
      <c r="E13">
        <f t="shared" si="0"/>
        <v>9</v>
      </c>
      <c r="F13" s="19">
        <f t="shared" si="1"/>
        <v>0.11</v>
      </c>
      <c r="G13" s="19">
        <f t="shared" si="2"/>
        <v>0.89</v>
      </c>
      <c r="H13" s="19">
        <f t="shared" si="3"/>
        <v>0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DC679-997B-4BF3-89B9-5D6A66C1CFA8}">
  <dimension ref="A1:F6"/>
  <sheetViews>
    <sheetView zoomScale="78" zoomScaleNormal="78" workbookViewId="0">
      <pane xSplit="1" topLeftCell="C1" activePane="topRight" state="frozen"/>
      <selection pane="topRight" activeCell="C2" sqref="C2"/>
    </sheetView>
  </sheetViews>
  <sheetFormatPr defaultRowHeight="14.5" x14ac:dyDescent="0.35"/>
  <cols>
    <col min="1" max="1" width="31.54296875" bestFit="1" customWidth="1"/>
    <col min="2" max="2" width="120" bestFit="1" customWidth="1"/>
    <col min="5" max="5" width="16.36328125" bestFit="1" customWidth="1"/>
    <col min="6" max="6" width="16.90625" bestFit="1" customWidth="1"/>
  </cols>
  <sheetData>
    <row r="1" spans="1:6" x14ac:dyDescent="0.35">
      <c r="A1" s="1" t="s">
        <v>8379</v>
      </c>
      <c r="B1" s="1" t="s">
        <v>4110</v>
      </c>
      <c r="C1" s="1" t="s">
        <v>8380</v>
      </c>
      <c r="D1" s="1" t="s">
        <v>8381</v>
      </c>
      <c r="E1" s="1" t="s">
        <v>8382</v>
      </c>
      <c r="F1" s="1" t="s">
        <v>8383</v>
      </c>
    </row>
    <row r="2" spans="1:6" x14ac:dyDescent="0.3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VLOOKUP(A2,Kickstarter!B:E,4,FALSE)</f>
        <v>2020</v>
      </c>
      <c r="E2">
        <f>VLOOKUP(A2,Kickstarter!B:P,15, FALSE)</f>
        <v>51.79</v>
      </c>
      <c r="F2">
        <f>VLOOKUP(A2,Kickstarter!B:Q,11, FALSE)</f>
        <v>39</v>
      </c>
    </row>
    <row r="3" spans="1:6" x14ac:dyDescent="0.3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VLOOKUP(A3,Kickstarter!B:E,4,FALSE)</f>
        <v>2020</v>
      </c>
      <c r="E3">
        <f>VLOOKUP(A3,Kickstarter!B:P,15, FALSE)</f>
        <v>36.07</v>
      </c>
      <c r="F3">
        <f>VLOOKUP(A3,Kickstarter!B:Q,11, FALSE)</f>
        <v>56</v>
      </c>
    </row>
    <row r="4" spans="1:6" x14ac:dyDescent="0.3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VLOOKUP(A4,Kickstarter!B:E,4,FALSE)</f>
        <v>2576</v>
      </c>
      <c r="E4">
        <f>VLOOKUP(A4,Kickstarter!B:P,15, FALSE)</f>
        <v>33.03</v>
      </c>
      <c r="F4">
        <f>VLOOKUP(A4,Kickstarter!B:Q,11, FALSE)</f>
        <v>78</v>
      </c>
    </row>
    <row r="5" spans="1:6" x14ac:dyDescent="0.35">
      <c r="A5" s="3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VLOOKUP(A5,Kickstarter!B:E,4,FALSE)</f>
        <v>1168</v>
      </c>
      <c r="E5">
        <f>VLOOKUP(A5,Kickstarter!B:P,15, FALSE)</f>
        <v>44.92</v>
      </c>
      <c r="F5">
        <f>VLOOKUP(A5,Kickstarter!B:Q,11, FALSE)</f>
        <v>26</v>
      </c>
    </row>
    <row r="6" spans="1:6" x14ac:dyDescent="0.35">
      <c r="A6" s="3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VLOOKUP(A6,Kickstarter!B:E,4,FALSE)</f>
        <v>4137</v>
      </c>
      <c r="E6">
        <f>VLOOKUP(A6,Kickstarter!B:P,15, FALSE)</f>
        <v>36.61</v>
      </c>
      <c r="F6">
        <f>VLOOKUP(A6,Kickstarter!B:Q,11, FALSE)</f>
        <v>113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738BE-2C3A-40F4-88E3-FD1643992D10}">
  <dimension ref="A1:C14"/>
  <sheetViews>
    <sheetView tabSelected="1" workbookViewId="0">
      <selection activeCell="C19" sqref="C19"/>
    </sheetView>
  </sheetViews>
  <sheetFormatPr defaultRowHeight="14.5" x14ac:dyDescent="0.35"/>
  <cols>
    <col min="1" max="1" width="24.08984375" style="18" bestFit="1" customWidth="1"/>
    <col min="2" max="2" width="10.08984375" style="16" bestFit="1" customWidth="1"/>
    <col min="3" max="3" width="11.08984375" style="16" bestFit="1" customWidth="1"/>
    <col min="4" max="16384" width="8.7265625" style="16"/>
  </cols>
  <sheetData>
    <row r="1" spans="1:3" s="17" customFormat="1" x14ac:dyDescent="0.35">
      <c r="B1" s="17" t="s">
        <v>8388</v>
      </c>
      <c r="C1" s="17" t="s">
        <v>8389</v>
      </c>
    </row>
    <row r="2" spans="1:3" x14ac:dyDescent="0.35">
      <c r="A2" s="18" t="s">
        <v>8384</v>
      </c>
      <c r="B2" s="16" t="e">
        <f>AVERAGE(#REF!)</f>
        <v>#REF!</v>
      </c>
      <c r="C2" s="16" t="e">
        <f>AVERAGE(#REF!)</f>
        <v>#REF!</v>
      </c>
    </row>
    <row r="3" spans="1:3" x14ac:dyDescent="0.35">
      <c r="A3" s="18" t="s">
        <v>8385</v>
      </c>
      <c r="B3" s="16" t="e">
        <f>MEDIAN(#REF!)</f>
        <v>#REF!</v>
      </c>
      <c r="C3" s="16" t="e">
        <f>MEDIAN(#REF!)</f>
        <v>#REF!</v>
      </c>
    </row>
    <row r="4" spans="1:3" x14ac:dyDescent="0.35">
      <c r="A4" s="18" t="s">
        <v>8390</v>
      </c>
      <c r="B4" s="16" t="e">
        <f>_xlfn.STDEV.P(#REF!)</f>
        <v>#REF!</v>
      </c>
      <c r="C4" s="16" t="e">
        <f>_xlfn.STDEV.P(#REF!)</f>
        <v>#REF!</v>
      </c>
    </row>
    <row r="5" spans="1:3" x14ac:dyDescent="0.35">
      <c r="A5" s="18" t="s">
        <v>8391</v>
      </c>
      <c r="B5" s="16" t="e">
        <f>_xlfn.QUARTILE.EXC(#REF!,3)</f>
        <v>#REF!</v>
      </c>
      <c r="C5" s="16" t="e">
        <f>_xlfn.QUARTILE.EXC(#REF!,3)</f>
        <v>#REF!</v>
      </c>
    </row>
    <row r="6" spans="1:3" x14ac:dyDescent="0.35">
      <c r="A6" s="18" t="s">
        <v>8392</v>
      </c>
      <c r="B6" s="16" t="e">
        <f>_xlfn.QUARTILE.EXC(#REF!,1)</f>
        <v>#REF!</v>
      </c>
      <c r="C6" s="16" t="e">
        <f>_xlfn.QUARTILE.EXC(#REF!,1)</f>
        <v>#REF!</v>
      </c>
    </row>
    <row r="7" spans="1:3" x14ac:dyDescent="0.35">
      <c r="A7" s="18" t="s">
        <v>8393</v>
      </c>
      <c r="B7" s="16" t="e">
        <f>B5-B6</f>
        <v>#REF!</v>
      </c>
      <c r="C7" s="16" t="e">
        <f>C5-C6</f>
        <v>#REF!</v>
      </c>
    </row>
    <row r="9" spans="1:3" x14ac:dyDescent="0.35">
      <c r="A9" s="18" t="s">
        <v>8386</v>
      </c>
      <c r="B9" s="16" t="e">
        <f>AVERAGE(#REF!)</f>
        <v>#REF!</v>
      </c>
      <c r="C9" s="16" t="e">
        <f>AVERAGE(#REF!)</f>
        <v>#REF!</v>
      </c>
    </row>
    <row r="10" spans="1:3" x14ac:dyDescent="0.35">
      <c r="A10" s="18" t="s">
        <v>8387</v>
      </c>
      <c r="B10" s="16" t="e">
        <f>MEDIAN(#REF!)</f>
        <v>#REF!</v>
      </c>
      <c r="C10" s="16" t="e">
        <f>MEDIAN(#REF!)</f>
        <v>#REF!</v>
      </c>
    </row>
    <row r="11" spans="1:3" x14ac:dyDescent="0.35">
      <c r="A11" s="18" t="s">
        <v>8394</v>
      </c>
      <c r="B11" s="16" t="e">
        <f>_xlfn.STDEV.P(#REF!)</f>
        <v>#REF!</v>
      </c>
      <c r="C11" s="16" t="e">
        <f>_xlfn.STDEV.P(#REF!)</f>
        <v>#REF!</v>
      </c>
    </row>
    <row r="12" spans="1:3" x14ac:dyDescent="0.35">
      <c r="A12" s="18" t="s">
        <v>8395</v>
      </c>
      <c r="B12" s="16" t="e">
        <f>_xlfn.QUARTILE.EXC(#REF!,3)</f>
        <v>#REF!</v>
      </c>
      <c r="C12" s="16" t="e">
        <f>_xlfn.QUARTILE.EXC(#REF!,3)</f>
        <v>#REF!</v>
      </c>
    </row>
    <row r="13" spans="1:3" x14ac:dyDescent="0.35">
      <c r="A13" s="18" t="s">
        <v>8396</v>
      </c>
      <c r="B13" s="16" t="e">
        <f>_xlfn.QUARTILE.EXC(#REF!,1)</f>
        <v>#REF!</v>
      </c>
      <c r="C13" s="16" t="e">
        <f>_xlfn.QUARTILE.EXC(#REF!,1)</f>
        <v>#REF!</v>
      </c>
    </row>
    <row r="14" spans="1:3" x14ac:dyDescent="0.35">
      <c r="A14" s="18" t="s">
        <v>8397</v>
      </c>
      <c r="B14" s="16" t="e">
        <f>B12-B13</f>
        <v>#REF!</v>
      </c>
      <c r="C14" s="16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Category Statistics</vt:lpstr>
      <vt:lpstr>Subcategory Statistics </vt:lpstr>
      <vt:lpstr>Outcomes Based on Launch Date</vt:lpstr>
      <vt:lpstr>Outcomes Based on Goals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Carolina Craus</cp:lastModifiedBy>
  <dcterms:created xsi:type="dcterms:W3CDTF">2017-04-20T15:17:24Z</dcterms:created>
  <dcterms:modified xsi:type="dcterms:W3CDTF">2020-08-03T03:29:22Z</dcterms:modified>
</cp:coreProperties>
</file>