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lady_nino_est_uexternado_edu_co/Documents/Carolina/Youtube/Caro The analyst/Contenido/Proyectos/"/>
    </mc:Choice>
  </mc:AlternateContent>
  <xr:revisionPtr revIDLastSave="1444" documentId="13_ncr:1_{C3F5FD4A-E512-4949-82E2-F397BF48407D}" xr6:coauthVersionLast="47" xr6:coauthVersionMax="47" xr10:uidLastSave="{0A7ACCA4-E593-40CC-8130-E3A1AE016072}"/>
  <bookViews>
    <workbookView xWindow="-120" yWindow="-120" windowWidth="20730" windowHeight="11160" activeTab="5" xr2:uid="{014C5F8E-EA06-49D5-A27C-7AA7639851FC}"/>
  </bookViews>
  <sheets>
    <sheet name="TEMAS" sheetId="1" r:id="rId1"/>
    <sheet name="1" sheetId="3" r:id="rId2"/>
    <sheet name="2" sheetId="4" r:id="rId3"/>
    <sheet name="3" sheetId="7" r:id="rId4"/>
    <sheet name="4" sheetId="9" r:id="rId5"/>
    <sheet name="5" sheetId="12" r:id="rId6"/>
    <sheet name="5,1 - 6" sheetId="10" r:id="rId7"/>
  </sheets>
  <definedNames>
    <definedName name="_xlnm._FilterDatabase" localSheetId="2" hidden="1">'2'!$B$6:$F$185</definedName>
    <definedName name="_xlnm._FilterDatabase" localSheetId="3" hidden="1">'3'!$B$6:$E$164</definedName>
    <definedName name="_xlnm._FilterDatabase" localSheetId="4" hidden="1">'4'!$B$6:$E$164</definedName>
    <definedName name="_xlnm._FilterDatabase" localSheetId="5" hidden="1">'5'!$B$6:$E$164</definedName>
    <definedName name="_xlnm.Print_Area" localSheetId="5">'5'!$A$1:$R$164</definedName>
    <definedName name="NativeTimeline_Fecha">#N/A</definedName>
  </definedNames>
  <calcPr calcId="191029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9" l="1"/>
  <c r="I16" i="9"/>
  <c r="I14" i="9"/>
  <c r="H15" i="9"/>
  <c r="H16" i="9"/>
  <c r="H14" i="9"/>
  <c r="H5" i="9"/>
  <c r="H8" i="9" a="1"/>
  <c r="H8" i="9" s="1"/>
  <c r="H6" i="9"/>
  <c r="H7" i="9"/>
  <c r="H9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<sst xmlns="http://schemas.openxmlformats.org/spreadsheetml/2006/main" count="1511" uniqueCount="132">
  <si>
    <t>Temas</t>
  </si>
  <si>
    <t>Proyecto de análisis de datos para principiantes en Excel</t>
  </si>
  <si>
    <t>Pasos del análisis de datos</t>
  </si>
  <si>
    <t>Definir el problema</t>
  </si>
  <si>
    <t>Preparar los datos</t>
  </si>
  <si>
    <t xml:space="preserve">Procesar </t>
  </si>
  <si>
    <t>Limpiar datos</t>
  </si>
  <si>
    <t>Reunir los datos</t>
  </si>
  <si>
    <t>Hacer preguntas</t>
  </si>
  <si>
    <t xml:space="preserve">Analizar </t>
  </si>
  <si>
    <t>Compartir</t>
  </si>
  <si>
    <t>Actuar</t>
  </si>
  <si>
    <t xml:space="preserve">Responder preguntas </t>
  </si>
  <si>
    <t xml:space="preserve">Tablero </t>
  </si>
  <si>
    <t>Toma de decisiones - con base en los datos</t>
  </si>
  <si>
    <t xml:space="preserve">Diseño informacion </t>
  </si>
  <si>
    <t>C</t>
  </si>
  <si>
    <t>¿Cómo registrar los datos?</t>
  </si>
  <si>
    <t>¿Qué datos se necesitan?</t>
  </si>
  <si>
    <t>Que información se debe considerar - categorías</t>
  </si>
  <si>
    <t>Con tablas dinámicas</t>
  </si>
  <si>
    <t>Con formatos condicionales</t>
  </si>
  <si>
    <t>EDA - Análisis exploratorio de datos</t>
  </si>
  <si>
    <t>Estadísticas rápidas</t>
  </si>
  <si>
    <t>Reporte dinamico de ingresos vs gastos por mes</t>
  </si>
  <si>
    <t>Qué gastos eliminar o disminuir?</t>
  </si>
  <si>
    <t>Tablero</t>
  </si>
  <si>
    <t>Decisiones</t>
  </si>
  <si>
    <t>A</t>
  </si>
  <si>
    <t>B</t>
  </si>
  <si>
    <t>D</t>
  </si>
  <si>
    <t>H</t>
  </si>
  <si>
    <t>E</t>
  </si>
  <si>
    <t>F</t>
  </si>
  <si>
    <t>G</t>
  </si>
  <si>
    <t>Fecha</t>
  </si>
  <si>
    <t>Categoría</t>
  </si>
  <si>
    <t>Concepto</t>
  </si>
  <si>
    <t>Valor</t>
  </si>
  <si>
    <t>Categorias</t>
  </si>
  <si>
    <t>Ingresos</t>
  </si>
  <si>
    <t>Salario</t>
  </si>
  <si>
    <t>Extras</t>
  </si>
  <si>
    <t>Deudas</t>
  </si>
  <si>
    <t>Telefonía</t>
  </si>
  <si>
    <t>Vestuario</t>
  </si>
  <si>
    <t>Gastos esenciales</t>
  </si>
  <si>
    <t>Gastos no esenciales</t>
  </si>
  <si>
    <t>Alimentación</t>
  </si>
  <si>
    <t>Alquiler</t>
  </si>
  <si>
    <t>Transporte público</t>
  </si>
  <si>
    <t>Citas - salidas</t>
  </si>
  <si>
    <t>Viajes</t>
  </si>
  <si>
    <t>Accesorios - vestuario</t>
  </si>
  <si>
    <t>Accesorios - tecnología</t>
  </si>
  <si>
    <t>Crédito vehicular</t>
  </si>
  <si>
    <t>Tarjetas de crédito</t>
  </si>
  <si>
    <t>Crédito hipotecario</t>
  </si>
  <si>
    <t>Serv. Públicos</t>
  </si>
  <si>
    <t>Serv publicos</t>
  </si>
  <si>
    <t>Crédito vehícular</t>
  </si>
  <si>
    <t>Tarjetas crédito</t>
  </si>
  <si>
    <t xml:space="preserve">Que información se debe considerar </t>
  </si>
  <si>
    <t>Diseñar y recopilar los datos</t>
  </si>
  <si>
    <t>Deuudas</t>
  </si>
  <si>
    <t>Citas - ssalidas</t>
  </si>
  <si>
    <t>Extrras</t>
  </si>
  <si>
    <t>Procesar los datos</t>
  </si>
  <si>
    <t>Limpiar los datos</t>
  </si>
  <si>
    <t xml:space="preserve">     Telefonía</t>
  </si>
  <si>
    <t xml:space="preserve">        Telefonía</t>
  </si>
  <si>
    <t xml:space="preserve">         Salario</t>
  </si>
  <si>
    <t xml:space="preserve">          Extras</t>
  </si>
  <si>
    <t xml:space="preserve">       Alquiler</t>
  </si>
  <si>
    <t xml:space="preserve">  Alquiler</t>
  </si>
  <si>
    <t xml:space="preserve">   Citas - salidas</t>
  </si>
  <si>
    <t>Revisar Ortografía</t>
  </si>
  <si>
    <t># Factura</t>
  </si>
  <si>
    <t>Seleccionar los datos que responden a nuestras preguntas</t>
  </si>
  <si>
    <t>Remover espacios Extra</t>
  </si>
  <si>
    <t>Remover filas vacías (no es posible conseguir los datos)</t>
  </si>
  <si>
    <t>Remover datos duplicados</t>
  </si>
  <si>
    <t>Check list: Limpieza de datos</t>
  </si>
  <si>
    <t>Analizar</t>
  </si>
  <si>
    <t>Analizar los datos</t>
  </si>
  <si>
    <t>Salarios</t>
  </si>
  <si>
    <t>Ordenar por criterio (fecha)</t>
  </si>
  <si>
    <t>Ajustar datos incorrectos (con ceros o letras de más)</t>
  </si>
  <si>
    <t>Ajustar formatos (Fechas, números…)</t>
  </si>
  <si>
    <t>Check list: Análisis de datos (solución a las preguntas-problema)</t>
  </si>
  <si>
    <t>Promedio</t>
  </si>
  <si>
    <t>Max</t>
  </si>
  <si>
    <t>Min</t>
  </si>
  <si>
    <t>Rango</t>
  </si>
  <si>
    <t>Mediana</t>
  </si>
  <si>
    <t>Problema orientado: Gestión de las finanzas personales</t>
  </si>
  <si>
    <t>Etiquetas de fila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</si>
  <si>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</si>
  <si>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</si>
  <si>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</si>
  <si>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</si>
  <si>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</si>
  <si>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</si>
  <si>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</si>
  <si>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</si>
  <si>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</si>
  <si>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</si>
  <si>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</si>
  <si>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</si>
  <si>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</si>
  <si>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Suma de Valor</t>
  </si>
  <si>
    <t>Promedio - mediana - min - max - rango</t>
  </si>
  <si>
    <t>C: Quick Stats</t>
  </si>
  <si>
    <t>Con filtros</t>
  </si>
  <si>
    <t>¿Cúales son las salidas de dinero más representativas en el año?</t>
  </si>
  <si>
    <t>E: ¿Cúales son las salidas de dinero más representativas en el año?</t>
  </si>
  <si>
    <t>Suma</t>
  </si>
  <si>
    <t>Representación</t>
  </si>
  <si>
    <t>Formulas</t>
  </si>
  <si>
    <t>F: ¿Cúales son las salidas de dinero más representativas en el año? - tablas dinámicas</t>
  </si>
  <si>
    <t>Mes</t>
  </si>
  <si>
    <t>Salidas de dinero</t>
  </si>
  <si>
    <t>Compartir los resultados</t>
  </si>
  <si>
    <t>*Segmentar por fechas</t>
  </si>
  <si>
    <t xml:space="preserve">* Distribución por categorías </t>
  </si>
  <si>
    <t>* Distribución de gastos</t>
  </si>
  <si>
    <t>*Distribución por categorias y conceptos</t>
  </si>
  <si>
    <t>5</t>
  </si>
  <si>
    <t>Compartir (tablero)   /   6.   Tomar decisiones</t>
  </si>
  <si>
    <t>Con filtros y formatos condicionales</t>
  </si>
  <si>
    <t>Suma de Valor2</t>
  </si>
  <si>
    <t>Reporte dinamico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</si>
</sst>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dd/mm/yy;@"/>
    <numFmt numFmtId="165" formatCode="_-* #,##0_-;\-* #,##0_-;_-* &quot;-&quot;??_-;_-@_-"/>
    <numFmt numFmtId="166" formatCode="[$-240A]d&quot; de &quot;mmmm&quot; de &quot;yyyy;@"/>
    <numFmt numFmtId="167" formatCode="dd\-mm\-yy;@"/>
    <numFmt numFmtId="168" formatCode="&quot;$&quot;\ #,##0"/>
    <numFmt numFmtId="169" formatCode="_-&quot;$&quot;\ * #,##0_-;\-&quot;$&quot;\ * #,##0_-;_-&quot;$&quot;\ * &quot;-&quot;??_-;_-@_-"/>
    <numFmt numFmtId="170" formatCode="dd/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Bahnschrift Light Condensed"/>
      <family val="2"/>
    </font>
    <font>
      <sz val="36"/>
      <color theme="1"/>
      <name val="Tw Cen MT Condensed Extra Bold"/>
      <family val="2"/>
    </font>
    <font>
      <sz val="11"/>
      <color theme="1"/>
      <name val="Bahnschrift"/>
      <family val="2"/>
    </font>
    <font>
      <b/>
      <sz val="11"/>
      <color theme="0"/>
      <name val="Bahnschrift"/>
      <family val="2"/>
    </font>
    <font>
      <sz val="11"/>
      <color theme="1"/>
      <name val="Bahnschrift SemiLight"/>
      <family val="2"/>
    </font>
    <font>
      <sz val="10"/>
      <color rgb="FF000000"/>
      <name val="Arial"/>
      <family val="2"/>
    </font>
    <font>
      <sz val="11"/>
      <name val="Arial"/>
      <family val="1"/>
    </font>
    <font>
      <b/>
      <sz val="11"/>
      <color theme="1"/>
      <name val="Bahnschrift SemiLight"/>
      <family val="2"/>
    </font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 readingOrder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/>
    </xf>
    <xf numFmtId="164" fontId="8" fillId="0" borderId="0" xfId="2" applyNumberFormat="1" applyAlignment="1">
      <alignment horizontal="left"/>
    </xf>
    <xf numFmtId="164" fontId="7" fillId="0" borderId="0" xfId="1" applyNumberFormat="1" applyAlignment="1">
      <alignment horizontal="left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2" applyAlignment="1">
      <alignment horizontal="left"/>
    </xf>
    <xf numFmtId="165" fontId="0" fillId="0" borderId="0" xfId="3" applyNumberFormat="1" applyFont="1"/>
    <xf numFmtId="166" fontId="8" fillId="0" borderId="0" xfId="2" applyNumberFormat="1" applyAlignment="1">
      <alignment horizontal="left"/>
    </xf>
    <xf numFmtId="167" fontId="8" fillId="0" borderId="0" xfId="2" applyNumberFormat="1" applyAlignment="1">
      <alignment horizontal="left"/>
    </xf>
    <xf numFmtId="0" fontId="0" fillId="0" borderId="0" xfId="0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0" fillId="2" borderId="0" xfId="3" applyNumberFormat="1" applyFont="1" applyFill="1"/>
    <xf numFmtId="0" fontId="0" fillId="3" borderId="0" xfId="3" applyNumberFormat="1" applyFont="1" applyFill="1"/>
    <xf numFmtId="0" fontId="0" fillId="0" borderId="0" xfId="3" applyNumberFormat="1" applyFont="1"/>
    <xf numFmtId="0" fontId="9" fillId="0" borderId="0" xfId="3" applyNumberFormat="1" applyFont="1" applyAlignment="1">
      <alignment horizontal="left"/>
    </xf>
    <xf numFmtId="14" fontId="8" fillId="0" borderId="0" xfId="2" applyNumberFormat="1" applyAlignment="1">
      <alignment horizontal="center"/>
    </xf>
    <xf numFmtId="168" fontId="0" fillId="0" borderId="0" xfId="3" applyNumberFormat="1" applyFont="1" applyFill="1"/>
    <xf numFmtId="168" fontId="0" fillId="0" borderId="0" xfId="0" applyNumberFormat="1"/>
    <xf numFmtId="168" fontId="0" fillId="0" borderId="0" xfId="3" applyNumberFormat="1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1" fillId="0" borderId="12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9" fontId="0" fillId="0" borderId="0" xfId="4" applyNumberFormat="1" applyFont="1" applyBorder="1"/>
    <xf numFmtId="9" fontId="0" fillId="0" borderId="0" xfId="5" applyFont="1" applyBorder="1"/>
    <xf numFmtId="0" fontId="1" fillId="0" borderId="12" xfId="0" applyFont="1" applyBorder="1"/>
    <xf numFmtId="10" fontId="0" fillId="0" borderId="0" xfId="0" applyNumberFormat="1"/>
    <xf numFmtId="0" fontId="0" fillId="0" borderId="0" xfId="0" applyAlignment="1">
      <alignment horizontal="left" indent="1"/>
    </xf>
    <xf numFmtId="49" fontId="3" fillId="2" borderId="0" xfId="0" applyNumberFormat="1" applyFont="1" applyFill="1" applyAlignment="1">
      <alignment horizontal="center" vertical="center"/>
    </xf>
    <xf numFmtId="169" fontId="0" fillId="0" borderId="0" xfId="4" applyNumberFormat="1" applyFont="1"/>
    <xf numFmtId="169" fontId="0" fillId="0" borderId="0" xfId="4" applyNumberFormat="1" applyFont="1" applyFill="1"/>
    <xf numFmtId="170" fontId="8" fillId="0" borderId="0" xfId="2" applyNumberFormat="1" applyAlignment="1">
      <alignment horizontal="left"/>
    </xf>
    <xf numFmtId="169" fontId="0" fillId="0" borderId="0" xfId="0" applyNumberFormat="1"/>
    <xf numFmtId="0" fontId="5" fillId="6" borderId="0" xfId="0" applyFont="1" applyFill="1" applyAlignment="1">
      <alignment horizontal="center" vertical="center"/>
    </xf>
  </cellXfs>
  <cellStyles count="6">
    <cellStyle name="Millares" xfId="3" builtinId="3"/>
    <cellStyle name="Moneda" xfId="4" builtinId="4"/>
    <cellStyle name="Normal" xfId="0" builtinId="0"/>
    <cellStyle name="Normal 2" xfId="1" xr:uid="{CC531561-C469-439D-B4B4-F29B62AF4696}"/>
    <cellStyle name="Normal 3" xfId="2" xr:uid="{ACD199B4-5014-45C8-93EE-C412E81B9F87}"/>
    <cellStyle name="Porcentaje" xfId="5" builtinId="5"/>
  </cellStyles>
  <dxfs count="27">
    <dxf>
      <font>
        <color rgb="FF9C0006"/>
      </font>
      <fill>
        <patternFill>
          <bgColor rgb="FFFFC7CE"/>
        </patternFill>
      </fill>
    </dxf>
    <dxf>
      <numFmt numFmtId="168" formatCode="&quot;$&quot;\ #,##0"/>
      <fill>
        <patternFill patternType="none">
          <fgColor indexed="64"/>
          <bgColor indexed="65"/>
        </patternFill>
      </fill>
    </dxf>
    <dxf>
      <numFmt numFmtId="168" formatCode="&quot;$&quot;\ 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8" formatCode="&quot;$&quot;\ #,##0"/>
      <fill>
        <patternFill patternType="none">
          <fgColor indexed="64"/>
          <bgColor indexed="65"/>
        </patternFill>
      </fill>
    </dxf>
    <dxf>
      <numFmt numFmtId="168" formatCode="&quot;$&quot;\ 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9" formatCode="_-&quot;$&quot;\ * #,##0_-;\-&quot;$&quot;\ * #,##0_-;_-&quot;$&quot;\ * &quot;-&quot;??_-;_-@_-"/>
    </dxf>
    <dxf>
      <numFmt numFmtId="1" formatCode="0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&quot;$&quot;\ * #,##0_-;\-&quot;$&quot;\ * #,##0_-;_-&quot;$&quot;\ * &quot;-&quot;??_-;_-@_-"/>
    </dxf>
    <dxf>
      <numFmt numFmtId="170" formatCode="dd/mm/yy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  <color rgb="FFDDDDDD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 - Solución.xlsx]5!TablaDinámica11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'5'!$H$12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35-4A6C-9844-F5E1A60AD5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35-4A6C-9844-F5E1A60AD5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35-4A6C-9844-F5E1A60AD5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35-4A6C-9844-F5E1A60AD5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'5'!$G$13:$G$17</c:f>
              <c:strCache>
                <c:ptCount val="4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  <c:pt idx="3">
                  <c:v>Ingresos</c:v>
                </c:pt>
              </c:strCache>
            </c:strRef>
          </c:cat>
          <c:val>
            <c:numRef>
              <c:f>'5'!$H$13:$H$17</c:f>
              <c:numCache>
                <c:formatCode>General</c:formatCode>
                <c:ptCount val="4"/>
                <c:pt idx="0">
                  <c:v>11178640</c:v>
                </c:pt>
                <c:pt idx="1">
                  <c:v>18111011</c:v>
                </c:pt>
                <c:pt idx="2">
                  <c:v>2324943</c:v>
                </c:pt>
                <c:pt idx="3">
                  <c:v>46964083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3-47FF-9E89-F3431B57FF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 - Solución.xlsx]5!TablaDinámica13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 de los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'5'!$H$19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'5'!$G$20:$G$23</c:f>
              <c:strCache>
                <c:ptCount val="3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</c:strCache>
            </c:strRef>
          </c:cat>
          <c:val>
            <c:numRef>
              <c:f>'5'!$H$20:$H$23</c:f>
              <c:numCache>
                <c:formatCode>0%</c:formatCode>
                <c:ptCount val="3"/>
                <c:pt idx="0">
                  <c:v>0.3535911294638166</c:v>
                </c:pt>
                <c:pt idx="1">
                  <c:v>0.57286868842914762</c:v>
                </c:pt>
                <c:pt idx="2">
                  <c:v>7.3540182107035751E-2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4-472E-9C2F-7C9795CC38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351328"/>
        <c:axId val="212348000"/>
      </c:barChart>
      <c:catAx>
        <c:axId val="21235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348000"/>
        <c:crosses val="autoZero"/>
        <c:auto val="1"/>
        <c:lblAlgn val="ctr"/>
        <c:lblOffset val="100"/>
        <c:noMultiLvlLbl val="0"/>
      </c:catAx>
      <c:valAx>
        <c:axId val="21234800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123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 - Solución.xlsx]5!TablaDinámica12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por categorías y concepto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'5'!$H$28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'5'!$G$29:$G$47</c:f>
              <c:multiLvlStrCache>
                <c:ptCount val="14"/>
                <c:lvl>
                  <c:pt idx="0">
                    <c:v>Crédito hipotecario</c:v>
                  </c:pt>
                  <c:pt idx="1">
                    <c:v>Crédito vehicular</c:v>
                  </c:pt>
                  <c:pt idx="2">
                    <c:v>Tarjetas crédito</c:v>
                  </c:pt>
                  <c:pt idx="3">
                    <c:v>Alimentación</c:v>
                  </c:pt>
                  <c:pt idx="4">
                    <c:v>Alquiler</c:v>
                  </c:pt>
                  <c:pt idx="5">
                    <c:v>Serv. Públicos</c:v>
                  </c:pt>
                  <c:pt idx="6">
                    <c:v>Telefonía</c:v>
                  </c:pt>
                  <c:pt idx="7">
                    <c:v>Transporte público</c:v>
                  </c:pt>
                  <c:pt idx="8">
                    <c:v>Vestuario</c:v>
                  </c:pt>
                  <c:pt idx="9">
                    <c:v>Accesorios - tecnología</c:v>
                  </c:pt>
                  <c:pt idx="10">
                    <c:v>Accesorios - vestuario</c:v>
                  </c:pt>
                  <c:pt idx="11">
                    <c:v>Citas - salidas</c:v>
                  </c:pt>
                  <c:pt idx="12">
                    <c:v>Extras</c:v>
                  </c:pt>
                  <c:pt idx="13">
                    <c:v>Salario</c:v>
                  </c:pt>
                </c:lvl>
                <c:lvl>
                  <c:pt idx="0">
                    <c:v>Deudas</c:v>
                  </c:pt>
                  <c:pt idx="3">
                    <c:v>Gastos esenciales</c:v>
                  </c:pt>
                  <c:pt idx="9">
                    <c:v>Gastos no esenciales</c:v>
                  </c:pt>
                  <c:pt idx="12">
                    <c:v>Ingresos</c:v>
                  </c:pt>
                </c:lvl>
              </c:multiLvlStrCache>
            </c:multiLvlStrRef>
          </c:cat>
          <c:val>
            <c:numRef>
              <c:f>'5'!$H$29:$H$47</c:f>
              <c:numCache>
                <c:formatCode>0%</c:formatCode>
                <c:ptCount val="14"/>
                <c:pt idx="0">
                  <c:v>0.46159461258256818</c:v>
                </c:pt>
                <c:pt idx="1">
                  <c:v>0.46159461258256818</c:v>
                </c:pt>
                <c:pt idx="2">
                  <c:v>7.6810774834863635E-2</c:v>
                </c:pt>
                <c:pt idx="3">
                  <c:v>0.23346189784766846</c:v>
                </c:pt>
                <c:pt idx="4">
                  <c:v>0.43067722724037877</c:v>
                </c:pt>
                <c:pt idx="5">
                  <c:v>0.13559938757698287</c:v>
                </c:pt>
                <c:pt idx="6">
                  <c:v>2.3190312236020395E-2</c:v>
                </c:pt>
                <c:pt idx="7">
                  <c:v>0.11669000697973184</c:v>
                </c:pt>
                <c:pt idx="8">
                  <c:v>6.0381168119217642E-2</c:v>
                </c:pt>
                <c:pt idx="9">
                  <c:v>0.23013209356100342</c:v>
                </c:pt>
                <c:pt idx="10">
                  <c:v>0.36387859831402319</c:v>
                </c:pt>
                <c:pt idx="11">
                  <c:v>0.40598930812497341</c:v>
                </c:pt>
                <c:pt idx="12">
                  <c:v>5.45966797648322E-2</c:v>
                </c:pt>
                <c:pt idx="13">
                  <c:v>0.94540332023516782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B-4354-9FAA-F28E312F82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4989760"/>
        <c:axId val="604990176"/>
      </c:barChart>
      <c:catAx>
        <c:axId val="60498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4990176"/>
        <c:crosses val="autoZero"/>
        <c:auto val="1"/>
        <c:lblAlgn val="ctr"/>
        <c:lblOffset val="100"/>
        <c:noMultiLvlLbl val="0"/>
      </c:catAx>
      <c:valAx>
        <c:axId val="60499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49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 - Solución.xlsx]5!TablaDinámica11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'5'!$H$12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25-4BEA-B25A-D96D54A782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25-4BEA-B25A-D96D54A782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25-4BEA-B25A-D96D54A782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25-4BEA-B25A-D96D54A782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'5'!$G$13:$G$17</c:f>
              <c:strCache>
                <c:ptCount val="4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  <c:pt idx="3">
                  <c:v>Ingresos</c:v>
                </c:pt>
              </c:strCache>
            </c:strRef>
          </c:cat>
          <c:val>
            <c:numRef>
              <c:f>'5'!$H$13:$H$17</c:f>
              <c:numCache>
                <c:formatCode>General</c:formatCode>
                <c:ptCount val="4"/>
                <c:pt idx="0">
                  <c:v>11178640</c:v>
                </c:pt>
                <c:pt idx="1">
                  <c:v>18111011</c:v>
                </c:pt>
                <c:pt idx="2">
                  <c:v>2324943</c:v>
                </c:pt>
                <c:pt idx="3">
                  <c:v>46964083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25-4BEA-B25A-D96D54A7821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 - Solución.xlsx]5!TablaDinámica13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 de los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'5'!$H$19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'5'!$G$20:$G$23</c:f>
              <c:strCache>
                <c:ptCount val="3"/>
                <c:pt idx="0">
                  <c:v>Deudas</c:v>
                </c:pt>
                <c:pt idx="1">
                  <c:v>Gastos esenciales</c:v>
                </c:pt>
                <c:pt idx="2">
                  <c:v>Gastos no esenciales</c:v>
                </c:pt>
              </c:strCache>
            </c:strRef>
          </c:cat>
          <c:val>
            <c:numRef>
              <c:f>'5'!$H$20:$H$23</c:f>
              <c:numCache>
                <c:formatCode>0%</c:formatCode>
                <c:ptCount val="3"/>
                <c:pt idx="0">
                  <c:v>0.3535911294638166</c:v>
                </c:pt>
                <c:pt idx="1">
                  <c:v>0.57286868842914762</c:v>
                </c:pt>
                <c:pt idx="2">
                  <c:v>7.3540182107035751E-2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4-4362-8C6F-3F5D4D20D3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351328"/>
        <c:axId val="212348000"/>
      </c:barChart>
      <c:catAx>
        <c:axId val="21235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348000"/>
        <c:crosses val="autoZero"/>
        <c:auto val="1"/>
        <c:lblAlgn val="ctr"/>
        <c:lblOffset val="100"/>
        <c:noMultiLvlLbl val="0"/>
      </c:catAx>
      <c:valAx>
        <c:axId val="21234800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123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Registro de gastos en excel - Solución.xlsx]5!TablaDinámica12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agrupada</a:t>
            </a:r>
            <a:r>
              <a:rPr lang="en-US" baseline="0"/>
              <a:t> por categorías y concepto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'5'!$H$28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'5'!$G$29:$G$47</c:f>
              <c:multiLvlStrCache>
                <c:ptCount val="14"/>
                <c:lvl>
                  <c:pt idx="0">
                    <c:v>Crédito hipotecario</c:v>
                  </c:pt>
                  <c:pt idx="1">
                    <c:v>Crédito vehicular</c:v>
                  </c:pt>
                  <c:pt idx="2">
                    <c:v>Tarjetas crédito</c:v>
                  </c:pt>
                  <c:pt idx="3">
                    <c:v>Alimentación</c:v>
                  </c:pt>
                  <c:pt idx="4">
                    <c:v>Alquiler</c:v>
                  </c:pt>
                  <c:pt idx="5">
                    <c:v>Serv. Públicos</c:v>
                  </c:pt>
                  <c:pt idx="6">
                    <c:v>Telefonía</c:v>
                  </c:pt>
                  <c:pt idx="7">
                    <c:v>Transporte público</c:v>
                  </c:pt>
                  <c:pt idx="8">
                    <c:v>Vestuario</c:v>
                  </c:pt>
                  <c:pt idx="9">
                    <c:v>Accesorios - tecnología</c:v>
                  </c:pt>
                  <c:pt idx="10">
                    <c:v>Accesorios - vestuario</c:v>
                  </c:pt>
                  <c:pt idx="11">
                    <c:v>Citas - salidas</c:v>
                  </c:pt>
                  <c:pt idx="12">
                    <c:v>Extras</c:v>
                  </c:pt>
                  <c:pt idx="13">
                    <c:v>Salario</c:v>
                  </c:pt>
                </c:lvl>
                <c:lvl>
                  <c:pt idx="0">
                    <c:v>Deudas</c:v>
                  </c:pt>
                  <c:pt idx="3">
                    <c:v>Gastos esenciales</c:v>
                  </c:pt>
                  <c:pt idx="9">
                    <c:v>Gastos no esenciales</c:v>
                  </c:pt>
                  <c:pt idx="12">
                    <c:v>Ingresos</c:v>
                  </c:pt>
                </c:lvl>
              </c:multiLvlStrCache>
            </c:multiLvlStrRef>
          </c:cat>
          <c:val>
            <c:numRef>
              <c:f>'5'!$H$29:$H$47</c:f>
              <c:numCache>
                <c:formatCode>0%</c:formatCode>
                <c:ptCount val="14"/>
                <c:pt idx="0">
                  <c:v>0.46159461258256818</c:v>
                </c:pt>
                <c:pt idx="1">
                  <c:v>0.46159461258256818</c:v>
                </c:pt>
                <c:pt idx="2">
                  <c:v>7.6810774834863635E-2</c:v>
                </c:pt>
                <c:pt idx="3">
                  <c:v>0.23346189784766846</c:v>
                </c:pt>
                <c:pt idx="4">
                  <c:v>0.43067722724037877</c:v>
                </c:pt>
                <c:pt idx="5">
                  <c:v>0.13559938757698287</c:v>
                </c:pt>
                <c:pt idx="6">
                  <c:v>2.3190312236020395E-2</c:v>
                </c:pt>
                <c:pt idx="7">
                  <c:v>0.11669000697973184</c:v>
                </c:pt>
                <c:pt idx="8">
                  <c:v>6.0381168119217642E-2</c:v>
                </c:pt>
                <c:pt idx="9">
                  <c:v>0.23013209356100342</c:v>
                </c:pt>
                <c:pt idx="10">
                  <c:v>0.36387859831402319</c:v>
                </c:pt>
                <c:pt idx="11">
                  <c:v>0.40598930812497341</c:v>
                </c:pt>
                <c:pt idx="12">
                  <c:v>5.45966797648322E-2</c:v>
                </c:pt>
                <c:pt idx="13">
                  <c:v>0.94540332023516782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0-497B-A9AD-0E7250E2BE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4989760"/>
        <c:axId val="604990176"/>
      </c:barChart>
      <c:catAx>
        <c:axId val="60498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4990176"/>
        <c:crosses val="autoZero"/>
        <c:auto val="1"/>
        <c:lblAlgn val="ctr"/>
        <c:lblOffset val="100"/>
        <c:noMultiLvlLbl val="0"/>
      </c:catAx>
      <c:valAx>
        <c:axId val="60499017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60498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GnHHrgeJ6hp1nHUwuWILV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GnHHrgeJ6hp1nHUwuWILV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GnHHrgeJ6hp1nHUwuWILV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GnHHrgeJ6hp1nHUwuWILV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GnHHrgeJ6hp1nHUwuWILV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07/relationships/hdphoto" Target="../media/hdphoto1.wdp"/><Relationship Id="rId5" Type="http://schemas.openxmlformats.org/officeDocument/2006/relationships/image" Target="../media/image1.png"/><Relationship Id="rId4" Type="http://schemas.openxmlformats.org/officeDocument/2006/relationships/hyperlink" Target="https://www.youtube.com/channel/UCGnHHrgeJ6hp1nHUwuWILVg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microsoft.com/office/2007/relationships/hdphoto" Target="../media/hdphoto1.wdp"/><Relationship Id="rId5" Type="http://schemas.openxmlformats.org/officeDocument/2006/relationships/image" Target="../media/image1.png"/><Relationship Id="rId4" Type="http://schemas.openxmlformats.org/officeDocument/2006/relationships/hyperlink" Target="https://www.youtube.com/channel/UCGnHHrgeJ6hp1nHUwuWIL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738187</xdr:colOff>
      <xdr:row>0</xdr:row>
      <xdr:rowOff>0</xdr:rowOff>
    </xdr:from>
    <xdr:to>
      <xdr:col>10</xdr:col>
      <xdr:colOff>523875</xdr:colOff>
      <xdr:row>1</xdr:row>
      <xdr:rowOff>7856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D7AC0-E861-67B8-A295-E6CC456AB5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6445250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119062</xdr:colOff>
      <xdr:row>0</xdr:row>
      <xdr:rowOff>0</xdr:rowOff>
    </xdr:from>
    <xdr:to>
      <xdr:col>8</xdr:col>
      <xdr:colOff>666750</xdr:colOff>
      <xdr:row>1</xdr:row>
      <xdr:rowOff>7856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75244-5F68-4B33-A8E1-8C90F73091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6127750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1428750</xdr:colOff>
      <xdr:row>0</xdr:row>
      <xdr:rowOff>0</xdr:rowOff>
    </xdr:from>
    <xdr:to>
      <xdr:col>11</xdr:col>
      <xdr:colOff>80097</xdr:colOff>
      <xdr:row>1</xdr:row>
      <xdr:rowOff>7856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93D43-0547-49D6-BB22-23473AA67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6979227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112568</xdr:colOff>
      <xdr:row>0</xdr:row>
      <xdr:rowOff>0</xdr:rowOff>
    </xdr:from>
    <xdr:to>
      <xdr:col>12</xdr:col>
      <xdr:colOff>660256</xdr:colOff>
      <xdr:row>1</xdr:row>
      <xdr:rowOff>7856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624F1-354A-48DA-929A-3760DEF65A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6658841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432955</xdr:colOff>
      <xdr:row>0</xdr:row>
      <xdr:rowOff>0</xdr:rowOff>
    </xdr:from>
    <xdr:to>
      <xdr:col>13</xdr:col>
      <xdr:colOff>556347</xdr:colOff>
      <xdr:row>1</xdr:row>
      <xdr:rowOff>7856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518A7-EF5D-4B62-ADF5-B7C3A7DAFF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7031182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1530</xdr:colOff>
      <xdr:row>8</xdr:row>
      <xdr:rowOff>178594</xdr:rowOff>
    </xdr:from>
    <xdr:to>
      <xdr:col>13</xdr:col>
      <xdr:colOff>170089</xdr:colOff>
      <xdr:row>17</xdr:row>
      <xdr:rowOff>178594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433F2D-078A-9902-8982-02CC97316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339</xdr:colOff>
      <xdr:row>18</xdr:row>
      <xdr:rowOff>98822</xdr:rowOff>
    </xdr:from>
    <xdr:to>
      <xdr:col>13</xdr:col>
      <xdr:colOff>217714</xdr:colOff>
      <xdr:row>25</xdr:row>
      <xdr:rowOff>83344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DFCB6B5-0386-DF16-1911-94CD5DD7C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29765</xdr:colOff>
      <xdr:row>26</xdr:row>
      <xdr:rowOff>3571</xdr:rowOff>
    </xdr:from>
    <xdr:to>
      <xdr:col>16</xdr:col>
      <xdr:colOff>517921</xdr:colOff>
      <xdr:row>44</xdr:row>
      <xdr:rowOff>23811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7C6BEF0-0FDC-3B82-3451-0752F6E0C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978477</xdr:colOff>
      <xdr:row>0</xdr:row>
      <xdr:rowOff>0</xdr:rowOff>
    </xdr:from>
    <xdr:to>
      <xdr:col>10</xdr:col>
      <xdr:colOff>565006</xdr:colOff>
      <xdr:row>1</xdr:row>
      <xdr:rowOff>7856</xdr:rowOff>
    </xdr:to>
    <xdr:pic>
      <xdr:nvPicPr>
        <xdr:cNvPr id="2" name="Imagen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F55AFC-6BDE-4C64-A2D7-E9F9E7D875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7516091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57220</xdr:colOff>
      <xdr:row>10</xdr:row>
      <xdr:rowOff>18674</xdr:rowOff>
    </xdr:from>
    <xdr:to>
      <xdr:col>5</xdr:col>
      <xdr:colOff>594279</xdr:colOff>
      <xdr:row>19</xdr:row>
      <xdr:rowOff>137792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C8C0C2-8C41-44F0-AB87-B3AAEE245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112058</xdr:colOff>
      <xdr:row>19</xdr:row>
      <xdr:rowOff>105658</xdr:rowOff>
    </xdr:from>
    <xdr:to>
      <xdr:col>5</xdr:col>
      <xdr:colOff>649117</xdr:colOff>
      <xdr:row>29</xdr:row>
      <xdr:rowOff>38011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C4097C-B322-4D0E-A191-D091D3702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258645</xdr:colOff>
      <xdr:row>2</xdr:row>
      <xdr:rowOff>146211</xdr:rowOff>
    </xdr:from>
    <xdr:to>
      <xdr:col>13</xdr:col>
      <xdr:colOff>298498</xdr:colOff>
      <xdr:row>29</xdr:row>
      <xdr:rowOff>108857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CEBD2A-3B98-4DC4-99F3-061EB2044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461077</xdr:colOff>
      <xdr:row>2</xdr:row>
      <xdr:rowOff>181255</xdr:rowOff>
    </xdr:from>
    <xdr:to>
      <xdr:col>5</xdr:col>
      <xdr:colOff>192368</xdr:colOff>
      <xdr:row>10</xdr:row>
      <xdr:rowOff>55002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Fecha">
              <a:extLst>
                <a:ext uri="{FF2B5EF4-FFF2-40B4-BE49-F238E27FC236}">
                  <a16:creationId xmlns:a16="http://schemas.microsoft.com/office/drawing/2014/main" id="{DF8422FF-4981-A6B3-7B95-71767BB88E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358" y="1490943"/>
              <a:ext cx="3315073" cy="13977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258536</xdr:colOff>
      <xdr:row>0</xdr:row>
      <xdr:rowOff>0</xdr:rowOff>
    </xdr:from>
    <xdr:to>
      <xdr:col>18</xdr:col>
      <xdr:colOff>44224</xdr:colOff>
      <xdr:row>1</xdr:row>
      <xdr:rowOff>7856</xdr:rowOff>
    </xdr:to>
    <xdr:pic>
      <xdr:nvPicPr>
        <xdr:cNvPr id="5" name="Image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D7CAE6-05E5-41AC-A65E-393762313C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20000"/>
                  </a14:imgEffect>
                </a14:imgLayer>
              </a14:imgProps>
            </a:ext>
          </a:extLst>
        </a:blip>
        <a:srcRect l="2911" t="25042" r="2245" b="17589"/>
        <a:stretch/>
      </xdr:blipFill>
      <xdr:spPr>
        <a:xfrm>
          <a:off x="10273393" y="0"/>
          <a:ext cx="3595688" cy="579356"/>
        </a:xfrm>
        <a:prstGeom prst="roundRect">
          <a:avLst>
            <a:gd name="adj" fmla="val 5000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GH" refreshedDate="44818.947430671295" createdVersion="8" refreshedVersion="8" minRefreshableVersion="3" recordCount="158" xr:uid="{8321891D-4458-4DED-A9A3-ED67D85BCDA7}">
  <cacheSource type="worksheet">
    <worksheetSource name="tabla2"/>
  </cacheSource>
  <cacheFields count="4">
    <cacheField name="Fecha" numFmtId="14">
      <sharedItems containsSemiMixedTypes="0" containsNonDate="0" containsDate="1" containsString="0" minDate="2022-01-05T00:00:00" maxDate="2022-12-31T00:00:00" count="158">
        <d v="2022-01-05T00:00:00"/>
        <d v="2022-01-06T00:00:00"/>
        <d v="2022-01-07T00:00:00"/>
        <d v="2022-01-10T00:00:00"/>
        <d v="2022-01-11T00:00:00"/>
        <d v="2022-01-12T00:00:00"/>
        <d v="2022-01-15T00:00:00"/>
        <d v="2022-01-16T00:00:00"/>
        <d v="2022-01-17T00:00:00"/>
        <d v="2022-01-19T00:00:00"/>
        <d v="2022-01-25T00:00:00"/>
        <d v="2022-01-27T00:00:00"/>
        <d v="2022-01-30T00:00:00"/>
        <d v="2022-02-05T00:00:00"/>
        <d v="2022-02-06T00:00:00"/>
        <d v="2022-02-07T00:00:00"/>
        <d v="2022-02-10T00:00:00"/>
        <d v="2022-02-11T00:00:00"/>
        <d v="2022-02-12T00:00:00"/>
        <d v="2022-02-15T00:00:00"/>
        <d v="2022-02-16T00:00:00"/>
        <d v="2022-02-17T00:00:00"/>
        <d v="2022-02-19T00:00:00"/>
        <d v="2022-02-25T00:00:00"/>
        <d v="2022-02-27T00:00:00"/>
        <d v="2022-03-05T00:00:00"/>
        <d v="2022-03-06T00:00:00"/>
        <d v="2022-03-07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5T00:00:00"/>
        <d v="2022-03-27T00:00:00"/>
        <d v="2022-03-30T00:00:00"/>
        <d v="2022-04-05T00:00:00"/>
        <d v="2022-04-06T00:00:00"/>
        <d v="2022-04-07T00:00:00"/>
        <d v="2022-04-10T00:00:00"/>
        <d v="2022-04-11T00:00:00"/>
        <d v="2022-04-12T00:00:00"/>
        <d v="2022-04-15T00:00:00"/>
        <d v="2022-04-16T00:00:00"/>
        <d v="2022-04-17T00:00:00"/>
        <d v="2022-04-19T00:00:00"/>
        <d v="2022-04-25T00:00:00"/>
        <d v="2022-04-27T00:00:00"/>
        <d v="2022-04-30T00:00:00"/>
        <d v="2022-05-05T00:00:00"/>
        <d v="2022-05-06T00:00:00"/>
        <d v="2022-05-07T00:00:00"/>
        <d v="2022-05-08T00:00:00"/>
        <d v="2022-05-10T00:00:00"/>
        <d v="2022-05-11T00:00:00"/>
        <d v="2022-05-12T00:00:00"/>
        <d v="2022-05-15T00:00:00"/>
        <d v="2022-05-16T00:00:00"/>
        <d v="2022-05-17T00:00:00"/>
        <d v="2022-05-19T00:00:00"/>
        <d v="2022-05-25T00:00:00"/>
        <d v="2022-05-27T00:00:00"/>
        <d v="2022-05-30T00:00:00"/>
        <d v="2022-06-05T00:00:00"/>
        <d v="2022-06-06T00:00:00"/>
        <d v="2022-06-07T00:00:00"/>
        <d v="2022-06-10T00:00:00"/>
        <d v="2022-06-11T00:00:00"/>
        <d v="2022-06-12T00:00:00"/>
        <d v="2022-06-15T00:00:00"/>
        <d v="2022-06-16T00:00:00"/>
        <d v="2022-06-17T00:00:00"/>
        <d v="2022-06-19T00:00:00"/>
        <d v="2022-06-25T00:00:00"/>
        <d v="2022-06-27T00:00:00"/>
        <d v="2022-06-30T00:00:00"/>
        <d v="2022-07-05T00:00:00"/>
        <d v="2022-07-06T00:00:00"/>
        <d v="2022-07-07T00:00:00"/>
        <d v="2022-07-10T00:00:00"/>
        <d v="2022-07-11T00:00:00"/>
        <d v="2022-07-12T00:00:00"/>
        <d v="2022-07-15T00:00:00"/>
        <d v="2022-07-16T00:00:00"/>
        <d v="2022-07-17T00:00:00"/>
        <d v="2022-07-19T00:00:00"/>
        <d v="2022-07-25T00:00:00"/>
        <d v="2022-07-27T00:00:00"/>
        <d v="2022-07-30T00:00:00"/>
        <d v="2022-08-05T00:00:00"/>
        <d v="2022-08-06T00:00:00"/>
        <d v="2022-08-07T00:00:00"/>
        <d v="2022-08-10T00:00:00"/>
        <d v="2022-08-11T00:00:00"/>
        <d v="2022-08-12T00:00:00"/>
        <d v="2022-08-15T00:00:00"/>
        <d v="2022-08-16T00:00:00"/>
        <d v="2022-08-17T00:00:00"/>
        <d v="2022-08-19T00:00:00"/>
        <d v="2022-08-25T00:00:00"/>
        <d v="2022-08-27T00:00:00"/>
        <d v="2022-08-30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5T00:00:00"/>
        <d v="2022-09-16T00:00:00"/>
        <d v="2022-09-17T00:00:00"/>
        <d v="2022-09-19T00:00:00"/>
        <d v="2022-09-25T00:00:00"/>
        <d v="2022-09-27T00:00:00"/>
        <d v="2022-09-30T00:00:00"/>
        <d v="2022-10-05T00:00:00"/>
        <d v="2022-10-06T00:00:00"/>
        <d v="2022-10-07T00:00:00"/>
        <d v="2022-10-10T00:00:00"/>
        <d v="2022-10-11T00:00:00"/>
        <d v="2022-10-12T00:00:00"/>
        <d v="2022-10-15T00:00:00"/>
        <d v="2022-10-16T00:00:00"/>
        <d v="2022-10-17T00:00:00"/>
        <d v="2022-10-19T00:00:00"/>
        <d v="2022-10-25T00:00:00"/>
        <d v="2022-10-27T00:00:00"/>
        <d v="2022-10-30T00:00:00"/>
        <d v="2022-11-05T00:00:00"/>
        <d v="2022-11-06T00:00:00"/>
        <d v="2022-11-07T00:00:00"/>
        <d v="2022-11-10T00:00:00"/>
        <d v="2022-11-11T00:00:00"/>
        <d v="2022-11-12T00:00:00"/>
        <d v="2022-11-15T00:00:00"/>
        <d v="2022-11-16T00:00:00"/>
        <d v="2022-11-17T00:00:00"/>
        <d v="2022-11-19T00:00:00"/>
        <d v="2022-11-25T00:00:00"/>
        <d v="2022-11-27T00:00:00"/>
        <d v="2022-11-30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5T00:00:00"/>
        <d v="2022-12-16T00:00:00"/>
        <d v="2022-12-17T00:00:00"/>
        <d v="2022-12-19T00:00:00"/>
        <d v="2022-12-25T00:00:00"/>
        <d v="2022-12-27T00:00:00"/>
        <d v="2022-12-30T00:00:00"/>
      </sharedItems>
      <fieldGroup base="0">
        <rangePr groupBy="months" startDate="2022-01-05T00:00:00" endDate="2022-12-31T00:00:00"/>
        <groupItems count="14">
          <s v="&lt;5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  <cacheField name="Categoría" numFmtId="0">
      <sharedItems count="4">
        <s v="Ingresos"/>
        <s v="Deudas"/>
        <s v="Gastos no esenciales"/>
        <s v="Gastos esenciales"/>
      </sharedItems>
    </cacheField>
    <cacheField name="Concepto" numFmtId="0">
      <sharedItems count="14">
        <s v="Salario"/>
        <s v="Crédito hipotecario"/>
        <s v="Accesorios - vestuario"/>
        <s v="Transporte público"/>
        <s v="Serv. Públicos"/>
        <s v="Extras"/>
        <s v="Crédito vehicular"/>
        <s v="Tarjetas crédito"/>
        <s v="Telefonía"/>
        <s v="Alimentación"/>
        <s v="Alquiler"/>
        <s v="Citas - salidas"/>
        <s v="Vestuario"/>
        <s v="Accesorios - tecnología"/>
      </sharedItems>
    </cacheField>
    <cacheField name="Valor" numFmtId="168">
      <sharedItems containsSemiMixedTypes="0" containsString="0" containsNumber="1" containsInteger="1" minValue="35000" maxValue="3700000" count="102">
        <n v="3700000"/>
        <n v="430000"/>
        <n v="50717"/>
        <n v="179112"/>
        <n v="200335"/>
        <n v="230971"/>
        <n v="37987"/>
        <n v="35000"/>
        <n v="386903"/>
        <n v="650000"/>
        <n v="85748"/>
        <n v="145181"/>
        <n v="44996"/>
        <n v="193329"/>
        <n v="202892"/>
        <n v="226414"/>
        <n v="71406"/>
        <n v="351206"/>
        <n v="71476"/>
        <n v="53013"/>
        <n v="198565"/>
        <n v="203037"/>
        <n v="237378"/>
        <n v="114836"/>
        <n v="313459"/>
        <n v="61874"/>
        <n v="110278"/>
        <n v="96894"/>
        <n v="181587"/>
        <n v="195079"/>
        <n v="173157"/>
        <n v="45385"/>
        <n v="315729"/>
        <n v="98112"/>
        <n v="140712"/>
        <n v="112979"/>
        <n v="158550"/>
        <n v="163116"/>
        <n v="200568"/>
        <n v="226394"/>
        <n v="81264"/>
        <n v="355062"/>
        <n v="86983"/>
        <n v="82560"/>
        <n v="66295"/>
        <n v="183215"/>
        <n v="198863"/>
        <n v="186323"/>
        <n v="98482"/>
        <n v="319166"/>
        <n v="93704"/>
        <n v="67760"/>
        <n v="40599"/>
        <n v="163187"/>
        <n v="205939"/>
        <n v="252636"/>
        <n v="40956"/>
        <n v="354397"/>
        <n v="75559"/>
        <n v="105727"/>
        <n v="43890"/>
        <n v="188499"/>
        <n v="214717"/>
        <n v="187486"/>
        <n v="74506"/>
        <n v="330984"/>
        <n v="75176"/>
        <n v="54975"/>
        <n v="84755"/>
        <n v="199735"/>
        <n v="195848"/>
        <n v="226398"/>
        <n v="264859"/>
        <n v="107708"/>
        <n v="335124"/>
        <n v="57649"/>
        <n v="140148"/>
        <n v="109269"/>
        <n v="153264"/>
        <n v="203712"/>
        <n v="230795"/>
        <n v="89665"/>
        <n v="394656"/>
        <n v="96357"/>
        <n v="137084"/>
        <n v="49295"/>
        <n v="152195"/>
        <n v="207165"/>
        <n v="179589"/>
        <n v="36217"/>
        <n v="392684"/>
        <n v="50291"/>
        <n v="58303"/>
        <n v="93295"/>
        <n v="176759"/>
        <n v="161457"/>
        <n v="197137"/>
        <n v="168081"/>
        <n v="60228"/>
        <n v="378861"/>
        <n v="90973"/>
        <n v="50836"/>
      </sharedItems>
    </cacheField>
  </cacheFields>
  <extLst>
    <ext xmlns:x14="http://schemas.microsoft.com/office/spreadsheetml/2009/9/main" uri="{725AE2AE-9491-48be-B2B4-4EB974FC3084}">
      <x14:pivotCacheDefinition pivotCacheId="49729658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GH" refreshedDate="44818.995184490741" createdVersion="8" refreshedVersion="8" minRefreshableVersion="3" recordCount="158" xr:uid="{E06CD401-519F-4DD0-9E7B-3841E6DCBA44}">
  <cacheSource type="worksheet">
    <worksheetSource name="Tabla24"/>
  </cacheSource>
  <cacheFields count="5">
    <cacheField name="Fecha" numFmtId="14">
      <sharedItems containsSemiMixedTypes="0" containsNonDate="0" containsDate="1" containsString="0" minDate="2022-01-05T00:00:00" maxDate="2022-12-31T00:00:00" count="158">
        <d v="2022-01-05T00:00:00"/>
        <d v="2022-01-06T00:00:00"/>
        <d v="2022-01-07T00:00:00"/>
        <d v="2022-01-10T00:00:00"/>
        <d v="2022-01-11T00:00:00"/>
        <d v="2022-01-12T00:00:00"/>
        <d v="2022-01-15T00:00:00"/>
        <d v="2022-01-16T00:00:00"/>
        <d v="2022-01-17T00:00:00"/>
        <d v="2022-01-19T00:00:00"/>
        <d v="2022-01-25T00:00:00"/>
        <d v="2022-01-27T00:00:00"/>
        <d v="2022-01-30T00:00:00"/>
        <d v="2022-02-05T00:00:00"/>
        <d v="2022-02-06T00:00:00"/>
        <d v="2022-02-07T00:00:00"/>
        <d v="2022-02-10T00:00:00"/>
        <d v="2022-02-11T00:00:00"/>
        <d v="2022-02-12T00:00:00"/>
        <d v="2022-02-15T00:00:00"/>
        <d v="2022-02-16T00:00:00"/>
        <d v="2022-02-17T00:00:00"/>
        <d v="2022-02-19T00:00:00"/>
        <d v="2022-02-25T00:00:00"/>
        <d v="2022-02-27T00:00:00"/>
        <d v="2022-03-05T00:00:00"/>
        <d v="2022-03-06T00:00:00"/>
        <d v="2022-03-07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5T00:00:00"/>
        <d v="2022-03-27T00:00:00"/>
        <d v="2022-03-30T00:00:00"/>
        <d v="2022-04-05T00:00:00"/>
        <d v="2022-04-06T00:00:00"/>
        <d v="2022-04-07T00:00:00"/>
        <d v="2022-04-10T00:00:00"/>
        <d v="2022-04-11T00:00:00"/>
        <d v="2022-04-12T00:00:00"/>
        <d v="2022-04-15T00:00:00"/>
        <d v="2022-04-16T00:00:00"/>
        <d v="2022-04-17T00:00:00"/>
        <d v="2022-04-19T00:00:00"/>
        <d v="2022-04-25T00:00:00"/>
        <d v="2022-04-27T00:00:00"/>
        <d v="2022-04-30T00:00:00"/>
        <d v="2022-05-05T00:00:00"/>
        <d v="2022-05-06T00:00:00"/>
        <d v="2022-05-07T00:00:00"/>
        <d v="2022-05-08T00:00:00"/>
        <d v="2022-05-10T00:00:00"/>
        <d v="2022-05-11T00:00:00"/>
        <d v="2022-05-12T00:00:00"/>
        <d v="2022-05-15T00:00:00"/>
        <d v="2022-05-16T00:00:00"/>
        <d v="2022-05-17T00:00:00"/>
        <d v="2022-05-19T00:00:00"/>
        <d v="2022-05-25T00:00:00"/>
        <d v="2022-05-27T00:00:00"/>
        <d v="2022-05-30T00:00:00"/>
        <d v="2022-06-05T00:00:00"/>
        <d v="2022-06-06T00:00:00"/>
        <d v="2022-06-07T00:00:00"/>
        <d v="2022-06-10T00:00:00"/>
        <d v="2022-06-11T00:00:00"/>
        <d v="2022-06-12T00:00:00"/>
        <d v="2022-06-15T00:00:00"/>
        <d v="2022-06-16T00:00:00"/>
        <d v="2022-06-17T00:00:00"/>
        <d v="2022-06-19T00:00:00"/>
        <d v="2022-06-25T00:00:00"/>
        <d v="2022-06-27T00:00:00"/>
        <d v="2022-06-30T00:00:00"/>
        <d v="2022-07-05T00:00:00"/>
        <d v="2022-07-06T00:00:00"/>
        <d v="2022-07-07T00:00:00"/>
        <d v="2022-07-10T00:00:00"/>
        <d v="2022-07-11T00:00:00"/>
        <d v="2022-07-12T00:00:00"/>
        <d v="2022-07-15T00:00:00"/>
        <d v="2022-07-16T00:00:00"/>
        <d v="2022-07-17T00:00:00"/>
        <d v="2022-07-19T00:00:00"/>
        <d v="2022-07-25T00:00:00"/>
        <d v="2022-07-27T00:00:00"/>
        <d v="2022-07-30T00:00:00"/>
        <d v="2022-08-05T00:00:00"/>
        <d v="2022-08-06T00:00:00"/>
        <d v="2022-08-07T00:00:00"/>
        <d v="2022-08-10T00:00:00"/>
        <d v="2022-08-11T00:00:00"/>
        <d v="2022-08-12T00:00:00"/>
        <d v="2022-08-15T00:00:00"/>
        <d v="2022-08-16T00:00:00"/>
        <d v="2022-08-17T00:00:00"/>
        <d v="2022-08-19T00:00:00"/>
        <d v="2022-08-25T00:00:00"/>
        <d v="2022-08-27T00:00:00"/>
        <d v="2022-08-30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5T00:00:00"/>
        <d v="2022-09-16T00:00:00"/>
        <d v="2022-09-17T00:00:00"/>
        <d v="2022-09-19T00:00:00"/>
        <d v="2022-09-25T00:00:00"/>
        <d v="2022-09-27T00:00:00"/>
        <d v="2022-09-30T00:00:00"/>
        <d v="2022-10-05T00:00:00"/>
        <d v="2022-10-06T00:00:00"/>
        <d v="2022-10-07T00:00:00"/>
        <d v="2022-10-10T00:00:00"/>
        <d v="2022-10-11T00:00:00"/>
        <d v="2022-10-12T00:00:00"/>
        <d v="2022-10-15T00:00:00"/>
        <d v="2022-10-16T00:00:00"/>
        <d v="2022-10-17T00:00:00"/>
        <d v="2022-10-19T00:00:00"/>
        <d v="2022-10-25T00:00:00"/>
        <d v="2022-10-27T00:00:00"/>
        <d v="2022-10-30T00:00:00"/>
        <d v="2022-11-05T00:00:00"/>
        <d v="2022-11-06T00:00:00"/>
        <d v="2022-11-07T00:00:00"/>
        <d v="2022-11-10T00:00:00"/>
        <d v="2022-11-11T00:00:00"/>
        <d v="2022-11-12T00:00:00"/>
        <d v="2022-11-15T00:00:00"/>
        <d v="2022-11-16T00:00:00"/>
        <d v="2022-11-17T00:00:00"/>
        <d v="2022-11-19T00:00:00"/>
        <d v="2022-11-25T00:00:00"/>
        <d v="2022-11-27T00:00:00"/>
        <d v="2022-11-30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5T00:00:00"/>
        <d v="2022-12-16T00:00:00"/>
        <d v="2022-12-17T00:00:00"/>
        <d v="2022-12-19T00:00:00"/>
        <d v="2022-12-25T00:00:00"/>
        <d v="2022-12-27T00:00:00"/>
        <d v="2022-12-30T00:00:00"/>
      </sharedItems>
      <fieldGroup par="4" base="0">
        <rangePr groupBy="days" startDate="2022-01-05T00:00:00" endDate="2022-12-31T00:00:00"/>
        <groupItems count="368">
          <s v="&lt;5/01/2022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1/12/2022"/>
        </groupItems>
      </fieldGroup>
    </cacheField>
    <cacheField name="Categoría" numFmtId="0">
      <sharedItems count="4">
        <s v="Ingresos"/>
        <s v="Deudas"/>
        <s v="Gastos no esenciales"/>
        <s v="Gastos esenciales"/>
      </sharedItems>
    </cacheField>
    <cacheField name="Concepto" numFmtId="0">
      <sharedItems count="14">
        <s v="Salario"/>
        <s v="Crédito hipotecario"/>
        <s v="Accesorios - vestuario"/>
        <s v="Transporte público"/>
        <s v="Serv. Públicos"/>
        <s v="Extras"/>
        <s v="Crédito vehicular"/>
        <s v="Tarjetas crédito"/>
        <s v="Telefonía"/>
        <s v="Alimentación"/>
        <s v="Alquiler"/>
        <s v="Citas - salidas"/>
        <s v="Vestuario"/>
        <s v="Accesorios - tecnología"/>
      </sharedItems>
    </cacheField>
    <cacheField name="Valor" numFmtId="168">
      <sharedItems containsSemiMixedTypes="0" containsString="0" containsNumber="1" containsInteger="1" minValue="35000" maxValue="3700000"/>
    </cacheField>
    <cacheField name="Meses" numFmtId="0" databaseField="0">
      <fieldGroup base="0">
        <rangePr groupBy="months" startDate="2022-01-05T00:00:00" endDate="2022-12-31T00:00:00"/>
        <groupItems count="14">
          <s v="&lt;5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</cacheFields>
  <extLst>
    <ext xmlns:x14="http://schemas.microsoft.com/office/spreadsheetml/2009/9/main" uri="{725AE2AE-9491-48be-B2B4-4EB974FC3084}">
      <x14:pivotCacheDefinition pivotCacheId="8817893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3"/>
    <x v="4"/>
    <x v="4"/>
  </r>
  <r>
    <x v="5"/>
    <x v="0"/>
    <x v="5"/>
    <x v="5"/>
  </r>
  <r>
    <x v="6"/>
    <x v="1"/>
    <x v="6"/>
    <x v="1"/>
  </r>
  <r>
    <x v="7"/>
    <x v="1"/>
    <x v="7"/>
    <x v="6"/>
  </r>
  <r>
    <x v="8"/>
    <x v="3"/>
    <x v="8"/>
    <x v="7"/>
  </r>
  <r>
    <x v="9"/>
    <x v="3"/>
    <x v="9"/>
    <x v="8"/>
  </r>
  <r>
    <x v="10"/>
    <x v="3"/>
    <x v="10"/>
    <x v="9"/>
  </r>
  <r>
    <x v="11"/>
    <x v="2"/>
    <x v="11"/>
    <x v="10"/>
  </r>
  <r>
    <x v="12"/>
    <x v="3"/>
    <x v="12"/>
    <x v="11"/>
  </r>
  <r>
    <x v="13"/>
    <x v="0"/>
    <x v="0"/>
    <x v="0"/>
  </r>
  <r>
    <x v="14"/>
    <x v="1"/>
    <x v="1"/>
    <x v="1"/>
  </r>
  <r>
    <x v="15"/>
    <x v="2"/>
    <x v="2"/>
    <x v="12"/>
  </r>
  <r>
    <x v="16"/>
    <x v="3"/>
    <x v="3"/>
    <x v="13"/>
  </r>
  <r>
    <x v="17"/>
    <x v="3"/>
    <x v="4"/>
    <x v="14"/>
  </r>
  <r>
    <x v="18"/>
    <x v="0"/>
    <x v="5"/>
    <x v="15"/>
  </r>
  <r>
    <x v="19"/>
    <x v="1"/>
    <x v="6"/>
    <x v="1"/>
  </r>
  <r>
    <x v="20"/>
    <x v="1"/>
    <x v="7"/>
    <x v="16"/>
  </r>
  <r>
    <x v="21"/>
    <x v="3"/>
    <x v="8"/>
    <x v="7"/>
  </r>
  <r>
    <x v="22"/>
    <x v="3"/>
    <x v="9"/>
    <x v="17"/>
  </r>
  <r>
    <x v="23"/>
    <x v="3"/>
    <x v="10"/>
    <x v="9"/>
  </r>
  <r>
    <x v="24"/>
    <x v="2"/>
    <x v="11"/>
    <x v="18"/>
  </r>
  <r>
    <x v="25"/>
    <x v="0"/>
    <x v="0"/>
    <x v="0"/>
  </r>
  <r>
    <x v="26"/>
    <x v="1"/>
    <x v="1"/>
    <x v="1"/>
  </r>
  <r>
    <x v="27"/>
    <x v="2"/>
    <x v="2"/>
    <x v="19"/>
  </r>
  <r>
    <x v="28"/>
    <x v="3"/>
    <x v="3"/>
    <x v="20"/>
  </r>
  <r>
    <x v="29"/>
    <x v="3"/>
    <x v="4"/>
    <x v="21"/>
  </r>
  <r>
    <x v="30"/>
    <x v="0"/>
    <x v="5"/>
    <x v="22"/>
  </r>
  <r>
    <x v="31"/>
    <x v="1"/>
    <x v="6"/>
    <x v="1"/>
  </r>
  <r>
    <x v="32"/>
    <x v="1"/>
    <x v="7"/>
    <x v="23"/>
  </r>
  <r>
    <x v="33"/>
    <x v="3"/>
    <x v="8"/>
    <x v="7"/>
  </r>
  <r>
    <x v="34"/>
    <x v="3"/>
    <x v="9"/>
    <x v="24"/>
  </r>
  <r>
    <x v="35"/>
    <x v="3"/>
    <x v="10"/>
    <x v="9"/>
  </r>
  <r>
    <x v="36"/>
    <x v="2"/>
    <x v="11"/>
    <x v="25"/>
  </r>
  <r>
    <x v="37"/>
    <x v="3"/>
    <x v="12"/>
    <x v="26"/>
  </r>
  <r>
    <x v="38"/>
    <x v="0"/>
    <x v="0"/>
    <x v="0"/>
  </r>
  <r>
    <x v="39"/>
    <x v="1"/>
    <x v="1"/>
    <x v="1"/>
  </r>
  <r>
    <x v="40"/>
    <x v="2"/>
    <x v="2"/>
    <x v="27"/>
  </r>
  <r>
    <x v="41"/>
    <x v="3"/>
    <x v="3"/>
    <x v="28"/>
  </r>
  <r>
    <x v="42"/>
    <x v="3"/>
    <x v="4"/>
    <x v="29"/>
  </r>
  <r>
    <x v="43"/>
    <x v="0"/>
    <x v="5"/>
    <x v="30"/>
  </r>
  <r>
    <x v="44"/>
    <x v="1"/>
    <x v="6"/>
    <x v="1"/>
  </r>
  <r>
    <x v="45"/>
    <x v="1"/>
    <x v="7"/>
    <x v="31"/>
  </r>
  <r>
    <x v="46"/>
    <x v="3"/>
    <x v="8"/>
    <x v="7"/>
  </r>
  <r>
    <x v="47"/>
    <x v="3"/>
    <x v="9"/>
    <x v="32"/>
  </r>
  <r>
    <x v="48"/>
    <x v="3"/>
    <x v="10"/>
    <x v="9"/>
  </r>
  <r>
    <x v="49"/>
    <x v="2"/>
    <x v="11"/>
    <x v="33"/>
  </r>
  <r>
    <x v="50"/>
    <x v="3"/>
    <x v="12"/>
    <x v="34"/>
  </r>
  <r>
    <x v="51"/>
    <x v="0"/>
    <x v="0"/>
    <x v="0"/>
  </r>
  <r>
    <x v="52"/>
    <x v="1"/>
    <x v="1"/>
    <x v="1"/>
  </r>
  <r>
    <x v="53"/>
    <x v="2"/>
    <x v="2"/>
    <x v="35"/>
  </r>
  <r>
    <x v="54"/>
    <x v="2"/>
    <x v="13"/>
    <x v="36"/>
  </r>
  <r>
    <x v="55"/>
    <x v="3"/>
    <x v="3"/>
    <x v="37"/>
  </r>
  <r>
    <x v="56"/>
    <x v="3"/>
    <x v="4"/>
    <x v="38"/>
  </r>
  <r>
    <x v="57"/>
    <x v="0"/>
    <x v="5"/>
    <x v="39"/>
  </r>
  <r>
    <x v="58"/>
    <x v="1"/>
    <x v="6"/>
    <x v="1"/>
  </r>
  <r>
    <x v="59"/>
    <x v="1"/>
    <x v="7"/>
    <x v="40"/>
  </r>
  <r>
    <x v="60"/>
    <x v="3"/>
    <x v="8"/>
    <x v="7"/>
  </r>
  <r>
    <x v="61"/>
    <x v="3"/>
    <x v="9"/>
    <x v="41"/>
  </r>
  <r>
    <x v="62"/>
    <x v="3"/>
    <x v="10"/>
    <x v="9"/>
  </r>
  <r>
    <x v="63"/>
    <x v="2"/>
    <x v="11"/>
    <x v="42"/>
  </r>
  <r>
    <x v="64"/>
    <x v="3"/>
    <x v="12"/>
    <x v="43"/>
  </r>
  <r>
    <x v="65"/>
    <x v="0"/>
    <x v="0"/>
    <x v="0"/>
  </r>
  <r>
    <x v="66"/>
    <x v="1"/>
    <x v="1"/>
    <x v="1"/>
  </r>
  <r>
    <x v="67"/>
    <x v="2"/>
    <x v="2"/>
    <x v="44"/>
  </r>
  <r>
    <x v="68"/>
    <x v="3"/>
    <x v="3"/>
    <x v="45"/>
  </r>
  <r>
    <x v="69"/>
    <x v="3"/>
    <x v="4"/>
    <x v="46"/>
  </r>
  <r>
    <x v="70"/>
    <x v="0"/>
    <x v="5"/>
    <x v="47"/>
  </r>
  <r>
    <x v="71"/>
    <x v="1"/>
    <x v="6"/>
    <x v="1"/>
  </r>
  <r>
    <x v="72"/>
    <x v="1"/>
    <x v="7"/>
    <x v="48"/>
  </r>
  <r>
    <x v="73"/>
    <x v="3"/>
    <x v="8"/>
    <x v="7"/>
  </r>
  <r>
    <x v="74"/>
    <x v="3"/>
    <x v="9"/>
    <x v="49"/>
  </r>
  <r>
    <x v="75"/>
    <x v="3"/>
    <x v="10"/>
    <x v="9"/>
  </r>
  <r>
    <x v="76"/>
    <x v="2"/>
    <x v="11"/>
    <x v="50"/>
  </r>
  <r>
    <x v="77"/>
    <x v="3"/>
    <x v="12"/>
    <x v="51"/>
  </r>
  <r>
    <x v="78"/>
    <x v="0"/>
    <x v="0"/>
    <x v="0"/>
  </r>
  <r>
    <x v="79"/>
    <x v="1"/>
    <x v="1"/>
    <x v="1"/>
  </r>
  <r>
    <x v="80"/>
    <x v="2"/>
    <x v="2"/>
    <x v="52"/>
  </r>
  <r>
    <x v="81"/>
    <x v="3"/>
    <x v="3"/>
    <x v="53"/>
  </r>
  <r>
    <x v="82"/>
    <x v="3"/>
    <x v="4"/>
    <x v="54"/>
  </r>
  <r>
    <x v="83"/>
    <x v="0"/>
    <x v="5"/>
    <x v="55"/>
  </r>
  <r>
    <x v="84"/>
    <x v="1"/>
    <x v="6"/>
    <x v="1"/>
  </r>
  <r>
    <x v="85"/>
    <x v="1"/>
    <x v="7"/>
    <x v="56"/>
  </r>
  <r>
    <x v="86"/>
    <x v="3"/>
    <x v="8"/>
    <x v="7"/>
  </r>
  <r>
    <x v="87"/>
    <x v="3"/>
    <x v="9"/>
    <x v="57"/>
  </r>
  <r>
    <x v="88"/>
    <x v="3"/>
    <x v="10"/>
    <x v="9"/>
  </r>
  <r>
    <x v="89"/>
    <x v="2"/>
    <x v="11"/>
    <x v="58"/>
  </r>
  <r>
    <x v="90"/>
    <x v="3"/>
    <x v="12"/>
    <x v="59"/>
  </r>
  <r>
    <x v="91"/>
    <x v="0"/>
    <x v="0"/>
    <x v="0"/>
  </r>
  <r>
    <x v="92"/>
    <x v="1"/>
    <x v="1"/>
    <x v="1"/>
  </r>
  <r>
    <x v="93"/>
    <x v="2"/>
    <x v="2"/>
    <x v="60"/>
  </r>
  <r>
    <x v="94"/>
    <x v="3"/>
    <x v="3"/>
    <x v="61"/>
  </r>
  <r>
    <x v="95"/>
    <x v="3"/>
    <x v="4"/>
    <x v="62"/>
  </r>
  <r>
    <x v="96"/>
    <x v="0"/>
    <x v="5"/>
    <x v="63"/>
  </r>
  <r>
    <x v="97"/>
    <x v="1"/>
    <x v="6"/>
    <x v="1"/>
  </r>
  <r>
    <x v="98"/>
    <x v="1"/>
    <x v="7"/>
    <x v="64"/>
  </r>
  <r>
    <x v="99"/>
    <x v="3"/>
    <x v="8"/>
    <x v="7"/>
  </r>
  <r>
    <x v="100"/>
    <x v="3"/>
    <x v="9"/>
    <x v="65"/>
  </r>
  <r>
    <x v="101"/>
    <x v="3"/>
    <x v="10"/>
    <x v="9"/>
  </r>
  <r>
    <x v="102"/>
    <x v="2"/>
    <x v="11"/>
    <x v="66"/>
  </r>
  <r>
    <x v="103"/>
    <x v="3"/>
    <x v="12"/>
    <x v="67"/>
  </r>
  <r>
    <x v="104"/>
    <x v="0"/>
    <x v="0"/>
    <x v="0"/>
  </r>
  <r>
    <x v="105"/>
    <x v="1"/>
    <x v="1"/>
    <x v="1"/>
  </r>
  <r>
    <x v="106"/>
    <x v="2"/>
    <x v="2"/>
    <x v="68"/>
  </r>
  <r>
    <x v="107"/>
    <x v="2"/>
    <x v="13"/>
    <x v="69"/>
  </r>
  <r>
    <x v="108"/>
    <x v="3"/>
    <x v="3"/>
    <x v="70"/>
  </r>
  <r>
    <x v="109"/>
    <x v="3"/>
    <x v="4"/>
    <x v="71"/>
  </r>
  <r>
    <x v="110"/>
    <x v="0"/>
    <x v="5"/>
    <x v="72"/>
  </r>
  <r>
    <x v="111"/>
    <x v="1"/>
    <x v="6"/>
    <x v="1"/>
  </r>
  <r>
    <x v="112"/>
    <x v="1"/>
    <x v="7"/>
    <x v="73"/>
  </r>
  <r>
    <x v="113"/>
    <x v="3"/>
    <x v="8"/>
    <x v="7"/>
  </r>
  <r>
    <x v="114"/>
    <x v="3"/>
    <x v="9"/>
    <x v="74"/>
  </r>
  <r>
    <x v="115"/>
    <x v="3"/>
    <x v="10"/>
    <x v="9"/>
  </r>
  <r>
    <x v="116"/>
    <x v="2"/>
    <x v="11"/>
    <x v="75"/>
  </r>
  <r>
    <x v="117"/>
    <x v="3"/>
    <x v="12"/>
    <x v="76"/>
  </r>
  <r>
    <x v="118"/>
    <x v="0"/>
    <x v="0"/>
    <x v="0"/>
  </r>
  <r>
    <x v="119"/>
    <x v="1"/>
    <x v="1"/>
    <x v="1"/>
  </r>
  <r>
    <x v="120"/>
    <x v="2"/>
    <x v="2"/>
    <x v="77"/>
  </r>
  <r>
    <x v="121"/>
    <x v="3"/>
    <x v="3"/>
    <x v="78"/>
  </r>
  <r>
    <x v="122"/>
    <x v="3"/>
    <x v="4"/>
    <x v="79"/>
  </r>
  <r>
    <x v="123"/>
    <x v="0"/>
    <x v="5"/>
    <x v="80"/>
  </r>
  <r>
    <x v="124"/>
    <x v="1"/>
    <x v="6"/>
    <x v="1"/>
  </r>
  <r>
    <x v="125"/>
    <x v="1"/>
    <x v="7"/>
    <x v="81"/>
  </r>
  <r>
    <x v="126"/>
    <x v="3"/>
    <x v="8"/>
    <x v="7"/>
  </r>
  <r>
    <x v="127"/>
    <x v="3"/>
    <x v="9"/>
    <x v="82"/>
  </r>
  <r>
    <x v="128"/>
    <x v="3"/>
    <x v="10"/>
    <x v="9"/>
  </r>
  <r>
    <x v="129"/>
    <x v="2"/>
    <x v="11"/>
    <x v="83"/>
  </r>
  <r>
    <x v="130"/>
    <x v="3"/>
    <x v="12"/>
    <x v="84"/>
  </r>
  <r>
    <x v="131"/>
    <x v="0"/>
    <x v="0"/>
    <x v="0"/>
  </r>
  <r>
    <x v="132"/>
    <x v="1"/>
    <x v="1"/>
    <x v="1"/>
  </r>
  <r>
    <x v="133"/>
    <x v="2"/>
    <x v="2"/>
    <x v="85"/>
  </r>
  <r>
    <x v="134"/>
    <x v="3"/>
    <x v="3"/>
    <x v="86"/>
  </r>
  <r>
    <x v="135"/>
    <x v="3"/>
    <x v="4"/>
    <x v="87"/>
  </r>
  <r>
    <x v="136"/>
    <x v="0"/>
    <x v="5"/>
    <x v="88"/>
  </r>
  <r>
    <x v="137"/>
    <x v="1"/>
    <x v="6"/>
    <x v="1"/>
  </r>
  <r>
    <x v="138"/>
    <x v="1"/>
    <x v="7"/>
    <x v="89"/>
  </r>
  <r>
    <x v="139"/>
    <x v="3"/>
    <x v="8"/>
    <x v="7"/>
  </r>
  <r>
    <x v="140"/>
    <x v="3"/>
    <x v="9"/>
    <x v="90"/>
  </r>
  <r>
    <x v="141"/>
    <x v="3"/>
    <x v="10"/>
    <x v="9"/>
  </r>
  <r>
    <x v="142"/>
    <x v="2"/>
    <x v="11"/>
    <x v="91"/>
  </r>
  <r>
    <x v="143"/>
    <x v="3"/>
    <x v="12"/>
    <x v="92"/>
  </r>
  <r>
    <x v="144"/>
    <x v="0"/>
    <x v="0"/>
    <x v="0"/>
  </r>
  <r>
    <x v="145"/>
    <x v="1"/>
    <x v="1"/>
    <x v="1"/>
  </r>
  <r>
    <x v="146"/>
    <x v="2"/>
    <x v="2"/>
    <x v="93"/>
  </r>
  <r>
    <x v="147"/>
    <x v="2"/>
    <x v="13"/>
    <x v="94"/>
  </r>
  <r>
    <x v="148"/>
    <x v="3"/>
    <x v="3"/>
    <x v="95"/>
  </r>
  <r>
    <x v="149"/>
    <x v="3"/>
    <x v="4"/>
    <x v="96"/>
  </r>
  <r>
    <x v="150"/>
    <x v="0"/>
    <x v="5"/>
    <x v="97"/>
  </r>
  <r>
    <x v="151"/>
    <x v="1"/>
    <x v="6"/>
    <x v="1"/>
  </r>
  <r>
    <x v="152"/>
    <x v="1"/>
    <x v="7"/>
    <x v="98"/>
  </r>
  <r>
    <x v="153"/>
    <x v="3"/>
    <x v="8"/>
    <x v="7"/>
  </r>
  <r>
    <x v="154"/>
    <x v="3"/>
    <x v="9"/>
    <x v="99"/>
  </r>
  <r>
    <x v="155"/>
    <x v="3"/>
    <x v="10"/>
    <x v="9"/>
  </r>
  <r>
    <x v="156"/>
    <x v="2"/>
    <x v="11"/>
    <x v="100"/>
  </r>
  <r>
    <x v="157"/>
    <x v="3"/>
    <x v="12"/>
    <x v="1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d v="2022-01-05T00:00:00"/>
    <x v="0"/>
    <s v="Salario"/>
    <n v="3700000"/>
  </r>
  <r>
    <d v="2022-01-06T00:00:00"/>
    <x v="1"/>
    <s v="Crédito hipotecario"/>
    <n v="430000"/>
  </r>
  <r>
    <d v="2022-01-07T00:00:00"/>
    <x v="2"/>
    <s v="Accesorios - vestuario"/>
    <n v="50717"/>
  </r>
  <r>
    <d v="2022-01-10T00:00:00"/>
    <x v="3"/>
    <s v="Transporte público"/>
    <n v="179112"/>
  </r>
  <r>
    <d v="2022-01-11T00:00:00"/>
    <x v="3"/>
    <s v="Serv. Públicos"/>
    <n v="200335"/>
  </r>
  <r>
    <d v="2022-01-12T00:00:00"/>
    <x v="0"/>
    <s v="Extras"/>
    <n v="230971"/>
  </r>
  <r>
    <d v="2022-01-15T00:00:00"/>
    <x v="1"/>
    <s v="Crédito vehicular"/>
    <n v="430000"/>
  </r>
  <r>
    <d v="2022-01-16T00:00:00"/>
    <x v="1"/>
    <s v="Tarjetas crédito"/>
    <n v="37987"/>
  </r>
  <r>
    <d v="2022-01-17T00:00:00"/>
    <x v="3"/>
    <s v="Telefonía"/>
    <n v="35000"/>
  </r>
  <r>
    <d v="2022-01-19T00:00:00"/>
    <x v="3"/>
    <s v="Alimentación"/>
    <n v="386903"/>
  </r>
  <r>
    <d v="2022-01-25T00:00:00"/>
    <x v="3"/>
    <s v="Alquiler"/>
    <n v="650000"/>
  </r>
  <r>
    <d v="2022-01-27T00:00:00"/>
    <x v="2"/>
    <s v="Citas - salidas"/>
    <n v="85748"/>
  </r>
  <r>
    <d v="2022-01-30T00:00:00"/>
    <x v="3"/>
    <s v="Vestuario"/>
    <n v="145181"/>
  </r>
  <r>
    <d v="2022-02-05T00:00:00"/>
    <x v="0"/>
    <s v="Salario"/>
    <n v="3700000"/>
  </r>
  <r>
    <d v="2022-02-06T00:00:00"/>
    <x v="1"/>
    <s v="Crédito hipotecario"/>
    <n v="430000"/>
  </r>
  <r>
    <d v="2022-02-07T00:00:00"/>
    <x v="2"/>
    <s v="Accesorios - vestuario"/>
    <n v="44996"/>
  </r>
  <r>
    <d v="2022-02-10T00:00:00"/>
    <x v="3"/>
    <s v="Transporte público"/>
    <n v="193329"/>
  </r>
  <r>
    <d v="2022-02-11T00:00:00"/>
    <x v="3"/>
    <s v="Serv. Públicos"/>
    <n v="202892"/>
  </r>
  <r>
    <d v="2022-02-12T00:00:00"/>
    <x v="0"/>
    <s v="Extras"/>
    <n v="226414"/>
  </r>
  <r>
    <d v="2022-02-15T00:00:00"/>
    <x v="1"/>
    <s v="Crédito vehicular"/>
    <n v="430000"/>
  </r>
  <r>
    <d v="2022-02-16T00:00:00"/>
    <x v="1"/>
    <s v="Tarjetas crédito"/>
    <n v="71406"/>
  </r>
  <r>
    <d v="2022-02-17T00:00:00"/>
    <x v="3"/>
    <s v="Telefonía"/>
    <n v="35000"/>
  </r>
  <r>
    <d v="2022-02-19T00:00:00"/>
    <x v="3"/>
    <s v="Alimentación"/>
    <n v="351206"/>
  </r>
  <r>
    <d v="2022-02-25T00:00:00"/>
    <x v="3"/>
    <s v="Alquiler"/>
    <n v="650000"/>
  </r>
  <r>
    <d v="2022-02-27T00:00:00"/>
    <x v="2"/>
    <s v="Citas - salidas"/>
    <n v="71476"/>
  </r>
  <r>
    <d v="2022-03-05T00:00:00"/>
    <x v="0"/>
    <s v="Salario"/>
    <n v="3700000"/>
  </r>
  <r>
    <d v="2022-03-06T00:00:00"/>
    <x v="1"/>
    <s v="Crédito hipotecario"/>
    <n v="430000"/>
  </r>
  <r>
    <d v="2022-03-07T00:00:00"/>
    <x v="2"/>
    <s v="Accesorios - vestuario"/>
    <n v="53013"/>
  </r>
  <r>
    <d v="2022-03-10T00:00:00"/>
    <x v="3"/>
    <s v="Transporte público"/>
    <n v="198565"/>
  </r>
  <r>
    <d v="2022-03-11T00:00:00"/>
    <x v="3"/>
    <s v="Serv. Públicos"/>
    <n v="203037"/>
  </r>
  <r>
    <d v="2022-03-12T00:00:00"/>
    <x v="0"/>
    <s v="Extras"/>
    <n v="237378"/>
  </r>
  <r>
    <d v="2022-03-15T00:00:00"/>
    <x v="1"/>
    <s v="Crédito vehicular"/>
    <n v="430000"/>
  </r>
  <r>
    <d v="2022-03-16T00:00:00"/>
    <x v="1"/>
    <s v="Tarjetas crédito"/>
    <n v="114836"/>
  </r>
  <r>
    <d v="2022-03-17T00:00:00"/>
    <x v="3"/>
    <s v="Telefonía"/>
    <n v="35000"/>
  </r>
  <r>
    <d v="2022-03-19T00:00:00"/>
    <x v="3"/>
    <s v="Alimentación"/>
    <n v="313459"/>
  </r>
  <r>
    <d v="2022-03-25T00:00:00"/>
    <x v="3"/>
    <s v="Alquiler"/>
    <n v="650000"/>
  </r>
  <r>
    <d v="2022-03-27T00:00:00"/>
    <x v="2"/>
    <s v="Citas - salidas"/>
    <n v="61874"/>
  </r>
  <r>
    <d v="2022-03-30T00:00:00"/>
    <x v="3"/>
    <s v="Vestuario"/>
    <n v="110278"/>
  </r>
  <r>
    <d v="2022-04-05T00:00:00"/>
    <x v="0"/>
    <s v="Salario"/>
    <n v="3700000"/>
  </r>
  <r>
    <d v="2022-04-06T00:00:00"/>
    <x v="1"/>
    <s v="Crédito hipotecario"/>
    <n v="430000"/>
  </r>
  <r>
    <d v="2022-04-07T00:00:00"/>
    <x v="2"/>
    <s v="Accesorios - vestuario"/>
    <n v="96894"/>
  </r>
  <r>
    <d v="2022-04-10T00:00:00"/>
    <x v="3"/>
    <s v="Transporte público"/>
    <n v="181587"/>
  </r>
  <r>
    <d v="2022-04-11T00:00:00"/>
    <x v="3"/>
    <s v="Serv. Públicos"/>
    <n v="195079"/>
  </r>
  <r>
    <d v="2022-04-12T00:00:00"/>
    <x v="0"/>
    <s v="Extras"/>
    <n v="173157"/>
  </r>
  <r>
    <d v="2022-04-15T00:00:00"/>
    <x v="1"/>
    <s v="Crédito vehicular"/>
    <n v="430000"/>
  </r>
  <r>
    <d v="2022-04-16T00:00:00"/>
    <x v="1"/>
    <s v="Tarjetas crédito"/>
    <n v="45385"/>
  </r>
  <r>
    <d v="2022-04-17T00:00:00"/>
    <x v="3"/>
    <s v="Telefonía"/>
    <n v="35000"/>
  </r>
  <r>
    <d v="2022-04-19T00:00:00"/>
    <x v="3"/>
    <s v="Alimentación"/>
    <n v="315729"/>
  </r>
  <r>
    <d v="2022-04-25T00:00:00"/>
    <x v="3"/>
    <s v="Alquiler"/>
    <n v="650000"/>
  </r>
  <r>
    <d v="2022-04-27T00:00:00"/>
    <x v="2"/>
    <s v="Citas - salidas"/>
    <n v="98112"/>
  </r>
  <r>
    <d v="2022-04-30T00:00:00"/>
    <x v="3"/>
    <s v="Vestuario"/>
    <n v="140712"/>
  </r>
  <r>
    <d v="2022-05-05T00:00:00"/>
    <x v="0"/>
    <s v="Salario"/>
    <n v="3700000"/>
  </r>
  <r>
    <d v="2022-05-06T00:00:00"/>
    <x v="1"/>
    <s v="Crédito hipotecario"/>
    <n v="430000"/>
  </r>
  <r>
    <d v="2022-05-07T00:00:00"/>
    <x v="2"/>
    <s v="Accesorios - vestuario"/>
    <n v="112979"/>
  </r>
  <r>
    <d v="2022-05-08T00:00:00"/>
    <x v="2"/>
    <s v="Accesorios - tecnología"/>
    <n v="158550"/>
  </r>
  <r>
    <d v="2022-05-10T00:00:00"/>
    <x v="3"/>
    <s v="Transporte público"/>
    <n v="163116"/>
  </r>
  <r>
    <d v="2022-05-11T00:00:00"/>
    <x v="3"/>
    <s v="Serv. Públicos"/>
    <n v="200568"/>
  </r>
  <r>
    <d v="2022-05-12T00:00:00"/>
    <x v="0"/>
    <s v="Extras"/>
    <n v="226394"/>
  </r>
  <r>
    <d v="2022-05-15T00:00:00"/>
    <x v="1"/>
    <s v="Crédito vehicular"/>
    <n v="430000"/>
  </r>
  <r>
    <d v="2022-05-16T00:00:00"/>
    <x v="1"/>
    <s v="Tarjetas crédito"/>
    <n v="81264"/>
  </r>
  <r>
    <d v="2022-05-17T00:00:00"/>
    <x v="3"/>
    <s v="Telefonía"/>
    <n v="35000"/>
  </r>
  <r>
    <d v="2022-05-19T00:00:00"/>
    <x v="3"/>
    <s v="Alimentación"/>
    <n v="355062"/>
  </r>
  <r>
    <d v="2022-05-25T00:00:00"/>
    <x v="3"/>
    <s v="Alquiler"/>
    <n v="650000"/>
  </r>
  <r>
    <d v="2022-05-27T00:00:00"/>
    <x v="2"/>
    <s v="Citas - salidas"/>
    <n v="86983"/>
  </r>
  <r>
    <d v="2022-05-30T00:00:00"/>
    <x v="3"/>
    <s v="Vestuario"/>
    <n v="82560"/>
  </r>
  <r>
    <d v="2022-06-05T00:00:00"/>
    <x v="0"/>
    <s v="Salario"/>
    <n v="3700000"/>
  </r>
  <r>
    <d v="2022-06-06T00:00:00"/>
    <x v="1"/>
    <s v="Crédito hipotecario"/>
    <n v="430000"/>
  </r>
  <r>
    <d v="2022-06-07T00:00:00"/>
    <x v="2"/>
    <s v="Accesorios - vestuario"/>
    <n v="66295"/>
  </r>
  <r>
    <d v="2022-06-10T00:00:00"/>
    <x v="3"/>
    <s v="Transporte público"/>
    <n v="183215"/>
  </r>
  <r>
    <d v="2022-06-11T00:00:00"/>
    <x v="3"/>
    <s v="Serv. Públicos"/>
    <n v="198863"/>
  </r>
  <r>
    <d v="2022-06-12T00:00:00"/>
    <x v="0"/>
    <s v="Extras"/>
    <n v="186323"/>
  </r>
  <r>
    <d v="2022-06-15T00:00:00"/>
    <x v="1"/>
    <s v="Crédito vehicular"/>
    <n v="430000"/>
  </r>
  <r>
    <d v="2022-06-16T00:00:00"/>
    <x v="1"/>
    <s v="Tarjetas crédito"/>
    <n v="98482"/>
  </r>
  <r>
    <d v="2022-06-17T00:00:00"/>
    <x v="3"/>
    <s v="Telefonía"/>
    <n v="35000"/>
  </r>
  <r>
    <d v="2022-06-19T00:00:00"/>
    <x v="3"/>
    <s v="Alimentación"/>
    <n v="319166"/>
  </r>
  <r>
    <d v="2022-06-25T00:00:00"/>
    <x v="3"/>
    <s v="Alquiler"/>
    <n v="650000"/>
  </r>
  <r>
    <d v="2022-06-27T00:00:00"/>
    <x v="2"/>
    <s v="Citas - salidas"/>
    <n v="93704"/>
  </r>
  <r>
    <d v="2022-06-30T00:00:00"/>
    <x v="3"/>
    <s v="Vestuario"/>
    <n v="67760"/>
  </r>
  <r>
    <d v="2022-07-05T00:00:00"/>
    <x v="0"/>
    <s v="Salario"/>
    <n v="3700000"/>
  </r>
  <r>
    <d v="2022-07-06T00:00:00"/>
    <x v="1"/>
    <s v="Crédito hipotecario"/>
    <n v="430000"/>
  </r>
  <r>
    <d v="2022-07-07T00:00:00"/>
    <x v="2"/>
    <s v="Accesorios - vestuario"/>
    <n v="40599"/>
  </r>
  <r>
    <d v="2022-07-10T00:00:00"/>
    <x v="3"/>
    <s v="Transporte público"/>
    <n v="163187"/>
  </r>
  <r>
    <d v="2022-07-11T00:00:00"/>
    <x v="3"/>
    <s v="Serv. Públicos"/>
    <n v="205939"/>
  </r>
  <r>
    <d v="2022-07-12T00:00:00"/>
    <x v="0"/>
    <s v="Extras"/>
    <n v="252636"/>
  </r>
  <r>
    <d v="2022-07-15T00:00:00"/>
    <x v="1"/>
    <s v="Crédito vehicular"/>
    <n v="430000"/>
  </r>
  <r>
    <d v="2022-07-16T00:00:00"/>
    <x v="1"/>
    <s v="Tarjetas crédito"/>
    <n v="40956"/>
  </r>
  <r>
    <d v="2022-07-17T00:00:00"/>
    <x v="3"/>
    <s v="Telefonía"/>
    <n v="35000"/>
  </r>
  <r>
    <d v="2022-07-19T00:00:00"/>
    <x v="3"/>
    <s v="Alimentación"/>
    <n v="354397"/>
  </r>
  <r>
    <d v="2022-07-25T00:00:00"/>
    <x v="3"/>
    <s v="Alquiler"/>
    <n v="650000"/>
  </r>
  <r>
    <d v="2022-07-27T00:00:00"/>
    <x v="2"/>
    <s v="Citas - salidas"/>
    <n v="75559"/>
  </r>
  <r>
    <d v="2022-07-30T00:00:00"/>
    <x v="3"/>
    <s v="Vestuario"/>
    <n v="105727"/>
  </r>
  <r>
    <d v="2022-08-05T00:00:00"/>
    <x v="0"/>
    <s v="Salario"/>
    <n v="3700000"/>
  </r>
  <r>
    <d v="2022-08-06T00:00:00"/>
    <x v="1"/>
    <s v="Crédito hipotecario"/>
    <n v="430000"/>
  </r>
  <r>
    <d v="2022-08-07T00:00:00"/>
    <x v="2"/>
    <s v="Accesorios - vestuario"/>
    <n v="43890"/>
  </r>
  <r>
    <d v="2022-08-10T00:00:00"/>
    <x v="3"/>
    <s v="Transporte público"/>
    <n v="188499"/>
  </r>
  <r>
    <d v="2022-08-11T00:00:00"/>
    <x v="3"/>
    <s v="Serv. Públicos"/>
    <n v="214717"/>
  </r>
  <r>
    <d v="2022-08-12T00:00:00"/>
    <x v="0"/>
    <s v="Extras"/>
    <n v="187486"/>
  </r>
  <r>
    <d v="2022-08-15T00:00:00"/>
    <x v="1"/>
    <s v="Crédito vehicular"/>
    <n v="430000"/>
  </r>
  <r>
    <d v="2022-08-16T00:00:00"/>
    <x v="1"/>
    <s v="Tarjetas crédito"/>
    <n v="74506"/>
  </r>
  <r>
    <d v="2022-08-17T00:00:00"/>
    <x v="3"/>
    <s v="Telefonía"/>
    <n v="35000"/>
  </r>
  <r>
    <d v="2022-08-19T00:00:00"/>
    <x v="3"/>
    <s v="Alimentación"/>
    <n v="330984"/>
  </r>
  <r>
    <d v="2022-08-25T00:00:00"/>
    <x v="3"/>
    <s v="Alquiler"/>
    <n v="650000"/>
  </r>
  <r>
    <d v="2022-08-27T00:00:00"/>
    <x v="2"/>
    <s v="Citas - salidas"/>
    <n v="75176"/>
  </r>
  <r>
    <d v="2022-08-30T00:00:00"/>
    <x v="3"/>
    <s v="Vestuario"/>
    <n v="54975"/>
  </r>
  <r>
    <d v="2022-09-05T00:00:00"/>
    <x v="0"/>
    <s v="Salario"/>
    <n v="3700000"/>
  </r>
  <r>
    <d v="2022-09-06T00:00:00"/>
    <x v="1"/>
    <s v="Crédito hipotecario"/>
    <n v="430000"/>
  </r>
  <r>
    <d v="2022-09-07T00:00:00"/>
    <x v="2"/>
    <s v="Accesorios - vestuario"/>
    <n v="84755"/>
  </r>
  <r>
    <d v="2022-09-08T00:00:00"/>
    <x v="2"/>
    <s v="Accesorios - tecnología"/>
    <n v="199735"/>
  </r>
  <r>
    <d v="2022-09-10T00:00:00"/>
    <x v="3"/>
    <s v="Transporte público"/>
    <n v="195848"/>
  </r>
  <r>
    <d v="2022-09-11T00:00:00"/>
    <x v="3"/>
    <s v="Serv. Públicos"/>
    <n v="226398"/>
  </r>
  <r>
    <d v="2022-09-12T00:00:00"/>
    <x v="0"/>
    <s v="Extras"/>
    <n v="264859"/>
  </r>
  <r>
    <d v="2022-09-15T00:00:00"/>
    <x v="1"/>
    <s v="Crédito vehicular"/>
    <n v="430000"/>
  </r>
  <r>
    <d v="2022-09-16T00:00:00"/>
    <x v="1"/>
    <s v="Tarjetas crédito"/>
    <n v="107708"/>
  </r>
  <r>
    <d v="2022-09-17T00:00:00"/>
    <x v="3"/>
    <s v="Telefonía"/>
    <n v="35000"/>
  </r>
  <r>
    <d v="2022-09-19T00:00:00"/>
    <x v="3"/>
    <s v="Alimentación"/>
    <n v="335124"/>
  </r>
  <r>
    <d v="2022-09-25T00:00:00"/>
    <x v="3"/>
    <s v="Alquiler"/>
    <n v="650000"/>
  </r>
  <r>
    <d v="2022-09-27T00:00:00"/>
    <x v="2"/>
    <s v="Citas - salidas"/>
    <n v="57649"/>
  </r>
  <r>
    <d v="2022-09-30T00:00:00"/>
    <x v="3"/>
    <s v="Vestuario"/>
    <n v="140148"/>
  </r>
  <r>
    <d v="2022-10-05T00:00:00"/>
    <x v="0"/>
    <s v="Salario"/>
    <n v="3700000"/>
  </r>
  <r>
    <d v="2022-10-06T00:00:00"/>
    <x v="1"/>
    <s v="Crédito hipotecario"/>
    <n v="430000"/>
  </r>
  <r>
    <d v="2022-10-07T00:00:00"/>
    <x v="2"/>
    <s v="Accesorios - vestuario"/>
    <n v="109269"/>
  </r>
  <r>
    <d v="2022-10-10T00:00:00"/>
    <x v="3"/>
    <s v="Transporte público"/>
    <n v="153264"/>
  </r>
  <r>
    <d v="2022-10-11T00:00:00"/>
    <x v="3"/>
    <s v="Serv. Públicos"/>
    <n v="203712"/>
  </r>
  <r>
    <d v="2022-10-12T00:00:00"/>
    <x v="0"/>
    <s v="Extras"/>
    <n v="230795"/>
  </r>
  <r>
    <d v="2022-10-15T00:00:00"/>
    <x v="1"/>
    <s v="Crédito vehicular"/>
    <n v="430000"/>
  </r>
  <r>
    <d v="2022-10-16T00:00:00"/>
    <x v="1"/>
    <s v="Tarjetas crédito"/>
    <n v="89665"/>
  </r>
  <r>
    <d v="2022-10-17T00:00:00"/>
    <x v="3"/>
    <s v="Telefonía"/>
    <n v="35000"/>
  </r>
  <r>
    <d v="2022-10-19T00:00:00"/>
    <x v="3"/>
    <s v="Alimentación"/>
    <n v="394656"/>
  </r>
  <r>
    <d v="2022-10-25T00:00:00"/>
    <x v="3"/>
    <s v="Alquiler"/>
    <n v="650000"/>
  </r>
  <r>
    <d v="2022-10-27T00:00:00"/>
    <x v="2"/>
    <s v="Citas - salidas"/>
    <n v="96357"/>
  </r>
  <r>
    <d v="2022-10-30T00:00:00"/>
    <x v="3"/>
    <s v="Vestuario"/>
    <n v="137084"/>
  </r>
  <r>
    <d v="2022-11-05T00:00:00"/>
    <x v="0"/>
    <s v="Salario"/>
    <n v="3700000"/>
  </r>
  <r>
    <d v="2022-11-06T00:00:00"/>
    <x v="1"/>
    <s v="Crédito hipotecario"/>
    <n v="430000"/>
  </r>
  <r>
    <d v="2022-11-07T00:00:00"/>
    <x v="2"/>
    <s v="Accesorios - vestuario"/>
    <n v="49295"/>
  </r>
  <r>
    <d v="2022-11-10T00:00:00"/>
    <x v="3"/>
    <s v="Transporte público"/>
    <n v="152195"/>
  </r>
  <r>
    <d v="2022-11-11T00:00:00"/>
    <x v="3"/>
    <s v="Serv. Públicos"/>
    <n v="207165"/>
  </r>
  <r>
    <d v="2022-11-12T00:00:00"/>
    <x v="0"/>
    <s v="Extras"/>
    <n v="179589"/>
  </r>
  <r>
    <d v="2022-11-15T00:00:00"/>
    <x v="1"/>
    <s v="Crédito vehicular"/>
    <n v="430000"/>
  </r>
  <r>
    <d v="2022-11-16T00:00:00"/>
    <x v="1"/>
    <s v="Tarjetas crédito"/>
    <n v="36217"/>
  </r>
  <r>
    <d v="2022-11-17T00:00:00"/>
    <x v="3"/>
    <s v="Telefonía"/>
    <n v="35000"/>
  </r>
  <r>
    <d v="2022-11-19T00:00:00"/>
    <x v="3"/>
    <s v="Alimentación"/>
    <n v="392684"/>
  </r>
  <r>
    <d v="2022-11-25T00:00:00"/>
    <x v="3"/>
    <s v="Alquiler"/>
    <n v="650000"/>
  </r>
  <r>
    <d v="2022-11-27T00:00:00"/>
    <x v="2"/>
    <s v="Citas - salidas"/>
    <n v="50291"/>
  </r>
  <r>
    <d v="2022-11-30T00:00:00"/>
    <x v="3"/>
    <s v="Vestuario"/>
    <n v="58303"/>
  </r>
  <r>
    <d v="2022-12-05T00:00:00"/>
    <x v="0"/>
    <s v="Salario"/>
    <n v="3700000"/>
  </r>
  <r>
    <d v="2022-12-06T00:00:00"/>
    <x v="1"/>
    <s v="Crédito hipotecario"/>
    <n v="430000"/>
  </r>
  <r>
    <d v="2022-12-07T00:00:00"/>
    <x v="2"/>
    <s v="Accesorios - vestuario"/>
    <n v="93295"/>
  </r>
  <r>
    <d v="2022-12-08T00:00:00"/>
    <x v="2"/>
    <s v="Accesorios - tecnología"/>
    <n v="176759"/>
  </r>
  <r>
    <d v="2022-12-10T00:00:00"/>
    <x v="3"/>
    <s v="Transporte público"/>
    <n v="161457"/>
  </r>
  <r>
    <d v="2022-12-11T00:00:00"/>
    <x v="3"/>
    <s v="Serv. Públicos"/>
    <n v="197137"/>
  </r>
  <r>
    <d v="2022-12-12T00:00:00"/>
    <x v="0"/>
    <s v="Extras"/>
    <n v="168081"/>
  </r>
  <r>
    <d v="2022-12-15T00:00:00"/>
    <x v="1"/>
    <s v="Crédito vehicular"/>
    <n v="430000"/>
  </r>
  <r>
    <d v="2022-12-16T00:00:00"/>
    <x v="1"/>
    <s v="Tarjetas crédito"/>
    <n v="60228"/>
  </r>
  <r>
    <d v="2022-12-17T00:00:00"/>
    <x v="3"/>
    <s v="Telefonía"/>
    <n v="35000"/>
  </r>
  <r>
    <d v="2022-12-19T00:00:00"/>
    <x v="3"/>
    <s v="Alimentación"/>
    <n v="378861"/>
  </r>
  <r>
    <d v="2022-12-25T00:00:00"/>
    <x v="3"/>
    <s v="Alquiler"/>
    <n v="650000"/>
  </r>
  <r>
    <d v="2022-12-27T00:00:00"/>
    <x v="2"/>
    <s v="Citas - salidas"/>
    <n v="90973"/>
  </r>
  <r>
    <d v="2022-12-30T00:00:00"/>
    <x v="3"/>
    <s v="Vestuario"/>
    <n v="508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63048-1F8A-4601-81A3-260BCD72E1CB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20:I24" firstHeaderRow="0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h="1" x="0"/>
        <item x="2"/>
        <item x="3"/>
        <item x="1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68" showAll="0"/>
  </pivotFields>
  <rowFields count="1">
    <field x="1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alor" fld="3" showDataAs="percentOfTotal" baseField="1" baseItem="1" numFmtId="10"/>
    <dataField name="Suma de Valor2" fld="3" baseField="1" baseItem="1" numFmtId="169"/>
  </dataFields>
  <formats count="3">
    <format dxfId="23">
      <pivotArea collapsedLevelsAreSubtotals="1" fieldPosition="0">
        <references count="1">
          <reference field="1" count="0"/>
        </references>
      </pivotArea>
    </format>
    <format dxfId="22">
      <pivotArea outline="0" fieldPosition="0">
        <references count="1">
          <reference field="4294967294" count="1">
            <x v="1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8C0EA-DD8E-4CBE-80E8-CBC254CD2B95}" name="TablaDinámica3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Salidas de dinero" colHeaderCaption="Mes">
  <location ref="G26:T30" firstHeaderRow="1" firstDataRow="2" firstDataCol="1"/>
  <pivotFields count="4"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sortType="descending" defaultSubtotal="0">
      <items count="4">
        <item h="1" x="0"/>
        <item sd="0" x="2"/>
        <item sd="0" x="3"/>
        <item sd="0" x="1"/>
      </items>
    </pivotField>
    <pivotField axis="axisRow" showAll="0" defaultSubtotal="0">
      <items count="14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</items>
    </pivotField>
    <pivotField dataField="1" numFmtId="168" showAll="0" defaultSubtotal="0"/>
  </pivotFields>
  <rowFields count="2">
    <field x="1"/>
    <field x="2"/>
  </rowFields>
  <rowItems count="3">
    <i>
      <x v="1"/>
    </i>
    <i>
      <x v="2"/>
    </i>
    <i>
      <x v="3"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a de Valor" fld="3" showDataAs="percentOfCol" baseField="1" baseItem="0" numFmtId="9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F6AB1-92C5-4D68-8669-315E23303D25}" name="TablaDinámica13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9">
  <location ref="G19:H23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h="1" x="0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68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alor" fld="3" showDataAs="percentOfTotal" baseField="1" baseItem="1" numFmtId="9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A0E42-4FC2-43A1-B30C-4F7C541B46A1}" name="TablaDinámica12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8">
  <location ref="G28:H47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6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2"/>
  </rowFields>
  <rowItems count="19">
    <i>
      <x/>
    </i>
    <i r="1">
      <x v="5"/>
    </i>
    <i r="1">
      <x v="6"/>
    </i>
    <i r="1">
      <x v="10"/>
    </i>
    <i>
      <x v="1"/>
    </i>
    <i r="1">
      <x v="2"/>
    </i>
    <i r="1">
      <x v="3"/>
    </i>
    <i r="1">
      <x v="9"/>
    </i>
    <i r="1">
      <x v="11"/>
    </i>
    <i r="1">
      <x v="12"/>
    </i>
    <i r="1">
      <x v="13"/>
    </i>
    <i>
      <x v="2"/>
    </i>
    <i r="1">
      <x/>
    </i>
    <i r="1">
      <x v="1"/>
    </i>
    <i r="1">
      <x v="4"/>
    </i>
    <i>
      <x v="3"/>
    </i>
    <i r="1">
      <x v="7"/>
    </i>
    <i r="1">
      <x v="8"/>
    </i>
    <i t="grand">
      <x/>
    </i>
  </rowItems>
  <colItems count="1">
    <i/>
  </colItems>
  <dataFields count="1">
    <dataField name="Suma de Valor" fld="3" baseField="1" baseItem="0" numFmtId="9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3BC14-6D56-4EDA-B74C-3E499F3DBFE6}" name="TablaDinámica11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10">
  <location ref="G12:H17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68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Valor" fld="3" baseField="0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EDCB9-82C8-43BB-AA60-DE897E251298}" name="Tabla1" displayName="Tabla1" ref="B6:E164" totalsRowShown="0">
  <autoFilter ref="B6:E164" xr:uid="{4964190D-F7D2-459D-8514-8E0E8E96970B}"/>
  <sortState xmlns:xlrd2="http://schemas.microsoft.com/office/spreadsheetml/2017/richdata2" ref="B7:E164">
    <sortCondition ref="B6:B183"/>
  </sortState>
  <tableColumns count="4">
    <tableColumn id="1" xr3:uid="{B8C864B1-AC57-41D9-B5B8-B2727ACEC6E7}" name="Fecha" dataDxfId="26" dataCellStyle="Normal 3"/>
    <tableColumn id="2" xr3:uid="{97D0E266-3253-40EA-9DFF-5989E3F5FE2F}" name="Categoría"/>
    <tableColumn id="3" xr3:uid="{122B7C2A-8BE9-4661-BB7E-321BB17D1E58}" name="Concepto"/>
    <tableColumn id="4" xr3:uid="{D7E306EF-7182-41B6-B879-18E6342E2D40}" name="Valor" dataDxfId="25" dataCellStyle="Moned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7D8C6-0F19-4FBD-AA20-B820BC6A1F7E}" name="Tabla2" displayName="Tabla2" ref="B6:E164" headerRowDxfId="20" dataDxfId="19">
  <autoFilter ref="B6:E164" xr:uid="{8157D8C6-0F19-4FBD-AA20-B820BC6A1F7E}"/>
  <sortState xmlns:xlrd2="http://schemas.microsoft.com/office/spreadsheetml/2017/richdata2" ref="B8:E164">
    <sortCondition descending="1" ref="E6:E164"/>
  </sortState>
  <tableColumns count="4">
    <tableColumn id="1" xr3:uid="{FD6A5EF8-4C91-45E0-9B73-F545F90586BC}" name="Fecha" totalsRowLabel="Total" dataDxfId="18" totalsRowDxfId="17" dataCellStyle="Normal 3"/>
    <tableColumn id="2" xr3:uid="{E41188C6-3A16-48BE-8362-E34FA6AE111B}" name="Categoría" dataDxfId="16" totalsRowDxfId="15"/>
    <tableColumn id="3" xr3:uid="{053AA5D0-9D61-4015-B499-1C6075034A3F}" name="Concepto" dataDxfId="14" totalsRowDxfId="13"/>
    <tableColumn id="4" xr3:uid="{E6A50C12-E13A-41B9-870F-174A4A82C8CF}" name="Valor" totalsRowFunction="sum" dataDxfId="12" totalsRow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7DA28-6E01-4E0A-8948-FDDA1A56430D}" name="Tabla24" displayName="Tabla24" ref="B6:E164" headerRowDxfId="10" dataDxfId="9">
  <autoFilter ref="B6:E164" xr:uid="{8157D8C6-0F19-4FBD-AA20-B820BC6A1F7E}"/>
  <sortState xmlns:xlrd2="http://schemas.microsoft.com/office/spreadsheetml/2017/richdata2" ref="B7:E164">
    <sortCondition ref="B6:B182"/>
  </sortState>
  <tableColumns count="4">
    <tableColumn id="1" xr3:uid="{B7DC93A4-08E9-408A-8946-2DE4519DD103}" name="Fecha" totalsRowLabel="Total" dataDxfId="8" totalsRowDxfId="7" dataCellStyle="Normal 3"/>
    <tableColumn id="2" xr3:uid="{A4B51EEC-F31E-42B5-AD40-9DC59E803400}" name="Categoría" dataDxfId="6" totalsRowDxfId="5"/>
    <tableColumn id="3" xr3:uid="{0A755E70-858E-482B-9A70-B9A20C36CCCB}" name="Concepto" dataDxfId="4" totalsRowDxfId="3"/>
    <tableColumn id="4" xr3:uid="{CB59557A-E636-45ED-8F34-D666BDBEFF41}" name="Valor" totalsRowFunction="sum" dataDxfId="2" totalsRow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3A7E4935-D15A-475B-8716-7E2C7452271B}" sourceName="Fecha">
  <pivotTables>
    <pivotTable tabId="12" name="TablaDinámica11"/>
    <pivotTable tabId="12" name="TablaDinámica12"/>
    <pivotTable tabId="12" name="TablaDinámica13"/>
  </pivotTables>
  <state minimalRefreshVersion="6" lastRefreshVersion="6" pivotCacheId="881789301" filterType="unknown"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EDFBC47C-23E3-4F0B-B0E3-44AFC6A7C3C8}" cache="NativeTimeline_Fecha" caption="Fecha" level="2" selectionLevel="2" scrollPosition="2022-05-29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3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C0C9-ACC4-4A11-92AB-0BB618182AC7}">
  <sheetPr codeName="Hoja1"/>
  <dimension ref="A1:I33"/>
  <sheetViews>
    <sheetView showGridLines="0" zoomScale="120" zoomScaleNormal="120" workbookViewId="0">
      <selection activeCell="H4" sqref="H4"/>
    </sheetView>
  </sheetViews>
  <sheetFormatPr baseColWidth="10" defaultRowHeight="15" x14ac:dyDescent="0.25"/>
  <cols>
    <col min="1" max="1" width="3.140625" customWidth="1"/>
    <col min="2" max="2" width="12.140625" bestFit="1" customWidth="1"/>
    <col min="3" max="3" width="21.140625" customWidth="1"/>
    <col min="4" max="4" width="37.7109375" customWidth="1"/>
  </cols>
  <sheetData>
    <row r="1" spans="1:9" s="2" customFormat="1" ht="45" customHeight="1" x14ac:dyDescent="0.25">
      <c r="A1" s="4"/>
      <c r="B1" s="8">
        <v>0</v>
      </c>
      <c r="C1" s="7" t="s">
        <v>0</v>
      </c>
    </row>
    <row r="2" spans="1:9" s="3" customFormat="1" ht="27.75" customHeight="1" x14ac:dyDescent="0.25">
      <c r="A2" s="5"/>
      <c r="B2" s="6" t="s">
        <v>1</v>
      </c>
    </row>
    <row r="4" spans="1:9" s="9" customFormat="1" ht="23.25" customHeight="1" x14ac:dyDescent="0.25">
      <c r="B4" s="69" t="s">
        <v>2</v>
      </c>
      <c r="C4" s="69"/>
      <c r="D4" s="69"/>
    </row>
    <row r="6" spans="1:9" x14ac:dyDescent="0.25">
      <c r="B6" s="10">
        <v>1</v>
      </c>
      <c r="C6" s="14" t="s">
        <v>3</v>
      </c>
      <c r="D6" s="12" t="s">
        <v>8</v>
      </c>
    </row>
    <row r="7" spans="1:9" x14ac:dyDescent="0.25">
      <c r="B7" s="11">
        <v>2</v>
      </c>
      <c r="C7" s="15" t="s">
        <v>4</v>
      </c>
      <c r="D7" s="13" t="s">
        <v>7</v>
      </c>
    </row>
    <row r="8" spans="1:9" x14ac:dyDescent="0.25">
      <c r="B8" s="11">
        <v>3</v>
      </c>
      <c r="C8" s="15" t="s">
        <v>5</v>
      </c>
      <c r="D8" s="13" t="s">
        <v>6</v>
      </c>
    </row>
    <row r="9" spans="1:9" x14ac:dyDescent="0.25">
      <c r="B9" s="11">
        <v>4</v>
      </c>
      <c r="C9" s="15" t="s">
        <v>9</v>
      </c>
      <c r="D9" s="13" t="s">
        <v>12</v>
      </c>
    </row>
    <row r="10" spans="1:9" x14ac:dyDescent="0.25">
      <c r="B10" s="11">
        <v>5</v>
      </c>
      <c r="C10" s="15" t="s">
        <v>10</v>
      </c>
      <c r="D10" s="13" t="s">
        <v>13</v>
      </c>
    </row>
    <row r="11" spans="1:9" x14ac:dyDescent="0.25">
      <c r="B11" s="16">
        <v>6</v>
      </c>
      <c r="C11" s="17" t="s">
        <v>11</v>
      </c>
      <c r="D11" s="18" t="s">
        <v>14</v>
      </c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</sheetData>
  <mergeCells count="1">
    <mergeCell ref="B4:D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96C6-2A76-436C-8D44-6263C5EF2BB5}">
  <sheetPr codeName="Hoja2"/>
  <dimension ref="A1:I30"/>
  <sheetViews>
    <sheetView showGridLines="0" zoomScale="120" zoomScaleNormal="120" workbookViewId="0">
      <selection activeCell="D1" sqref="D1"/>
    </sheetView>
  </sheetViews>
  <sheetFormatPr baseColWidth="10" defaultRowHeight="15" x14ac:dyDescent="0.25"/>
  <cols>
    <col min="1" max="1" width="3.140625" customWidth="1"/>
    <col min="2" max="2" width="12.140625" bestFit="1" customWidth="1"/>
    <col min="3" max="3" width="55" customWidth="1"/>
    <col min="4" max="4" width="19.85546875" customWidth="1"/>
  </cols>
  <sheetData>
    <row r="1" spans="1:9" s="2" customFormat="1" ht="45" customHeight="1" x14ac:dyDescent="0.25">
      <c r="A1" s="4"/>
      <c r="B1" s="8">
        <v>1</v>
      </c>
      <c r="C1" s="7" t="s">
        <v>3</v>
      </c>
    </row>
    <row r="2" spans="1:9" s="3" customFormat="1" ht="27.75" customHeight="1" x14ac:dyDescent="0.25">
      <c r="A2" s="5"/>
      <c r="B2" s="6" t="s">
        <v>1</v>
      </c>
    </row>
    <row r="4" spans="1:9" s="9" customFormat="1" ht="23.25" customHeight="1" x14ac:dyDescent="0.25">
      <c r="B4" s="69" t="s">
        <v>95</v>
      </c>
      <c r="C4" s="69"/>
      <c r="D4" s="69"/>
    </row>
    <row r="6" spans="1:9" x14ac:dyDescent="0.25">
      <c r="B6" s="19" t="s">
        <v>28</v>
      </c>
      <c r="C6" s="20" t="s">
        <v>17</v>
      </c>
      <c r="D6" s="20" t="s">
        <v>15</v>
      </c>
    </row>
    <row r="7" spans="1:9" x14ac:dyDescent="0.25">
      <c r="B7" s="19" t="s">
        <v>29</v>
      </c>
      <c r="C7" s="20" t="s">
        <v>18</v>
      </c>
      <c r="D7" s="20" t="s">
        <v>19</v>
      </c>
    </row>
    <row r="8" spans="1:9" x14ac:dyDescent="0.25">
      <c r="B8" s="19" t="s">
        <v>16</v>
      </c>
      <c r="C8" s="20" t="s">
        <v>23</v>
      </c>
      <c r="D8" s="20" t="s">
        <v>111</v>
      </c>
    </row>
    <row r="9" spans="1:9" x14ac:dyDescent="0.25">
      <c r="B9" s="19" t="s">
        <v>30</v>
      </c>
      <c r="C9" s="20" t="s">
        <v>22</v>
      </c>
      <c r="D9" s="20" t="s">
        <v>129</v>
      </c>
    </row>
    <row r="10" spans="1:9" x14ac:dyDescent="0.25">
      <c r="B10" s="19" t="s">
        <v>32</v>
      </c>
      <c r="C10" s="20" t="s">
        <v>114</v>
      </c>
      <c r="D10" s="20" t="s">
        <v>113</v>
      </c>
    </row>
    <row r="11" spans="1:9" x14ac:dyDescent="0.25">
      <c r="B11" s="19" t="s">
        <v>33</v>
      </c>
      <c r="C11" s="20" t="s">
        <v>114</v>
      </c>
      <c r="D11" s="20" t="s">
        <v>20</v>
      </c>
      <c r="I11" s="1"/>
    </row>
    <row r="12" spans="1:9" x14ac:dyDescent="0.25">
      <c r="B12" s="19" t="s">
        <v>34</v>
      </c>
      <c r="C12" s="20" t="s">
        <v>24</v>
      </c>
      <c r="D12" s="20" t="s">
        <v>26</v>
      </c>
      <c r="I12" s="1"/>
    </row>
    <row r="13" spans="1:9" x14ac:dyDescent="0.25">
      <c r="B13" s="19" t="s">
        <v>31</v>
      </c>
      <c r="C13" s="20" t="s">
        <v>25</v>
      </c>
      <c r="D13" s="20" t="s">
        <v>27</v>
      </c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</sheetData>
  <mergeCells count="1">
    <mergeCell ref="B4:D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98ED-70AA-40D8-AB47-278B9439C425}">
  <sheetPr codeName="Hoja3"/>
  <dimension ref="A1:M309"/>
  <sheetViews>
    <sheetView showGridLines="0" zoomScale="110" zoomScaleNormal="110" workbookViewId="0">
      <selection activeCell="C15" sqref="C15"/>
    </sheetView>
  </sheetViews>
  <sheetFormatPr baseColWidth="10" defaultRowHeight="15" x14ac:dyDescent="0.25"/>
  <cols>
    <col min="1" max="1" width="3.140625" customWidth="1"/>
    <col min="2" max="2" width="14.42578125" style="22" customWidth="1"/>
    <col min="3" max="3" width="14.7109375" customWidth="1"/>
    <col min="4" max="4" width="14.85546875" customWidth="1"/>
    <col min="5" max="5" width="13.42578125" customWidth="1"/>
    <col min="8" max="8" width="28.7109375" customWidth="1"/>
    <col min="9" max="9" width="22.5703125" customWidth="1"/>
  </cols>
  <sheetData>
    <row r="1" spans="1:13" s="2" customFormat="1" ht="45" customHeight="1" x14ac:dyDescent="0.25">
      <c r="A1" s="4"/>
      <c r="B1" s="8">
        <v>2</v>
      </c>
      <c r="C1" s="7" t="s">
        <v>4</v>
      </c>
    </row>
    <row r="2" spans="1:13" s="3" customFormat="1" ht="27.75" customHeight="1" x14ac:dyDescent="0.25">
      <c r="A2" s="5"/>
      <c r="B2" s="21" t="s">
        <v>1</v>
      </c>
    </row>
    <row r="3" spans="1:13" x14ac:dyDescent="0.25">
      <c r="G3" s="19" t="s">
        <v>28</v>
      </c>
      <c r="H3" s="20" t="s">
        <v>17</v>
      </c>
      <c r="I3" s="20" t="s">
        <v>15</v>
      </c>
      <c r="K3" s="20"/>
      <c r="L3" s="20"/>
      <c r="M3" s="20"/>
    </row>
    <row r="4" spans="1:13" s="9" customFormat="1" ht="23.25" customHeight="1" x14ac:dyDescent="0.2">
      <c r="B4" s="69" t="s">
        <v>63</v>
      </c>
      <c r="C4" s="69"/>
      <c r="D4" s="69"/>
      <c r="E4" s="69"/>
      <c r="G4" s="19" t="s">
        <v>29</v>
      </c>
      <c r="H4" s="20" t="s">
        <v>18</v>
      </c>
      <c r="I4" s="20" t="s">
        <v>62</v>
      </c>
    </row>
    <row r="6" spans="1:13" x14ac:dyDescent="0.25">
      <c r="B6" s="30" t="s">
        <v>35</v>
      </c>
      <c r="C6" s="31" t="s">
        <v>36</v>
      </c>
      <c r="D6" s="31" t="s">
        <v>37</v>
      </c>
      <c r="E6" s="31" t="s">
        <v>38</v>
      </c>
      <c r="F6" s="31" t="s">
        <v>77</v>
      </c>
      <c r="G6" s="31"/>
    </row>
    <row r="7" spans="1:13" x14ac:dyDescent="0.25">
      <c r="B7" s="23"/>
      <c r="C7" t="s">
        <v>46</v>
      </c>
      <c r="E7" s="33"/>
      <c r="F7" s="36">
        <v>99760</v>
      </c>
      <c r="G7" s="36"/>
      <c r="H7" s="25" t="s">
        <v>39</v>
      </c>
      <c r="I7" s="25" t="s">
        <v>37</v>
      </c>
    </row>
    <row r="8" spans="1:13" x14ac:dyDescent="0.25">
      <c r="B8" s="23">
        <v>44718</v>
      </c>
      <c r="C8" t="s">
        <v>43</v>
      </c>
      <c r="D8" t="s">
        <v>57</v>
      </c>
      <c r="E8" s="33">
        <v>430000</v>
      </c>
      <c r="F8" s="36">
        <v>99588</v>
      </c>
      <c r="G8" s="36"/>
      <c r="H8" s="26" t="s">
        <v>40</v>
      </c>
      <c r="I8" s="26" t="s">
        <v>41</v>
      </c>
      <c r="J8" s="1"/>
    </row>
    <row r="9" spans="1:13" x14ac:dyDescent="0.25">
      <c r="B9" s="23">
        <v>44597</v>
      </c>
      <c r="C9" t="s">
        <v>40</v>
      </c>
      <c r="D9" t="s">
        <v>41</v>
      </c>
      <c r="E9" s="33">
        <v>3700000</v>
      </c>
      <c r="F9" s="36">
        <v>98434</v>
      </c>
      <c r="G9" s="36"/>
      <c r="H9" s="27" t="s">
        <v>46</v>
      </c>
      <c r="I9" s="26" t="s">
        <v>42</v>
      </c>
      <c r="J9" s="1"/>
    </row>
    <row r="10" spans="1:13" x14ac:dyDescent="0.25">
      <c r="B10" s="23">
        <v>44627</v>
      </c>
      <c r="C10" t="s">
        <v>47</v>
      </c>
      <c r="D10" t="s">
        <v>53</v>
      </c>
      <c r="E10" s="33">
        <v>53013</v>
      </c>
      <c r="F10" s="36">
        <v>98101</v>
      </c>
      <c r="G10" s="36"/>
      <c r="H10" s="28" t="s">
        <v>47</v>
      </c>
      <c r="I10" s="27" t="s">
        <v>59</v>
      </c>
      <c r="J10" s="1"/>
    </row>
    <row r="11" spans="1:13" x14ac:dyDescent="0.25">
      <c r="B11" s="23">
        <v>44803</v>
      </c>
      <c r="C11" t="s">
        <v>46</v>
      </c>
      <c r="D11" t="s">
        <v>45</v>
      </c>
      <c r="E11" s="33">
        <v>54975</v>
      </c>
      <c r="F11" s="36">
        <v>97603</v>
      </c>
      <c r="G11" s="36"/>
      <c r="H11" s="29" t="s">
        <v>43</v>
      </c>
      <c r="I11" s="27" t="s">
        <v>44</v>
      </c>
      <c r="J11" s="1"/>
    </row>
    <row r="12" spans="1:13" x14ac:dyDescent="0.25">
      <c r="B12" s="23">
        <v>44723</v>
      </c>
      <c r="C12" t="s">
        <v>46</v>
      </c>
      <c r="D12" t="s">
        <v>58</v>
      </c>
      <c r="E12" s="33">
        <v>198863</v>
      </c>
      <c r="F12" s="36">
        <v>97115</v>
      </c>
      <c r="G12" s="36"/>
      <c r="I12" s="27" t="s">
        <v>48</v>
      </c>
      <c r="J12" s="1"/>
    </row>
    <row r="13" spans="1:13" x14ac:dyDescent="0.25">
      <c r="B13" s="23">
        <v>44666</v>
      </c>
      <c r="C13" t="s">
        <v>43</v>
      </c>
      <c r="D13" t="s">
        <v>60</v>
      </c>
      <c r="E13" s="33">
        <v>430000</v>
      </c>
      <c r="F13" s="36">
        <v>97037</v>
      </c>
      <c r="G13" s="36"/>
      <c r="I13" s="27" t="s">
        <v>49</v>
      </c>
      <c r="J13" s="1"/>
    </row>
    <row r="14" spans="1:13" x14ac:dyDescent="0.25">
      <c r="B14" s="23">
        <v>44790</v>
      </c>
      <c r="C14" t="s">
        <v>46</v>
      </c>
      <c r="D14" t="s">
        <v>44</v>
      </c>
      <c r="E14" s="33">
        <v>35000</v>
      </c>
      <c r="F14" s="36">
        <v>96905</v>
      </c>
      <c r="G14" s="36"/>
      <c r="I14" s="27" t="s">
        <v>50</v>
      </c>
      <c r="J14" s="1"/>
    </row>
    <row r="15" spans="1:13" x14ac:dyDescent="0.25">
      <c r="B15" s="23">
        <v>44877</v>
      </c>
      <c r="E15" s="33">
        <v>237000</v>
      </c>
      <c r="F15" s="36">
        <v>95974</v>
      </c>
      <c r="G15" s="36"/>
      <c r="I15" s="27" t="s">
        <v>45</v>
      </c>
      <c r="J15" s="1"/>
    </row>
    <row r="16" spans="1:13" x14ac:dyDescent="0.25">
      <c r="B16" s="23">
        <v>44845</v>
      </c>
      <c r="C16" t="s">
        <v>46</v>
      </c>
      <c r="D16" t="s">
        <v>58</v>
      </c>
      <c r="E16" s="33">
        <v>203712</v>
      </c>
      <c r="F16" s="36">
        <v>95811</v>
      </c>
      <c r="G16" s="36"/>
      <c r="I16" s="28" t="s">
        <v>51</v>
      </c>
      <c r="J16" s="1"/>
    </row>
    <row r="17" spans="2:10" x14ac:dyDescent="0.25">
      <c r="B17" s="23">
        <v>44609</v>
      </c>
      <c r="C17" t="s">
        <v>46</v>
      </c>
      <c r="D17" t="s">
        <v>44</v>
      </c>
      <c r="E17" s="33">
        <v>35000</v>
      </c>
      <c r="F17" s="36">
        <v>95523</v>
      </c>
      <c r="G17" s="36"/>
      <c r="I17" s="28" t="s">
        <v>53</v>
      </c>
      <c r="J17" s="1"/>
    </row>
    <row r="18" spans="2:10" x14ac:dyDescent="0.25">
      <c r="B18" s="23">
        <v>44834</v>
      </c>
      <c r="C18" t="s">
        <v>46</v>
      </c>
      <c r="D18" t="s">
        <v>45</v>
      </c>
      <c r="E18" s="33">
        <v>140148</v>
      </c>
      <c r="F18" s="36">
        <v>95417</v>
      </c>
      <c r="G18" s="36"/>
      <c r="I18" s="28" t="s">
        <v>52</v>
      </c>
      <c r="J18" s="1"/>
    </row>
    <row r="19" spans="2:10" x14ac:dyDescent="0.25">
      <c r="B19" s="34">
        <v>44861</v>
      </c>
      <c r="C19" t="s">
        <v>47</v>
      </c>
      <c r="D19" t="s">
        <v>65</v>
      </c>
      <c r="E19" s="33">
        <v>96357</v>
      </c>
      <c r="F19" s="36">
        <v>95302</v>
      </c>
      <c r="G19" s="36"/>
      <c r="I19" s="28" t="s">
        <v>54</v>
      </c>
      <c r="J19" s="1"/>
    </row>
    <row r="20" spans="2:10" x14ac:dyDescent="0.25">
      <c r="B20" s="23">
        <v>44769</v>
      </c>
      <c r="C20" t="s">
        <v>47</v>
      </c>
      <c r="D20" t="s">
        <v>51</v>
      </c>
      <c r="E20" s="33">
        <v>75559</v>
      </c>
      <c r="F20" s="36">
        <v>94940</v>
      </c>
      <c r="G20" s="36"/>
      <c r="I20" s="29" t="s">
        <v>57</v>
      </c>
      <c r="J20" s="1"/>
    </row>
    <row r="21" spans="2:10" x14ac:dyDescent="0.25">
      <c r="B21" s="23">
        <v>44676</v>
      </c>
      <c r="C21" t="s">
        <v>46</v>
      </c>
      <c r="D21" t="s">
        <v>49</v>
      </c>
      <c r="E21" s="33">
        <v>650000</v>
      </c>
      <c r="F21" s="36">
        <v>94564</v>
      </c>
      <c r="G21" s="36"/>
      <c r="I21" s="29" t="s">
        <v>55</v>
      </c>
      <c r="J21" s="1"/>
    </row>
    <row r="22" spans="2:10" x14ac:dyDescent="0.25">
      <c r="B22" s="23">
        <v>44752</v>
      </c>
      <c r="C22" t="s">
        <v>46</v>
      </c>
      <c r="D22" t="s">
        <v>50</v>
      </c>
      <c r="E22" s="33">
        <v>163187</v>
      </c>
      <c r="F22" s="36">
        <v>93944</v>
      </c>
      <c r="G22" s="36"/>
      <c r="I22" s="29" t="s">
        <v>56</v>
      </c>
      <c r="J22" s="1"/>
    </row>
    <row r="23" spans="2:10" x14ac:dyDescent="0.25">
      <c r="B23" s="35">
        <v>44650</v>
      </c>
      <c r="C23" t="s">
        <v>46</v>
      </c>
      <c r="D23" t="s">
        <v>45</v>
      </c>
      <c r="E23" s="33">
        <v>110278</v>
      </c>
      <c r="F23" s="36">
        <v>93790</v>
      </c>
      <c r="G23" s="36"/>
      <c r="J23" s="1"/>
    </row>
    <row r="24" spans="2:10" x14ac:dyDescent="0.25">
      <c r="B24" s="23">
        <v>44719</v>
      </c>
      <c r="C24" t="s">
        <v>47</v>
      </c>
      <c r="D24" t="s">
        <v>53</v>
      </c>
      <c r="E24" s="33">
        <v>66295</v>
      </c>
      <c r="F24" s="36">
        <v>93390</v>
      </c>
      <c r="G24" s="36"/>
      <c r="J24" s="1"/>
    </row>
    <row r="25" spans="2:10" x14ac:dyDescent="0.25">
      <c r="B25" s="23">
        <v>44759</v>
      </c>
      <c r="C25" t="s">
        <v>46</v>
      </c>
      <c r="D25" t="s">
        <v>44</v>
      </c>
      <c r="E25" s="33">
        <v>35000</v>
      </c>
      <c r="F25" s="36">
        <v>92638</v>
      </c>
      <c r="G25" s="36"/>
    </row>
    <row r="26" spans="2:10" x14ac:dyDescent="0.25">
      <c r="B26" s="23">
        <v>44783</v>
      </c>
      <c r="C26" t="s">
        <v>46</v>
      </c>
      <c r="D26" t="s">
        <v>50</v>
      </c>
      <c r="E26" s="33">
        <v>188499</v>
      </c>
      <c r="F26" s="36">
        <v>91631</v>
      </c>
      <c r="G26" s="36"/>
    </row>
    <row r="27" spans="2:10" x14ac:dyDescent="0.25">
      <c r="B27" s="32">
        <v>44912</v>
      </c>
      <c r="C27" t="s">
        <v>46</v>
      </c>
      <c r="D27" t="s">
        <v>44</v>
      </c>
      <c r="E27">
        <v>35000</v>
      </c>
      <c r="F27" s="36">
        <v>89003</v>
      </c>
      <c r="G27" s="36"/>
    </row>
    <row r="28" spans="2:10" x14ac:dyDescent="0.25">
      <c r="B28" s="23">
        <v>44608</v>
      </c>
      <c r="C28" t="s">
        <v>43</v>
      </c>
      <c r="D28" t="s">
        <v>61</v>
      </c>
      <c r="E28" s="33">
        <v>71406</v>
      </c>
      <c r="F28" s="36">
        <v>88350</v>
      </c>
      <c r="G28" s="36"/>
    </row>
    <row r="29" spans="2:10" x14ac:dyDescent="0.25">
      <c r="B29" s="23">
        <v>44767</v>
      </c>
      <c r="C29" t="s">
        <v>46</v>
      </c>
      <c r="D29" t="s">
        <v>49</v>
      </c>
      <c r="E29" s="33">
        <v>650000</v>
      </c>
      <c r="F29" s="36">
        <v>86996</v>
      </c>
      <c r="G29" s="36"/>
    </row>
    <row r="30" spans="2:10" x14ac:dyDescent="0.25">
      <c r="B30" s="23">
        <v>44753</v>
      </c>
      <c r="C30" t="s">
        <v>46</v>
      </c>
      <c r="D30" t="s">
        <v>58</v>
      </c>
      <c r="E30" s="33">
        <v>205939</v>
      </c>
      <c r="F30" s="36">
        <v>86598</v>
      </c>
      <c r="G30" s="36"/>
    </row>
    <row r="31" spans="2:10" x14ac:dyDescent="0.25">
      <c r="B31" s="23">
        <v>44914</v>
      </c>
      <c r="C31" t="s">
        <v>46</v>
      </c>
      <c r="D31" t="s">
        <v>48</v>
      </c>
      <c r="E31" s="33">
        <v>378861</v>
      </c>
      <c r="F31" s="36">
        <v>85900</v>
      </c>
      <c r="G31" s="36"/>
    </row>
    <row r="32" spans="2:10" x14ac:dyDescent="0.25">
      <c r="B32" s="23">
        <v>44697</v>
      </c>
      <c r="C32" t="s">
        <v>43</v>
      </c>
      <c r="D32" t="s">
        <v>61</v>
      </c>
      <c r="E32" s="33">
        <v>81264</v>
      </c>
      <c r="F32" s="36">
        <v>85247</v>
      </c>
      <c r="G32" s="36"/>
    </row>
    <row r="33" spans="2:7" x14ac:dyDescent="0.25">
      <c r="B33" s="23">
        <v>44877</v>
      </c>
      <c r="C33" t="s">
        <v>40</v>
      </c>
      <c r="D33" t="s">
        <v>42</v>
      </c>
      <c r="E33" s="33">
        <v>179589</v>
      </c>
      <c r="F33" s="36">
        <v>84818</v>
      </c>
      <c r="G33" s="36"/>
    </row>
    <row r="34" spans="2:7" x14ac:dyDescent="0.25">
      <c r="B34" s="23">
        <v>44631</v>
      </c>
      <c r="C34" t="s">
        <v>46</v>
      </c>
      <c r="D34" t="s">
        <v>58</v>
      </c>
      <c r="E34" s="33">
        <v>203037</v>
      </c>
      <c r="F34" s="36">
        <v>84124</v>
      </c>
      <c r="G34" s="36"/>
    </row>
    <row r="35" spans="2:7" x14ac:dyDescent="0.25">
      <c r="B35" s="23">
        <v>44798</v>
      </c>
      <c r="C35" t="s">
        <v>46</v>
      </c>
      <c r="D35" t="s">
        <v>49</v>
      </c>
      <c r="E35" s="33">
        <v>650000</v>
      </c>
      <c r="F35" s="36">
        <v>83269</v>
      </c>
      <c r="G35" s="36"/>
    </row>
    <row r="36" spans="2:7" x14ac:dyDescent="0.25">
      <c r="B36" s="23">
        <v>44739</v>
      </c>
      <c r="C36" t="s">
        <v>47</v>
      </c>
      <c r="D36" t="s">
        <v>65</v>
      </c>
      <c r="E36" s="33">
        <v>93704</v>
      </c>
      <c r="F36" s="36">
        <v>82663</v>
      </c>
      <c r="G36" s="36"/>
    </row>
    <row r="37" spans="2:7" x14ac:dyDescent="0.25">
      <c r="B37" s="23">
        <v>44757</v>
      </c>
      <c r="C37" t="s">
        <v>43</v>
      </c>
      <c r="D37" t="s">
        <v>60</v>
      </c>
      <c r="E37" s="33">
        <v>430000</v>
      </c>
      <c r="F37" s="36">
        <v>82460</v>
      </c>
      <c r="G37" s="36"/>
    </row>
    <row r="38" spans="2:7" x14ac:dyDescent="0.25">
      <c r="B38" s="23">
        <v>44626</v>
      </c>
      <c r="C38" t="s">
        <v>43</v>
      </c>
      <c r="D38" t="s">
        <v>57</v>
      </c>
      <c r="E38" s="33">
        <v>430000</v>
      </c>
      <c r="F38" s="36">
        <v>82130</v>
      </c>
      <c r="G38" s="36"/>
    </row>
    <row r="39" spans="2:7" x14ac:dyDescent="0.25">
      <c r="B39" s="23">
        <v>44788</v>
      </c>
      <c r="C39" t="s">
        <v>43</v>
      </c>
      <c r="D39" t="s">
        <v>60</v>
      </c>
      <c r="E39" s="33">
        <v>430000</v>
      </c>
      <c r="F39" s="36">
        <v>81624</v>
      </c>
      <c r="G39" s="36"/>
    </row>
    <row r="40" spans="2:7" x14ac:dyDescent="0.25">
      <c r="B40" s="23">
        <v>44872</v>
      </c>
      <c r="C40" t="s">
        <v>47</v>
      </c>
      <c r="D40" t="s">
        <v>53</v>
      </c>
      <c r="E40" s="33">
        <v>49295</v>
      </c>
      <c r="F40" s="36">
        <v>80622</v>
      </c>
      <c r="G40" s="36"/>
    </row>
    <row r="41" spans="2:7" x14ac:dyDescent="0.25">
      <c r="B41" s="23">
        <v>44747</v>
      </c>
      <c r="C41" t="s">
        <v>40</v>
      </c>
      <c r="D41" t="s">
        <v>41</v>
      </c>
      <c r="E41" s="33">
        <v>3700000</v>
      </c>
      <c r="F41" s="36">
        <v>80372</v>
      </c>
      <c r="G41" s="36"/>
    </row>
    <row r="42" spans="2:7" x14ac:dyDescent="0.25">
      <c r="B42" s="32">
        <v>44911</v>
      </c>
      <c r="C42" t="s">
        <v>43</v>
      </c>
      <c r="D42" t="s">
        <v>61</v>
      </c>
      <c r="E42">
        <v>60228</v>
      </c>
      <c r="F42" s="36">
        <v>79801</v>
      </c>
      <c r="G42" s="36"/>
    </row>
    <row r="43" spans="2:7" x14ac:dyDescent="0.25">
      <c r="B43" s="23"/>
      <c r="D43" t="s">
        <v>48</v>
      </c>
      <c r="E43" s="33"/>
      <c r="F43" s="36">
        <v>78939</v>
      </c>
      <c r="G43" s="36"/>
    </row>
    <row r="44" spans="2:7" x14ac:dyDescent="0.25">
      <c r="B44" s="23">
        <v>44577</v>
      </c>
      <c r="C44" t="s">
        <v>43</v>
      </c>
      <c r="D44" t="s">
        <v>61</v>
      </c>
      <c r="E44" s="33">
        <v>37987</v>
      </c>
      <c r="F44" s="36">
        <v>78520</v>
      </c>
      <c r="G44" s="36"/>
    </row>
    <row r="45" spans="2:7" x14ac:dyDescent="0.25">
      <c r="B45" s="23">
        <v>44566</v>
      </c>
      <c r="C45" t="s">
        <v>40</v>
      </c>
      <c r="D45" t="s">
        <v>41</v>
      </c>
      <c r="E45" s="33">
        <v>3700000</v>
      </c>
      <c r="F45" s="36">
        <v>78219</v>
      </c>
      <c r="G45" s="36"/>
    </row>
    <row r="46" spans="2:7" x14ac:dyDescent="0.25">
      <c r="B46" s="23">
        <v>44925</v>
      </c>
      <c r="C46" t="s">
        <v>46</v>
      </c>
      <c r="D46" t="s">
        <v>45</v>
      </c>
      <c r="E46" s="33">
        <v>50836</v>
      </c>
      <c r="F46" s="36">
        <v>78120</v>
      </c>
      <c r="G46" s="36"/>
    </row>
    <row r="47" spans="2:7" x14ac:dyDescent="0.25">
      <c r="B47" s="23">
        <v>44800</v>
      </c>
      <c r="C47" t="s">
        <v>47</v>
      </c>
      <c r="D47" t="s">
        <v>51</v>
      </c>
      <c r="E47" s="33">
        <v>75176</v>
      </c>
      <c r="F47" s="36">
        <v>77942</v>
      </c>
      <c r="G47" s="36"/>
    </row>
    <row r="48" spans="2:7" x14ac:dyDescent="0.25">
      <c r="B48" s="23">
        <v>44688</v>
      </c>
      <c r="C48" t="s">
        <v>47</v>
      </c>
      <c r="D48" t="s">
        <v>53</v>
      </c>
      <c r="E48" s="33">
        <v>112979</v>
      </c>
      <c r="F48" s="36">
        <v>76558</v>
      </c>
      <c r="G48" s="36"/>
    </row>
    <row r="49" spans="2:7" x14ac:dyDescent="0.25">
      <c r="B49" s="35">
        <v>44637</v>
      </c>
      <c r="C49" t="s">
        <v>46</v>
      </c>
      <c r="D49" t="s">
        <v>69</v>
      </c>
      <c r="E49" s="33">
        <v>35000</v>
      </c>
      <c r="F49" s="36">
        <v>75940</v>
      </c>
      <c r="G49" s="36"/>
    </row>
    <row r="50" spans="2:7" x14ac:dyDescent="0.25">
      <c r="B50" s="23">
        <v>44816</v>
      </c>
      <c r="C50" t="s">
        <v>40</v>
      </c>
      <c r="D50" t="s">
        <v>66</v>
      </c>
      <c r="E50">
        <v>264859</v>
      </c>
      <c r="F50" s="36">
        <v>75708</v>
      </c>
      <c r="G50" s="36"/>
    </row>
    <row r="51" spans="2:7" x14ac:dyDescent="0.25">
      <c r="B51" s="23">
        <v>44727</v>
      </c>
      <c r="C51" t="s">
        <v>43</v>
      </c>
      <c r="D51" t="s">
        <v>60</v>
      </c>
      <c r="E51" s="33">
        <v>430000</v>
      </c>
      <c r="F51" s="36">
        <v>75572</v>
      </c>
      <c r="G51" s="36"/>
    </row>
    <row r="52" spans="2:7" x14ac:dyDescent="0.25">
      <c r="B52" s="23">
        <v>44906</v>
      </c>
      <c r="C52" t="s">
        <v>46</v>
      </c>
      <c r="D52" t="s">
        <v>58</v>
      </c>
      <c r="E52" s="33">
        <v>197137</v>
      </c>
      <c r="F52" s="36">
        <v>75472</v>
      </c>
      <c r="G52" s="36"/>
    </row>
    <row r="53" spans="2:7" x14ac:dyDescent="0.25">
      <c r="B53" s="35">
        <v>44645</v>
      </c>
      <c r="C53" t="s">
        <v>46</v>
      </c>
      <c r="D53" t="s">
        <v>49</v>
      </c>
      <c r="E53" s="33">
        <v>650000</v>
      </c>
      <c r="F53" s="36">
        <v>74743</v>
      </c>
      <c r="G53" s="36"/>
    </row>
    <row r="54" spans="2:7" x14ac:dyDescent="0.25">
      <c r="B54" s="23">
        <v>44814</v>
      </c>
      <c r="C54" t="s">
        <v>46</v>
      </c>
      <c r="D54" t="s">
        <v>50</v>
      </c>
      <c r="E54" s="33">
        <v>195848</v>
      </c>
      <c r="F54" s="36">
        <v>74290</v>
      </c>
      <c r="G54" s="36"/>
    </row>
    <row r="55" spans="2:7" x14ac:dyDescent="0.25">
      <c r="B55" s="34">
        <v>44859</v>
      </c>
      <c r="C55" t="s">
        <v>46</v>
      </c>
      <c r="D55" t="s">
        <v>49</v>
      </c>
      <c r="E55" s="33">
        <v>650000</v>
      </c>
      <c r="F55" s="36">
        <v>74280</v>
      </c>
      <c r="G55" s="36"/>
    </row>
    <row r="56" spans="2:7" x14ac:dyDescent="0.25">
      <c r="B56" s="23">
        <v>44636</v>
      </c>
      <c r="C56" t="s">
        <v>43</v>
      </c>
      <c r="D56" t="s">
        <v>61</v>
      </c>
      <c r="E56" s="33">
        <v>114836</v>
      </c>
      <c r="F56" s="36">
        <v>74279</v>
      </c>
      <c r="G56" s="36"/>
    </row>
    <row r="57" spans="2:7" x14ac:dyDescent="0.25">
      <c r="B57" s="23">
        <v>44630</v>
      </c>
      <c r="C57" t="s">
        <v>46</v>
      </c>
      <c r="D57" t="s">
        <v>50</v>
      </c>
      <c r="E57" s="33">
        <v>198565</v>
      </c>
      <c r="F57" s="36">
        <v>73210</v>
      </c>
      <c r="G57" s="36"/>
    </row>
    <row r="58" spans="2:7" x14ac:dyDescent="0.25">
      <c r="B58" s="23">
        <v>44922</v>
      </c>
      <c r="C58" t="s">
        <v>47</v>
      </c>
      <c r="D58" t="s">
        <v>51</v>
      </c>
      <c r="E58" s="33">
        <v>90973</v>
      </c>
      <c r="F58" s="36">
        <v>72964</v>
      </c>
      <c r="G58" s="36"/>
    </row>
    <row r="59" spans="2:7" x14ac:dyDescent="0.25">
      <c r="B59" s="23">
        <v>44687</v>
      </c>
      <c r="C59" t="s">
        <v>43</v>
      </c>
      <c r="D59" t="s">
        <v>57</v>
      </c>
      <c r="E59" s="33">
        <v>430000</v>
      </c>
      <c r="F59" s="36">
        <v>72954</v>
      </c>
      <c r="G59" s="36"/>
    </row>
    <row r="60" spans="2:7" x14ac:dyDescent="0.25">
      <c r="B60" s="23">
        <v>44737</v>
      </c>
      <c r="C60" t="s">
        <v>46</v>
      </c>
      <c r="D60" t="s">
        <v>49</v>
      </c>
      <c r="E60" s="33">
        <v>650000</v>
      </c>
      <c r="F60" s="36">
        <v>71612</v>
      </c>
      <c r="G60" s="36"/>
    </row>
    <row r="61" spans="2:7" x14ac:dyDescent="0.25">
      <c r="B61" s="23">
        <v>44591</v>
      </c>
      <c r="C61" t="s">
        <v>46</v>
      </c>
      <c r="D61" t="s">
        <v>45</v>
      </c>
      <c r="E61" s="33">
        <v>145181</v>
      </c>
      <c r="F61" s="36">
        <v>71282</v>
      </c>
      <c r="G61" s="36"/>
    </row>
    <row r="62" spans="2:7" x14ac:dyDescent="0.25">
      <c r="B62" s="23">
        <v>44810</v>
      </c>
      <c r="C62" t="s">
        <v>43</v>
      </c>
      <c r="D62" t="s">
        <v>57</v>
      </c>
      <c r="E62" s="33">
        <v>430000</v>
      </c>
      <c r="F62" s="36">
        <v>70509</v>
      </c>
      <c r="G62" s="36"/>
    </row>
    <row r="63" spans="2:7" x14ac:dyDescent="0.25">
      <c r="B63" s="23">
        <v>44882</v>
      </c>
      <c r="C63" t="s">
        <v>46</v>
      </c>
      <c r="D63" t="s">
        <v>44</v>
      </c>
      <c r="E63" s="33">
        <v>35000</v>
      </c>
      <c r="F63" s="36">
        <v>69151</v>
      </c>
      <c r="G63" s="36"/>
    </row>
    <row r="64" spans="2:7" x14ac:dyDescent="0.25">
      <c r="B64" s="23">
        <v>44749</v>
      </c>
      <c r="C64" t="s">
        <v>47</v>
      </c>
      <c r="D64" t="s">
        <v>53</v>
      </c>
      <c r="E64" s="33">
        <v>40599</v>
      </c>
      <c r="F64" s="36">
        <v>68815</v>
      </c>
      <c r="G64" s="36"/>
    </row>
    <row r="65" spans="2:7" x14ac:dyDescent="0.25">
      <c r="B65" s="23">
        <v>44731</v>
      </c>
      <c r="C65" t="s">
        <v>46</v>
      </c>
      <c r="D65" t="s">
        <v>48</v>
      </c>
      <c r="E65" s="33">
        <v>319166</v>
      </c>
      <c r="F65" s="36">
        <v>67615</v>
      </c>
      <c r="G65" s="36"/>
    </row>
    <row r="66" spans="2:7" x14ac:dyDescent="0.25">
      <c r="B66" s="23">
        <v>44708</v>
      </c>
      <c r="C66" t="s">
        <v>47</v>
      </c>
      <c r="D66" t="s">
        <v>51</v>
      </c>
      <c r="E66" s="33">
        <v>86983</v>
      </c>
      <c r="F66" s="36">
        <v>67461</v>
      </c>
      <c r="G66" s="36"/>
    </row>
    <row r="67" spans="2:7" x14ac:dyDescent="0.25">
      <c r="B67" s="32">
        <v>44902</v>
      </c>
      <c r="C67" t="s">
        <v>47</v>
      </c>
      <c r="D67" t="s">
        <v>53</v>
      </c>
      <c r="E67">
        <v>93295</v>
      </c>
      <c r="F67" s="36">
        <v>66683</v>
      </c>
      <c r="G67" s="36"/>
    </row>
    <row r="68" spans="2:7" x14ac:dyDescent="0.25">
      <c r="B68" s="23">
        <v>44678</v>
      </c>
      <c r="C68" t="s">
        <v>47</v>
      </c>
      <c r="D68" t="s">
        <v>51</v>
      </c>
      <c r="E68" s="33">
        <v>98112</v>
      </c>
      <c r="F68" s="36">
        <v>66211</v>
      </c>
      <c r="G68" s="36"/>
    </row>
    <row r="69" spans="2:7" x14ac:dyDescent="0.25">
      <c r="B69" s="23">
        <v>44895</v>
      </c>
      <c r="C69" t="s">
        <v>46</v>
      </c>
      <c r="D69" t="s">
        <v>45</v>
      </c>
      <c r="E69" s="33">
        <v>58303</v>
      </c>
      <c r="F69" s="36">
        <v>63752</v>
      </c>
      <c r="G69" s="36"/>
    </row>
    <row r="70" spans="2:7" x14ac:dyDescent="0.25">
      <c r="B70" s="23">
        <v>44598</v>
      </c>
      <c r="C70" t="s">
        <v>43</v>
      </c>
      <c r="D70" t="s">
        <v>57</v>
      </c>
      <c r="E70" s="33">
        <v>430000</v>
      </c>
      <c r="F70" s="36">
        <v>63675</v>
      </c>
      <c r="G70" s="36"/>
    </row>
    <row r="71" spans="2:7" x14ac:dyDescent="0.25">
      <c r="B71" s="23"/>
      <c r="E71" s="33"/>
      <c r="F71" s="36">
        <v>63646</v>
      </c>
      <c r="G71" s="36"/>
    </row>
    <row r="72" spans="2:7" x14ac:dyDescent="0.25">
      <c r="B72" s="23">
        <v>44662</v>
      </c>
      <c r="C72" t="s">
        <v>46</v>
      </c>
      <c r="D72" t="s">
        <v>58</v>
      </c>
      <c r="E72" s="33">
        <v>195079</v>
      </c>
      <c r="F72" s="36">
        <v>63222</v>
      </c>
      <c r="G72" s="36"/>
    </row>
    <row r="73" spans="2:7" x14ac:dyDescent="0.25">
      <c r="B73" s="32">
        <v>44920</v>
      </c>
      <c r="C73" t="s">
        <v>46</v>
      </c>
      <c r="D73" t="s">
        <v>49</v>
      </c>
      <c r="E73">
        <v>650000</v>
      </c>
      <c r="F73" s="36">
        <v>63094</v>
      </c>
      <c r="G73" s="36"/>
    </row>
    <row r="74" spans="2:7" x14ac:dyDescent="0.25">
      <c r="B74" s="23">
        <v>44573</v>
      </c>
      <c r="C74" t="s">
        <v>40</v>
      </c>
      <c r="D74" t="s">
        <v>72</v>
      </c>
      <c r="E74" s="33">
        <v>230971</v>
      </c>
      <c r="F74" s="36">
        <v>62581</v>
      </c>
      <c r="G74" s="36"/>
    </row>
    <row r="75" spans="2:7" x14ac:dyDescent="0.25">
      <c r="B75" s="23">
        <v>44568</v>
      </c>
      <c r="C75" t="s">
        <v>47</v>
      </c>
      <c r="D75" t="s">
        <v>53</v>
      </c>
      <c r="E75" s="33">
        <v>50717</v>
      </c>
      <c r="F75" s="36">
        <v>62406</v>
      </c>
      <c r="G75" s="36"/>
    </row>
    <row r="76" spans="2:7" x14ac:dyDescent="0.25">
      <c r="B76" s="23">
        <v>44819</v>
      </c>
      <c r="C76" t="s">
        <v>43</v>
      </c>
      <c r="D76" t="s">
        <v>60</v>
      </c>
      <c r="E76" s="33">
        <v>430000</v>
      </c>
      <c r="F76" s="36">
        <v>61034</v>
      </c>
      <c r="G76" s="36"/>
    </row>
    <row r="77" spans="2:7" x14ac:dyDescent="0.25">
      <c r="B77" s="23">
        <v>44617</v>
      </c>
      <c r="C77" t="s">
        <v>46</v>
      </c>
      <c r="D77" t="s">
        <v>74</v>
      </c>
      <c r="E77" s="33">
        <v>650000</v>
      </c>
      <c r="F77" s="36">
        <v>60498</v>
      </c>
      <c r="G77" s="36"/>
    </row>
    <row r="78" spans="2:7" x14ac:dyDescent="0.25">
      <c r="B78" s="23">
        <v>44608</v>
      </c>
      <c r="C78" t="s">
        <v>43</v>
      </c>
      <c r="D78" t="s">
        <v>61</v>
      </c>
      <c r="E78" s="33">
        <v>71406</v>
      </c>
      <c r="F78" s="36">
        <v>59864</v>
      </c>
      <c r="G78" s="36"/>
    </row>
    <row r="79" spans="2:7" x14ac:dyDescent="0.25">
      <c r="B79" s="32">
        <v>44903</v>
      </c>
      <c r="C79" t="s">
        <v>47</v>
      </c>
      <c r="D79" t="s">
        <v>54</v>
      </c>
      <c r="E79">
        <v>176759</v>
      </c>
      <c r="F79" s="36">
        <v>59832</v>
      </c>
      <c r="G79" s="36"/>
    </row>
    <row r="80" spans="2:7" x14ac:dyDescent="0.25">
      <c r="B80" s="23">
        <v>44635</v>
      </c>
      <c r="C80" t="s">
        <v>43</v>
      </c>
      <c r="D80" t="s">
        <v>60</v>
      </c>
      <c r="E80" s="33">
        <v>430000</v>
      </c>
      <c r="F80" s="36">
        <v>59021</v>
      </c>
      <c r="G80" s="36"/>
    </row>
    <row r="81" spans="2:7" x14ac:dyDescent="0.25">
      <c r="B81" s="23">
        <v>44698</v>
      </c>
      <c r="C81" t="s">
        <v>46</v>
      </c>
      <c r="D81" t="s">
        <v>44</v>
      </c>
      <c r="E81" s="33">
        <v>35000</v>
      </c>
      <c r="F81" s="36">
        <v>58587</v>
      </c>
      <c r="G81" s="36"/>
    </row>
    <row r="82" spans="2:7" x14ac:dyDescent="0.25">
      <c r="B82" s="23">
        <v>44663</v>
      </c>
      <c r="C82" t="s">
        <v>40</v>
      </c>
      <c r="D82" t="s">
        <v>42</v>
      </c>
      <c r="E82" s="33">
        <v>173157</v>
      </c>
      <c r="F82" s="36">
        <v>58467</v>
      </c>
      <c r="G82" s="36"/>
    </row>
    <row r="83" spans="2:7" x14ac:dyDescent="0.25">
      <c r="B83" s="23">
        <v>44696</v>
      </c>
      <c r="C83" t="s">
        <v>64</v>
      </c>
      <c r="D83" t="s">
        <v>60</v>
      </c>
      <c r="E83" s="33">
        <v>430000</v>
      </c>
      <c r="F83" s="36">
        <v>58302</v>
      </c>
      <c r="G83" s="36"/>
    </row>
    <row r="84" spans="2:7" x14ac:dyDescent="0.25">
      <c r="B84" s="23">
        <v>44920</v>
      </c>
      <c r="C84" t="s">
        <v>46</v>
      </c>
      <c r="D84" t="s">
        <v>49</v>
      </c>
      <c r="E84" s="33">
        <v>650000</v>
      </c>
      <c r="F84" s="36">
        <v>57963</v>
      </c>
      <c r="G84" s="36"/>
    </row>
    <row r="85" spans="2:7" x14ac:dyDescent="0.25">
      <c r="B85" s="23">
        <v>44576</v>
      </c>
      <c r="C85" t="s">
        <v>43</v>
      </c>
      <c r="D85" t="s">
        <v>60</v>
      </c>
      <c r="E85" s="33">
        <v>430000</v>
      </c>
      <c r="F85" s="36">
        <v>57363</v>
      </c>
      <c r="G85" s="36"/>
    </row>
    <row r="86" spans="2:7" x14ac:dyDescent="0.25">
      <c r="B86" s="23">
        <v>44811</v>
      </c>
      <c r="C86" t="s">
        <v>47</v>
      </c>
      <c r="D86" t="s">
        <v>53</v>
      </c>
      <c r="E86" s="33">
        <v>84755</v>
      </c>
      <c r="F86" s="36">
        <v>57010</v>
      </c>
      <c r="G86" s="36"/>
    </row>
    <row r="87" spans="2:7" x14ac:dyDescent="0.25">
      <c r="B87" s="23">
        <v>44839</v>
      </c>
      <c r="C87" t="s">
        <v>40</v>
      </c>
      <c r="D87" t="s">
        <v>41</v>
      </c>
      <c r="E87" s="33">
        <v>3700000</v>
      </c>
      <c r="F87" s="36">
        <v>56321</v>
      </c>
      <c r="G87" s="36"/>
    </row>
    <row r="88" spans="2:7" x14ac:dyDescent="0.25">
      <c r="B88" s="23">
        <v>44711</v>
      </c>
      <c r="C88" t="s">
        <v>46</v>
      </c>
      <c r="D88" t="s">
        <v>45</v>
      </c>
      <c r="E88" s="33">
        <v>82560</v>
      </c>
      <c r="F88" s="36">
        <v>56264</v>
      </c>
      <c r="G88" s="36"/>
    </row>
    <row r="89" spans="2:7" x14ac:dyDescent="0.25">
      <c r="B89" s="23">
        <v>44911</v>
      </c>
      <c r="C89" t="s">
        <v>43</v>
      </c>
      <c r="D89" t="s">
        <v>61</v>
      </c>
      <c r="E89" s="33">
        <v>60228</v>
      </c>
      <c r="F89" s="36">
        <v>56129</v>
      </c>
      <c r="G89" s="36"/>
    </row>
    <row r="90" spans="2:7" x14ac:dyDescent="0.25">
      <c r="B90" s="23">
        <v>44611</v>
      </c>
      <c r="C90" t="s">
        <v>46</v>
      </c>
      <c r="D90" t="s">
        <v>48</v>
      </c>
      <c r="E90" s="33">
        <v>351206</v>
      </c>
      <c r="F90" s="36">
        <v>56065</v>
      </c>
      <c r="G90" s="36"/>
    </row>
    <row r="91" spans="2:7" x14ac:dyDescent="0.25">
      <c r="B91" s="23">
        <v>44876</v>
      </c>
      <c r="C91" t="s">
        <v>46</v>
      </c>
      <c r="D91" t="s">
        <v>58</v>
      </c>
      <c r="E91" s="33">
        <v>207165</v>
      </c>
      <c r="F91" s="36">
        <v>54033</v>
      </c>
      <c r="G91" s="36"/>
    </row>
    <row r="92" spans="2:7" x14ac:dyDescent="0.25">
      <c r="B92" s="23">
        <v>44609</v>
      </c>
      <c r="C92" t="s">
        <v>46</v>
      </c>
      <c r="D92" t="s">
        <v>44</v>
      </c>
      <c r="E92" s="33">
        <v>35000</v>
      </c>
      <c r="F92" s="36">
        <v>53074</v>
      </c>
      <c r="G92" s="36"/>
    </row>
    <row r="93" spans="2:7" x14ac:dyDescent="0.25">
      <c r="B93" s="23">
        <v>44603</v>
      </c>
      <c r="C93" t="s">
        <v>46</v>
      </c>
      <c r="D93" t="s">
        <v>58</v>
      </c>
      <c r="E93" s="33">
        <v>202892</v>
      </c>
      <c r="F93" s="36">
        <v>52992</v>
      </c>
      <c r="G93" s="36"/>
    </row>
    <row r="94" spans="2:7" x14ac:dyDescent="0.25">
      <c r="B94" s="23">
        <v>44599</v>
      </c>
      <c r="C94" t="s">
        <v>47</v>
      </c>
      <c r="D94" t="s">
        <v>53</v>
      </c>
      <c r="E94" s="33">
        <v>44996</v>
      </c>
      <c r="F94" s="36">
        <v>52739</v>
      </c>
      <c r="G94" s="36"/>
    </row>
    <row r="95" spans="2:7" x14ac:dyDescent="0.25">
      <c r="B95" s="23">
        <v>44706</v>
      </c>
      <c r="C95" t="s">
        <v>46</v>
      </c>
      <c r="D95" t="s">
        <v>49</v>
      </c>
      <c r="E95" s="33">
        <v>650000</v>
      </c>
      <c r="F95" s="36">
        <v>52540</v>
      </c>
      <c r="G95" s="36"/>
    </row>
    <row r="96" spans="2:7" x14ac:dyDescent="0.25">
      <c r="B96" s="23">
        <v>44611</v>
      </c>
      <c r="C96" t="s">
        <v>46</v>
      </c>
      <c r="D96" t="s">
        <v>48</v>
      </c>
      <c r="E96" s="33">
        <v>351206</v>
      </c>
      <c r="F96" s="36">
        <v>52372</v>
      </c>
      <c r="G96" s="36"/>
    </row>
    <row r="97" spans="2:7" x14ac:dyDescent="0.25">
      <c r="B97" s="23">
        <v>44772</v>
      </c>
      <c r="C97" t="s">
        <v>46</v>
      </c>
      <c r="D97" t="s">
        <v>45</v>
      </c>
      <c r="E97" s="33">
        <v>105727</v>
      </c>
      <c r="F97" s="36">
        <v>51837</v>
      </c>
      <c r="G97" s="36"/>
    </row>
    <row r="98" spans="2:7" x14ac:dyDescent="0.25">
      <c r="B98" s="35">
        <v>44639</v>
      </c>
      <c r="C98" t="s">
        <v>46</v>
      </c>
      <c r="D98" t="s">
        <v>48</v>
      </c>
      <c r="E98" s="33">
        <v>313459</v>
      </c>
      <c r="F98" s="36">
        <v>51321</v>
      </c>
      <c r="G98" s="36"/>
    </row>
    <row r="99" spans="2:7" x14ac:dyDescent="0.25">
      <c r="B99" s="23">
        <v>44844</v>
      </c>
      <c r="C99" t="s">
        <v>46</v>
      </c>
      <c r="D99" t="s">
        <v>50</v>
      </c>
      <c r="E99" s="33">
        <v>153264</v>
      </c>
      <c r="F99" s="36">
        <v>51040</v>
      </c>
      <c r="G99" s="36"/>
    </row>
    <row r="100" spans="2:7" x14ac:dyDescent="0.25">
      <c r="B100" s="23">
        <v>44809</v>
      </c>
      <c r="C100" t="s">
        <v>40</v>
      </c>
      <c r="D100" t="s">
        <v>41</v>
      </c>
      <c r="E100" s="33">
        <v>3700000</v>
      </c>
      <c r="F100" s="36">
        <v>50629</v>
      </c>
      <c r="G100" s="36"/>
    </row>
    <row r="101" spans="2:7" x14ac:dyDescent="0.25">
      <c r="B101" s="23">
        <v>44578</v>
      </c>
      <c r="C101" t="s">
        <v>46</v>
      </c>
      <c r="D101" t="s">
        <v>44</v>
      </c>
      <c r="E101" s="33">
        <v>35000</v>
      </c>
      <c r="F101" s="36">
        <v>50089</v>
      </c>
      <c r="G101" s="36"/>
    </row>
    <row r="102" spans="2:7" x14ac:dyDescent="0.25">
      <c r="B102" s="23">
        <v>44681</v>
      </c>
      <c r="C102" t="s">
        <v>46</v>
      </c>
      <c r="D102" t="s">
        <v>45</v>
      </c>
      <c r="E102" s="33">
        <v>140712</v>
      </c>
      <c r="F102" s="36">
        <v>50030</v>
      </c>
      <c r="G102" s="36"/>
    </row>
    <row r="103" spans="2:7" x14ac:dyDescent="0.25">
      <c r="B103" s="23">
        <v>44785</v>
      </c>
      <c r="C103" t="s">
        <v>40</v>
      </c>
      <c r="D103" t="s">
        <v>42</v>
      </c>
      <c r="E103" s="33">
        <v>187486</v>
      </c>
      <c r="F103" s="36">
        <v>49830</v>
      </c>
      <c r="G103" s="36"/>
    </row>
    <row r="104" spans="2:7" x14ac:dyDescent="0.25">
      <c r="B104" s="23">
        <v>44728</v>
      </c>
      <c r="C104" t="s">
        <v>43</v>
      </c>
      <c r="D104" t="s">
        <v>61</v>
      </c>
      <c r="E104" s="33">
        <v>98482</v>
      </c>
      <c r="F104" s="36">
        <v>48316</v>
      </c>
      <c r="G104" s="36"/>
    </row>
    <row r="105" spans="2:7" x14ac:dyDescent="0.25">
      <c r="B105" s="23">
        <v>44881</v>
      </c>
      <c r="C105" t="s">
        <v>43</v>
      </c>
      <c r="D105" t="s">
        <v>61</v>
      </c>
      <c r="E105" s="33">
        <v>36217</v>
      </c>
      <c r="F105" s="36">
        <v>46748</v>
      </c>
      <c r="G105" s="36"/>
    </row>
    <row r="106" spans="2:7" x14ac:dyDescent="0.25">
      <c r="B106" s="34">
        <v>44870</v>
      </c>
      <c r="C106" t="s">
        <v>40</v>
      </c>
      <c r="D106" t="s">
        <v>71</v>
      </c>
      <c r="E106" s="33">
        <v>3700000</v>
      </c>
      <c r="F106" s="36">
        <v>46091</v>
      </c>
      <c r="G106" s="36"/>
    </row>
    <row r="107" spans="2:7" x14ac:dyDescent="0.25">
      <c r="B107" s="23">
        <v>44907</v>
      </c>
      <c r="C107" t="s">
        <v>40</v>
      </c>
      <c r="D107" t="s">
        <v>42</v>
      </c>
      <c r="E107" s="33">
        <v>168081</v>
      </c>
      <c r="F107" s="36">
        <v>45806</v>
      </c>
      <c r="G107" s="36"/>
    </row>
    <row r="108" spans="2:7" x14ac:dyDescent="0.25">
      <c r="B108" s="23">
        <v>44586</v>
      </c>
      <c r="C108" t="s">
        <v>46</v>
      </c>
      <c r="D108" t="s">
        <v>73</v>
      </c>
      <c r="E108" s="33">
        <v>650000</v>
      </c>
      <c r="F108" s="36">
        <v>45462</v>
      </c>
      <c r="G108" s="36"/>
    </row>
    <row r="109" spans="2:7" x14ac:dyDescent="0.25">
      <c r="B109" s="23">
        <v>44778</v>
      </c>
      <c r="C109" t="s">
        <v>40</v>
      </c>
      <c r="D109" t="s">
        <v>41</v>
      </c>
      <c r="E109" s="33">
        <v>3700000</v>
      </c>
      <c r="F109" s="36">
        <v>45439</v>
      </c>
      <c r="G109" s="36"/>
    </row>
    <row r="110" spans="2:7" x14ac:dyDescent="0.25">
      <c r="B110" s="23">
        <v>44691</v>
      </c>
      <c r="C110" t="s">
        <v>46</v>
      </c>
      <c r="D110" t="s">
        <v>50</v>
      </c>
      <c r="E110" s="33">
        <v>163116</v>
      </c>
      <c r="F110" s="36">
        <v>43599</v>
      </c>
      <c r="G110" s="36"/>
    </row>
    <row r="111" spans="2:7" x14ac:dyDescent="0.25">
      <c r="B111" s="23">
        <v>44619</v>
      </c>
      <c r="C111" t="s">
        <v>47</v>
      </c>
      <c r="D111" t="s">
        <v>75</v>
      </c>
      <c r="E111" s="33">
        <v>71476</v>
      </c>
      <c r="F111" s="36">
        <v>43564</v>
      </c>
      <c r="G111" s="36"/>
    </row>
    <row r="112" spans="2:7" x14ac:dyDescent="0.25">
      <c r="B112" s="23">
        <v>44829</v>
      </c>
      <c r="C112" t="s">
        <v>46</v>
      </c>
      <c r="D112" t="s">
        <v>49</v>
      </c>
      <c r="E112" s="33">
        <v>650000</v>
      </c>
      <c r="F112" s="36">
        <v>43446</v>
      </c>
      <c r="G112" s="36"/>
    </row>
    <row r="113" spans="2:7" x14ac:dyDescent="0.25">
      <c r="B113" s="32">
        <v>44905</v>
      </c>
      <c r="C113" t="s">
        <v>46</v>
      </c>
      <c r="D113" t="s">
        <v>50</v>
      </c>
      <c r="E113">
        <v>161457</v>
      </c>
      <c r="F113" s="36">
        <v>43338</v>
      </c>
      <c r="G113" s="36"/>
    </row>
    <row r="114" spans="2:7" x14ac:dyDescent="0.25">
      <c r="B114" s="23">
        <v>44572</v>
      </c>
      <c r="C114" t="s">
        <v>46</v>
      </c>
      <c r="D114" t="s">
        <v>58</v>
      </c>
      <c r="E114" s="33">
        <v>200335</v>
      </c>
      <c r="F114" s="36">
        <v>42720</v>
      </c>
      <c r="G114" s="36"/>
    </row>
    <row r="115" spans="2:7" x14ac:dyDescent="0.25">
      <c r="B115" s="34">
        <v>44853</v>
      </c>
      <c r="C115" t="s">
        <v>46</v>
      </c>
      <c r="D115" t="s">
        <v>48</v>
      </c>
      <c r="E115" s="33">
        <v>394656</v>
      </c>
      <c r="F115" s="36">
        <v>42598</v>
      </c>
      <c r="G115" s="36"/>
    </row>
    <row r="116" spans="2:7" x14ac:dyDescent="0.25">
      <c r="B116" s="23">
        <v>44840</v>
      </c>
      <c r="C116" t="s">
        <v>43</v>
      </c>
      <c r="D116" t="s">
        <v>57</v>
      </c>
      <c r="E116" s="33">
        <v>430000</v>
      </c>
      <c r="F116" s="36">
        <v>40271</v>
      </c>
      <c r="G116" s="36"/>
    </row>
    <row r="117" spans="2:7" x14ac:dyDescent="0.25">
      <c r="B117" s="35">
        <v>44656</v>
      </c>
      <c r="C117" t="s">
        <v>40</v>
      </c>
      <c r="D117" t="s">
        <v>41</v>
      </c>
      <c r="E117" s="33">
        <v>3700000</v>
      </c>
      <c r="F117" s="36">
        <v>39958</v>
      </c>
      <c r="G117" s="36"/>
    </row>
    <row r="118" spans="2:7" x14ac:dyDescent="0.25">
      <c r="B118" s="23">
        <v>44884</v>
      </c>
      <c r="C118" t="s">
        <v>46</v>
      </c>
      <c r="D118" t="s">
        <v>48</v>
      </c>
      <c r="E118" s="33">
        <v>392684</v>
      </c>
      <c r="F118" s="36">
        <v>39720</v>
      </c>
      <c r="G118" s="36"/>
    </row>
    <row r="119" spans="2:7" x14ac:dyDescent="0.25">
      <c r="B119" s="23">
        <v>44632</v>
      </c>
      <c r="C119" t="s">
        <v>40</v>
      </c>
      <c r="D119" t="s">
        <v>42</v>
      </c>
      <c r="E119" s="33">
        <v>237378</v>
      </c>
      <c r="F119" s="36">
        <v>39134</v>
      </c>
      <c r="G119" s="36"/>
    </row>
    <row r="120" spans="2:7" x14ac:dyDescent="0.25">
      <c r="B120" s="23">
        <v>44748</v>
      </c>
      <c r="C120" t="s">
        <v>43</v>
      </c>
      <c r="D120" t="s">
        <v>57</v>
      </c>
      <c r="E120" s="33">
        <v>430000</v>
      </c>
      <c r="F120" s="36">
        <v>39059</v>
      </c>
      <c r="G120" s="36"/>
    </row>
    <row r="121" spans="2:7" x14ac:dyDescent="0.25">
      <c r="B121" s="34">
        <v>44849</v>
      </c>
      <c r="C121" t="s">
        <v>43</v>
      </c>
      <c r="D121" t="s">
        <v>60</v>
      </c>
      <c r="E121" s="33">
        <v>430000</v>
      </c>
      <c r="F121" s="36">
        <v>38955</v>
      </c>
      <c r="G121" s="36"/>
    </row>
    <row r="122" spans="2:7" x14ac:dyDescent="0.25">
      <c r="B122" s="23">
        <v>44617</v>
      </c>
      <c r="C122" t="s">
        <v>46</v>
      </c>
      <c r="D122" t="s">
        <v>74</v>
      </c>
      <c r="E122" s="33">
        <v>650000</v>
      </c>
      <c r="F122" s="36">
        <v>37909</v>
      </c>
      <c r="G122" s="36"/>
    </row>
    <row r="123" spans="2:7" x14ac:dyDescent="0.25">
      <c r="B123" s="23">
        <v>44900</v>
      </c>
      <c r="C123" t="s">
        <v>40</v>
      </c>
      <c r="D123" t="s">
        <v>41</v>
      </c>
      <c r="E123" s="33">
        <v>3700000</v>
      </c>
      <c r="F123" s="36">
        <v>37890</v>
      </c>
      <c r="G123" s="36"/>
    </row>
    <row r="124" spans="2:7" x14ac:dyDescent="0.25">
      <c r="B124" s="23">
        <v>44670</v>
      </c>
      <c r="C124" t="s">
        <v>46</v>
      </c>
      <c r="D124" t="s">
        <v>48</v>
      </c>
      <c r="E124" s="33">
        <v>315729</v>
      </c>
      <c r="F124" s="36">
        <v>37661</v>
      </c>
      <c r="G124" s="36"/>
    </row>
    <row r="125" spans="2:7" x14ac:dyDescent="0.25">
      <c r="B125" s="23">
        <v>44700</v>
      </c>
      <c r="C125" t="s">
        <v>46</v>
      </c>
      <c r="D125" t="s">
        <v>48</v>
      </c>
      <c r="E125" s="33">
        <v>355062</v>
      </c>
      <c r="F125" s="36">
        <v>37462</v>
      </c>
      <c r="G125" s="36"/>
    </row>
    <row r="126" spans="2:7" x14ac:dyDescent="0.25">
      <c r="B126" s="23">
        <v>44676</v>
      </c>
      <c r="C126" t="s">
        <v>46</v>
      </c>
      <c r="D126" t="s">
        <v>49</v>
      </c>
      <c r="E126" s="33">
        <v>650000</v>
      </c>
      <c r="F126" s="36">
        <v>36854</v>
      </c>
      <c r="G126" s="36"/>
    </row>
    <row r="127" spans="2:7" x14ac:dyDescent="0.25">
      <c r="B127" s="23">
        <v>44890</v>
      </c>
      <c r="C127" t="s">
        <v>46</v>
      </c>
      <c r="D127" t="s">
        <v>49</v>
      </c>
      <c r="E127" s="33">
        <v>650000</v>
      </c>
      <c r="F127" s="36">
        <v>35029</v>
      </c>
      <c r="G127" s="36"/>
    </row>
    <row r="128" spans="2:7" x14ac:dyDescent="0.25">
      <c r="B128" s="23">
        <v>44670</v>
      </c>
      <c r="C128" t="s">
        <v>46</v>
      </c>
      <c r="D128" t="s">
        <v>48</v>
      </c>
      <c r="E128" s="33">
        <v>315729</v>
      </c>
      <c r="F128" s="36">
        <v>33446</v>
      </c>
      <c r="G128" s="36"/>
    </row>
    <row r="129" spans="2:7" x14ac:dyDescent="0.25">
      <c r="B129" s="23">
        <v>44903</v>
      </c>
      <c r="C129" t="s">
        <v>47</v>
      </c>
      <c r="D129" t="s">
        <v>54</v>
      </c>
      <c r="E129" s="33">
        <v>176759</v>
      </c>
      <c r="F129" s="36">
        <v>32467</v>
      </c>
      <c r="G129" s="36"/>
    </row>
    <row r="130" spans="2:7" x14ac:dyDescent="0.25">
      <c r="B130" s="32">
        <v>44906</v>
      </c>
      <c r="C130" t="s">
        <v>46</v>
      </c>
      <c r="D130" t="s">
        <v>58</v>
      </c>
      <c r="E130">
        <v>197137</v>
      </c>
      <c r="F130" s="36">
        <v>32126</v>
      </c>
      <c r="G130" s="36"/>
    </row>
    <row r="131" spans="2:7" x14ac:dyDescent="0.25">
      <c r="B131" s="23">
        <v>44841</v>
      </c>
      <c r="C131" t="s">
        <v>47</v>
      </c>
      <c r="D131" t="s">
        <v>53</v>
      </c>
      <c r="E131" s="33">
        <v>109269</v>
      </c>
      <c r="F131" s="36">
        <v>32036</v>
      </c>
      <c r="G131" s="36"/>
    </row>
    <row r="132" spans="2:7" x14ac:dyDescent="0.25">
      <c r="B132" s="23">
        <v>44792</v>
      </c>
      <c r="C132" t="s">
        <v>46</v>
      </c>
      <c r="D132" t="s">
        <v>48</v>
      </c>
      <c r="E132" s="33">
        <v>330984</v>
      </c>
      <c r="F132" s="36">
        <v>31638</v>
      </c>
      <c r="G132" s="36"/>
    </row>
    <row r="133" spans="2:7" x14ac:dyDescent="0.25">
      <c r="B133" s="23">
        <v>44667</v>
      </c>
      <c r="C133" t="s">
        <v>43</v>
      </c>
      <c r="D133" t="s">
        <v>61</v>
      </c>
      <c r="E133" s="33">
        <v>45385</v>
      </c>
      <c r="F133" s="36">
        <v>31570</v>
      </c>
      <c r="G133" s="36"/>
    </row>
    <row r="134" spans="2:7" x14ac:dyDescent="0.25">
      <c r="B134" s="23">
        <v>44846</v>
      </c>
      <c r="C134" t="s">
        <v>40</v>
      </c>
      <c r="D134" t="s">
        <v>42</v>
      </c>
      <c r="E134" s="33">
        <v>230795</v>
      </c>
      <c r="F134" s="36">
        <v>31430</v>
      </c>
      <c r="G134" s="36"/>
    </row>
    <row r="135" spans="2:7" x14ac:dyDescent="0.25">
      <c r="B135" s="23">
        <v>44780</v>
      </c>
      <c r="C135" t="s">
        <v>47</v>
      </c>
      <c r="D135" t="s">
        <v>53</v>
      </c>
      <c r="E135" s="33">
        <v>43890</v>
      </c>
      <c r="F135" s="36">
        <v>30931</v>
      </c>
      <c r="G135" s="36"/>
    </row>
    <row r="136" spans="2:7" x14ac:dyDescent="0.25">
      <c r="B136" s="23">
        <v>44892</v>
      </c>
      <c r="C136" t="s">
        <v>47</v>
      </c>
      <c r="D136" t="s">
        <v>51</v>
      </c>
      <c r="E136" s="33">
        <v>50291</v>
      </c>
      <c r="F136" s="36">
        <v>30652</v>
      </c>
      <c r="G136" s="36"/>
    </row>
    <row r="137" spans="2:7" x14ac:dyDescent="0.25">
      <c r="B137" s="23">
        <v>44580</v>
      </c>
      <c r="C137" t="s">
        <v>46</v>
      </c>
      <c r="D137" t="s">
        <v>48</v>
      </c>
      <c r="E137" s="33">
        <v>386903</v>
      </c>
      <c r="F137" s="36">
        <v>30534</v>
      </c>
      <c r="G137" s="36"/>
    </row>
    <row r="138" spans="2:7" x14ac:dyDescent="0.25">
      <c r="B138" s="23">
        <v>44902</v>
      </c>
      <c r="C138" t="s">
        <v>47</v>
      </c>
      <c r="D138" t="s">
        <v>53</v>
      </c>
      <c r="E138" s="33">
        <v>93295</v>
      </c>
      <c r="F138" s="36">
        <v>30453</v>
      </c>
      <c r="G138" s="36"/>
    </row>
    <row r="139" spans="2:7" x14ac:dyDescent="0.25">
      <c r="B139" s="23">
        <v>44761</v>
      </c>
      <c r="C139" t="s">
        <v>46</v>
      </c>
      <c r="D139" t="s">
        <v>48</v>
      </c>
      <c r="E139" s="33">
        <v>354397</v>
      </c>
      <c r="F139" s="36">
        <v>28636</v>
      </c>
      <c r="G139" s="36"/>
    </row>
    <row r="140" spans="2:7" x14ac:dyDescent="0.25">
      <c r="B140" s="23">
        <v>44717</v>
      </c>
      <c r="C140" t="s">
        <v>40</v>
      </c>
      <c r="D140" t="s">
        <v>41</v>
      </c>
      <c r="E140" s="33">
        <v>3700000</v>
      </c>
      <c r="F140" s="36">
        <v>27153</v>
      </c>
      <c r="G140" s="36"/>
    </row>
    <row r="141" spans="2:7" x14ac:dyDescent="0.25">
      <c r="B141" s="23">
        <v>44875</v>
      </c>
      <c r="C141" t="s">
        <v>46</v>
      </c>
      <c r="D141" t="s">
        <v>50</v>
      </c>
      <c r="E141" s="33">
        <v>152195</v>
      </c>
      <c r="F141" s="36">
        <v>25736</v>
      </c>
      <c r="G141" s="36"/>
    </row>
    <row r="142" spans="2:7" x14ac:dyDescent="0.25">
      <c r="B142" s="23">
        <v>44668</v>
      </c>
      <c r="C142" t="s">
        <v>46</v>
      </c>
      <c r="D142" t="s">
        <v>44</v>
      </c>
      <c r="E142" s="33">
        <v>35000</v>
      </c>
      <c r="F142" s="36">
        <v>25686</v>
      </c>
      <c r="G142" s="36"/>
    </row>
    <row r="143" spans="2:7" x14ac:dyDescent="0.25">
      <c r="B143" s="23">
        <v>44693</v>
      </c>
      <c r="C143" t="s">
        <v>40</v>
      </c>
      <c r="D143" t="s">
        <v>42</v>
      </c>
      <c r="E143" s="33">
        <v>226394</v>
      </c>
      <c r="F143" s="36">
        <v>25425</v>
      </c>
      <c r="G143" s="36"/>
    </row>
    <row r="144" spans="2:7" x14ac:dyDescent="0.25">
      <c r="B144" s="23">
        <v>44602</v>
      </c>
      <c r="C144" t="s">
        <v>46</v>
      </c>
      <c r="D144" t="s">
        <v>50</v>
      </c>
      <c r="E144" s="33">
        <v>193329</v>
      </c>
      <c r="F144" s="36">
        <v>25035</v>
      </c>
      <c r="G144" s="36"/>
    </row>
    <row r="145" spans="2:7" x14ac:dyDescent="0.25">
      <c r="B145" s="23">
        <v>44758</v>
      </c>
      <c r="C145" t="s">
        <v>43</v>
      </c>
      <c r="D145" t="s">
        <v>61</v>
      </c>
      <c r="E145" s="33">
        <v>40956</v>
      </c>
      <c r="F145" s="36">
        <v>23490</v>
      </c>
      <c r="G145" s="36"/>
    </row>
    <row r="146" spans="2:7" x14ac:dyDescent="0.25">
      <c r="B146" s="23">
        <v>44689</v>
      </c>
      <c r="C146" t="s">
        <v>47</v>
      </c>
      <c r="D146" t="s">
        <v>54</v>
      </c>
      <c r="E146" s="33">
        <v>158550</v>
      </c>
      <c r="F146" s="36">
        <v>22955</v>
      </c>
      <c r="G146" s="36"/>
    </row>
    <row r="147" spans="2:7" x14ac:dyDescent="0.25">
      <c r="B147" s="23">
        <v>44812</v>
      </c>
      <c r="C147" t="s">
        <v>47</v>
      </c>
      <c r="D147" t="s">
        <v>54</v>
      </c>
      <c r="E147" s="33">
        <v>199735</v>
      </c>
      <c r="F147" s="36">
        <v>22794</v>
      </c>
      <c r="G147" s="36"/>
    </row>
    <row r="148" spans="2:7" x14ac:dyDescent="0.25">
      <c r="B148" s="23">
        <v>44880</v>
      </c>
      <c r="C148" t="s">
        <v>43</v>
      </c>
      <c r="D148" t="s">
        <v>60</v>
      </c>
      <c r="E148" s="33">
        <v>430000</v>
      </c>
      <c r="F148" s="36">
        <v>22396</v>
      </c>
      <c r="G148" s="36"/>
    </row>
    <row r="149" spans="2:7" x14ac:dyDescent="0.25">
      <c r="B149" s="23">
        <v>44754</v>
      </c>
      <c r="C149" t="s">
        <v>40</v>
      </c>
      <c r="D149" t="s">
        <v>42</v>
      </c>
      <c r="E149" s="33">
        <v>252636</v>
      </c>
      <c r="F149" s="36">
        <v>21957</v>
      </c>
      <c r="G149" s="36"/>
    </row>
    <row r="150" spans="2:7" x14ac:dyDescent="0.25">
      <c r="B150" s="23">
        <v>44779</v>
      </c>
      <c r="C150" t="s">
        <v>43</v>
      </c>
      <c r="D150" t="s">
        <v>57</v>
      </c>
      <c r="E150" s="33">
        <v>430000</v>
      </c>
      <c r="F150" s="36">
        <v>21653</v>
      </c>
      <c r="G150" s="36"/>
    </row>
    <row r="151" spans="2:7" x14ac:dyDescent="0.25">
      <c r="B151" s="23">
        <v>44692</v>
      </c>
      <c r="C151" t="s">
        <v>46</v>
      </c>
      <c r="D151" t="s">
        <v>58</v>
      </c>
      <c r="E151" s="33">
        <v>200568</v>
      </c>
      <c r="F151" s="36">
        <v>21455</v>
      </c>
      <c r="G151" s="36"/>
    </row>
    <row r="152" spans="2:7" x14ac:dyDescent="0.25">
      <c r="B152" s="23">
        <v>44658</v>
      </c>
      <c r="C152" t="s">
        <v>47</v>
      </c>
      <c r="D152" t="s">
        <v>53</v>
      </c>
      <c r="E152" s="33">
        <v>96894</v>
      </c>
      <c r="F152" s="36">
        <v>20794</v>
      </c>
      <c r="G152" s="36"/>
    </row>
    <row r="153" spans="2:7" x14ac:dyDescent="0.25">
      <c r="B153" s="23">
        <v>44820</v>
      </c>
      <c r="C153" t="s">
        <v>43</v>
      </c>
      <c r="D153" t="s">
        <v>61</v>
      </c>
      <c r="E153" s="33">
        <v>107708</v>
      </c>
      <c r="F153" s="36">
        <v>20325</v>
      </c>
      <c r="G153" s="36"/>
    </row>
    <row r="154" spans="2:7" x14ac:dyDescent="0.25">
      <c r="B154" s="23">
        <v>44686</v>
      </c>
      <c r="C154" t="s">
        <v>40</v>
      </c>
      <c r="D154" t="s">
        <v>41</v>
      </c>
      <c r="E154" s="33">
        <v>3700000</v>
      </c>
      <c r="F154" s="36">
        <v>20289</v>
      </c>
      <c r="G154" s="36"/>
    </row>
    <row r="155" spans="2:7" x14ac:dyDescent="0.25">
      <c r="B155" s="23">
        <v>44722</v>
      </c>
      <c r="C155" t="s">
        <v>46</v>
      </c>
      <c r="D155" t="s">
        <v>50</v>
      </c>
      <c r="E155" s="33">
        <v>183215</v>
      </c>
      <c r="F155" s="36">
        <v>19708</v>
      </c>
      <c r="G155" s="36"/>
    </row>
    <row r="156" spans="2:7" x14ac:dyDescent="0.25">
      <c r="B156" s="23">
        <v>44567</v>
      </c>
      <c r="C156" t="s">
        <v>64</v>
      </c>
      <c r="D156" t="s">
        <v>57</v>
      </c>
      <c r="E156" s="33">
        <v>430000</v>
      </c>
      <c r="F156" s="36">
        <v>19646</v>
      </c>
      <c r="G156" s="36"/>
    </row>
    <row r="157" spans="2:7" x14ac:dyDescent="0.25">
      <c r="B157" s="23">
        <v>44910</v>
      </c>
      <c r="C157" t="s">
        <v>64</v>
      </c>
      <c r="D157" t="s">
        <v>60</v>
      </c>
      <c r="E157" s="33">
        <v>430000</v>
      </c>
      <c r="F157" s="36">
        <v>18799</v>
      </c>
      <c r="G157" s="36"/>
    </row>
    <row r="158" spans="2:7" x14ac:dyDescent="0.25">
      <c r="B158" s="34">
        <v>44850</v>
      </c>
      <c r="C158" t="s">
        <v>43</v>
      </c>
      <c r="D158" t="s">
        <v>61</v>
      </c>
      <c r="E158" s="33">
        <v>89665</v>
      </c>
      <c r="F158" s="36">
        <v>18134</v>
      </c>
      <c r="G158" s="36"/>
    </row>
    <row r="159" spans="2:7" x14ac:dyDescent="0.25">
      <c r="B159" s="34">
        <v>44851</v>
      </c>
      <c r="C159" t="s">
        <v>46</v>
      </c>
      <c r="D159" t="s">
        <v>44</v>
      </c>
      <c r="E159" s="33">
        <v>35000</v>
      </c>
      <c r="F159" s="36">
        <v>17841</v>
      </c>
      <c r="G159" s="36"/>
    </row>
    <row r="160" spans="2:7" x14ac:dyDescent="0.25">
      <c r="B160" s="23">
        <v>44604</v>
      </c>
      <c r="C160" t="s">
        <v>40</v>
      </c>
      <c r="D160" t="s">
        <v>66</v>
      </c>
      <c r="E160">
        <v>226414</v>
      </c>
      <c r="F160" s="36">
        <v>17698</v>
      </c>
      <c r="G160" s="36"/>
    </row>
    <row r="161" spans="2:7" x14ac:dyDescent="0.25">
      <c r="B161" s="35">
        <v>44647</v>
      </c>
      <c r="C161" t="s">
        <v>47</v>
      </c>
      <c r="D161" t="s">
        <v>51</v>
      </c>
      <c r="E161" s="33">
        <v>61874</v>
      </c>
      <c r="F161" s="36">
        <v>16834</v>
      </c>
      <c r="G161" s="36"/>
    </row>
    <row r="162" spans="2:7" x14ac:dyDescent="0.25">
      <c r="B162" s="23">
        <v>44661</v>
      </c>
      <c r="C162" t="s">
        <v>46</v>
      </c>
      <c r="D162" t="s">
        <v>50</v>
      </c>
      <c r="E162" s="33">
        <v>181587</v>
      </c>
      <c r="F162" s="36">
        <v>15592</v>
      </c>
      <c r="G162" s="36"/>
    </row>
    <row r="163" spans="2:7" x14ac:dyDescent="0.25">
      <c r="B163" s="23">
        <v>44657</v>
      </c>
      <c r="C163" t="s">
        <v>43</v>
      </c>
      <c r="D163" t="s">
        <v>57</v>
      </c>
      <c r="E163" s="33">
        <v>430000</v>
      </c>
      <c r="F163" s="36">
        <v>14753</v>
      </c>
      <c r="G163" s="36"/>
    </row>
    <row r="164" spans="2:7" x14ac:dyDescent="0.25">
      <c r="B164" s="23">
        <v>44823</v>
      </c>
      <c r="C164" t="s">
        <v>46</v>
      </c>
      <c r="D164" t="s">
        <v>48</v>
      </c>
      <c r="E164" s="33">
        <v>335124</v>
      </c>
      <c r="F164" s="36">
        <v>14339</v>
      </c>
      <c r="G164" s="36"/>
    </row>
    <row r="165" spans="2:7" x14ac:dyDescent="0.25">
      <c r="B165" s="23">
        <v>44724</v>
      </c>
      <c r="C165" t="s">
        <v>40</v>
      </c>
      <c r="D165" t="s">
        <v>42</v>
      </c>
      <c r="E165" s="33">
        <v>186323</v>
      </c>
      <c r="F165" s="36">
        <v>14298</v>
      </c>
      <c r="G165" s="36"/>
    </row>
    <row r="166" spans="2:7" x14ac:dyDescent="0.25">
      <c r="B166" s="34">
        <v>44871</v>
      </c>
      <c r="C166" t="s">
        <v>43</v>
      </c>
      <c r="D166" t="s">
        <v>57</v>
      </c>
      <c r="E166" s="33">
        <v>430000</v>
      </c>
      <c r="F166" s="36">
        <v>13867</v>
      </c>
      <c r="G166" s="36"/>
    </row>
    <row r="167" spans="2:7" x14ac:dyDescent="0.25">
      <c r="B167" s="23">
        <v>44668</v>
      </c>
      <c r="C167" t="s">
        <v>46</v>
      </c>
      <c r="D167" t="s">
        <v>44</v>
      </c>
      <c r="E167" s="33">
        <v>35000</v>
      </c>
      <c r="F167" s="36">
        <v>11944</v>
      </c>
      <c r="G167" s="36"/>
    </row>
    <row r="168" spans="2:7" x14ac:dyDescent="0.25">
      <c r="B168" s="23">
        <v>44815</v>
      </c>
      <c r="C168" t="s">
        <v>46</v>
      </c>
      <c r="D168" t="s">
        <v>58</v>
      </c>
      <c r="E168" s="33">
        <v>226398</v>
      </c>
      <c r="F168" s="36">
        <v>11514</v>
      </c>
      <c r="G168" s="36"/>
    </row>
    <row r="169" spans="2:7" x14ac:dyDescent="0.25">
      <c r="B169" s="23">
        <v>44607</v>
      </c>
      <c r="C169" t="s">
        <v>43</v>
      </c>
      <c r="D169" t="s">
        <v>60</v>
      </c>
      <c r="E169" s="33">
        <v>430000</v>
      </c>
      <c r="F169" s="36">
        <v>10244</v>
      </c>
      <c r="G169" s="36"/>
    </row>
    <row r="170" spans="2:7" x14ac:dyDescent="0.25">
      <c r="B170" s="23">
        <v>44588</v>
      </c>
      <c r="C170" t="s">
        <v>47</v>
      </c>
      <c r="D170" t="s">
        <v>65</v>
      </c>
      <c r="E170" s="33">
        <v>85748</v>
      </c>
      <c r="F170" s="36">
        <v>9450</v>
      </c>
      <c r="G170" s="36"/>
    </row>
    <row r="171" spans="2:7" x14ac:dyDescent="0.25">
      <c r="B171" s="32">
        <v>44914</v>
      </c>
      <c r="C171" t="s">
        <v>46</v>
      </c>
      <c r="D171" t="s">
        <v>48</v>
      </c>
      <c r="E171">
        <v>378861</v>
      </c>
      <c r="F171" s="36">
        <v>5824</v>
      </c>
      <c r="G171" s="36"/>
    </row>
    <row r="172" spans="2:7" x14ac:dyDescent="0.25">
      <c r="B172" s="32">
        <v>44907</v>
      </c>
      <c r="C172" t="s">
        <v>40</v>
      </c>
      <c r="D172" t="s">
        <v>42</v>
      </c>
      <c r="E172">
        <v>168081</v>
      </c>
      <c r="F172" s="36">
        <v>5111</v>
      </c>
      <c r="G172" s="36"/>
    </row>
    <row r="173" spans="2:7" x14ac:dyDescent="0.25">
      <c r="B173" s="23">
        <v>44912</v>
      </c>
      <c r="C173" t="s">
        <v>46</v>
      </c>
      <c r="D173" t="s">
        <v>44</v>
      </c>
      <c r="E173" s="33">
        <v>35000</v>
      </c>
      <c r="F173" s="36">
        <v>5058</v>
      </c>
      <c r="G173" s="36"/>
    </row>
    <row r="174" spans="2:7" x14ac:dyDescent="0.25">
      <c r="B174" s="34">
        <v>44864</v>
      </c>
      <c r="C174" t="s">
        <v>46</v>
      </c>
      <c r="D174" t="s">
        <v>45</v>
      </c>
      <c r="E174" s="33">
        <v>137084</v>
      </c>
      <c r="F174" s="36">
        <v>4704</v>
      </c>
      <c r="G174" s="36"/>
    </row>
    <row r="175" spans="2:7" x14ac:dyDescent="0.25">
      <c r="B175" s="23">
        <v>44831</v>
      </c>
      <c r="C175" t="s">
        <v>47</v>
      </c>
      <c r="D175" t="s">
        <v>51</v>
      </c>
      <c r="E175" s="33">
        <v>57649</v>
      </c>
      <c r="F175" s="36">
        <v>4162</v>
      </c>
      <c r="G175" s="36"/>
    </row>
    <row r="176" spans="2:7" x14ac:dyDescent="0.25">
      <c r="B176" s="23">
        <v>44789</v>
      </c>
      <c r="C176" t="s">
        <v>43</v>
      </c>
      <c r="D176" t="s">
        <v>61</v>
      </c>
      <c r="E176" s="33">
        <v>74506</v>
      </c>
      <c r="F176" s="36">
        <v>4094</v>
      </c>
      <c r="G176" s="36"/>
    </row>
    <row r="177" spans="2:7" x14ac:dyDescent="0.25">
      <c r="B177" s="23">
        <v>44742</v>
      </c>
      <c r="C177" t="s">
        <v>46</v>
      </c>
      <c r="D177" t="s">
        <v>45</v>
      </c>
      <c r="E177" s="33">
        <v>67760</v>
      </c>
      <c r="F177" s="36">
        <v>3857</v>
      </c>
      <c r="G177" s="36"/>
    </row>
    <row r="178" spans="2:7" x14ac:dyDescent="0.25">
      <c r="B178" s="23">
        <v>44901</v>
      </c>
      <c r="C178" t="s">
        <v>43</v>
      </c>
      <c r="D178" t="s">
        <v>57</v>
      </c>
      <c r="E178" s="33">
        <v>430000</v>
      </c>
      <c r="F178" s="36">
        <v>3574</v>
      </c>
      <c r="G178" s="36"/>
    </row>
    <row r="179" spans="2:7" x14ac:dyDescent="0.25">
      <c r="B179" s="23">
        <v>44821</v>
      </c>
      <c r="C179" t="s">
        <v>46</v>
      </c>
      <c r="D179" t="s">
        <v>70</v>
      </c>
      <c r="E179" s="33">
        <v>35000</v>
      </c>
      <c r="F179" s="36">
        <v>1728</v>
      </c>
      <c r="G179" s="36"/>
    </row>
    <row r="180" spans="2:7" x14ac:dyDescent="0.25">
      <c r="B180" s="23">
        <v>44625</v>
      </c>
      <c r="C180" t="s">
        <v>40</v>
      </c>
      <c r="D180" t="s">
        <v>41</v>
      </c>
      <c r="E180" s="33">
        <v>3700000</v>
      </c>
      <c r="F180" s="36">
        <v>1591</v>
      </c>
      <c r="G180" s="36"/>
    </row>
    <row r="181" spans="2:7" x14ac:dyDescent="0.25">
      <c r="B181" s="32">
        <v>44910</v>
      </c>
      <c r="C181" t="s">
        <v>64</v>
      </c>
      <c r="D181" t="s">
        <v>60</v>
      </c>
      <c r="E181">
        <v>430000</v>
      </c>
      <c r="F181" s="36">
        <v>848</v>
      </c>
      <c r="G181" s="36"/>
    </row>
    <row r="182" spans="2:7" x14ac:dyDescent="0.25">
      <c r="B182" s="23">
        <v>44784</v>
      </c>
      <c r="C182" t="s">
        <v>46</v>
      </c>
      <c r="D182" t="s">
        <v>58</v>
      </c>
      <c r="E182" s="33">
        <v>214717</v>
      </c>
      <c r="F182" s="36"/>
      <c r="G182" s="36"/>
    </row>
    <row r="183" spans="2:7" x14ac:dyDescent="0.25">
      <c r="B183" s="23">
        <v>44729</v>
      </c>
      <c r="C183" t="s">
        <v>46</v>
      </c>
      <c r="D183" t="s">
        <v>44</v>
      </c>
      <c r="E183" s="33">
        <v>35000</v>
      </c>
      <c r="F183" s="36"/>
      <c r="G183" s="36"/>
    </row>
    <row r="184" spans="2:7" x14ac:dyDescent="0.25">
      <c r="B184" s="23">
        <v>44571</v>
      </c>
      <c r="C184" t="s">
        <v>46</v>
      </c>
      <c r="D184" t="s">
        <v>50</v>
      </c>
      <c r="E184" s="33">
        <v>179112</v>
      </c>
      <c r="F184" s="36"/>
      <c r="G184" s="36"/>
    </row>
    <row r="185" spans="2:7" x14ac:dyDescent="0.25">
      <c r="B185" s="23">
        <v>44905</v>
      </c>
      <c r="C185" t="s">
        <v>46</v>
      </c>
      <c r="D185" t="s">
        <v>50</v>
      </c>
      <c r="E185" s="33">
        <v>161457</v>
      </c>
      <c r="F185" s="36"/>
      <c r="G185" s="36"/>
    </row>
    <row r="186" spans="2:7" x14ac:dyDescent="0.25">
      <c r="B186" s="32"/>
      <c r="F186" s="36"/>
      <c r="G186" s="36"/>
    </row>
    <row r="187" spans="2:7" x14ac:dyDescent="0.25">
      <c r="B187" s="32"/>
      <c r="F187" s="36"/>
      <c r="G187" s="36"/>
    </row>
    <row r="188" spans="2:7" x14ac:dyDescent="0.25">
      <c r="B188" s="32">
        <v>44922</v>
      </c>
      <c r="C188" t="s">
        <v>47</v>
      </c>
      <c r="D188" t="s">
        <v>51</v>
      </c>
      <c r="E188">
        <v>90973</v>
      </c>
      <c r="F188" s="36">
        <v>23960</v>
      </c>
      <c r="G188" s="36"/>
    </row>
    <row r="189" spans="2:7" x14ac:dyDescent="0.25">
      <c r="B189" s="32">
        <v>44925</v>
      </c>
      <c r="C189" t="s">
        <v>46</v>
      </c>
      <c r="D189" t="s">
        <v>45</v>
      </c>
      <c r="E189">
        <v>50836</v>
      </c>
      <c r="F189" s="36">
        <v>29801</v>
      </c>
      <c r="G189" s="36"/>
    </row>
    <row r="190" spans="2:7" x14ac:dyDescent="0.25">
      <c r="B190" s="23"/>
    </row>
    <row r="191" spans="2:7" x14ac:dyDescent="0.25">
      <c r="B191" s="23"/>
    </row>
    <row r="192" spans="2:7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4"/>
    </row>
    <row r="284" spans="2:2" x14ac:dyDescent="0.25">
      <c r="B284" s="24"/>
    </row>
    <row r="285" spans="2:2" x14ac:dyDescent="0.25">
      <c r="B285" s="24"/>
    </row>
    <row r="286" spans="2:2" x14ac:dyDescent="0.25">
      <c r="B286" s="24"/>
    </row>
    <row r="287" spans="2:2" x14ac:dyDescent="0.25">
      <c r="B287" s="24"/>
    </row>
    <row r="288" spans="2:2" x14ac:dyDescent="0.25">
      <c r="B288" s="24"/>
    </row>
    <row r="289" spans="2:2" x14ac:dyDescent="0.25">
      <c r="B289" s="24"/>
    </row>
    <row r="290" spans="2:2" x14ac:dyDescent="0.25">
      <c r="B290" s="24"/>
    </row>
    <row r="291" spans="2:2" x14ac:dyDescent="0.25">
      <c r="B291" s="24"/>
    </row>
    <row r="292" spans="2:2" x14ac:dyDescent="0.25">
      <c r="B292" s="24"/>
    </row>
    <row r="293" spans="2:2" x14ac:dyDescent="0.25">
      <c r="B293" s="24"/>
    </row>
    <row r="294" spans="2:2" x14ac:dyDescent="0.25">
      <c r="B294" s="24"/>
    </row>
    <row r="295" spans="2:2" x14ac:dyDescent="0.25">
      <c r="B295" s="24"/>
    </row>
    <row r="296" spans="2:2" x14ac:dyDescent="0.25">
      <c r="B296" s="24"/>
    </row>
    <row r="297" spans="2:2" x14ac:dyDescent="0.25">
      <c r="B297" s="24"/>
    </row>
    <row r="298" spans="2:2" x14ac:dyDescent="0.25">
      <c r="B298" s="24"/>
    </row>
    <row r="299" spans="2:2" x14ac:dyDescent="0.25">
      <c r="B299" s="24"/>
    </row>
    <row r="300" spans="2:2" x14ac:dyDescent="0.25">
      <c r="B300" s="24"/>
    </row>
    <row r="301" spans="2:2" x14ac:dyDescent="0.25">
      <c r="B301" s="24"/>
    </row>
    <row r="302" spans="2:2" x14ac:dyDescent="0.25">
      <c r="B302" s="24"/>
    </row>
    <row r="303" spans="2:2" x14ac:dyDescent="0.25">
      <c r="B303" s="24"/>
    </row>
    <row r="304" spans="2:2" x14ac:dyDescent="0.25">
      <c r="B304" s="24"/>
    </row>
    <row r="305" spans="2:2" x14ac:dyDescent="0.25">
      <c r="B305" s="24"/>
    </row>
    <row r="306" spans="2:2" x14ac:dyDescent="0.25">
      <c r="B306" s="24"/>
    </row>
    <row r="307" spans="2:2" x14ac:dyDescent="0.25">
      <c r="B307" s="24"/>
    </row>
    <row r="308" spans="2:2" x14ac:dyDescent="0.25">
      <c r="B308" s="24"/>
    </row>
    <row r="309" spans="2:2" x14ac:dyDescent="0.25">
      <c r="B309" s="24"/>
    </row>
  </sheetData>
  <autoFilter ref="B6:F185" xr:uid="{152898ED-70AA-40D8-AB47-278B9439C425}">
    <sortState xmlns:xlrd2="http://schemas.microsoft.com/office/spreadsheetml/2017/richdata2" ref="B7:F185">
      <sortCondition descending="1" ref="F6:F185"/>
    </sortState>
  </autoFilter>
  <mergeCells count="1">
    <mergeCell ref="B4:E4"/>
  </mergeCells>
  <conditionalFormatting sqref="B6">
    <cfRule type="duplicateValues" dxfId="0" priority="1"/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190D-F7D2-459D-8514-8E0E8E96970B}">
  <sheetPr codeName="Hoja4"/>
  <dimension ref="A1:H313"/>
  <sheetViews>
    <sheetView showGridLines="0" zoomScale="110" zoomScaleNormal="110" workbookViewId="0">
      <selection activeCell="C15" sqref="C15"/>
    </sheetView>
  </sheetViews>
  <sheetFormatPr baseColWidth="10" defaultRowHeight="15" x14ac:dyDescent="0.25"/>
  <cols>
    <col min="1" max="1" width="3.140625" customWidth="1"/>
    <col min="2" max="2" width="13.42578125" style="22" customWidth="1"/>
    <col min="3" max="3" width="14.7109375" customWidth="1"/>
    <col min="4" max="4" width="14.85546875" customWidth="1"/>
    <col min="5" max="5" width="17.85546875" style="43" customWidth="1"/>
  </cols>
  <sheetData>
    <row r="1" spans="1:8" s="2" customFormat="1" ht="45" customHeight="1" x14ac:dyDescent="0.25">
      <c r="A1" s="4"/>
      <c r="B1" s="8">
        <v>3</v>
      </c>
      <c r="C1" s="7" t="s">
        <v>67</v>
      </c>
      <c r="E1" s="41"/>
    </row>
    <row r="2" spans="1:8" s="3" customFormat="1" ht="27.75" customHeight="1" x14ac:dyDescent="0.25">
      <c r="A2" s="5"/>
      <c r="B2" s="21" t="s">
        <v>1</v>
      </c>
      <c r="E2" s="42"/>
    </row>
    <row r="3" spans="1:8" x14ac:dyDescent="0.25">
      <c r="F3" s="20"/>
    </row>
    <row r="4" spans="1:8" s="9" customFormat="1" ht="23.25" customHeight="1" x14ac:dyDescent="0.25">
      <c r="B4" s="69" t="s">
        <v>68</v>
      </c>
      <c r="C4" s="69"/>
      <c r="D4" s="69"/>
      <c r="E4" s="69"/>
      <c r="H4" s="37"/>
    </row>
    <row r="5" spans="1:8" x14ac:dyDescent="0.25">
      <c r="H5" s="39" t="s">
        <v>82</v>
      </c>
    </row>
    <row r="6" spans="1:8" x14ac:dyDescent="0.25">
      <c r="B6" s="30" t="s">
        <v>35</v>
      </c>
      <c r="C6" s="31" t="s">
        <v>36</v>
      </c>
      <c r="D6" s="31" t="s">
        <v>37</v>
      </c>
      <c r="E6" s="44" t="s">
        <v>38</v>
      </c>
      <c r="H6" s="37" t="s">
        <v>78</v>
      </c>
    </row>
    <row r="7" spans="1:8" x14ac:dyDescent="0.25">
      <c r="B7" s="67">
        <v>44566</v>
      </c>
      <c r="C7" t="s">
        <v>40</v>
      </c>
      <c r="D7" t="s">
        <v>85</v>
      </c>
      <c r="E7" s="65">
        <v>3700000</v>
      </c>
      <c r="H7" s="38" t="s">
        <v>76</v>
      </c>
    </row>
    <row r="8" spans="1:8" x14ac:dyDescent="0.25">
      <c r="B8" s="67">
        <v>44567</v>
      </c>
      <c r="C8" t="s">
        <v>43</v>
      </c>
      <c r="D8" t="s">
        <v>57</v>
      </c>
      <c r="E8" s="65">
        <v>430000</v>
      </c>
      <c r="H8" s="40" t="s">
        <v>79</v>
      </c>
    </row>
    <row r="9" spans="1:8" x14ac:dyDescent="0.25">
      <c r="B9" s="67">
        <v>44568</v>
      </c>
      <c r="C9" t="s">
        <v>47</v>
      </c>
      <c r="D9" t="s">
        <v>53</v>
      </c>
      <c r="E9" s="65">
        <v>50717</v>
      </c>
      <c r="H9" s="38" t="s">
        <v>80</v>
      </c>
    </row>
    <row r="10" spans="1:8" x14ac:dyDescent="0.25">
      <c r="B10" s="67">
        <v>44571</v>
      </c>
      <c r="C10" t="s">
        <v>46</v>
      </c>
      <c r="D10" t="s">
        <v>50</v>
      </c>
      <c r="E10" s="65">
        <v>179112</v>
      </c>
      <c r="H10" s="38" t="s">
        <v>87</v>
      </c>
    </row>
    <row r="11" spans="1:8" x14ac:dyDescent="0.25">
      <c r="B11" s="67">
        <v>44572</v>
      </c>
      <c r="C11" t="s">
        <v>46</v>
      </c>
      <c r="D11" t="s">
        <v>58</v>
      </c>
      <c r="E11" s="65">
        <v>200335</v>
      </c>
      <c r="H11" s="38" t="s">
        <v>88</v>
      </c>
    </row>
    <row r="12" spans="1:8" x14ac:dyDescent="0.25">
      <c r="B12" s="67">
        <v>44573</v>
      </c>
      <c r="C12" t="s">
        <v>40</v>
      </c>
      <c r="D12" t="s">
        <v>42</v>
      </c>
      <c r="E12" s="65">
        <v>230971</v>
      </c>
      <c r="H12" s="38" t="s">
        <v>86</v>
      </c>
    </row>
    <row r="13" spans="1:8" x14ac:dyDescent="0.25">
      <c r="B13" s="67">
        <v>44576</v>
      </c>
      <c r="C13" t="s">
        <v>43</v>
      </c>
      <c r="D13" t="s">
        <v>55</v>
      </c>
      <c r="E13" s="65">
        <v>430000</v>
      </c>
      <c r="H13" s="38" t="s">
        <v>81</v>
      </c>
    </row>
    <row r="14" spans="1:8" x14ac:dyDescent="0.25">
      <c r="B14" s="67">
        <v>44577</v>
      </c>
      <c r="C14" t="s">
        <v>43</v>
      </c>
      <c r="D14" t="s">
        <v>61</v>
      </c>
      <c r="E14" s="65">
        <v>37987</v>
      </c>
    </row>
    <row r="15" spans="1:8" x14ac:dyDescent="0.25">
      <c r="B15" s="67">
        <v>44578</v>
      </c>
      <c r="C15" t="s">
        <v>46</v>
      </c>
      <c r="D15" t="s">
        <v>44</v>
      </c>
      <c r="E15" s="65">
        <v>35000</v>
      </c>
    </row>
    <row r="16" spans="1:8" x14ac:dyDescent="0.25">
      <c r="B16" s="67">
        <v>44580</v>
      </c>
      <c r="C16" t="s">
        <v>46</v>
      </c>
      <c r="D16" t="s">
        <v>48</v>
      </c>
      <c r="E16" s="65">
        <v>386903</v>
      </c>
    </row>
    <row r="17" spans="2:5" x14ac:dyDescent="0.25">
      <c r="B17" s="67">
        <v>44586</v>
      </c>
      <c r="C17" t="s">
        <v>46</v>
      </c>
      <c r="D17" t="s">
        <v>49</v>
      </c>
      <c r="E17" s="65">
        <v>650000</v>
      </c>
    </row>
    <row r="18" spans="2:5" x14ac:dyDescent="0.25">
      <c r="B18" s="67">
        <v>44588</v>
      </c>
      <c r="C18" t="s">
        <v>47</v>
      </c>
      <c r="D18" t="s">
        <v>51</v>
      </c>
      <c r="E18" s="65">
        <v>85748</v>
      </c>
    </row>
    <row r="19" spans="2:5" x14ac:dyDescent="0.25">
      <c r="B19" s="67">
        <v>44591</v>
      </c>
      <c r="C19" t="s">
        <v>46</v>
      </c>
      <c r="D19" t="s">
        <v>45</v>
      </c>
      <c r="E19" s="65">
        <v>145181</v>
      </c>
    </row>
    <row r="20" spans="2:5" x14ac:dyDescent="0.25">
      <c r="B20" s="67">
        <v>44597</v>
      </c>
      <c r="C20" t="s">
        <v>40</v>
      </c>
      <c r="D20" t="s">
        <v>41</v>
      </c>
      <c r="E20" s="65">
        <v>3700000</v>
      </c>
    </row>
    <row r="21" spans="2:5" x14ac:dyDescent="0.25">
      <c r="B21" s="67">
        <v>44598</v>
      </c>
      <c r="C21" t="s">
        <v>43</v>
      </c>
      <c r="D21" t="s">
        <v>57</v>
      </c>
      <c r="E21" s="65">
        <v>430000</v>
      </c>
    </row>
    <row r="22" spans="2:5" x14ac:dyDescent="0.25">
      <c r="B22" s="67">
        <v>44599</v>
      </c>
      <c r="C22" t="s">
        <v>47</v>
      </c>
      <c r="D22" t="s">
        <v>53</v>
      </c>
      <c r="E22" s="65">
        <v>44996</v>
      </c>
    </row>
    <row r="23" spans="2:5" x14ac:dyDescent="0.25">
      <c r="B23" s="67">
        <v>44602</v>
      </c>
      <c r="C23" t="s">
        <v>46</v>
      </c>
      <c r="D23" t="s">
        <v>50</v>
      </c>
      <c r="E23" s="65">
        <v>193329</v>
      </c>
    </row>
    <row r="24" spans="2:5" x14ac:dyDescent="0.25">
      <c r="B24" s="67">
        <v>44603</v>
      </c>
      <c r="C24" t="s">
        <v>46</v>
      </c>
      <c r="D24" t="s">
        <v>58</v>
      </c>
      <c r="E24" s="65">
        <v>202892</v>
      </c>
    </row>
    <row r="25" spans="2:5" x14ac:dyDescent="0.25">
      <c r="B25" s="67">
        <v>44604</v>
      </c>
      <c r="C25" t="s">
        <v>40</v>
      </c>
      <c r="D25" t="s">
        <v>42</v>
      </c>
      <c r="E25" s="65">
        <v>226414</v>
      </c>
    </row>
    <row r="26" spans="2:5" x14ac:dyDescent="0.25">
      <c r="B26" s="67">
        <v>44607</v>
      </c>
      <c r="C26" t="s">
        <v>43</v>
      </c>
      <c r="D26" t="s">
        <v>55</v>
      </c>
      <c r="E26" s="65">
        <v>430000</v>
      </c>
    </row>
    <row r="27" spans="2:5" x14ac:dyDescent="0.25">
      <c r="B27" s="67">
        <v>44608</v>
      </c>
      <c r="C27" t="s">
        <v>43</v>
      </c>
      <c r="D27" t="s">
        <v>61</v>
      </c>
      <c r="E27" s="66">
        <v>71406</v>
      </c>
    </row>
    <row r="28" spans="2:5" x14ac:dyDescent="0.25">
      <c r="B28" s="67">
        <v>44609</v>
      </c>
      <c r="C28" t="s">
        <v>46</v>
      </c>
      <c r="D28" t="s">
        <v>44</v>
      </c>
      <c r="E28" s="66">
        <v>35000</v>
      </c>
    </row>
    <row r="29" spans="2:5" x14ac:dyDescent="0.25">
      <c r="B29" s="67">
        <v>44611</v>
      </c>
      <c r="C29" t="s">
        <v>46</v>
      </c>
      <c r="D29" t="s">
        <v>48</v>
      </c>
      <c r="E29" s="66">
        <v>351206</v>
      </c>
    </row>
    <row r="30" spans="2:5" x14ac:dyDescent="0.25">
      <c r="B30" s="67">
        <v>44617</v>
      </c>
      <c r="C30" t="s">
        <v>46</v>
      </c>
      <c r="D30" t="s">
        <v>49</v>
      </c>
      <c r="E30" s="66">
        <v>650000</v>
      </c>
    </row>
    <row r="31" spans="2:5" x14ac:dyDescent="0.25">
      <c r="B31" s="67">
        <v>44619</v>
      </c>
      <c r="C31" t="s">
        <v>47</v>
      </c>
      <c r="D31" t="s">
        <v>51</v>
      </c>
      <c r="E31" s="65">
        <v>71476</v>
      </c>
    </row>
    <row r="32" spans="2:5" x14ac:dyDescent="0.25">
      <c r="B32" s="67">
        <v>44625</v>
      </c>
      <c r="C32" t="s">
        <v>40</v>
      </c>
      <c r="D32" t="s">
        <v>85</v>
      </c>
      <c r="E32" s="65">
        <v>3700000</v>
      </c>
    </row>
    <row r="33" spans="2:5" x14ac:dyDescent="0.25">
      <c r="B33" s="67">
        <v>44626</v>
      </c>
      <c r="C33" t="s">
        <v>43</v>
      </c>
      <c r="D33" t="s">
        <v>57</v>
      </c>
      <c r="E33" s="65">
        <v>430000</v>
      </c>
    </row>
    <row r="34" spans="2:5" x14ac:dyDescent="0.25">
      <c r="B34" s="67">
        <v>44627</v>
      </c>
      <c r="C34" t="s">
        <v>47</v>
      </c>
      <c r="D34" t="s">
        <v>53</v>
      </c>
      <c r="E34" s="65">
        <v>53013</v>
      </c>
    </row>
    <row r="35" spans="2:5" x14ac:dyDescent="0.25">
      <c r="B35" s="67">
        <v>44630</v>
      </c>
      <c r="C35" t="s">
        <v>46</v>
      </c>
      <c r="D35" t="s">
        <v>50</v>
      </c>
      <c r="E35" s="65">
        <v>198565</v>
      </c>
    </row>
    <row r="36" spans="2:5" x14ac:dyDescent="0.25">
      <c r="B36" s="67">
        <v>44631</v>
      </c>
      <c r="C36" t="s">
        <v>46</v>
      </c>
      <c r="D36" t="s">
        <v>58</v>
      </c>
      <c r="E36" s="65">
        <v>203037</v>
      </c>
    </row>
    <row r="37" spans="2:5" x14ac:dyDescent="0.25">
      <c r="B37" s="67">
        <v>44632</v>
      </c>
      <c r="C37" t="s">
        <v>40</v>
      </c>
      <c r="D37" t="s">
        <v>42</v>
      </c>
      <c r="E37" s="65">
        <v>237378</v>
      </c>
    </row>
    <row r="38" spans="2:5" x14ac:dyDescent="0.25">
      <c r="B38" s="67">
        <v>44635</v>
      </c>
      <c r="C38" t="s">
        <v>43</v>
      </c>
      <c r="D38" t="s">
        <v>55</v>
      </c>
      <c r="E38" s="65">
        <v>430000</v>
      </c>
    </row>
    <row r="39" spans="2:5" x14ac:dyDescent="0.25">
      <c r="B39" s="67">
        <v>44636</v>
      </c>
      <c r="C39" t="s">
        <v>43</v>
      </c>
      <c r="D39" t="s">
        <v>61</v>
      </c>
      <c r="E39" s="65">
        <v>114836</v>
      </c>
    </row>
    <row r="40" spans="2:5" x14ac:dyDescent="0.25">
      <c r="B40" s="67">
        <v>44637</v>
      </c>
      <c r="C40" t="s">
        <v>46</v>
      </c>
      <c r="D40" t="s">
        <v>44</v>
      </c>
      <c r="E40" s="65">
        <v>35000</v>
      </c>
    </row>
    <row r="41" spans="2:5" x14ac:dyDescent="0.25">
      <c r="B41" s="67">
        <v>44639</v>
      </c>
      <c r="C41" t="s">
        <v>46</v>
      </c>
      <c r="D41" t="s">
        <v>48</v>
      </c>
      <c r="E41" s="65">
        <v>313459</v>
      </c>
    </row>
    <row r="42" spans="2:5" x14ac:dyDescent="0.25">
      <c r="B42" s="67">
        <v>44645</v>
      </c>
      <c r="C42" t="s">
        <v>46</v>
      </c>
      <c r="D42" t="s">
        <v>49</v>
      </c>
      <c r="E42" s="65">
        <v>650000</v>
      </c>
    </row>
    <row r="43" spans="2:5" x14ac:dyDescent="0.25">
      <c r="B43" s="67">
        <v>44647</v>
      </c>
      <c r="C43" t="s">
        <v>47</v>
      </c>
      <c r="D43" t="s">
        <v>51</v>
      </c>
      <c r="E43" s="65">
        <v>61874</v>
      </c>
    </row>
    <row r="44" spans="2:5" x14ac:dyDescent="0.25">
      <c r="B44" s="67">
        <v>44650</v>
      </c>
      <c r="C44" t="s">
        <v>46</v>
      </c>
      <c r="D44" t="s">
        <v>45</v>
      </c>
      <c r="E44" s="65">
        <v>110278</v>
      </c>
    </row>
    <row r="45" spans="2:5" x14ac:dyDescent="0.25">
      <c r="B45" s="67">
        <v>44656</v>
      </c>
      <c r="C45" t="s">
        <v>40</v>
      </c>
      <c r="D45" t="s">
        <v>41</v>
      </c>
      <c r="E45" s="65">
        <v>3700000</v>
      </c>
    </row>
    <row r="46" spans="2:5" x14ac:dyDescent="0.25">
      <c r="B46" s="67">
        <v>44657</v>
      </c>
      <c r="C46" t="s">
        <v>43</v>
      </c>
      <c r="D46" t="s">
        <v>57</v>
      </c>
      <c r="E46" s="65">
        <v>430000</v>
      </c>
    </row>
    <row r="47" spans="2:5" x14ac:dyDescent="0.25">
      <c r="B47" s="67">
        <v>44658</v>
      </c>
      <c r="C47" t="s">
        <v>47</v>
      </c>
      <c r="D47" t="s">
        <v>53</v>
      </c>
      <c r="E47" s="65">
        <v>96894</v>
      </c>
    </row>
    <row r="48" spans="2:5" x14ac:dyDescent="0.25">
      <c r="B48" s="67">
        <v>44661</v>
      </c>
      <c r="C48" t="s">
        <v>46</v>
      </c>
      <c r="D48" t="s">
        <v>50</v>
      </c>
      <c r="E48" s="65">
        <v>181587</v>
      </c>
    </row>
    <row r="49" spans="2:5" x14ac:dyDescent="0.25">
      <c r="B49" s="67">
        <v>44662</v>
      </c>
      <c r="C49" t="s">
        <v>46</v>
      </c>
      <c r="D49" t="s">
        <v>58</v>
      </c>
      <c r="E49" s="65">
        <v>195079</v>
      </c>
    </row>
    <row r="50" spans="2:5" x14ac:dyDescent="0.25">
      <c r="B50" s="67">
        <v>44663</v>
      </c>
      <c r="C50" t="s">
        <v>40</v>
      </c>
      <c r="D50" t="s">
        <v>42</v>
      </c>
      <c r="E50" s="65">
        <v>173157</v>
      </c>
    </row>
    <row r="51" spans="2:5" x14ac:dyDescent="0.25">
      <c r="B51" s="67">
        <v>44666</v>
      </c>
      <c r="C51" t="s">
        <v>43</v>
      </c>
      <c r="D51" t="s">
        <v>55</v>
      </c>
      <c r="E51" s="65">
        <v>430000</v>
      </c>
    </row>
    <row r="52" spans="2:5" x14ac:dyDescent="0.25">
      <c r="B52" s="67">
        <v>44667</v>
      </c>
      <c r="C52" t="s">
        <v>43</v>
      </c>
      <c r="D52" t="s">
        <v>61</v>
      </c>
      <c r="E52" s="65">
        <v>45385</v>
      </c>
    </row>
    <row r="53" spans="2:5" x14ac:dyDescent="0.25">
      <c r="B53" s="67">
        <v>44668</v>
      </c>
      <c r="C53" t="s">
        <v>46</v>
      </c>
      <c r="D53" t="s">
        <v>44</v>
      </c>
      <c r="E53" s="65">
        <v>35000</v>
      </c>
    </row>
    <row r="54" spans="2:5" x14ac:dyDescent="0.25">
      <c r="B54" s="67">
        <v>44670</v>
      </c>
      <c r="C54" t="s">
        <v>46</v>
      </c>
      <c r="D54" t="s">
        <v>48</v>
      </c>
      <c r="E54" s="65">
        <v>315729</v>
      </c>
    </row>
    <row r="55" spans="2:5" x14ac:dyDescent="0.25">
      <c r="B55" s="67">
        <v>44676</v>
      </c>
      <c r="C55" t="s">
        <v>46</v>
      </c>
      <c r="D55" t="s">
        <v>49</v>
      </c>
      <c r="E55" s="65">
        <v>650000</v>
      </c>
    </row>
    <row r="56" spans="2:5" x14ac:dyDescent="0.25">
      <c r="B56" s="67">
        <v>44678</v>
      </c>
      <c r="C56" t="s">
        <v>47</v>
      </c>
      <c r="D56" t="s">
        <v>51</v>
      </c>
      <c r="E56" s="65">
        <v>98112</v>
      </c>
    </row>
    <row r="57" spans="2:5" x14ac:dyDescent="0.25">
      <c r="B57" s="67">
        <v>44681</v>
      </c>
      <c r="C57" t="s">
        <v>46</v>
      </c>
      <c r="D57" t="s">
        <v>45</v>
      </c>
      <c r="E57" s="65">
        <v>140712</v>
      </c>
    </row>
    <row r="58" spans="2:5" x14ac:dyDescent="0.25">
      <c r="B58" s="67">
        <v>44686</v>
      </c>
      <c r="C58" t="s">
        <v>40</v>
      </c>
      <c r="D58" t="s">
        <v>41</v>
      </c>
      <c r="E58" s="65">
        <v>3700000</v>
      </c>
    </row>
    <row r="59" spans="2:5" x14ac:dyDescent="0.25">
      <c r="B59" s="67">
        <v>44687</v>
      </c>
      <c r="C59" t="s">
        <v>43</v>
      </c>
      <c r="D59" t="s">
        <v>57</v>
      </c>
      <c r="E59" s="65">
        <v>430000</v>
      </c>
    </row>
    <row r="60" spans="2:5" x14ac:dyDescent="0.25">
      <c r="B60" s="67">
        <v>44688</v>
      </c>
      <c r="C60" t="s">
        <v>47</v>
      </c>
      <c r="D60" t="s">
        <v>53</v>
      </c>
      <c r="E60" s="65">
        <v>112979</v>
      </c>
    </row>
    <row r="61" spans="2:5" x14ac:dyDescent="0.25">
      <c r="B61" s="67">
        <v>44689</v>
      </c>
      <c r="C61" t="s">
        <v>47</v>
      </c>
      <c r="D61" t="s">
        <v>54</v>
      </c>
      <c r="E61" s="65">
        <v>158550</v>
      </c>
    </row>
    <row r="62" spans="2:5" x14ac:dyDescent="0.25">
      <c r="B62" s="67">
        <v>44691</v>
      </c>
      <c r="C62" t="s">
        <v>46</v>
      </c>
      <c r="D62" t="s">
        <v>50</v>
      </c>
      <c r="E62" s="65">
        <v>163116</v>
      </c>
    </row>
    <row r="63" spans="2:5" x14ac:dyDescent="0.25">
      <c r="B63" s="67">
        <v>44692</v>
      </c>
      <c r="C63" t="s">
        <v>46</v>
      </c>
      <c r="D63" t="s">
        <v>58</v>
      </c>
      <c r="E63" s="65">
        <v>200568</v>
      </c>
    </row>
    <row r="64" spans="2:5" x14ac:dyDescent="0.25">
      <c r="B64" s="67">
        <v>44693</v>
      </c>
      <c r="C64" t="s">
        <v>40</v>
      </c>
      <c r="D64" t="s">
        <v>42</v>
      </c>
      <c r="E64" s="65">
        <v>226394</v>
      </c>
    </row>
    <row r="65" spans="2:5" x14ac:dyDescent="0.25">
      <c r="B65" s="67">
        <v>44696</v>
      </c>
      <c r="C65" t="s">
        <v>43</v>
      </c>
      <c r="D65" t="s">
        <v>55</v>
      </c>
      <c r="E65" s="65">
        <v>430000</v>
      </c>
    </row>
    <row r="66" spans="2:5" x14ac:dyDescent="0.25">
      <c r="B66" s="67">
        <v>44697</v>
      </c>
      <c r="C66" t="s">
        <v>43</v>
      </c>
      <c r="D66" t="s">
        <v>61</v>
      </c>
      <c r="E66" s="65">
        <v>81264</v>
      </c>
    </row>
    <row r="67" spans="2:5" x14ac:dyDescent="0.25">
      <c r="B67" s="67">
        <v>44698</v>
      </c>
      <c r="C67" t="s">
        <v>46</v>
      </c>
      <c r="D67" t="s">
        <v>44</v>
      </c>
      <c r="E67" s="65">
        <v>35000</v>
      </c>
    </row>
    <row r="68" spans="2:5" x14ac:dyDescent="0.25">
      <c r="B68" s="67">
        <v>44700</v>
      </c>
      <c r="C68" t="s">
        <v>46</v>
      </c>
      <c r="D68" t="s">
        <v>48</v>
      </c>
      <c r="E68" s="65">
        <v>355062</v>
      </c>
    </row>
    <row r="69" spans="2:5" x14ac:dyDescent="0.25">
      <c r="B69" s="67">
        <v>44706</v>
      </c>
      <c r="C69" t="s">
        <v>46</v>
      </c>
      <c r="D69" t="s">
        <v>49</v>
      </c>
      <c r="E69" s="65">
        <v>650000</v>
      </c>
    </row>
    <row r="70" spans="2:5" x14ac:dyDescent="0.25">
      <c r="B70" s="67">
        <v>44708</v>
      </c>
      <c r="C70" t="s">
        <v>47</v>
      </c>
      <c r="D70" t="s">
        <v>51</v>
      </c>
      <c r="E70" s="65">
        <v>86983</v>
      </c>
    </row>
    <row r="71" spans="2:5" x14ac:dyDescent="0.25">
      <c r="B71" s="67">
        <v>44711</v>
      </c>
      <c r="C71" t="s">
        <v>46</v>
      </c>
      <c r="D71" t="s">
        <v>45</v>
      </c>
      <c r="E71" s="65">
        <v>82560</v>
      </c>
    </row>
    <row r="72" spans="2:5" x14ac:dyDescent="0.25">
      <c r="B72" s="67">
        <v>44717</v>
      </c>
      <c r="C72" t="s">
        <v>40</v>
      </c>
      <c r="D72" t="s">
        <v>41</v>
      </c>
      <c r="E72" s="65">
        <v>3700000</v>
      </c>
    </row>
    <row r="73" spans="2:5" x14ac:dyDescent="0.25">
      <c r="B73" s="67">
        <v>44718</v>
      </c>
      <c r="C73" t="s">
        <v>43</v>
      </c>
      <c r="D73" t="s">
        <v>57</v>
      </c>
      <c r="E73" s="65">
        <v>430000</v>
      </c>
    </row>
    <row r="74" spans="2:5" x14ac:dyDescent="0.25">
      <c r="B74" s="67">
        <v>44719</v>
      </c>
      <c r="C74" t="s">
        <v>47</v>
      </c>
      <c r="D74" t="s">
        <v>53</v>
      </c>
      <c r="E74" s="65">
        <v>66295</v>
      </c>
    </row>
    <row r="75" spans="2:5" x14ac:dyDescent="0.25">
      <c r="B75" s="67">
        <v>44722</v>
      </c>
      <c r="C75" t="s">
        <v>46</v>
      </c>
      <c r="D75" t="s">
        <v>50</v>
      </c>
      <c r="E75" s="65">
        <v>183215</v>
      </c>
    </row>
    <row r="76" spans="2:5" x14ac:dyDescent="0.25">
      <c r="B76" s="67">
        <v>44723</v>
      </c>
      <c r="C76" t="s">
        <v>46</v>
      </c>
      <c r="D76" t="s">
        <v>58</v>
      </c>
      <c r="E76" s="65">
        <v>198863</v>
      </c>
    </row>
    <row r="77" spans="2:5" x14ac:dyDescent="0.25">
      <c r="B77" s="67">
        <v>44724</v>
      </c>
      <c r="C77" t="s">
        <v>40</v>
      </c>
      <c r="D77" t="s">
        <v>42</v>
      </c>
      <c r="E77" s="65">
        <v>186323</v>
      </c>
    </row>
    <row r="78" spans="2:5" x14ac:dyDescent="0.25">
      <c r="B78" s="67">
        <v>44727</v>
      </c>
      <c r="C78" t="s">
        <v>43</v>
      </c>
      <c r="D78" t="s">
        <v>55</v>
      </c>
      <c r="E78" s="65">
        <v>430000</v>
      </c>
    </row>
    <row r="79" spans="2:5" x14ac:dyDescent="0.25">
      <c r="B79" s="67">
        <v>44728</v>
      </c>
      <c r="C79" t="s">
        <v>43</v>
      </c>
      <c r="D79" t="s">
        <v>61</v>
      </c>
      <c r="E79" s="65">
        <v>98482</v>
      </c>
    </row>
    <row r="80" spans="2:5" x14ac:dyDescent="0.25">
      <c r="B80" s="67">
        <v>44729</v>
      </c>
      <c r="C80" t="s">
        <v>46</v>
      </c>
      <c r="D80" t="s">
        <v>44</v>
      </c>
      <c r="E80" s="65">
        <v>35000</v>
      </c>
    </row>
    <row r="81" spans="2:5" x14ac:dyDescent="0.25">
      <c r="B81" s="67">
        <v>44731</v>
      </c>
      <c r="C81" t="s">
        <v>46</v>
      </c>
      <c r="D81" t="s">
        <v>48</v>
      </c>
      <c r="E81" s="65">
        <v>319166</v>
      </c>
    </row>
    <row r="82" spans="2:5" x14ac:dyDescent="0.25">
      <c r="B82" s="67">
        <v>44737</v>
      </c>
      <c r="C82" t="s">
        <v>46</v>
      </c>
      <c r="D82" t="s">
        <v>49</v>
      </c>
      <c r="E82" s="65">
        <v>650000</v>
      </c>
    </row>
    <row r="83" spans="2:5" x14ac:dyDescent="0.25">
      <c r="B83" s="67">
        <v>44739</v>
      </c>
      <c r="C83" t="s">
        <v>47</v>
      </c>
      <c r="D83" t="s">
        <v>51</v>
      </c>
      <c r="E83" s="65">
        <v>93704</v>
      </c>
    </row>
    <row r="84" spans="2:5" x14ac:dyDescent="0.25">
      <c r="B84" s="67">
        <v>44742</v>
      </c>
      <c r="C84" t="s">
        <v>46</v>
      </c>
      <c r="D84" t="s">
        <v>45</v>
      </c>
      <c r="E84" s="65">
        <v>67760</v>
      </c>
    </row>
    <row r="85" spans="2:5" x14ac:dyDescent="0.25">
      <c r="B85" s="67">
        <v>44747</v>
      </c>
      <c r="C85" t="s">
        <v>40</v>
      </c>
      <c r="D85" t="s">
        <v>41</v>
      </c>
      <c r="E85" s="65">
        <v>3700000</v>
      </c>
    </row>
    <row r="86" spans="2:5" x14ac:dyDescent="0.25">
      <c r="B86" s="67">
        <v>44748</v>
      </c>
      <c r="C86" t="s">
        <v>43</v>
      </c>
      <c r="D86" t="s">
        <v>57</v>
      </c>
      <c r="E86" s="65">
        <v>430000</v>
      </c>
    </row>
    <row r="87" spans="2:5" x14ac:dyDescent="0.25">
      <c r="B87" s="67">
        <v>44749</v>
      </c>
      <c r="C87" t="s">
        <v>47</v>
      </c>
      <c r="D87" t="s">
        <v>53</v>
      </c>
      <c r="E87" s="65">
        <v>40599</v>
      </c>
    </row>
    <row r="88" spans="2:5" x14ac:dyDescent="0.25">
      <c r="B88" s="67">
        <v>44752</v>
      </c>
      <c r="C88" t="s">
        <v>46</v>
      </c>
      <c r="D88" t="s">
        <v>50</v>
      </c>
      <c r="E88" s="65">
        <v>163187</v>
      </c>
    </row>
    <row r="89" spans="2:5" x14ac:dyDescent="0.25">
      <c r="B89" s="67">
        <v>44753</v>
      </c>
      <c r="C89" t="s">
        <v>46</v>
      </c>
      <c r="D89" t="s">
        <v>58</v>
      </c>
      <c r="E89" s="65">
        <v>205939</v>
      </c>
    </row>
    <row r="90" spans="2:5" x14ac:dyDescent="0.25">
      <c r="B90" s="67">
        <v>44754</v>
      </c>
      <c r="C90" t="s">
        <v>40</v>
      </c>
      <c r="D90" t="s">
        <v>42</v>
      </c>
      <c r="E90" s="65">
        <v>252636</v>
      </c>
    </row>
    <row r="91" spans="2:5" x14ac:dyDescent="0.25">
      <c r="B91" s="67">
        <v>44757</v>
      </c>
      <c r="C91" t="s">
        <v>43</v>
      </c>
      <c r="D91" t="s">
        <v>55</v>
      </c>
      <c r="E91" s="65">
        <v>430000</v>
      </c>
    </row>
    <row r="92" spans="2:5" x14ac:dyDescent="0.25">
      <c r="B92" s="67">
        <v>44758</v>
      </c>
      <c r="C92" t="s">
        <v>43</v>
      </c>
      <c r="D92" t="s">
        <v>61</v>
      </c>
      <c r="E92" s="65">
        <v>40956</v>
      </c>
    </row>
    <row r="93" spans="2:5" x14ac:dyDescent="0.25">
      <c r="B93" s="67">
        <v>44759</v>
      </c>
      <c r="C93" t="s">
        <v>46</v>
      </c>
      <c r="D93" t="s">
        <v>44</v>
      </c>
      <c r="E93" s="65">
        <v>35000</v>
      </c>
    </row>
    <row r="94" spans="2:5" x14ac:dyDescent="0.25">
      <c r="B94" s="67">
        <v>44761</v>
      </c>
      <c r="C94" t="s">
        <v>46</v>
      </c>
      <c r="D94" t="s">
        <v>48</v>
      </c>
      <c r="E94" s="65">
        <v>354397</v>
      </c>
    </row>
    <row r="95" spans="2:5" x14ac:dyDescent="0.25">
      <c r="B95" s="67">
        <v>44767</v>
      </c>
      <c r="C95" t="s">
        <v>46</v>
      </c>
      <c r="D95" t="s">
        <v>49</v>
      </c>
      <c r="E95" s="65">
        <v>650000</v>
      </c>
    </row>
    <row r="96" spans="2:5" x14ac:dyDescent="0.25">
      <c r="B96" s="67">
        <v>44769</v>
      </c>
      <c r="C96" t="s">
        <v>47</v>
      </c>
      <c r="D96" t="s">
        <v>51</v>
      </c>
      <c r="E96" s="65">
        <v>75559</v>
      </c>
    </row>
    <row r="97" spans="2:5" x14ac:dyDescent="0.25">
      <c r="B97" s="67">
        <v>44772</v>
      </c>
      <c r="C97" t="s">
        <v>46</v>
      </c>
      <c r="D97" t="s">
        <v>45</v>
      </c>
      <c r="E97" s="65">
        <v>105727</v>
      </c>
    </row>
    <row r="98" spans="2:5" x14ac:dyDescent="0.25">
      <c r="B98" s="67">
        <v>44778</v>
      </c>
      <c r="C98" t="s">
        <v>40</v>
      </c>
      <c r="D98" t="s">
        <v>41</v>
      </c>
      <c r="E98" s="65">
        <v>3700000</v>
      </c>
    </row>
    <row r="99" spans="2:5" x14ac:dyDescent="0.25">
      <c r="B99" s="67">
        <v>44779</v>
      </c>
      <c r="C99" t="s">
        <v>43</v>
      </c>
      <c r="D99" t="s">
        <v>57</v>
      </c>
      <c r="E99" s="65">
        <v>430000</v>
      </c>
    </row>
    <row r="100" spans="2:5" x14ac:dyDescent="0.25">
      <c r="B100" s="67">
        <v>44780</v>
      </c>
      <c r="C100" t="s">
        <v>47</v>
      </c>
      <c r="D100" t="s">
        <v>53</v>
      </c>
      <c r="E100" s="65">
        <v>43890</v>
      </c>
    </row>
    <row r="101" spans="2:5" x14ac:dyDescent="0.25">
      <c r="B101" s="67">
        <v>44783</v>
      </c>
      <c r="C101" t="s">
        <v>46</v>
      </c>
      <c r="D101" t="s">
        <v>50</v>
      </c>
      <c r="E101" s="65">
        <v>188499</v>
      </c>
    </row>
    <row r="102" spans="2:5" x14ac:dyDescent="0.25">
      <c r="B102" s="67">
        <v>44784</v>
      </c>
      <c r="C102" t="s">
        <v>46</v>
      </c>
      <c r="D102" t="s">
        <v>58</v>
      </c>
      <c r="E102" s="65">
        <v>214717</v>
      </c>
    </row>
    <row r="103" spans="2:5" x14ac:dyDescent="0.25">
      <c r="B103" s="67">
        <v>44785</v>
      </c>
      <c r="C103" t="s">
        <v>40</v>
      </c>
      <c r="D103" t="s">
        <v>42</v>
      </c>
      <c r="E103" s="65">
        <v>187486</v>
      </c>
    </row>
    <row r="104" spans="2:5" x14ac:dyDescent="0.25">
      <c r="B104" s="67">
        <v>44788</v>
      </c>
      <c r="C104" t="s">
        <v>43</v>
      </c>
      <c r="D104" t="s">
        <v>55</v>
      </c>
      <c r="E104" s="65">
        <v>430000</v>
      </c>
    </row>
    <row r="105" spans="2:5" x14ac:dyDescent="0.25">
      <c r="B105" s="67">
        <v>44789</v>
      </c>
      <c r="C105" t="s">
        <v>43</v>
      </c>
      <c r="D105" t="s">
        <v>61</v>
      </c>
      <c r="E105" s="65">
        <v>74506</v>
      </c>
    </row>
    <row r="106" spans="2:5" x14ac:dyDescent="0.25">
      <c r="B106" s="67">
        <v>44790</v>
      </c>
      <c r="C106" t="s">
        <v>46</v>
      </c>
      <c r="D106" t="s">
        <v>44</v>
      </c>
      <c r="E106" s="65">
        <v>35000</v>
      </c>
    </row>
    <row r="107" spans="2:5" x14ac:dyDescent="0.25">
      <c r="B107" s="67">
        <v>44792</v>
      </c>
      <c r="C107" t="s">
        <v>46</v>
      </c>
      <c r="D107" t="s">
        <v>48</v>
      </c>
      <c r="E107" s="65">
        <v>330984</v>
      </c>
    </row>
    <row r="108" spans="2:5" x14ac:dyDescent="0.25">
      <c r="B108" s="67">
        <v>44798</v>
      </c>
      <c r="C108" t="s">
        <v>46</v>
      </c>
      <c r="D108" t="s">
        <v>49</v>
      </c>
      <c r="E108" s="65">
        <v>650000</v>
      </c>
    </row>
    <row r="109" spans="2:5" x14ac:dyDescent="0.25">
      <c r="B109" s="67">
        <v>44800</v>
      </c>
      <c r="C109" t="s">
        <v>47</v>
      </c>
      <c r="D109" t="s">
        <v>51</v>
      </c>
      <c r="E109" s="65">
        <v>75176</v>
      </c>
    </row>
    <row r="110" spans="2:5" x14ac:dyDescent="0.25">
      <c r="B110" s="67">
        <v>44803</v>
      </c>
      <c r="C110" t="s">
        <v>46</v>
      </c>
      <c r="D110" t="s">
        <v>45</v>
      </c>
      <c r="E110" s="65">
        <v>54975</v>
      </c>
    </row>
    <row r="111" spans="2:5" x14ac:dyDescent="0.25">
      <c r="B111" s="67">
        <v>44809</v>
      </c>
      <c r="C111" t="s">
        <v>40</v>
      </c>
      <c r="D111" t="s">
        <v>41</v>
      </c>
      <c r="E111" s="65">
        <v>3700000</v>
      </c>
    </row>
    <row r="112" spans="2:5" x14ac:dyDescent="0.25">
      <c r="B112" s="67">
        <v>44810</v>
      </c>
      <c r="C112" t="s">
        <v>43</v>
      </c>
      <c r="D112" t="s">
        <v>57</v>
      </c>
      <c r="E112" s="65">
        <v>430000</v>
      </c>
    </row>
    <row r="113" spans="2:5" x14ac:dyDescent="0.25">
      <c r="B113" s="67">
        <v>44811</v>
      </c>
      <c r="C113" t="s">
        <v>47</v>
      </c>
      <c r="D113" t="s">
        <v>53</v>
      </c>
      <c r="E113" s="65">
        <v>84755</v>
      </c>
    </row>
    <row r="114" spans="2:5" x14ac:dyDescent="0.25">
      <c r="B114" s="67">
        <v>44812</v>
      </c>
      <c r="C114" t="s">
        <v>47</v>
      </c>
      <c r="D114" t="s">
        <v>54</v>
      </c>
      <c r="E114" s="65">
        <v>199735</v>
      </c>
    </row>
    <row r="115" spans="2:5" x14ac:dyDescent="0.25">
      <c r="B115" s="67">
        <v>44814</v>
      </c>
      <c r="C115" t="s">
        <v>46</v>
      </c>
      <c r="D115" t="s">
        <v>50</v>
      </c>
      <c r="E115" s="65">
        <v>195848</v>
      </c>
    </row>
    <row r="116" spans="2:5" x14ac:dyDescent="0.25">
      <c r="B116" s="67">
        <v>44815</v>
      </c>
      <c r="C116" t="s">
        <v>46</v>
      </c>
      <c r="D116" t="s">
        <v>58</v>
      </c>
      <c r="E116" s="65">
        <v>226398</v>
      </c>
    </row>
    <row r="117" spans="2:5" x14ac:dyDescent="0.25">
      <c r="B117" s="67">
        <v>44816</v>
      </c>
      <c r="C117" t="s">
        <v>40</v>
      </c>
      <c r="D117" t="s">
        <v>42</v>
      </c>
      <c r="E117" s="65">
        <v>264859</v>
      </c>
    </row>
    <row r="118" spans="2:5" x14ac:dyDescent="0.25">
      <c r="B118" s="67">
        <v>44819</v>
      </c>
      <c r="C118" t="s">
        <v>43</v>
      </c>
      <c r="D118" t="s">
        <v>55</v>
      </c>
      <c r="E118" s="65">
        <v>430000</v>
      </c>
    </row>
    <row r="119" spans="2:5" x14ac:dyDescent="0.25">
      <c r="B119" s="67">
        <v>44820</v>
      </c>
      <c r="C119" t="s">
        <v>43</v>
      </c>
      <c r="D119" t="s">
        <v>61</v>
      </c>
      <c r="E119" s="65">
        <v>107708</v>
      </c>
    </row>
    <row r="120" spans="2:5" x14ac:dyDescent="0.25">
      <c r="B120" s="67">
        <v>44821</v>
      </c>
      <c r="C120" t="s">
        <v>46</v>
      </c>
      <c r="D120" t="s">
        <v>44</v>
      </c>
      <c r="E120" s="65">
        <v>35000</v>
      </c>
    </row>
    <row r="121" spans="2:5" x14ac:dyDescent="0.25">
      <c r="B121" s="67">
        <v>44823</v>
      </c>
      <c r="C121" t="s">
        <v>46</v>
      </c>
      <c r="D121" t="s">
        <v>48</v>
      </c>
      <c r="E121" s="65">
        <v>335124</v>
      </c>
    </row>
    <row r="122" spans="2:5" x14ac:dyDescent="0.25">
      <c r="B122" s="67">
        <v>44829</v>
      </c>
      <c r="C122" t="s">
        <v>46</v>
      </c>
      <c r="D122" t="s">
        <v>49</v>
      </c>
      <c r="E122" s="65">
        <v>650000</v>
      </c>
    </row>
    <row r="123" spans="2:5" x14ac:dyDescent="0.25">
      <c r="B123" s="67">
        <v>44831</v>
      </c>
      <c r="C123" t="s">
        <v>47</v>
      </c>
      <c r="D123" t="s">
        <v>51</v>
      </c>
      <c r="E123" s="65">
        <v>57649</v>
      </c>
    </row>
    <row r="124" spans="2:5" x14ac:dyDescent="0.25">
      <c r="B124" s="67">
        <v>44834</v>
      </c>
      <c r="C124" t="s">
        <v>46</v>
      </c>
      <c r="D124" t="s">
        <v>45</v>
      </c>
      <c r="E124" s="65">
        <v>140148</v>
      </c>
    </row>
    <row r="125" spans="2:5" x14ac:dyDescent="0.25">
      <c r="B125" s="67">
        <v>44839</v>
      </c>
      <c r="C125" t="s">
        <v>40</v>
      </c>
      <c r="D125" t="s">
        <v>41</v>
      </c>
      <c r="E125" s="65">
        <v>3700000</v>
      </c>
    </row>
    <row r="126" spans="2:5" x14ac:dyDescent="0.25">
      <c r="B126" s="67">
        <v>44840</v>
      </c>
      <c r="C126" t="s">
        <v>43</v>
      </c>
      <c r="D126" t="s">
        <v>57</v>
      </c>
      <c r="E126" s="65">
        <v>430000</v>
      </c>
    </row>
    <row r="127" spans="2:5" x14ac:dyDescent="0.25">
      <c r="B127" s="67">
        <v>44841</v>
      </c>
      <c r="C127" t="s">
        <v>47</v>
      </c>
      <c r="D127" t="s">
        <v>53</v>
      </c>
      <c r="E127" s="65">
        <v>109269</v>
      </c>
    </row>
    <row r="128" spans="2:5" x14ac:dyDescent="0.25">
      <c r="B128" s="67">
        <v>44844</v>
      </c>
      <c r="C128" t="s">
        <v>46</v>
      </c>
      <c r="D128" t="s">
        <v>50</v>
      </c>
      <c r="E128" s="65">
        <v>153264</v>
      </c>
    </row>
    <row r="129" spans="2:5" x14ac:dyDescent="0.25">
      <c r="B129" s="67">
        <v>44845</v>
      </c>
      <c r="C129" t="s">
        <v>46</v>
      </c>
      <c r="D129" t="s">
        <v>58</v>
      </c>
      <c r="E129" s="65">
        <v>203712</v>
      </c>
    </row>
    <row r="130" spans="2:5" x14ac:dyDescent="0.25">
      <c r="B130" s="67">
        <v>44846</v>
      </c>
      <c r="C130" t="s">
        <v>40</v>
      </c>
      <c r="D130" t="s">
        <v>42</v>
      </c>
      <c r="E130" s="65">
        <v>230795</v>
      </c>
    </row>
    <row r="131" spans="2:5" x14ac:dyDescent="0.25">
      <c r="B131" s="67">
        <v>44849</v>
      </c>
      <c r="C131" t="s">
        <v>43</v>
      </c>
      <c r="D131" t="s">
        <v>55</v>
      </c>
      <c r="E131" s="65">
        <v>430000</v>
      </c>
    </row>
    <row r="132" spans="2:5" x14ac:dyDescent="0.25">
      <c r="B132" s="67">
        <v>44850</v>
      </c>
      <c r="C132" t="s">
        <v>43</v>
      </c>
      <c r="D132" t="s">
        <v>61</v>
      </c>
      <c r="E132" s="65">
        <v>89665</v>
      </c>
    </row>
    <row r="133" spans="2:5" x14ac:dyDescent="0.25">
      <c r="B133" s="67">
        <v>44851</v>
      </c>
      <c r="C133" t="s">
        <v>46</v>
      </c>
      <c r="D133" t="s">
        <v>44</v>
      </c>
      <c r="E133" s="65">
        <v>35000</v>
      </c>
    </row>
    <row r="134" spans="2:5" x14ac:dyDescent="0.25">
      <c r="B134" s="67">
        <v>44853</v>
      </c>
      <c r="C134" t="s">
        <v>46</v>
      </c>
      <c r="D134" t="s">
        <v>48</v>
      </c>
      <c r="E134" s="65">
        <v>394656</v>
      </c>
    </row>
    <row r="135" spans="2:5" x14ac:dyDescent="0.25">
      <c r="B135" s="67">
        <v>44859</v>
      </c>
      <c r="C135" t="s">
        <v>46</v>
      </c>
      <c r="D135" t="s">
        <v>49</v>
      </c>
      <c r="E135" s="65">
        <v>650000</v>
      </c>
    </row>
    <row r="136" spans="2:5" x14ac:dyDescent="0.25">
      <c r="B136" s="67">
        <v>44861</v>
      </c>
      <c r="C136" t="s">
        <v>47</v>
      </c>
      <c r="D136" t="s">
        <v>51</v>
      </c>
      <c r="E136" s="65">
        <v>96357</v>
      </c>
    </row>
    <row r="137" spans="2:5" x14ac:dyDescent="0.25">
      <c r="B137" s="67">
        <v>44864</v>
      </c>
      <c r="C137" t="s">
        <v>46</v>
      </c>
      <c r="D137" t="s">
        <v>45</v>
      </c>
      <c r="E137" s="65">
        <v>137084</v>
      </c>
    </row>
    <row r="138" spans="2:5" x14ac:dyDescent="0.25">
      <c r="B138" s="67">
        <v>44870</v>
      </c>
      <c r="C138" t="s">
        <v>40</v>
      </c>
      <c r="D138" t="s">
        <v>41</v>
      </c>
      <c r="E138" s="65">
        <v>3700000</v>
      </c>
    </row>
    <row r="139" spans="2:5" x14ac:dyDescent="0.25">
      <c r="B139" s="67">
        <v>44871</v>
      </c>
      <c r="C139" t="s">
        <v>43</v>
      </c>
      <c r="D139" t="s">
        <v>57</v>
      </c>
      <c r="E139" s="65">
        <v>430000</v>
      </c>
    </row>
    <row r="140" spans="2:5" x14ac:dyDescent="0.25">
      <c r="B140" s="67">
        <v>44872</v>
      </c>
      <c r="C140" t="s">
        <v>47</v>
      </c>
      <c r="D140" t="s">
        <v>53</v>
      </c>
      <c r="E140" s="65">
        <v>49295</v>
      </c>
    </row>
    <row r="141" spans="2:5" x14ac:dyDescent="0.25">
      <c r="B141" s="67">
        <v>44875</v>
      </c>
      <c r="C141" t="s">
        <v>46</v>
      </c>
      <c r="D141" t="s">
        <v>50</v>
      </c>
      <c r="E141" s="65">
        <v>152195</v>
      </c>
    </row>
    <row r="142" spans="2:5" x14ac:dyDescent="0.25">
      <c r="B142" s="67">
        <v>44876</v>
      </c>
      <c r="C142" t="s">
        <v>46</v>
      </c>
      <c r="D142" t="s">
        <v>58</v>
      </c>
      <c r="E142" s="65">
        <v>207165</v>
      </c>
    </row>
    <row r="143" spans="2:5" x14ac:dyDescent="0.25">
      <c r="B143" s="67">
        <v>44877</v>
      </c>
      <c r="C143" t="s">
        <v>40</v>
      </c>
      <c r="D143" t="s">
        <v>42</v>
      </c>
      <c r="E143" s="65">
        <v>179589</v>
      </c>
    </row>
    <row r="144" spans="2:5" x14ac:dyDescent="0.25">
      <c r="B144" s="67">
        <v>44880</v>
      </c>
      <c r="C144" t="s">
        <v>43</v>
      </c>
      <c r="D144" t="s">
        <v>55</v>
      </c>
      <c r="E144" s="65">
        <v>430000</v>
      </c>
    </row>
    <row r="145" spans="2:5" x14ac:dyDescent="0.25">
      <c r="B145" s="67">
        <v>44881</v>
      </c>
      <c r="C145" t="s">
        <v>43</v>
      </c>
      <c r="D145" t="s">
        <v>61</v>
      </c>
      <c r="E145" s="65">
        <v>36217</v>
      </c>
    </row>
    <row r="146" spans="2:5" x14ac:dyDescent="0.25">
      <c r="B146" s="67">
        <v>44882</v>
      </c>
      <c r="C146" t="s">
        <v>46</v>
      </c>
      <c r="D146" t="s">
        <v>44</v>
      </c>
      <c r="E146" s="65">
        <v>35000</v>
      </c>
    </row>
    <row r="147" spans="2:5" x14ac:dyDescent="0.25">
      <c r="B147" s="67">
        <v>44884</v>
      </c>
      <c r="C147" t="s">
        <v>46</v>
      </c>
      <c r="D147" t="s">
        <v>48</v>
      </c>
      <c r="E147" s="65">
        <v>392684</v>
      </c>
    </row>
    <row r="148" spans="2:5" x14ac:dyDescent="0.25">
      <c r="B148" s="67">
        <v>44890</v>
      </c>
      <c r="C148" t="s">
        <v>46</v>
      </c>
      <c r="D148" t="s">
        <v>49</v>
      </c>
      <c r="E148" s="65">
        <v>650000</v>
      </c>
    </row>
    <row r="149" spans="2:5" x14ac:dyDescent="0.25">
      <c r="B149" s="67">
        <v>44892</v>
      </c>
      <c r="C149" t="s">
        <v>47</v>
      </c>
      <c r="D149" t="s">
        <v>51</v>
      </c>
      <c r="E149" s="65">
        <v>50291</v>
      </c>
    </row>
    <row r="150" spans="2:5" x14ac:dyDescent="0.25">
      <c r="B150" s="67">
        <v>44895</v>
      </c>
      <c r="C150" t="s">
        <v>46</v>
      </c>
      <c r="D150" t="s">
        <v>45</v>
      </c>
      <c r="E150" s="65">
        <v>58303</v>
      </c>
    </row>
    <row r="151" spans="2:5" x14ac:dyDescent="0.25">
      <c r="B151" s="67">
        <v>44900</v>
      </c>
      <c r="C151" t="s">
        <v>40</v>
      </c>
      <c r="D151" t="s">
        <v>41</v>
      </c>
      <c r="E151" s="65">
        <v>3700000</v>
      </c>
    </row>
    <row r="152" spans="2:5" x14ac:dyDescent="0.25">
      <c r="B152" s="67">
        <v>44901</v>
      </c>
      <c r="C152" t="s">
        <v>43</v>
      </c>
      <c r="D152" t="s">
        <v>57</v>
      </c>
      <c r="E152" s="65">
        <v>430000</v>
      </c>
    </row>
    <row r="153" spans="2:5" x14ac:dyDescent="0.25">
      <c r="B153" s="67">
        <v>44902</v>
      </c>
      <c r="C153" t="s">
        <v>47</v>
      </c>
      <c r="D153" t="s">
        <v>53</v>
      </c>
      <c r="E153" s="65">
        <v>93295</v>
      </c>
    </row>
    <row r="154" spans="2:5" x14ac:dyDescent="0.25">
      <c r="B154" s="67">
        <v>44903</v>
      </c>
      <c r="C154" t="s">
        <v>47</v>
      </c>
      <c r="D154" t="s">
        <v>54</v>
      </c>
      <c r="E154" s="65">
        <v>176759</v>
      </c>
    </row>
    <row r="155" spans="2:5" x14ac:dyDescent="0.25">
      <c r="B155" s="67">
        <v>44905</v>
      </c>
      <c r="C155" t="s">
        <v>46</v>
      </c>
      <c r="D155" t="s">
        <v>50</v>
      </c>
      <c r="E155" s="65">
        <v>161457</v>
      </c>
    </row>
    <row r="156" spans="2:5" x14ac:dyDescent="0.25">
      <c r="B156" s="67">
        <v>44906</v>
      </c>
      <c r="C156" t="s">
        <v>46</v>
      </c>
      <c r="D156" t="s">
        <v>58</v>
      </c>
      <c r="E156" s="65">
        <v>197137</v>
      </c>
    </row>
    <row r="157" spans="2:5" x14ac:dyDescent="0.25">
      <c r="B157" s="67">
        <v>44907</v>
      </c>
      <c r="C157" t="s">
        <v>40</v>
      </c>
      <c r="D157" t="s">
        <v>42</v>
      </c>
      <c r="E157" s="65">
        <v>168081</v>
      </c>
    </row>
    <row r="158" spans="2:5" x14ac:dyDescent="0.25">
      <c r="B158" s="67">
        <v>44910</v>
      </c>
      <c r="C158" t="s">
        <v>43</v>
      </c>
      <c r="D158" t="s">
        <v>55</v>
      </c>
      <c r="E158" s="65">
        <v>430000</v>
      </c>
    </row>
    <row r="159" spans="2:5" x14ac:dyDescent="0.25">
      <c r="B159" s="67">
        <v>44911</v>
      </c>
      <c r="C159" t="s">
        <v>43</v>
      </c>
      <c r="D159" t="s">
        <v>61</v>
      </c>
      <c r="E159" s="65">
        <v>60228</v>
      </c>
    </row>
    <row r="160" spans="2:5" x14ac:dyDescent="0.25">
      <c r="B160" s="67">
        <v>44912</v>
      </c>
      <c r="C160" t="s">
        <v>46</v>
      </c>
      <c r="D160" t="s">
        <v>44</v>
      </c>
      <c r="E160" s="65">
        <v>35000</v>
      </c>
    </row>
    <row r="161" spans="2:5" x14ac:dyDescent="0.25">
      <c r="B161" s="67">
        <v>44914</v>
      </c>
      <c r="C161" t="s">
        <v>46</v>
      </c>
      <c r="D161" t="s">
        <v>48</v>
      </c>
      <c r="E161" s="65">
        <v>378861</v>
      </c>
    </row>
    <row r="162" spans="2:5" x14ac:dyDescent="0.25">
      <c r="B162" s="67">
        <v>44920</v>
      </c>
      <c r="C162" t="s">
        <v>46</v>
      </c>
      <c r="D162" t="s">
        <v>49</v>
      </c>
      <c r="E162" s="65">
        <v>650000</v>
      </c>
    </row>
    <row r="163" spans="2:5" x14ac:dyDescent="0.25">
      <c r="B163" s="67">
        <v>44922</v>
      </c>
      <c r="C163" t="s">
        <v>47</v>
      </c>
      <c r="D163" t="s">
        <v>51</v>
      </c>
      <c r="E163" s="65">
        <v>90973</v>
      </c>
    </row>
    <row r="164" spans="2:5" x14ac:dyDescent="0.25">
      <c r="B164" s="67">
        <v>44925</v>
      </c>
      <c r="C164" t="s">
        <v>46</v>
      </c>
      <c r="D164" t="s">
        <v>45</v>
      </c>
      <c r="E164" s="65">
        <v>50836</v>
      </c>
    </row>
    <row r="165" spans="2:5" x14ac:dyDescent="0.25">
      <c r="B165"/>
      <c r="E165"/>
    </row>
    <row r="166" spans="2:5" x14ac:dyDescent="0.25">
      <c r="B166"/>
      <c r="E166"/>
    </row>
    <row r="167" spans="2:5" x14ac:dyDescent="0.25">
      <c r="B167"/>
      <c r="E167"/>
    </row>
    <row r="168" spans="2:5" x14ac:dyDescent="0.25">
      <c r="B168"/>
      <c r="E168"/>
    </row>
    <row r="169" spans="2:5" x14ac:dyDescent="0.25">
      <c r="B169"/>
      <c r="E169"/>
    </row>
    <row r="170" spans="2:5" x14ac:dyDescent="0.25">
      <c r="B170"/>
      <c r="E170"/>
    </row>
    <row r="171" spans="2:5" x14ac:dyDescent="0.25">
      <c r="B171"/>
      <c r="E171"/>
    </row>
    <row r="172" spans="2:5" x14ac:dyDescent="0.25">
      <c r="B172"/>
      <c r="E172"/>
    </row>
    <row r="173" spans="2:5" x14ac:dyDescent="0.25">
      <c r="B173"/>
      <c r="E173"/>
    </row>
    <row r="174" spans="2:5" x14ac:dyDescent="0.25">
      <c r="B174"/>
      <c r="E174"/>
    </row>
    <row r="175" spans="2:5" ht="15.75" customHeight="1" x14ac:dyDescent="0.25">
      <c r="B175"/>
      <c r="E175"/>
    </row>
    <row r="176" spans="2:5" x14ac:dyDescent="0.25">
      <c r="B176"/>
      <c r="E176"/>
    </row>
    <row r="177" spans="2:5" x14ac:dyDescent="0.25">
      <c r="B177"/>
      <c r="E177"/>
    </row>
    <row r="178" spans="2:5" x14ac:dyDescent="0.25">
      <c r="B178"/>
      <c r="E178"/>
    </row>
    <row r="179" spans="2:5" x14ac:dyDescent="0.25">
      <c r="B179"/>
      <c r="E179"/>
    </row>
    <row r="180" spans="2:5" x14ac:dyDescent="0.25">
      <c r="B180"/>
      <c r="E180"/>
    </row>
    <row r="181" spans="2:5" x14ac:dyDescent="0.25">
      <c r="B181"/>
      <c r="E181"/>
    </row>
    <row r="182" spans="2:5" x14ac:dyDescent="0.25">
      <c r="B182"/>
      <c r="E182"/>
    </row>
    <row r="183" spans="2:5" x14ac:dyDescent="0.25">
      <c r="B183"/>
      <c r="E183"/>
    </row>
    <row r="184" spans="2:5" x14ac:dyDescent="0.25">
      <c r="B184" s="23"/>
    </row>
    <row r="185" spans="2:5" x14ac:dyDescent="0.25">
      <c r="B185" s="23"/>
    </row>
    <row r="186" spans="2:5" x14ac:dyDescent="0.25">
      <c r="B186" s="23"/>
    </row>
    <row r="187" spans="2:5" x14ac:dyDescent="0.25">
      <c r="B187" s="23"/>
    </row>
    <row r="188" spans="2:5" x14ac:dyDescent="0.25">
      <c r="B188" s="23"/>
    </row>
    <row r="189" spans="2:5" x14ac:dyDescent="0.25">
      <c r="B189" s="23"/>
    </row>
    <row r="190" spans="2:5" x14ac:dyDescent="0.25">
      <c r="B190" s="23"/>
    </row>
    <row r="191" spans="2:5" x14ac:dyDescent="0.25">
      <c r="B191" s="23"/>
    </row>
    <row r="192" spans="2:5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3"/>
    </row>
    <row r="284" spans="2:2" x14ac:dyDescent="0.25">
      <c r="B284" s="23"/>
    </row>
    <row r="285" spans="2:2" x14ac:dyDescent="0.25">
      <c r="B285" s="23"/>
    </row>
    <row r="286" spans="2:2" x14ac:dyDescent="0.25">
      <c r="B286" s="23"/>
    </row>
    <row r="287" spans="2:2" x14ac:dyDescent="0.25">
      <c r="B287" s="24"/>
    </row>
    <row r="288" spans="2:2" x14ac:dyDescent="0.25">
      <c r="B288" s="24"/>
    </row>
    <row r="289" spans="2:2" x14ac:dyDescent="0.25">
      <c r="B289" s="24"/>
    </row>
    <row r="290" spans="2:2" x14ac:dyDescent="0.25">
      <c r="B290" s="24"/>
    </row>
    <row r="291" spans="2:2" x14ac:dyDescent="0.25">
      <c r="B291" s="24"/>
    </row>
    <row r="292" spans="2:2" x14ac:dyDescent="0.25">
      <c r="B292" s="24"/>
    </row>
    <row r="293" spans="2:2" x14ac:dyDescent="0.25">
      <c r="B293" s="24"/>
    </row>
    <row r="294" spans="2:2" x14ac:dyDescent="0.25">
      <c r="B294" s="24"/>
    </row>
    <row r="295" spans="2:2" x14ac:dyDescent="0.25">
      <c r="B295" s="24"/>
    </row>
    <row r="296" spans="2:2" x14ac:dyDescent="0.25">
      <c r="B296" s="24"/>
    </row>
    <row r="297" spans="2:2" x14ac:dyDescent="0.25">
      <c r="B297" s="24"/>
    </row>
    <row r="298" spans="2:2" x14ac:dyDescent="0.25">
      <c r="B298" s="24"/>
    </row>
    <row r="299" spans="2:2" x14ac:dyDescent="0.25">
      <c r="B299" s="24"/>
    </row>
    <row r="300" spans="2:2" x14ac:dyDescent="0.25">
      <c r="B300" s="24"/>
    </row>
    <row r="301" spans="2:2" x14ac:dyDescent="0.25">
      <c r="B301" s="24"/>
    </row>
    <row r="302" spans="2:2" x14ac:dyDescent="0.25">
      <c r="B302" s="24"/>
    </row>
    <row r="303" spans="2:2" x14ac:dyDescent="0.25">
      <c r="B303" s="24"/>
    </row>
    <row r="304" spans="2:2" x14ac:dyDescent="0.25">
      <c r="B304" s="24"/>
    </row>
    <row r="305" spans="2:2" x14ac:dyDescent="0.25">
      <c r="B305" s="24"/>
    </row>
    <row r="306" spans="2:2" x14ac:dyDescent="0.25">
      <c r="B306" s="24"/>
    </row>
    <row r="307" spans="2:2" x14ac:dyDescent="0.25">
      <c r="B307" s="24"/>
    </row>
    <row r="308" spans="2:2" x14ac:dyDescent="0.25">
      <c r="B308" s="24"/>
    </row>
    <row r="309" spans="2:2" x14ac:dyDescent="0.25">
      <c r="B309" s="24"/>
    </row>
    <row r="310" spans="2:2" x14ac:dyDescent="0.25">
      <c r="B310" s="24"/>
    </row>
    <row r="311" spans="2:2" x14ac:dyDescent="0.25">
      <c r="B311" s="24"/>
    </row>
    <row r="312" spans="2:2" x14ac:dyDescent="0.25">
      <c r="B312" s="24"/>
    </row>
    <row r="313" spans="2:2" x14ac:dyDescent="0.25">
      <c r="B313" s="24"/>
    </row>
  </sheetData>
  <mergeCells count="1">
    <mergeCell ref="B4:E4"/>
  </mergeCells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86D7-660C-400B-A94B-A1D0780FE324}">
  <dimension ref="A1:T320"/>
  <sheetViews>
    <sheetView showGridLines="0" zoomScale="110" zoomScaleNormal="110" workbookViewId="0">
      <selection activeCell="C15" sqref="C15"/>
    </sheetView>
  </sheetViews>
  <sheetFormatPr baseColWidth="10" defaultColWidth="10.7109375" defaultRowHeight="15" x14ac:dyDescent="0.25"/>
  <cols>
    <col min="1" max="1" width="6.28515625" customWidth="1"/>
    <col min="2" max="2" width="13.140625" style="22" customWidth="1"/>
    <col min="5" max="5" width="14" customWidth="1"/>
    <col min="7" max="7" width="19.42578125" bestFit="1" customWidth="1"/>
    <col min="8" max="8" width="13.7109375" bestFit="1" customWidth="1"/>
    <col min="9" max="9" width="16.5703125" bestFit="1" customWidth="1"/>
    <col min="10" max="11" width="12.5703125" customWidth="1"/>
    <col min="12" max="12" width="5.140625" bestFit="1" customWidth="1"/>
    <col min="13" max="13" width="5" bestFit="1" customWidth="1"/>
    <col min="14" max="14" width="26.42578125" customWidth="1"/>
    <col min="15" max="19" width="5" bestFit="1" customWidth="1"/>
    <col min="20" max="20" width="12.85546875" bestFit="1" customWidth="1"/>
    <col min="21" max="21" width="17" bestFit="1" customWidth="1"/>
    <col min="22" max="22" width="7.85546875" bestFit="1" customWidth="1"/>
    <col min="23" max="23" width="19.85546875" bestFit="1" customWidth="1"/>
    <col min="24" max="24" width="17" bestFit="1" customWidth="1"/>
    <col min="25" max="25" width="7.85546875" bestFit="1" customWidth="1"/>
    <col min="26" max="26" width="19.85546875" bestFit="1" customWidth="1"/>
    <col min="27" max="27" width="17" bestFit="1" customWidth="1"/>
    <col min="28" max="28" width="7.85546875" bestFit="1" customWidth="1"/>
    <col min="29" max="29" width="19.85546875" bestFit="1" customWidth="1"/>
    <col min="30" max="30" width="17" bestFit="1" customWidth="1"/>
    <col min="31" max="31" width="7.85546875" bestFit="1" customWidth="1"/>
    <col min="32" max="32" width="19.85546875" bestFit="1" customWidth="1"/>
    <col min="33" max="33" width="17" bestFit="1" customWidth="1"/>
    <col min="34" max="34" width="7.85546875" bestFit="1" customWidth="1"/>
    <col min="35" max="35" width="19.85546875" bestFit="1" customWidth="1"/>
    <col min="36" max="36" width="17" bestFit="1" customWidth="1"/>
    <col min="37" max="37" width="7.85546875" bestFit="1" customWidth="1"/>
    <col min="38" max="38" width="19.85546875" bestFit="1" customWidth="1"/>
    <col min="39" max="39" width="17" bestFit="1" customWidth="1"/>
    <col min="40" max="40" width="7.85546875" bestFit="1" customWidth="1"/>
    <col min="41" max="41" width="19.85546875" bestFit="1" customWidth="1"/>
    <col min="42" max="42" width="17" bestFit="1" customWidth="1"/>
    <col min="43" max="43" width="7.85546875" bestFit="1" customWidth="1"/>
    <col min="44" max="44" width="12.85546875" bestFit="1" customWidth="1"/>
  </cols>
  <sheetData>
    <row r="1" spans="1:17" s="2" customFormat="1" ht="45" customHeight="1" x14ac:dyDescent="0.25">
      <c r="A1" s="4"/>
      <c r="B1" s="8">
        <v>4</v>
      </c>
      <c r="C1" s="7" t="s">
        <v>83</v>
      </c>
    </row>
    <row r="2" spans="1:17" s="3" customFormat="1" ht="27.75" customHeight="1" x14ac:dyDescent="0.25">
      <c r="A2" s="5"/>
      <c r="B2" s="21" t="s">
        <v>1</v>
      </c>
    </row>
    <row r="3" spans="1:17" x14ac:dyDescent="0.25">
      <c r="F3" s="20"/>
      <c r="G3" s="20"/>
    </row>
    <row r="4" spans="1:17" s="9" customFormat="1" ht="36.75" customHeight="1" x14ac:dyDescent="0.25">
      <c r="B4" s="69" t="s">
        <v>84</v>
      </c>
      <c r="C4" s="69"/>
      <c r="D4" s="69"/>
      <c r="E4" s="69"/>
      <c r="G4" s="51" t="s">
        <v>112</v>
      </c>
      <c r="H4" s="49" t="s">
        <v>40</v>
      </c>
      <c r="I4" s="49" t="s">
        <v>46</v>
      </c>
      <c r="J4" s="49" t="s">
        <v>47</v>
      </c>
      <c r="K4" s="49" t="s">
        <v>43</v>
      </c>
      <c r="L4" s="56"/>
      <c r="N4" s="39" t="s">
        <v>89</v>
      </c>
      <c r="O4"/>
      <c r="P4"/>
      <c r="Q4"/>
    </row>
    <row r="5" spans="1:17" x14ac:dyDescent="0.25">
      <c r="G5" s="50" t="s">
        <v>91</v>
      </c>
      <c r="H5" s="48">
        <f>_xlfn.MAXIFS(Tabla2[Valor],Tabla2[Categoría],"Ingresos")</f>
        <v>3700000</v>
      </c>
      <c r="M5" s="19" t="s">
        <v>16</v>
      </c>
      <c r="N5" s="20" t="s">
        <v>23</v>
      </c>
      <c r="O5" s="20" t="s">
        <v>111</v>
      </c>
      <c r="Q5" s="20"/>
    </row>
    <row r="6" spans="1:17" x14ac:dyDescent="0.25">
      <c r="B6" s="30" t="s">
        <v>35</v>
      </c>
      <c r="C6" s="31" t="s">
        <v>36</v>
      </c>
      <c r="D6" s="31" t="s">
        <v>37</v>
      </c>
      <c r="E6" s="31" t="s">
        <v>38</v>
      </c>
      <c r="G6" s="50" t="s">
        <v>92</v>
      </c>
      <c r="H6" s="48">
        <f>_xlfn.MINIFS(Tabla2[Valor],Tabla2[Categoría],H4)</f>
        <v>168081</v>
      </c>
      <c r="M6" s="19" t="s">
        <v>30</v>
      </c>
      <c r="N6" s="20" t="s">
        <v>22</v>
      </c>
      <c r="O6" s="20" t="s">
        <v>21</v>
      </c>
      <c r="Q6" s="20"/>
    </row>
    <row r="7" spans="1:17" x14ac:dyDescent="0.25">
      <c r="B7" s="45">
        <v>44566</v>
      </c>
      <c r="C7" t="s">
        <v>40</v>
      </c>
      <c r="D7" t="s">
        <v>41</v>
      </c>
      <c r="E7" s="46">
        <v>3700000</v>
      </c>
      <c r="G7" s="50" t="s">
        <v>90</v>
      </c>
      <c r="H7" s="48">
        <f>AVERAGEIFS(Tabla2[Valor],Tabla2[Categoría],H4)</f>
        <v>1956836.7916666667</v>
      </c>
      <c r="M7" s="19" t="s">
        <v>32</v>
      </c>
      <c r="N7" s="20" t="s">
        <v>114</v>
      </c>
      <c r="O7" s="20" t="s">
        <v>113</v>
      </c>
      <c r="Q7" s="20"/>
    </row>
    <row r="8" spans="1:17" x14ac:dyDescent="0.25">
      <c r="B8" s="45">
        <v>44586</v>
      </c>
      <c r="C8" t="s">
        <v>46</v>
      </c>
      <c r="D8" t="s">
        <v>49</v>
      </c>
      <c r="E8" s="46">
        <v>650000</v>
      </c>
      <c r="G8" s="50" t="s">
        <v>94</v>
      </c>
      <c r="H8" s="47" cm="1">
        <f t="array" ref="H8">MEDIAN(IF(Tabla2[Categoría]=H4,Tabla2[Valor]))</f>
        <v>1982429.5</v>
      </c>
      <c r="M8" s="19" t="s">
        <v>33</v>
      </c>
      <c r="N8" s="20" t="s">
        <v>114</v>
      </c>
      <c r="O8" s="20" t="s">
        <v>20</v>
      </c>
      <c r="Q8" s="20"/>
    </row>
    <row r="9" spans="1:17" x14ac:dyDescent="0.25">
      <c r="B9" s="45">
        <v>44617</v>
      </c>
      <c r="C9" t="s">
        <v>46</v>
      </c>
      <c r="D9" t="s">
        <v>49</v>
      </c>
      <c r="E9" s="46">
        <v>650000</v>
      </c>
      <c r="G9" s="50" t="s">
        <v>93</v>
      </c>
      <c r="H9" s="47">
        <f>+H5-H6</f>
        <v>3531919</v>
      </c>
      <c r="M9" s="19"/>
      <c r="N9" s="20"/>
      <c r="O9" s="20"/>
      <c r="P9" s="20"/>
      <c r="Q9" s="20"/>
    </row>
    <row r="10" spans="1:17" x14ac:dyDescent="0.25">
      <c r="B10" s="45">
        <v>44645</v>
      </c>
      <c r="C10" t="s">
        <v>46</v>
      </c>
      <c r="D10" t="s">
        <v>49</v>
      </c>
      <c r="E10" s="46">
        <v>650000</v>
      </c>
      <c r="Q10" s="20"/>
    </row>
    <row r="11" spans="1:17" x14ac:dyDescent="0.25">
      <c r="B11" s="45">
        <v>44676</v>
      </c>
      <c r="C11" t="s">
        <v>46</v>
      </c>
      <c r="D11" t="s">
        <v>49</v>
      </c>
      <c r="E11" s="46">
        <v>650000</v>
      </c>
      <c r="G11" s="25" t="s">
        <v>115</v>
      </c>
    </row>
    <row r="12" spans="1:17" x14ac:dyDescent="0.25">
      <c r="B12" s="45">
        <v>44573</v>
      </c>
      <c r="C12" t="s">
        <v>40</v>
      </c>
      <c r="D12" t="s">
        <v>42</v>
      </c>
      <c r="E12" s="46">
        <v>230971</v>
      </c>
      <c r="J12" s="58"/>
      <c r="N12" s="20"/>
      <c r="P12" s="20"/>
    </row>
    <row r="13" spans="1:17" x14ac:dyDescent="0.25">
      <c r="B13" s="45">
        <v>44706</v>
      </c>
      <c r="C13" t="s">
        <v>46</v>
      </c>
      <c r="D13" t="s">
        <v>49</v>
      </c>
      <c r="E13" s="46">
        <v>650000</v>
      </c>
      <c r="G13" s="61" t="s">
        <v>118</v>
      </c>
      <c r="H13" s="57" t="s">
        <v>116</v>
      </c>
      <c r="I13" s="57" t="s">
        <v>117</v>
      </c>
    </row>
    <row r="14" spans="1:17" x14ac:dyDescent="0.25">
      <c r="B14" s="45">
        <v>44737</v>
      </c>
      <c r="C14" t="s">
        <v>46</v>
      </c>
      <c r="D14" t="s">
        <v>49</v>
      </c>
      <c r="E14" s="46">
        <v>650000</v>
      </c>
      <c r="G14" s="50" t="s">
        <v>47</v>
      </c>
      <c r="H14" s="59">
        <f>SUMIF(Tabla2[Categoría],G14,Tabla2[Valor])</f>
        <v>2324943</v>
      </c>
      <c r="I14" s="60">
        <f>H14/(SUM($H$14:$H$16))</f>
        <v>7.3540182107035751E-2</v>
      </c>
    </row>
    <row r="15" spans="1:17" x14ac:dyDescent="0.25">
      <c r="B15" s="45">
        <v>44767</v>
      </c>
      <c r="C15" t="s">
        <v>46</v>
      </c>
      <c r="D15" t="s">
        <v>49</v>
      </c>
      <c r="E15" s="46">
        <v>650000</v>
      </c>
      <c r="G15" s="50" t="s">
        <v>46</v>
      </c>
      <c r="H15" s="59">
        <f>SUMIF(Tabla2[Categoría],G15,Tabla2[Valor])</f>
        <v>18111011</v>
      </c>
      <c r="I15" s="60">
        <f t="shared" ref="I15:I16" si="0">H15/(SUM($H$14:$H$16))</f>
        <v>0.57286868842914762</v>
      </c>
    </row>
    <row r="16" spans="1:17" x14ac:dyDescent="0.25">
      <c r="B16" s="45">
        <v>44798</v>
      </c>
      <c r="C16" t="s">
        <v>46</v>
      </c>
      <c r="D16" t="s">
        <v>49</v>
      </c>
      <c r="E16" s="46">
        <v>650000</v>
      </c>
      <c r="G16" s="50" t="s">
        <v>43</v>
      </c>
      <c r="H16" s="59">
        <f>SUMIF(Tabla2[Categoría],G16,Tabla2[Valor])</f>
        <v>11178640</v>
      </c>
      <c r="I16" s="60">
        <f t="shared" si="0"/>
        <v>0.3535911294638166</v>
      </c>
    </row>
    <row r="17" spans="2:20" x14ac:dyDescent="0.25">
      <c r="B17" s="45">
        <v>44829</v>
      </c>
      <c r="C17" t="s">
        <v>46</v>
      </c>
      <c r="D17" t="s">
        <v>49</v>
      </c>
      <c r="E17" s="46">
        <v>650000</v>
      </c>
    </row>
    <row r="18" spans="2:20" x14ac:dyDescent="0.25">
      <c r="B18" s="45">
        <v>44859</v>
      </c>
      <c r="C18" t="s">
        <v>46</v>
      </c>
      <c r="D18" t="s">
        <v>49</v>
      </c>
      <c r="E18" s="46">
        <v>650000</v>
      </c>
      <c r="G18" s="25" t="s">
        <v>119</v>
      </c>
    </row>
    <row r="19" spans="2:20" x14ac:dyDescent="0.25">
      <c r="B19" s="45">
        <v>44890</v>
      </c>
      <c r="C19" t="s">
        <v>46</v>
      </c>
      <c r="D19" t="s">
        <v>49</v>
      </c>
      <c r="E19" s="46">
        <v>650000</v>
      </c>
      <c r="M19" s="19"/>
      <c r="N19" s="20"/>
      <c r="O19" s="20"/>
    </row>
    <row r="20" spans="2:20" x14ac:dyDescent="0.25">
      <c r="B20" s="45">
        <v>44597</v>
      </c>
      <c r="C20" t="s">
        <v>40</v>
      </c>
      <c r="D20" t="s">
        <v>41</v>
      </c>
      <c r="E20" s="46">
        <v>3700000</v>
      </c>
      <c r="G20" s="52" t="s">
        <v>96</v>
      </c>
      <c r="H20" t="s">
        <v>110</v>
      </c>
      <c r="I20" t="s">
        <v>130</v>
      </c>
    </row>
    <row r="21" spans="2:20" x14ac:dyDescent="0.25">
      <c r="B21" s="45">
        <v>44920</v>
      </c>
      <c r="C21" t="s">
        <v>46</v>
      </c>
      <c r="D21" t="s">
        <v>49</v>
      </c>
      <c r="E21" s="46">
        <v>650000</v>
      </c>
      <c r="G21" s="53" t="s">
        <v>47</v>
      </c>
      <c r="H21" s="54">
        <v>7.3540182107035751E-2</v>
      </c>
      <c r="I21" s="68">
        <v>2324943</v>
      </c>
    </row>
    <row r="22" spans="2:20" x14ac:dyDescent="0.25">
      <c r="B22" s="45">
        <v>44567</v>
      </c>
      <c r="C22" t="s">
        <v>43</v>
      </c>
      <c r="D22" t="s">
        <v>57</v>
      </c>
      <c r="E22" s="46">
        <v>430000</v>
      </c>
      <c r="G22" s="53" t="s">
        <v>46</v>
      </c>
      <c r="H22" s="54">
        <v>0.57286868842914762</v>
      </c>
      <c r="I22" s="68">
        <v>18111011</v>
      </c>
    </row>
    <row r="23" spans="2:20" x14ac:dyDescent="0.25">
      <c r="B23" s="45">
        <v>44576</v>
      </c>
      <c r="C23" t="s">
        <v>43</v>
      </c>
      <c r="D23" t="s">
        <v>55</v>
      </c>
      <c r="E23" s="46">
        <v>430000</v>
      </c>
      <c r="G23" s="53" t="s">
        <v>43</v>
      </c>
      <c r="H23" s="54">
        <v>0.3535911294638166</v>
      </c>
      <c r="I23" s="68">
        <v>11178640</v>
      </c>
    </row>
    <row r="24" spans="2:20" x14ac:dyDescent="0.25">
      <c r="B24" s="45">
        <v>44598</v>
      </c>
      <c r="C24" t="s">
        <v>43</v>
      </c>
      <c r="D24" t="s">
        <v>57</v>
      </c>
      <c r="E24" s="46">
        <v>430000</v>
      </c>
      <c r="G24" s="53" t="s">
        <v>97</v>
      </c>
      <c r="H24" s="62">
        <v>1</v>
      </c>
      <c r="I24" s="68">
        <v>31614594</v>
      </c>
    </row>
    <row r="25" spans="2:20" x14ac:dyDescent="0.25">
      <c r="B25" s="45">
        <v>44604</v>
      </c>
      <c r="C25" t="s">
        <v>40</v>
      </c>
      <c r="D25" t="s">
        <v>42</v>
      </c>
      <c r="E25" s="47">
        <v>226414</v>
      </c>
    </row>
    <row r="26" spans="2:20" x14ac:dyDescent="0.25">
      <c r="B26" s="45">
        <v>44607</v>
      </c>
      <c r="C26" t="s">
        <v>43</v>
      </c>
      <c r="D26" t="s">
        <v>55</v>
      </c>
      <c r="E26" s="46">
        <v>430000</v>
      </c>
      <c r="G26" s="52" t="s">
        <v>110</v>
      </c>
      <c r="H26" s="52" t="s">
        <v>120</v>
      </c>
    </row>
    <row r="27" spans="2:20" x14ac:dyDescent="0.25">
      <c r="B27" s="45">
        <v>44626</v>
      </c>
      <c r="C27" t="s">
        <v>43</v>
      </c>
      <c r="D27" t="s">
        <v>57</v>
      </c>
      <c r="E27" s="46">
        <v>430000</v>
      </c>
      <c r="G27" s="52" t="s">
        <v>121</v>
      </c>
      <c r="H27" s="55" t="s">
        <v>98</v>
      </c>
      <c r="I27" s="55" t="s">
        <v>99</v>
      </c>
      <c r="J27" s="55" t="s">
        <v>100</v>
      </c>
      <c r="K27" s="55" t="s">
        <v>101</v>
      </c>
      <c r="L27" s="55" t="s">
        <v>102</v>
      </c>
      <c r="M27" s="55" t="s">
        <v>103</v>
      </c>
      <c r="N27" s="55" t="s">
        <v>104</v>
      </c>
      <c r="O27" s="55" t="s">
        <v>105</v>
      </c>
      <c r="P27" s="55" t="s">
        <v>106</v>
      </c>
      <c r="Q27" s="55" t="s">
        <v>107</v>
      </c>
      <c r="R27" s="55" t="s">
        <v>108</v>
      </c>
      <c r="S27" s="55" t="s">
        <v>109</v>
      </c>
      <c r="T27" s="55" t="s">
        <v>97</v>
      </c>
    </row>
    <row r="28" spans="2:20" x14ac:dyDescent="0.25">
      <c r="B28" s="45">
        <v>44635</v>
      </c>
      <c r="C28" t="s">
        <v>43</v>
      </c>
      <c r="D28" t="s">
        <v>55</v>
      </c>
      <c r="E28" s="46">
        <v>430000</v>
      </c>
      <c r="G28" s="53" t="s">
        <v>47</v>
      </c>
      <c r="H28" s="54">
        <v>5.1868446128310215E-2</v>
      </c>
      <c r="I28" s="54">
        <v>4.6958740961293065E-2</v>
      </c>
      <c r="J28" s="54">
        <v>4.4186254020096447E-2</v>
      </c>
      <c r="K28" s="54">
        <v>7.4472464748875117E-2</v>
      </c>
      <c r="L28" s="54">
        <v>0.12867962967349847</v>
      </c>
      <c r="M28" s="54">
        <v>6.2196281027877713E-2</v>
      </c>
      <c r="N28" s="54">
        <v>4.5887513609263623E-2</v>
      </c>
      <c r="O28" s="54">
        <v>4.7103606492263667E-2</v>
      </c>
      <c r="P28" s="54">
        <v>0.11829039557593872</v>
      </c>
      <c r="Q28" s="54">
        <v>7.534828602491675E-2</v>
      </c>
      <c r="R28" s="54">
        <v>3.9975914738173135E-2</v>
      </c>
      <c r="S28" s="54">
        <v>0.13106588163711916</v>
      </c>
      <c r="T28" s="54">
        <v>7.3540182107035751E-2</v>
      </c>
    </row>
    <row r="29" spans="2:20" x14ac:dyDescent="0.25">
      <c r="B29" s="45">
        <v>44657</v>
      </c>
      <c r="C29" t="s">
        <v>43</v>
      </c>
      <c r="D29" t="s">
        <v>57</v>
      </c>
      <c r="E29" s="46">
        <v>430000</v>
      </c>
      <c r="G29" s="53" t="s">
        <v>46</v>
      </c>
      <c r="H29" s="54">
        <v>0.60681920027609448</v>
      </c>
      <c r="I29" s="54">
        <v>0.57752050655060572</v>
      </c>
      <c r="J29" s="54">
        <v>0.5808857634933321</v>
      </c>
      <c r="K29" s="54">
        <v>0.57976252034563325</v>
      </c>
      <c r="L29" s="54">
        <v>0.53347532484686377</v>
      </c>
      <c r="M29" s="54">
        <v>0.56521379133406024</v>
      </c>
      <c r="N29" s="54">
        <v>0.59819528127918387</v>
      </c>
      <c r="O29" s="54">
        <v>0.58319721079680842</v>
      </c>
      <c r="P29" s="54">
        <v>0.54713633998475297</v>
      </c>
      <c r="Q29" s="54">
        <v>0.57666250031604904</v>
      </c>
      <c r="R29" s="54">
        <v>0.60026373361700425</v>
      </c>
      <c r="S29" s="54">
        <v>0.53485801289940338</v>
      </c>
      <c r="T29" s="54">
        <v>0.57286868842914762</v>
      </c>
    </row>
    <row r="30" spans="2:20" ht="14.25" customHeight="1" x14ac:dyDescent="0.25">
      <c r="B30" s="45">
        <v>44666</v>
      </c>
      <c r="C30" t="s">
        <v>43</v>
      </c>
      <c r="D30" t="s">
        <v>55</v>
      </c>
      <c r="E30" s="46">
        <v>430000</v>
      </c>
      <c r="G30" s="53" t="s">
        <v>43</v>
      </c>
      <c r="H30" s="54">
        <v>0.34131235359559525</v>
      </c>
      <c r="I30" s="54">
        <v>0.37552075248810124</v>
      </c>
      <c r="J30" s="54">
        <v>0.3749279824865715</v>
      </c>
      <c r="K30" s="54">
        <v>0.34576501490549161</v>
      </c>
      <c r="L30" s="54">
        <v>0.33784504547963773</v>
      </c>
      <c r="M30" s="54">
        <v>0.37258992763806204</v>
      </c>
      <c r="N30" s="54">
        <v>0.3559172051115525</v>
      </c>
      <c r="O30" s="54">
        <v>0.36969918271092794</v>
      </c>
      <c r="P30" s="54">
        <v>0.33457326443930829</v>
      </c>
      <c r="Q30" s="54">
        <v>0.34798921365903424</v>
      </c>
      <c r="R30" s="54">
        <v>0.35976035164482267</v>
      </c>
      <c r="S30" s="54">
        <v>0.33407610546347749</v>
      </c>
      <c r="T30" s="54">
        <v>0.3535911294638166</v>
      </c>
    </row>
    <row r="31" spans="2:20" ht="14.25" customHeight="1" x14ac:dyDescent="0.25">
      <c r="B31" s="45">
        <v>44687</v>
      </c>
      <c r="C31" t="s">
        <v>43</v>
      </c>
      <c r="D31" t="s">
        <v>57</v>
      </c>
      <c r="E31" s="46">
        <v>430000</v>
      </c>
    </row>
    <row r="32" spans="2:20" ht="14.25" customHeight="1" x14ac:dyDescent="0.25">
      <c r="B32" s="45">
        <v>44625</v>
      </c>
      <c r="C32" t="s">
        <v>40</v>
      </c>
      <c r="D32" t="s">
        <v>41</v>
      </c>
      <c r="E32" s="46">
        <v>3700000</v>
      </c>
    </row>
    <row r="33" spans="2:5" ht="14.25" customHeight="1" x14ac:dyDescent="0.25">
      <c r="B33" s="45">
        <v>44696</v>
      </c>
      <c r="C33" t="s">
        <v>43</v>
      </c>
      <c r="D33" t="s">
        <v>55</v>
      </c>
      <c r="E33" s="46">
        <v>430000</v>
      </c>
    </row>
    <row r="34" spans="2:5" ht="14.25" customHeight="1" x14ac:dyDescent="0.25">
      <c r="B34" s="45">
        <v>44718</v>
      </c>
      <c r="C34" t="s">
        <v>43</v>
      </c>
      <c r="D34" t="s">
        <v>57</v>
      </c>
      <c r="E34" s="46">
        <v>430000</v>
      </c>
    </row>
    <row r="35" spans="2:5" x14ac:dyDescent="0.25">
      <c r="B35" s="45">
        <v>44727</v>
      </c>
      <c r="C35" t="s">
        <v>43</v>
      </c>
      <c r="D35" t="s">
        <v>55</v>
      </c>
      <c r="E35" s="46">
        <v>430000</v>
      </c>
    </row>
    <row r="36" spans="2:5" x14ac:dyDescent="0.25">
      <c r="B36" s="45">
        <v>44748</v>
      </c>
      <c r="C36" t="s">
        <v>43</v>
      </c>
      <c r="D36" t="s">
        <v>57</v>
      </c>
      <c r="E36" s="46">
        <v>430000</v>
      </c>
    </row>
    <row r="37" spans="2:5" x14ac:dyDescent="0.25">
      <c r="B37" s="45">
        <v>44632</v>
      </c>
      <c r="C37" t="s">
        <v>40</v>
      </c>
      <c r="D37" t="s">
        <v>42</v>
      </c>
      <c r="E37" s="46">
        <v>237378</v>
      </c>
    </row>
    <row r="38" spans="2:5" x14ac:dyDescent="0.25">
      <c r="B38" s="45">
        <v>44757</v>
      </c>
      <c r="C38" t="s">
        <v>43</v>
      </c>
      <c r="D38" t="s">
        <v>55</v>
      </c>
      <c r="E38" s="46">
        <v>430000</v>
      </c>
    </row>
    <row r="39" spans="2:5" x14ac:dyDescent="0.25">
      <c r="B39" s="45">
        <v>44779</v>
      </c>
      <c r="C39" t="s">
        <v>43</v>
      </c>
      <c r="D39" t="s">
        <v>57</v>
      </c>
      <c r="E39" s="46">
        <v>430000</v>
      </c>
    </row>
    <row r="40" spans="2:5" x14ac:dyDescent="0.25">
      <c r="B40" s="45">
        <v>44788</v>
      </c>
      <c r="C40" t="s">
        <v>43</v>
      </c>
      <c r="D40" t="s">
        <v>55</v>
      </c>
      <c r="E40" s="46">
        <v>430000</v>
      </c>
    </row>
    <row r="41" spans="2:5" x14ac:dyDescent="0.25">
      <c r="B41" s="45">
        <v>44810</v>
      </c>
      <c r="C41" t="s">
        <v>43</v>
      </c>
      <c r="D41" t="s">
        <v>57</v>
      </c>
      <c r="E41" s="46">
        <v>430000</v>
      </c>
    </row>
    <row r="42" spans="2:5" x14ac:dyDescent="0.25">
      <c r="B42" s="45">
        <v>44819</v>
      </c>
      <c r="C42" t="s">
        <v>43</v>
      </c>
      <c r="D42" t="s">
        <v>55</v>
      </c>
      <c r="E42" s="46">
        <v>430000</v>
      </c>
    </row>
    <row r="43" spans="2:5" x14ac:dyDescent="0.25">
      <c r="B43" s="45">
        <v>44840</v>
      </c>
      <c r="C43" t="s">
        <v>43</v>
      </c>
      <c r="D43" t="s">
        <v>57</v>
      </c>
      <c r="E43" s="46">
        <v>430000</v>
      </c>
    </row>
    <row r="44" spans="2:5" x14ac:dyDescent="0.25">
      <c r="B44" s="45">
        <v>44849</v>
      </c>
      <c r="C44" t="s">
        <v>43</v>
      </c>
      <c r="D44" t="s">
        <v>55</v>
      </c>
      <c r="E44" s="46">
        <v>430000</v>
      </c>
    </row>
    <row r="45" spans="2:5" x14ac:dyDescent="0.25">
      <c r="B45" s="45">
        <v>44656</v>
      </c>
      <c r="C45" t="s">
        <v>40</v>
      </c>
      <c r="D45" t="s">
        <v>41</v>
      </c>
      <c r="E45" s="46">
        <v>3700000</v>
      </c>
    </row>
    <row r="46" spans="2:5" x14ac:dyDescent="0.25">
      <c r="B46" s="45">
        <v>44871</v>
      </c>
      <c r="C46" t="s">
        <v>43</v>
      </c>
      <c r="D46" t="s">
        <v>57</v>
      </c>
      <c r="E46" s="46">
        <v>430000</v>
      </c>
    </row>
    <row r="47" spans="2:5" x14ac:dyDescent="0.25">
      <c r="B47" s="45">
        <v>44880</v>
      </c>
      <c r="C47" t="s">
        <v>43</v>
      </c>
      <c r="D47" t="s">
        <v>55</v>
      </c>
      <c r="E47" s="46">
        <v>430000</v>
      </c>
    </row>
    <row r="48" spans="2:5" x14ac:dyDescent="0.25">
      <c r="B48" s="45">
        <v>44901</v>
      </c>
      <c r="C48" t="s">
        <v>43</v>
      </c>
      <c r="D48" t="s">
        <v>57</v>
      </c>
      <c r="E48" s="46">
        <v>430000</v>
      </c>
    </row>
    <row r="49" spans="2:5" x14ac:dyDescent="0.25">
      <c r="B49" s="45">
        <v>44910</v>
      </c>
      <c r="C49" t="s">
        <v>43</v>
      </c>
      <c r="D49" t="s">
        <v>55</v>
      </c>
      <c r="E49" s="46">
        <v>430000</v>
      </c>
    </row>
    <row r="50" spans="2:5" x14ac:dyDescent="0.25">
      <c r="B50" s="45">
        <v>44663</v>
      </c>
      <c r="C50" t="s">
        <v>40</v>
      </c>
      <c r="D50" t="s">
        <v>42</v>
      </c>
      <c r="E50" s="46">
        <v>173157</v>
      </c>
    </row>
    <row r="51" spans="2:5" x14ac:dyDescent="0.25">
      <c r="B51" s="45">
        <v>44853</v>
      </c>
      <c r="C51" t="s">
        <v>46</v>
      </c>
      <c r="D51" t="s">
        <v>48</v>
      </c>
      <c r="E51" s="46">
        <v>394656</v>
      </c>
    </row>
    <row r="52" spans="2:5" x14ac:dyDescent="0.25">
      <c r="B52" s="45">
        <v>44884</v>
      </c>
      <c r="C52" t="s">
        <v>46</v>
      </c>
      <c r="D52" t="s">
        <v>48</v>
      </c>
      <c r="E52" s="46">
        <v>392684</v>
      </c>
    </row>
    <row r="53" spans="2:5" x14ac:dyDescent="0.25">
      <c r="B53" s="45">
        <v>44580</v>
      </c>
      <c r="C53" t="s">
        <v>46</v>
      </c>
      <c r="D53" t="s">
        <v>48</v>
      </c>
      <c r="E53" s="46">
        <v>386903</v>
      </c>
    </row>
    <row r="54" spans="2:5" x14ac:dyDescent="0.25">
      <c r="B54" s="45">
        <v>44914</v>
      </c>
      <c r="C54" t="s">
        <v>46</v>
      </c>
      <c r="D54" t="s">
        <v>48</v>
      </c>
      <c r="E54" s="46">
        <v>378861</v>
      </c>
    </row>
    <row r="55" spans="2:5" x14ac:dyDescent="0.25">
      <c r="B55" s="45">
        <v>44700</v>
      </c>
      <c r="C55" t="s">
        <v>46</v>
      </c>
      <c r="D55" t="s">
        <v>48</v>
      </c>
      <c r="E55" s="46">
        <v>355062</v>
      </c>
    </row>
    <row r="56" spans="2:5" x14ac:dyDescent="0.25">
      <c r="B56" s="45">
        <v>44761</v>
      </c>
      <c r="C56" t="s">
        <v>46</v>
      </c>
      <c r="D56" t="s">
        <v>48</v>
      </c>
      <c r="E56" s="46">
        <v>354397</v>
      </c>
    </row>
    <row r="57" spans="2:5" x14ac:dyDescent="0.25">
      <c r="B57" s="45">
        <v>44611</v>
      </c>
      <c r="C57" t="s">
        <v>46</v>
      </c>
      <c r="D57" t="s">
        <v>48</v>
      </c>
      <c r="E57" s="46">
        <v>351206</v>
      </c>
    </row>
    <row r="58" spans="2:5" x14ac:dyDescent="0.25">
      <c r="B58" s="45">
        <v>44686</v>
      </c>
      <c r="C58" t="s">
        <v>40</v>
      </c>
      <c r="D58" t="s">
        <v>41</v>
      </c>
      <c r="E58" s="46">
        <v>3700000</v>
      </c>
    </row>
    <row r="59" spans="2:5" x14ac:dyDescent="0.25">
      <c r="B59" s="45">
        <v>44823</v>
      </c>
      <c r="C59" t="s">
        <v>46</v>
      </c>
      <c r="D59" t="s">
        <v>48</v>
      </c>
      <c r="E59" s="46">
        <v>335124</v>
      </c>
    </row>
    <row r="60" spans="2:5" x14ac:dyDescent="0.25">
      <c r="B60" s="45">
        <v>44792</v>
      </c>
      <c r="C60" t="s">
        <v>46</v>
      </c>
      <c r="D60" t="s">
        <v>48</v>
      </c>
      <c r="E60" s="46">
        <v>330984</v>
      </c>
    </row>
    <row r="61" spans="2:5" x14ac:dyDescent="0.25">
      <c r="B61" s="45">
        <v>44731</v>
      </c>
      <c r="C61" t="s">
        <v>46</v>
      </c>
      <c r="D61" t="s">
        <v>48</v>
      </c>
      <c r="E61" s="46">
        <v>319166</v>
      </c>
    </row>
    <row r="62" spans="2:5" x14ac:dyDescent="0.25">
      <c r="B62" s="45">
        <v>44670</v>
      </c>
      <c r="C62" t="s">
        <v>46</v>
      </c>
      <c r="D62" t="s">
        <v>48</v>
      </c>
      <c r="E62" s="46">
        <v>315729</v>
      </c>
    </row>
    <row r="63" spans="2:5" x14ac:dyDescent="0.25">
      <c r="B63" s="45">
        <v>44639</v>
      </c>
      <c r="C63" t="s">
        <v>46</v>
      </c>
      <c r="D63" t="s">
        <v>48</v>
      </c>
      <c r="E63" s="46">
        <v>313459</v>
      </c>
    </row>
    <row r="64" spans="2:5" x14ac:dyDescent="0.25">
      <c r="B64" s="45">
        <v>44693</v>
      </c>
      <c r="C64" t="s">
        <v>40</v>
      </c>
      <c r="D64" t="s">
        <v>42</v>
      </c>
      <c r="E64" s="46">
        <v>226394</v>
      </c>
    </row>
    <row r="65" spans="2:5" x14ac:dyDescent="0.25">
      <c r="B65" s="45">
        <v>44815</v>
      </c>
      <c r="C65" t="s">
        <v>46</v>
      </c>
      <c r="D65" t="s">
        <v>58</v>
      </c>
      <c r="E65" s="46">
        <v>226398</v>
      </c>
    </row>
    <row r="66" spans="2:5" x14ac:dyDescent="0.25">
      <c r="B66" s="45">
        <v>44784</v>
      </c>
      <c r="C66" t="s">
        <v>46</v>
      </c>
      <c r="D66" t="s">
        <v>58</v>
      </c>
      <c r="E66" s="46">
        <v>214717</v>
      </c>
    </row>
    <row r="67" spans="2:5" x14ac:dyDescent="0.25">
      <c r="B67" s="45">
        <v>44876</v>
      </c>
      <c r="C67" t="s">
        <v>46</v>
      </c>
      <c r="D67" t="s">
        <v>58</v>
      </c>
      <c r="E67" s="46">
        <v>207165</v>
      </c>
    </row>
    <row r="68" spans="2:5" x14ac:dyDescent="0.25">
      <c r="B68" s="45">
        <v>44753</v>
      </c>
      <c r="C68" t="s">
        <v>46</v>
      </c>
      <c r="D68" t="s">
        <v>58</v>
      </c>
      <c r="E68" s="46">
        <v>205939</v>
      </c>
    </row>
    <row r="69" spans="2:5" x14ac:dyDescent="0.25">
      <c r="B69" s="45">
        <v>44845</v>
      </c>
      <c r="C69" t="s">
        <v>46</v>
      </c>
      <c r="D69" t="s">
        <v>58</v>
      </c>
      <c r="E69" s="46">
        <v>203712</v>
      </c>
    </row>
    <row r="70" spans="2:5" x14ac:dyDescent="0.25">
      <c r="B70" s="45">
        <v>44631</v>
      </c>
      <c r="C70" t="s">
        <v>46</v>
      </c>
      <c r="D70" t="s">
        <v>58</v>
      </c>
      <c r="E70" s="46">
        <v>203037</v>
      </c>
    </row>
    <row r="71" spans="2:5" x14ac:dyDescent="0.25">
      <c r="B71" s="45">
        <v>44603</v>
      </c>
      <c r="C71" t="s">
        <v>46</v>
      </c>
      <c r="D71" t="s">
        <v>58</v>
      </c>
      <c r="E71" s="46">
        <v>202892</v>
      </c>
    </row>
    <row r="72" spans="2:5" x14ac:dyDescent="0.25">
      <c r="B72" s="45">
        <v>44717</v>
      </c>
      <c r="C72" t="s">
        <v>40</v>
      </c>
      <c r="D72" t="s">
        <v>41</v>
      </c>
      <c r="E72" s="46">
        <v>3700000</v>
      </c>
    </row>
    <row r="73" spans="2:5" x14ac:dyDescent="0.25">
      <c r="B73" s="45">
        <v>44692</v>
      </c>
      <c r="C73" t="s">
        <v>46</v>
      </c>
      <c r="D73" t="s">
        <v>58</v>
      </c>
      <c r="E73" s="46">
        <v>200568</v>
      </c>
    </row>
    <row r="74" spans="2:5" x14ac:dyDescent="0.25">
      <c r="B74" s="45">
        <v>44572</v>
      </c>
      <c r="C74" t="s">
        <v>46</v>
      </c>
      <c r="D74" t="s">
        <v>58</v>
      </c>
      <c r="E74" s="46">
        <v>200335</v>
      </c>
    </row>
    <row r="75" spans="2:5" x14ac:dyDescent="0.25">
      <c r="B75" s="45">
        <v>44812</v>
      </c>
      <c r="C75" t="s">
        <v>47</v>
      </c>
      <c r="D75" t="s">
        <v>54</v>
      </c>
      <c r="E75" s="46">
        <v>199735</v>
      </c>
    </row>
    <row r="76" spans="2:5" x14ac:dyDescent="0.25">
      <c r="B76" s="45">
        <v>44723</v>
      </c>
      <c r="C76" t="s">
        <v>46</v>
      </c>
      <c r="D76" t="s">
        <v>58</v>
      </c>
      <c r="E76" s="46">
        <v>198863</v>
      </c>
    </row>
    <row r="77" spans="2:5" x14ac:dyDescent="0.25">
      <c r="B77" s="45">
        <v>44724</v>
      </c>
      <c r="C77" t="s">
        <v>40</v>
      </c>
      <c r="D77" t="s">
        <v>42</v>
      </c>
      <c r="E77" s="46">
        <v>186323</v>
      </c>
    </row>
    <row r="78" spans="2:5" x14ac:dyDescent="0.25">
      <c r="B78" s="45">
        <v>44630</v>
      </c>
      <c r="C78" t="s">
        <v>46</v>
      </c>
      <c r="D78" t="s">
        <v>50</v>
      </c>
      <c r="E78" s="46">
        <v>198565</v>
      </c>
    </row>
    <row r="79" spans="2:5" x14ac:dyDescent="0.25">
      <c r="B79" s="45">
        <v>44906</v>
      </c>
      <c r="C79" t="s">
        <v>46</v>
      </c>
      <c r="D79" t="s">
        <v>58</v>
      </c>
      <c r="E79" s="46">
        <v>197137</v>
      </c>
    </row>
    <row r="80" spans="2:5" x14ac:dyDescent="0.25">
      <c r="B80" s="45">
        <v>44814</v>
      </c>
      <c r="C80" t="s">
        <v>46</v>
      </c>
      <c r="D80" t="s">
        <v>50</v>
      </c>
      <c r="E80" s="46">
        <v>195848</v>
      </c>
    </row>
    <row r="81" spans="2:5" x14ac:dyDescent="0.25">
      <c r="B81" s="45">
        <v>44662</v>
      </c>
      <c r="C81" t="s">
        <v>46</v>
      </c>
      <c r="D81" t="s">
        <v>58</v>
      </c>
      <c r="E81" s="46">
        <v>195079</v>
      </c>
    </row>
    <row r="82" spans="2:5" x14ac:dyDescent="0.25">
      <c r="B82" s="45">
        <v>44602</v>
      </c>
      <c r="C82" t="s">
        <v>46</v>
      </c>
      <c r="D82" t="s">
        <v>50</v>
      </c>
      <c r="E82" s="46">
        <v>193329</v>
      </c>
    </row>
    <row r="83" spans="2:5" x14ac:dyDescent="0.25">
      <c r="B83" s="45">
        <v>44783</v>
      </c>
      <c r="C83" t="s">
        <v>46</v>
      </c>
      <c r="D83" t="s">
        <v>50</v>
      </c>
      <c r="E83" s="46">
        <v>188499</v>
      </c>
    </row>
    <row r="84" spans="2:5" x14ac:dyDescent="0.25">
      <c r="B84" s="45">
        <v>44722</v>
      </c>
      <c r="C84" t="s">
        <v>46</v>
      </c>
      <c r="D84" t="s">
        <v>50</v>
      </c>
      <c r="E84" s="46">
        <v>183215</v>
      </c>
    </row>
    <row r="85" spans="2:5" x14ac:dyDescent="0.25">
      <c r="B85" s="45">
        <v>44747</v>
      </c>
      <c r="C85" t="s">
        <v>40</v>
      </c>
      <c r="D85" t="s">
        <v>41</v>
      </c>
      <c r="E85" s="46">
        <v>3700000</v>
      </c>
    </row>
    <row r="86" spans="2:5" x14ac:dyDescent="0.25">
      <c r="B86" s="45">
        <v>44661</v>
      </c>
      <c r="C86" t="s">
        <v>46</v>
      </c>
      <c r="D86" t="s">
        <v>50</v>
      </c>
      <c r="E86" s="46">
        <v>181587</v>
      </c>
    </row>
    <row r="87" spans="2:5" x14ac:dyDescent="0.25">
      <c r="B87" s="45">
        <v>44571</v>
      </c>
      <c r="C87" t="s">
        <v>46</v>
      </c>
      <c r="D87" t="s">
        <v>50</v>
      </c>
      <c r="E87" s="46">
        <v>179112</v>
      </c>
    </row>
    <row r="88" spans="2:5" x14ac:dyDescent="0.25">
      <c r="B88" s="45">
        <v>44903</v>
      </c>
      <c r="C88" t="s">
        <v>47</v>
      </c>
      <c r="D88" t="s">
        <v>54</v>
      </c>
      <c r="E88" s="46">
        <v>176759</v>
      </c>
    </row>
    <row r="89" spans="2:5" x14ac:dyDescent="0.25">
      <c r="B89" s="45">
        <v>44752</v>
      </c>
      <c r="C89" t="s">
        <v>46</v>
      </c>
      <c r="D89" t="s">
        <v>50</v>
      </c>
      <c r="E89" s="46">
        <v>163187</v>
      </c>
    </row>
    <row r="90" spans="2:5" x14ac:dyDescent="0.25">
      <c r="B90" s="45">
        <v>44754</v>
      </c>
      <c r="C90" t="s">
        <v>40</v>
      </c>
      <c r="D90" t="s">
        <v>42</v>
      </c>
      <c r="E90" s="46">
        <v>252636</v>
      </c>
    </row>
    <row r="91" spans="2:5" x14ac:dyDescent="0.25">
      <c r="B91" s="45">
        <v>44691</v>
      </c>
      <c r="C91" t="s">
        <v>46</v>
      </c>
      <c r="D91" t="s">
        <v>50</v>
      </c>
      <c r="E91" s="46">
        <v>163116</v>
      </c>
    </row>
    <row r="92" spans="2:5" x14ac:dyDescent="0.25">
      <c r="B92" s="45">
        <v>44905</v>
      </c>
      <c r="C92" t="s">
        <v>46</v>
      </c>
      <c r="D92" t="s">
        <v>50</v>
      </c>
      <c r="E92" s="46">
        <v>161457</v>
      </c>
    </row>
    <row r="93" spans="2:5" x14ac:dyDescent="0.25">
      <c r="B93" s="45">
        <v>44689</v>
      </c>
      <c r="C93" t="s">
        <v>47</v>
      </c>
      <c r="D93" t="s">
        <v>54</v>
      </c>
      <c r="E93" s="46">
        <v>158550</v>
      </c>
    </row>
    <row r="94" spans="2:5" x14ac:dyDescent="0.25">
      <c r="B94" s="45">
        <v>44844</v>
      </c>
      <c r="C94" t="s">
        <v>46</v>
      </c>
      <c r="D94" t="s">
        <v>50</v>
      </c>
      <c r="E94" s="46">
        <v>153264</v>
      </c>
    </row>
    <row r="95" spans="2:5" x14ac:dyDescent="0.25">
      <c r="B95" s="45">
        <v>44875</v>
      </c>
      <c r="C95" t="s">
        <v>46</v>
      </c>
      <c r="D95" t="s">
        <v>50</v>
      </c>
      <c r="E95" s="46">
        <v>152195</v>
      </c>
    </row>
    <row r="96" spans="2:5" x14ac:dyDescent="0.25">
      <c r="B96" s="45">
        <v>44591</v>
      </c>
      <c r="C96" t="s">
        <v>46</v>
      </c>
      <c r="D96" t="s">
        <v>45</v>
      </c>
      <c r="E96" s="46">
        <v>145181</v>
      </c>
    </row>
    <row r="97" spans="2:5" x14ac:dyDescent="0.25">
      <c r="B97" s="45">
        <v>44681</v>
      </c>
      <c r="C97" t="s">
        <v>46</v>
      </c>
      <c r="D97" t="s">
        <v>45</v>
      </c>
      <c r="E97" s="46">
        <v>140712</v>
      </c>
    </row>
    <row r="98" spans="2:5" x14ac:dyDescent="0.25">
      <c r="B98" s="45">
        <v>44778</v>
      </c>
      <c r="C98" t="s">
        <v>40</v>
      </c>
      <c r="D98" t="s">
        <v>41</v>
      </c>
      <c r="E98" s="46">
        <v>3700000</v>
      </c>
    </row>
    <row r="99" spans="2:5" x14ac:dyDescent="0.25">
      <c r="B99" s="45">
        <v>44834</v>
      </c>
      <c r="C99" t="s">
        <v>46</v>
      </c>
      <c r="D99" t="s">
        <v>45</v>
      </c>
      <c r="E99" s="46">
        <v>140148</v>
      </c>
    </row>
    <row r="100" spans="2:5" x14ac:dyDescent="0.25">
      <c r="B100" s="45">
        <v>44864</v>
      </c>
      <c r="C100" t="s">
        <v>46</v>
      </c>
      <c r="D100" t="s">
        <v>45</v>
      </c>
      <c r="E100" s="46">
        <v>137084</v>
      </c>
    </row>
    <row r="101" spans="2:5" x14ac:dyDescent="0.25">
      <c r="B101" s="45">
        <v>44636</v>
      </c>
      <c r="C101" t="s">
        <v>43</v>
      </c>
      <c r="D101" t="s">
        <v>61</v>
      </c>
      <c r="E101" s="46">
        <v>114836</v>
      </c>
    </row>
    <row r="102" spans="2:5" x14ac:dyDescent="0.25">
      <c r="B102" s="45">
        <v>44688</v>
      </c>
      <c r="C102" t="s">
        <v>47</v>
      </c>
      <c r="D102" t="s">
        <v>53</v>
      </c>
      <c r="E102" s="46">
        <v>112979</v>
      </c>
    </row>
    <row r="103" spans="2:5" x14ac:dyDescent="0.25">
      <c r="B103" s="45">
        <v>44785</v>
      </c>
      <c r="C103" t="s">
        <v>40</v>
      </c>
      <c r="D103" t="s">
        <v>42</v>
      </c>
      <c r="E103" s="46">
        <v>187486</v>
      </c>
    </row>
    <row r="104" spans="2:5" x14ac:dyDescent="0.25">
      <c r="B104" s="45">
        <v>44650</v>
      </c>
      <c r="C104" t="s">
        <v>46</v>
      </c>
      <c r="D104" t="s">
        <v>45</v>
      </c>
      <c r="E104" s="46">
        <v>110278</v>
      </c>
    </row>
    <row r="105" spans="2:5" x14ac:dyDescent="0.25">
      <c r="B105" s="45">
        <v>44841</v>
      </c>
      <c r="C105" t="s">
        <v>47</v>
      </c>
      <c r="D105" t="s">
        <v>53</v>
      </c>
      <c r="E105" s="46">
        <v>109269</v>
      </c>
    </row>
    <row r="106" spans="2:5" x14ac:dyDescent="0.25">
      <c r="B106" s="45">
        <v>44820</v>
      </c>
      <c r="C106" t="s">
        <v>43</v>
      </c>
      <c r="D106" t="s">
        <v>61</v>
      </c>
      <c r="E106" s="46">
        <v>107708</v>
      </c>
    </row>
    <row r="107" spans="2:5" x14ac:dyDescent="0.25">
      <c r="B107" s="45">
        <v>44772</v>
      </c>
      <c r="C107" t="s">
        <v>46</v>
      </c>
      <c r="D107" t="s">
        <v>45</v>
      </c>
      <c r="E107" s="46">
        <v>105727</v>
      </c>
    </row>
    <row r="108" spans="2:5" x14ac:dyDescent="0.25">
      <c r="B108" s="45">
        <v>44728</v>
      </c>
      <c r="C108" t="s">
        <v>43</v>
      </c>
      <c r="D108" t="s">
        <v>61</v>
      </c>
      <c r="E108" s="46">
        <v>98482</v>
      </c>
    </row>
    <row r="109" spans="2:5" x14ac:dyDescent="0.25">
      <c r="B109" s="45">
        <v>44678</v>
      </c>
      <c r="C109" t="s">
        <v>47</v>
      </c>
      <c r="D109" t="s">
        <v>51</v>
      </c>
      <c r="E109" s="46">
        <v>98112</v>
      </c>
    </row>
    <row r="110" spans="2:5" x14ac:dyDescent="0.25">
      <c r="B110" s="45">
        <v>44658</v>
      </c>
      <c r="C110" t="s">
        <v>47</v>
      </c>
      <c r="D110" t="s">
        <v>53</v>
      </c>
      <c r="E110" s="46">
        <v>96894</v>
      </c>
    </row>
    <row r="111" spans="2:5" x14ac:dyDescent="0.25">
      <c r="B111" s="45">
        <v>44809</v>
      </c>
      <c r="C111" t="s">
        <v>40</v>
      </c>
      <c r="D111" t="s">
        <v>41</v>
      </c>
      <c r="E111" s="46">
        <v>3700000</v>
      </c>
    </row>
    <row r="112" spans="2:5" x14ac:dyDescent="0.25">
      <c r="B112" s="45">
        <v>44861</v>
      </c>
      <c r="C112" t="s">
        <v>47</v>
      </c>
      <c r="D112" t="s">
        <v>51</v>
      </c>
      <c r="E112" s="46">
        <v>96357</v>
      </c>
    </row>
    <row r="113" spans="2:5" x14ac:dyDescent="0.25">
      <c r="B113" s="45">
        <v>44739</v>
      </c>
      <c r="C113" t="s">
        <v>47</v>
      </c>
      <c r="D113" t="s">
        <v>51</v>
      </c>
      <c r="E113" s="46">
        <v>93704</v>
      </c>
    </row>
    <row r="114" spans="2:5" x14ac:dyDescent="0.25">
      <c r="B114" s="45">
        <v>44902</v>
      </c>
      <c r="C114" t="s">
        <v>47</v>
      </c>
      <c r="D114" t="s">
        <v>53</v>
      </c>
      <c r="E114" s="46">
        <v>93295</v>
      </c>
    </row>
    <row r="115" spans="2:5" x14ac:dyDescent="0.25">
      <c r="B115" s="45">
        <v>44922</v>
      </c>
      <c r="C115" t="s">
        <v>47</v>
      </c>
      <c r="D115" t="s">
        <v>51</v>
      </c>
      <c r="E115" s="46">
        <v>90973</v>
      </c>
    </row>
    <row r="116" spans="2:5" x14ac:dyDescent="0.25">
      <c r="B116" s="45">
        <v>44850</v>
      </c>
      <c r="C116" t="s">
        <v>43</v>
      </c>
      <c r="D116" t="s">
        <v>61</v>
      </c>
      <c r="E116" s="46">
        <v>89665</v>
      </c>
    </row>
    <row r="117" spans="2:5" x14ac:dyDescent="0.25">
      <c r="B117" s="45">
        <v>44816</v>
      </c>
      <c r="C117" t="s">
        <v>40</v>
      </c>
      <c r="D117" t="s">
        <v>42</v>
      </c>
      <c r="E117" s="47">
        <v>264859</v>
      </c>
    </row>
    <row r="118" spans="2:5" x14ac:dyDescent="0.25">
      <c r="B118" s="45">
        <v>44708</v>
      </c>
      <c r="C118" t="s">
        <v>47</v>
      </c>
      <c r="D118" t="s">
        <v>51</v>
      </c>
      <c r="E118" s="46">
        <v>86983</v>
      </c>
    </row>
    <row r="119" spans="2:5" x14ac:dyDescent="0.25">
      <c r="B119" s="45">
        <v>44588</v>
      </c>
      <c r="C119" t="s">
        <v>47</v>
      </c>
      <c r="D119" t="s">
        <v>51</v>
      </c>
      <c r="E119" s="46">
        <v>85748</v>
      </c>
    </row>
    <row r="120" spans="2:5" x14ac:dyDescent="0.25">
      <c r="B120" s="45">
        <v>44811</v>
      </c>
      <c r="C120" t="s">
        <v>47</v>
      </c>
      <c r="D120" t="s">
        <v>53</v>
      </c>
      <c r="E120" s="46">
        <v>84755</v>
      </c>
    </row>
    <row r="121" spans="2:5" x14ac:dyDescent="0.25">
      <c r="B121" s="45">
        <v>44711</v>
      </c>
      <c r="C121" t="s">
        <v>46</v>
      </c>
      <c r="D121" t="s">
        <v>45</v>
      </c>
      <c r="E121" s="46">
        <v>82560</v>
      </c>
    </row>
    <row r="122" spans="2:5" x14ac:dyDescent="0.25">
      <c r="B122" s="45">
        <v>44697</v>
      </c>
      <c r="C122" t="s">
        <v>43</v>
      </c>
      <c r="D122" t="s">
        <v>61</v>
      </c>
      <c r="E122" s="46">
        <v>81264</v>
      </c>
    </row>
    <row r="123" spans="2:5" x14ac:dyDescent="0.25">
      <c r="B123" s="45">
        <v>44769</v>
      </c>
      <c r="C123" t="s">
        <v>47</v>
      </c>
      <c r="D123" t="s">
        <v>51</v>
      </c>
      <c r="E123" s="46">
        <v>75559</v>
      </c>
    </row>
    <row r="124" spans="2:5" x14ac:dyDescent="0.25">
      <c r="B124" s="45">
        <v>44800</v>
      </c>
      <c r="C124" t="s">
        <v>47</v>
      </c>
      <c r="D124" t="s">
        <v>51</v>
      </c>
      <c r="E124" s="46">
        <v>75176</v>
      </c>
    </row>
    <row r="125" spans="2:5" x14ac:dyDescent="0.25">
      <c r="B125" s="45">
        <v>44839</v>
      </c>
      <c r="C125" t="s">
        <v>40</v>
      </c>
      <c r="D125" t="s">
        <v>41</v>
      </c>
      <c r="E125" s="46">
        <v>3700000</v>
      </c>
    </row>
    <row r="126" spans="2:5" x14ac:dyDescent="0.25">
      <c r="B126" s="45">
        <v>44789</v>
      </c>
      <c r="C126" t="s">
        <v>43</v>
      </c>
      <c r="D126" t="s">
        <v>61</v>
      </c>
      <c r="E126" s="46">
        <v>74506</v>
      </c>
    </row>
    <row r="127" spans="2:5" x14ac:dyDescent="0.25">
      <c r="B127" s="45">
        <v>44619</v>
      </c>
      <c r="C127" t="s">
        <v>47</v>
      </c>
      <c r="D127" t="s">
        <v>51</v>
      </c>
      <c r="E127" s="46">
        <v>71476</v>
      </c>
    </row>
    <row r="128" spans="2:5" x14ac:dyDescent="0.25">
      <c r="B128" s="45">
        <v>44608</v>
      </c>
      <c r="C128" t="s">
        <v>43</v>
      </c>
      <c r="D128" t="s">
        <v>61</v>
      </c>
      <c r="E128" s="46">
        <v>71406</v>
      </c>
    </row>
    <row r="129" spans="2:5" x14ac:dyDescent="0.25">
      <c r="B129" s="45">
        <v>44742</v>
      </c>
      <c r="C129" t="s">
        <v>46</v>
      </c>
      <c r="D129" t="s">
        <v>45</v>
      </c>
      <c r="E129" s="46">
        <v>67760</v>
      </c>
    </row>
    <row r="130" spans="2:5" x14ac:dyDescent="0.25">
      <c r="B130" s="45">
        <v>44846</v>
      </c>
      <c r="C130" t="s">
        <v>40</v>
      </c>
      <c r="D130" t="s">
        <v>42</v>
      </c>
      <c r="E130" s="46">
        <v>230795</v>
      </c>
    </row>
    <row r="131" spans="2:5" x14ac:dyDescent="0.25">
      <c r="B131" s="45">
        <v>44719</v>
      </c>
      <c r="C131" t="s">
        <v>47</v>
      </c>
      <c r="D131" t="s">
        <v>53</v>
      </c>
      <c r="E131" s="46">
        <v>66295</v>
      </c>
    </row>
    <row r="132" spans="2:5" x14ac:dyDescent="0.25">
      <c r="B132" s="45">
        <v>44647</v>
      </c>
      <c r="C132" t="s">
        <v>47</v>
      </c>
      <c r="D132" t="s">
        <v>51</v>
      </c>
      <c r="E132" s="46">
        <v>61874</v>
      </c>
    </row>
    <row r="133" spans="2:5" x14ac:dyDescent="0.25">
      <c r="B133" s="45">
        <v>44911</v>
      </c>
      <c r="C133" t="s">
        <v>43</v>
      </c>
      <c r="D133" t="s">
        <v>61</v>
      </c>
      <c r="E133" s="46">
        <v>60228</v>
      </c>
    </row>
    <row r="134" spans="2:5" x14ac:dyDescent="0.25">
      <c r="B134" s="45">
        <v>44895</v>
      </c>
      <c r="C134" t="s">
        <v>46</v>
      </c>
      <c r="D134" t="s">
        <v>45</v>
      </c>
      <c r="E134" s="46">
        <v>58303</v>
      </c>
    </row>
    <row r="135" spans="2:5" x14ac:dyDescent="0.25">
      <c r="B135" s="45">
        <v>44831</v>
      </c>
      <c r="C135" t="s">
        <v>47</v>
      </c>
      <c r="D135" t="s">
        <v>51</v>
      </c>
      <c r="E135" s="46">
        <v>57649</v>
      </c>
    </row>
    <row r="136" spans="2:5" x14ac:dyDescent="0.25">
      <c r="B136" s="45">
        <v>44803</v>
      </c>
      <c r="C136" t="s">
        <v>46</v>
      </c>
      <c r="D136" t="s">
        <v>45</v>
      </c>
      <c r="E136" s="46">
        <v>54975</v>
      </c>
    </row>
    <row r="137" spans="2:5" x14ac:dyDescent="0.25">
      <c r="B137" s="45">
        <v>44627</v>
      </c>
      <c r="C137" t="s">
        <v>47</v>
      </c>
      <c r="D137" t="s">
        <v>53</v>
      </c>
      <c r="E137" s="46">
        <v>53013</v>
      </c>
    </row>
    <row r="138" spans="2:5" x14ac:dyDescent="0.25">
      <c r="B138" s="45">
        <v>44870</v>
      </c>
      <c r="C138" t="s">
        <v>40</v>
      </c>
      <c r="D138" t="s">
        <v>41</v>
      </c>
      <c r="E138" s="46">
        <v>3700000</v>
      </c>
    </row>
    <row r="139" spans="2:5" x14ac:dyDescent="0.25">
      <c r="B139" s="45">
        <v>44925</v>
      </c>
      <c r="C139" t="s">
        <v>46</v>
      </c>
      <c r="D139" t="s">
        <v>45</v>
      </c>
      <c r="E139" s="46">
        <v>50836</v>
      </c>
    </row>
    <row r="140" spans="2:5" x14ac:dyDescent="0.25">
      <c r="B140" s="45">
        <v>44568</v>
      </c>
      <c r="C140" t="s">
        <v>47</v>
      </c>
      <c r="D140" t="s">
        <v>53</v>
      </c>
      <c r="E140" s="46">
        <v>50717</v>
      </c>
    </row>
    <row r="141" spans="2:5" x14ac:dyDescent="0.25">
      <c r="B141" s="45">
        <v>44892</v>
      </c>
      <c r="C141" t="s">
        <v>47</v>
      </c>
      <c r="D141" t="s">
        <v>51</v>
      </c>
      <c r="E141" s="46">
        <v>50291</v>
      </c>
    </row>
    <row r="142" spans="2:5" x14ac:dyDescent="0.25">
      <c r="B142" s="45">
        <v>44872</v>
      </c>
      <c r="C142" t="s">
        <v>47</v>
      </c>
      <c r="D142" t="s">
        <v>53</v>
      </c>
      <c r="E142" s="46">
        <v>49295</v>
      </c>
    </row>
    <row r="143" spans="2:5" x14ac:dyDescent="0.25">
      <c r="B143" s="45">
        <v>44877</v>
      </c>
      <c r="C143" t="s">
        <v>40</v>
      </c>
      <c r="D143" t="s">
        <v>42</v>
      </c>
      <c r="E143" s="46">
        <v>179589</v>
      </c>
    </row>
    <row r="144" spans="2:5" x14ac:dyDescent="0.25">
      <c r="B144" s="45">
        <v>44667</v>
      </c>
      <c r="C144" t="s">
        <v>43</v>
      </c>
      <c r="D144" t="s">
        <v>61</v>
      </c>
      <c r="E144" s="46">
        <v>45385</v>
      </c>
    </row>
    <row r="145" spans="2:5" x14ac:dyDescent="0.25">
      <c r="B145" s="45">
        <v>44599</v>
      </c>
      <c r="C145" t="s">
        <v>47</v>
      </c>
      <c r="D145" t="s">
        <v>53</v>
      </c>
      <c r="E145" s="46">
        <v>44996</v>
      </c>
    </row>
    <row r="146" spans="2:5" x14ac:dyDescent="0.25">
      <c r="B146" s="45">
        <v>44780</v>
      </c>
      <c r="C146" t="s">
        <v>47</v>
      </c>
      <c r="D146" t="s">
        <v>53</v>
      </c>
      <c r="E146" s="46">
        <v>43890</v>
      </c>
    </row>
    <row r="147" spans="2:5" x14ac:dyDescent="0.25">
      <c r="B147" s="45">
        <v>44758</v>
      </c>
      <c r="C147" t="s">
        <v>43</v>
      </c>
      <c r="D147" t="s">
        <v>61</v>
      </c>
      <c r="E147" s="46">
        <v>40956</v>
      </c>
    </row>
    <row r="148" spans="2:5" x14ac:dyDescent="0.25">
      <c r="B148" s="45">
        <v>44749</v>
      </c>
      <c r="C148" t="s">
        <v>47</v>
      </c>
      <c r="D148" t="s">
        <v>53</v>
      </c>
      <c r="E148" s="46">
        <v>40599</v>
      </c>
    </row>
    <row r="149" spans="2:5" x14ac:dyDescent="0.25">
      <c r="B149" s="45">
        <v>44577</v>
      </c>
      <c r="C149" t="s">
        <v>43</v>
      </c>
      <c r="D149" t="s">
        <v>61</v>
      </c>
      <c r="E149" s="46">
        <v>37987</v>
      </c>
    </row>
    <row r="150" spans="2:5" x14ac:dyDescent="0.25">
      <c r="B150" s="45">
        <v>44881</v>
      </c>
      <c r="C150" t="s">
        <v>43</v>
      </c>
      <c r="D150" t="s">
        <v>61</v>
      </c>
      <c r="E150" s="46">
        <v>36217</v>
      </c>
    </row>
    <row r="151" spans="2:5" x14ac:dyDescent="0.25">
      <c r="B151" s="45">
        <v>44900</v>
      </c>
      <c r="C151" t="s">
        <v>40</v>
      </c>
      <c r="D151" t="s">
        <v>41</v>
      </c>
      <c r="E151" s="46">
        <v>3700000</v>
      </c>
    </row>
    <row r="152" spans="2:5" x14ac:dyDescent="0.25">
      <c r="B152" s="45">
        <v>44578</v>
      </c>
      <c r="C152" t="s">
        <v>46</v>
      </c>
      <c r="D152" t="s">
        <v>44</v>
      </c>
      <c r="E152" s="46">
        <v>35000</v>
      </c>
    </row>
    <row r="153" spans="2:5" x14ac:dyDescent="0.25">
      <c r="B153" s="45">
        <v>44609</v>
      </c>
      <c r="C153" t="s">
        <v>46</v>
      </c>
      <c r="D153" t="s">
        <v>44</v>
      </c>
      <c r="E153" s="46">
        <v>35000</v>
      </c>
    </row>
    <row r="154" spans="2:5" x14ac:dyDescent="0.25">
      <c r="B154" s="45">
        <v>44637</v>
      </c>
      <c r="C154" t="s">
        <v>46</v>
      </c>
      <c r="D154" t="s">
        <v>44</v>
      </c>
      <c r="E154" s="46">
        <v>35000</v>
      </c>
    </row>
    <row r="155" spans="2:5" x14ac:dyDescent="0.25">
      <c r="B155" s="45">
        <v>44668</v>
      </c>
      <c r="C155" t="s">
        <v>46</v>
      </c>
      <c r="D155" t="s">
        <v>44</v>
      </c>
      <c r="E155" s="46">
        <v>35000</v>
      </c>
    </row>
    <row r="156" spans="2:5" x14ac:dyDescent="0.25">
      <c r="B156" s="45">
        <v>44698</v>
      </c>
      <c r="C156" t="s">
        <v>46</v>
      </c>
      <c r="D156" t="s">
        <v>44</v>
      </c>
      <c r="E156" s="46">
        <v>35000</v>
      </c>
    </row>
    <row r="157" spans="2:5" x14ac:dyDescent="0.25">
      <c r="B157" s="45">
        <v>44907</v>
      </c>
      <c r="C157" t="s">
        <v>40</v>
      </c>
      <c r="D157" t="s">
        <v>42</v>
      </c>
      <c r="E157" s="46">
        <v>168081</v>
      </c>
    </row>
    <row r="158" spans="2:5" x14ac:dyDescent="0.25">
      <c r="B158" s="45">
        <v>44729</v>
      </c>
      <c r="C158" t="s">
        <v>46</v>
      </c>
      <c r="D158" t="s">
        <v>44</v>
      </c>
      <c r="E158" s="46">
        <v>35000</v>
      </c>
    </row>
    <row r="159" spans="2:5" x14ac:dyDescent="0.25">
      <c r="B159" s="45">
        <v>44759</v>
      </c>
      <c r="C159" t="s">
        <v>46</v>
      </c>
      <c r="D159" t="s">
        <v>44</v>
      </c>
      <c r="E159" s="46">
        <v>35000</v>
      </c>
    </row>
    <row r="160" spans="2:5" x14ac:dyDescent="0.25">
      <c r="B160" s="45">
        <v>44790</v>
      </c>
      <c r="C160" t="s">
        <v>46</v>
      </c>
      <c r="D160" t="s">
        <v>44</v>
      </c>
      <c r="E160" s="46">
        <v>35000</v>
      </c>
    </row>
    <row r="161" spans="2:5" x14ac:dyDescent="0.25">
      <c r="B161" s="45">
        <v>44821</v>
      </c>
      <c r="C161" t="s">
        <v>46</v>
      </c>
      <c r="D161" t="s">
        <v>44</v>
      </c>
      <c r="E161" s="46">
        <v>35000</v>
      </c>
    </row>
    <row r="162" spans="2:5" x14ac:dyDescent="0.25">
      <c r="B162" s="45">
        <v>44851</v>
      </c>
      <c r="C162" t="s">
        <v>46</v>
      </c>
      <c r="D162" t="s">
        <v>44</v>
      </c>
      <c r="E162" s="46">
        <v>35000</v>
      </c>
    </row>
    <row r="163" spans="2:5" x14ac:dyDescent="0.25">
      <c r="B163" s="45">
        <v>44882</v>
      </c>
      <c r="C163" t="s">
        <v>46</v>
      </c>
      <c r="D163" t="s">
        <v>44</v>
      </c>
      <c r="E163" s="46">
        <v>35000</v>
      </c>
    </row>
    <row r="164" spans="2:5" x14ac:dyDescent="0.25">
      <c r="B164" s="45">
        <v>44912</v>
      </c>
      <c r="C164" t="s">
        <v>46</v>
      </c>
      <c r="D164" t="s">
        <v>44</v>
      </c>
      <c r="E164" s="46">
        <v>35000</v>
      </c>
    </row>
    <row r="165" spans="2:5" x14ac:dyDescent="0.25">
      <c r="B165"/>
    </row>
    <row r="166" spans="2:5" x14ac:dyDescent="0.25">
      <c r="B166"/>
    </row>
    <row r="167" spans="2:5" x14ac:dyDescent="0.25">
      <c r="B167"/>
    </row>
    <row r="168" spans="2:5" x14ac:dyDescent="0.25">
      <c r="B168"/>
    </row>
    <row r="169" spans="2:5" x14ac:dyDescent="0.25">
      <c r="B169"/>
    </row>
    <row r="170" spans="2:5" x14ac:dyDescent="0.25">
      <c r="B170"/>
    </row>
    <row r="171" spans="2:5" x14ac:dyDescent="0.25">
      <c r="B171"/>
    </row>
    <row r="172" spans="2:5" x14ac:dyDescent="0.25">
      <c r="B172"/>
    </row>
    <row r="173" spans="2:5" x14ac:dyDescent="0.25">
      <c r="B173"/>
    </row>
    <row r="174" spans="2:5" x14ac:dyDescent="0.25">
      <c r="B174"/>
    </row>
    <row r="175" spans="2:5" x14ac:dyDescent="0.25">
      <c r="B175"/>
    </row>
    <row r="176" spans="2:5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ht="15.75" customHeight="1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3"/>
    </row>
    <row r="284" spans="2:2" x14ac:dyDescent="0.25">
      <c r="B284" s="23"/>
    </row>
    <row r="285" spans="2:2" x14ac:dyDescent="0.25">
      <c r="B285" s="23"/>
    </row>
    <row r="286" spans="2:2" x14ac:dyDescent="0.25">
      <c r="B286" s="23"/>
    </row>
    <row r="287" spans="2:2" x14ac:dyDescent="0.25">
      <c r="B287" s="23"/>
    </row>
    <row r="288" spans="2:2" x14ac:dyDescent="0.25">
      <c r="B288" s="23"/>
    </row>
    <row r="289" spans="2:2" x14ac:dyDescent="0.25">
      <c r="B289" s="23"/>
    </row>
    <row r="290" spans="2:2" x14ac:dyDescent="0.25">
      <c r="B290" s="23"/>
    </row>
    <row r="291" spans="2:2" x14ac:dyDescent="0.25">
      <c r="B291" s="23"/>
    </row>
    <row r="292" spans="2:2" x14ac:dyDescent="0.25">
      <c r="B292" s="23"/>
    </row>
    <row r="293" spans="2:2" x14ac:dyDescent="0.25">
      <c r="B293" s="23"/>
    </row>
    <row r="294" spans="2:2" x14ac:dyDescent="0.25">
      <c r="B294" s="24"/>
    </row>
    <row r="295" spans="2:2" x14ac:dyDescent="0.25">
      <c r="B295" s="24"/>
    </row>
    <row r="296" spans="2:2" x14ac:dyDescent="0.25">
      <c r="B296" s="24"/>
    </row>
    <row r="297" spans="2:2" x14ac:dyDescent="0.25">
      <c r="B297" s="24"/>
    </row>
    <row r="298" spans="2:2" x14ac:dyDescent="0.25">
      <c r="B298" s="24"/>
    </row>
    <row r="299" spans="2:2" x14ac:dyDescent="0.25">
      <c r="B299" s="24"/>
    </row>
    <row r="300" spans="2:2" x14ac:dyDescent="0.25">
      <c r="B300" s="24"/>
    </row>
    <row r="301" spans="2:2" x14ac:dyDescent="0.25">
      <c r="B301" s="24"/>
    </row>
    <row r="302" spans="2:2" x14ac:dyDescent="0.25">
      <c r="B302" s="24"/>
    </row>
    <row r="303" spans="2:2" x14ac:dyDescent="0.25">
      <c r="B303" s="24"/>
    </row>
    <row r="304" spans="2:2" x14ac:dyDescent="0.25">
      <c r="B304" s="24"/>
    </row>
    <row r="305" spans="2:2" x14ac:dyDescent="0.25">
      <c r="B305" s="24"/>
    </row>
    <row r="306" spans="2:2" x14ac:dyDescent="0.25">
      <c r="B306" s="24"/>
    </row>
    <row r="307" spans="2:2" x14ac:dyDescent="0.25">
      <c r="B307" s="24"/>
    </row>
    <row r="308" spans="2:2" x14ac:dyDescent="0.25">
      <c r="B308" s="24"/>
    </row>
    <row r="309" spans="2:2" x14ac:dyDescent="0.25">
      <c r="B309" s="24"/>
    </row>
    <row r="310" spans="2:2" x14ac:dyDescent="0.25">
      <c r="B310" s="24"/>
    </row>
    <row r="311" spans="2:2" x14ac:dyDescent="0.25">
      <c r="B311" s="24"/>
    </row>
    <row r="312" spans="2:2" x14ac:dyDescent="0.25">
      <c r="B312" s="24"/>
    </row>
    <row r="313" spans="2:2" x14ac:dyDescent="0.25">
      <c r="B313" s="24"/>
    </row>
    <row r="314" spans="2:2" x14ac:dyDescent="0.25">
      <c r="B314" s="24"/>
    </row>
    <row r="315" spans="2:2" x14ac:dyDescent="0.25">
      <c r="B315" s="24"/>
    </row>
    <row r="316" spans="2:2" x14ac:dyDescent="0.25">
      <c r="B316" s="24"/>
    </row>
    <row r="317" spans="2:2" x14ac:dyDescent="0.25">
      <c r="B317" s="24"/>
    </row>
    <row r="318" spans="2:2" x14ac:dyDescent="0.25">
      <c r="B318" s="24"/>
    </row>
    <row r="319" spans="2:2" x14ac:dyDescent="0.25">
      <c r="B319" s="24"/>
    </row>
    <row r="320" spans="2:2" x14ac:dyDescent="0.25">
      <c r="B320" s="24"/>
    </row>
  </sheetData>
  <mergeCells count="1">
    <mergeCell ref="B4:E4"/>
  </mergeCells>
  <phoneticPr fontId="13" type="noConversion"/>
  <pageMargins left="0.7" right="0.7" top="0.75" bottom="0.75" header="0.3" footer="0.3"/>
  <pageSetup orientation="portrait" horizontalDpi="4294967293" verticalDpi="0" r:id="rId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447E-A4A6-40A3-95DA-4566E4DCD1AF}">
  <dimension ref="A1:J320"/>
  <sheetViews>
    <sheetView showGridLines="0" tabSelected="1" zoomScale="110" zoomScaleNormal="110" zoomScaleSheetLayoutView="100" workbookViewId="0">
      <selection activeCell="K4" sqref="K4"/>
    </sheetView>
  </sheetViews>
  <sheetFormatPr baseColWidth="10" defaultColWidth="10.7109375" defaultRowHeight="15" x14ac:dyDescent="0.25"/>
  <cols>
    <col min="1" max="1" width="5.28515625" customWidth="1"/>
    <col min="2" max="2" width="12.85546875" style="22" customWidth="1"/>
    <col min="3" max="3" width="28.7109375" bestFit="1" customWidth="1"/>
    <col min="4" max="4" width="23.85546875" bestFit="1" customWidth="1"/>
    <col min="5" max="5" width="16.42578125" customWidth="1"/>
    <col min="7" max="7" width="24.140625" bestFit="1" customWidth="1"/>
    <col min="8" max="8" width="18.5703125" bestFit="1" customWidth="1"/>
    <col min="9" max="19" width="8.7109375" bestFit="1" customWidth="1"/>
    <col min="20" max="21" width="12.85546875" bestFit="1" customWidth="1"/>
    <col min="22" max="22" width="5" bestFit="1" customWidth="1"/>
    <col min="23" max="23" width="12.85546875" bestFit="1" customWidth="1"/>
    <col min="24" max="44" width="10.7109375" customWidth="1"/>
  </cols>
  <sheetData>
    <row r="1" spans="1:10" s="2" customFormat="1" ht="45" customHeight="1" x14ac:dyDescent="0.25">
      <c r="A1" s="4"/>
      <c r="B1" s="8">
        <v>5</v>
      </c>
      <c r="C1" s="7" t="s">
        <v>10</v>
      </c>
    </row>
    <row r="2" spans="1:10" s="3" customFormat="1" ht="27.75" customHeight="1" x14ac:dyDescent="0.25">
      <c r="A2" s="5"/>
      <c r="B2" s="21" t="s">
        <v>1</v>
      </c>
    </row>
    <row r="3" spans="1:10" x14ac:dyDescent="0.25">
      <c r="F3" s="20"/>
      <c r="G3" s="20"/>
    </row>
    <row r="4" spans="1:10" s="9" customFormat="1" ht="36.75" customHeight="1" x14ac:dyDescent="0.25">
      <c r="B4" s="69" t="s">
        <v>122</v>
      </c>
      <c r="C4" s="69"/>
      <c r="D4" s="69"/>
      <c r="E4" s="69"/>
      <c r="G4" s="19" t="s">
        <v>34</v>
      </c>
      <c r="H4" s="20" t="s">
        <v>131</v>
      </c>
      <c r="J4"/>
    </row>
    <row r="5" spans="1:10" x14ac:dyDescent="0.25">
      <c r="G5" s="20"/>
      <c r="H5" s="20"/>
      <c r="J5" s="20"/>
    </row>
    <row r="6" spans="1:10" x14ac:dyDescent="0.25">
      <c r="B6" s="30" t="s">
        <v>35</v>
      </c>
      <c r="C6" s="31" t="s">
        <v>36</v>
      </c>
      <c r="D6" s="31" t="s">
        <v>37</v>
      </c>
      <c r="E6" s="31" t="s">
        <v>38</v>
      </c>
      <c r="G6" t="s">
        <v>124</v>
      </c>
      <c r="H6" s="20"/>
      <c r="J6" s="20"/>
    </row>
    <row r="7" spans="1:10" x14ac:dyDescent="0.25">
      <c r="B7" s="45">
        <v>44566</v>
      </c>
      <c r="C7" t="s">
        <v>40</v>
      </c>
      <c r="D7" t="s">
        <v>41</v>
      </c>
      <c r="E7" s="46">
        <v>3700000</v>
      </c>
      <c r="G7" t="s">
        <v>125</v>
      </c>
    </row>
    <row r="8" spans="1:10" x14ac:dyDescent="0.25">
      <c r="B8" s="45">
        <v>44567</v>
      </c>
      <c r="C8" t="s">
        <v>43</v>
      </c>
      <c r="D8" t="s">
        <v>57</v>
      </c>
      <c r="E8" s="46">
        <v>430000</v>
      </c>
      <c r="G8" t="s">
        <v>126</v>
      </c>
    </row>
    <row r="9" spans="1:10" x14ac:dyDescent="0.25">
      <c r="B9" s="45">
        <v>44568</v>
      </c>
      <c r="C9" t="s">
        <v>47</v>
      </c>
      <c r="D9" t="s">
        <v>53</v>
      </c>
      <c r="E9" s="46">
        <v>50717</v>
      </c>
      <c r="G9" t="s">
        <v>123</v>
      </c>
    </row>
    <row r="10" spans="1:10" x14ac:dyDescent="0.25">
      <c r="B10" s="45">
        <v>44571</v>
      </c>
      <c r="C10" t="s">
        <v>46</v>
      </c>
      <c r="D10" t="s">
        <v>50</v>
      </c>
      <c r="E10" s="46">
        <v>179112</v>
      </c>
    </row>
    <row r="11" spans="1:10" x14ac:dyDescent="0.25">
      <c r="B11" s="45">
        <v>44572</v>
      </c>
      <c r="C11" t="s">
        <v>46</v>
      </c>
      <c r="D11" t="s">
        <v>58</v>
      </c>
      <c r="E11" s="46">
        <v>200335</v>
      </c>
    </row>
    <row r="12" spans="1:10" x14ac:dyDescent="0.25">
      <c r="B12" s="45">
        <v>44573</v>
      </c>
      <c r="C12" t="s">
        <v>40</v>
      </c>
      <c r="D12" t="s">
        <v>42</v>
      </c>
      <c r="E12" s="46">
        <v>230971</v>
      </c>
      <c r="G12" s="52" t="s">
        <v>96</v>
      </c>
      <c r="H12" t="s">
        <v>110</v>
      </c>
    </row>
    <row r="13" spans="1:10" x14ac:dyDescent="0.25">
      <c r="B13" s="45">
        <v>44576</v>
      </c>
      <c r="C13" t="s">
        <v>43</v>
      </c>
      <c r="D13" t="s">
        <v>55</v>
      </c>
      <c r="E13" s="46">
        <v>430000</v>
      </c>
      <c r="G13" s="53" t="s">
        <v>43</v>
      </c>
      <c r="H13">
        <v>11178640</v>
      </c>
    </row>
    <row r="14" spans="1:10" x14ac:dyDescent="0.25">
      <c r="B14" s="45">
        <v>44577</v>
      </c>
      <c r="C14" t="s">
        <v>43</v>
      </c>
      <c r="D14" t="s">
        <v>61</v>
      </c>
      <c r="E14" s="46">
        <v>37987</v>
      </c>
      <c r="G14" s="53" t="s">
        <v>46</v>
      </c>
      <c r="H14">
        <v>18111011</v>
      </c>
    </row>
    <row r="15" spans="1:10" x14ac:dyDescent="0.25">
      <c r="B15" s="45">
        <v>44578</v>
      </c>
      <c r="C15" t="s">
        <v>46</v>
      </c>
      <c r="D15" t="s">
        <v>44</v>
      </c>
      <c r="E15" s="46">
        <v>35000</v>
      </c>
      <c r="G15" s="53" t="s">
        <v>47</v>
      </c>
      <c r="H15">
        <v>2324943</v>
      </c>
    </row>
    <row r="16" spans="1:10" x14ac:dyDescent="0.25">
      <c r="B16" s="45">
        <v>44580</v>
      </c>
      <c r="C16" t="s">
        <v>46</v>
      </c>
      <c r="D16" t="s">
        <v>48</v>
      </c>
      <c r="E16" s="46">
        <v>386903</v>
      </c>
      <c r="G16" s="53" t="s">
        <v>40</v>
      </c>
      <c r="H16">
        <v>46964083</v>
      </c>
    </row>
    <row r="17" spans="2:8" x14ac:dyDescent="0.25">
      <c r="B17" s="45">
        <v>44586</v>
      </c>
      <c r="C17" t="s">
        <v>46</v>
      </c>
      <c r="D17" t="s">
        <v>49</v>
      </c>
      <c r="E17" s="46">
        <v>650000</v>
      </c>
      <c r="G17" s="53" t="s">
        <v>97</v>
      </c>
      <c r="H17">
        <v>78578677</v>
      </c>
    </row>
    <row r="18" spans="2:8" x14ac:dyDescent="0.25">
      <c r="B18" s="45">
        <v>44588</v>
      </c>
      <c r="C18" t="s">
        <v>47</v>
      </c>
      <c r="D18" t="s">
        <v>51</v>
      </c>
      <c r="E18" s="46">
        <v>85748</v>
      </c>
    </row>
    <row r="19" spans="2:8" x14ac:dyDescent="0.25">
      <c r="B19" s="45">
        <v>44591</v>
      </c>
      <c r="C19" t="s">
        <v>46</v>
      </c>
      <c r="D19" t="s">
        <v>45</v>
      </c>
      <c r="E19" s="46">
        <v>145181</v>
      </c>
      <c r="G19" s="52" t="s">
        <v>96</v>
      </c>
      <c r="H19" t="s">
        <v>110</v>
      </c>
    </row>
    <row r="20" spans="2:8" x14ac:dyDescent="0.25">
      <c r="B20" s="45">
        <v>44597</v>
      </c>
      <c r="C20" t="s">
        <v>40</v>
      </c>
      <c r="D20" t="s">
        <v>41</v>
      </c>
      <c r="E20" s="46">
        <v>3700000</v>
      </c>
      <c r="G20" s="53" t="s">
        <v>43</v>
      </c>
      <c r="H20" s="54">
        <v>0.3535911294638166</v>
      </c>
    </row>
    <row r="21" spans="2:8" x14ac:dyDescent="0.25">
      <c r="B21" s="45">
        <v>44598</v>
      </c>
      <c r="C21" t="s">
        <v>43</v>
      </c>
      <c r="D21" t="s">
        <v>57</v>
      </c>
      <c r="E21" s="46">
        <v>430000</v>
      </c>
      <c r="G21" s="53" t="s">
        <v>46</v>
      </c>
      <c r="H21" s="54">
        <v>0.57286868842914762</v>
      </c>
    </row>
    <row r="22" spans="2:8" x14ac:dyDescent="0.25">
      <c r="B22" s="45">
        <v>44599</v>
      </c>
      <c r="C22" t="s">
        <v>47</v>
      </c>
      <c r="D22" t="s">
        <v>53</v>
      </c>
      <c r="E22" s="46">
        <v>44996</v>
      </c>
      <c r="G22" s="53" t="s">
        <v>47</v>
      </c>
      <c r="H22" s="54">
        <v>7.3540182107035751E-2</v>
      </c>
    </row>
    <row r="23" spans="2:8" x14ac:dyDescent="0.25">
      <c r="B23" s="45">
        <v>44602</v>
      </c>
      <c r="C23" t="s">
        <v>46</v>
      </c>
      <c r="D23" t="s">
        <v>50</v>
      </c>
      <c r="E23" s="46">
        <v>193329</v>
      </c>
      <c r="G23" s="53" t="s">
        <v>97</v>
      </c>
      <c r="H23" s="54">
        <v>1</v>
      </c>
    </row>
    <row r="24" spans="2:8" x14ac:dyDescent="0.25">
      <c r="B24" s="45">
        <v>44603</v>
      </c>
      <c r="C24" t="s">
        <v>46</v>
      </c>
      <c r="D24" t="s">
        <v>58</v>
      </c>
      <c r="E24" s="46">
        <v>202892</v>
      </c>
    </row>
    <row r="25" spans="2:8" x14ac:dyDescent="0.25">
      <c r="B25" s="45">
        <v>44604</v>
      </c>
      <c r="C25" t="s">
        <v>40</v>
      </c>
      <c r="D25" t="s">
        <v>42</v>
      </c>
      <c r="E25" s="47">
        <v>226414</v>
      </c>
    </row>
    <row r="26" spans="2:8" x14ac:dyDescent="0.25">
      <c r="B26" s="45">
        <v>44607</v>
      </c>
      <c r="C26" t="s">
        <v>43</v>
      </c>
      <c r="D26" t="s">
        <v>55</v>
      </c>
      <c r="E26" s="46">
        <v>430000</v>
      </c>
    </row>
    <row r="27" spans="2:8" x14ac:dyDescent="0.25">
      <c r="B27" s="45">
        <v>44608</v>
      </c>
      <c r="C27" t="s">
        <v>43</v>
      </c>
      <c r="D27" t="s">
        <v>61</v>
      </c>
      <c r="E27" s="46">
        <v>71406</v>
      </c>
    </row>
    <row r="28" spans="2:8" x14ac:dyDescent="0.25">
      <c r="B28" s="45">
        <v>44609</v>
      </c>
      <c r="C28" t="s">
        <v>46</v>
      </c>
      <c r="D28" t="s">
        <v>44</v>
      </c>
      <c r="E28" s="46">
        <v>35000</v>
      </c>
      <c r="G28" s="52" t="s">
        <v>96</v>
      </c>
      <c r="H28" t="s">
        <v>110</v>
      </c>
    </row>
    <row r="29" spans="2:8" x14ac:dyDescent="0.25">
      <c r="B29" s="45">
        <v>44611</v>
      </c>
      <c r="C29" t="s">
        <v>46</v>
      </c>
      <c r="D29" t="s">
        <v>48</v>
      </c>
      <c r="E29" s="46">
        <v>351206</v>
      </c>
      <c r="G29" s="53" t="s">
        <v>43</v>
      </c>
      <c r="H29" s="54">
        <v>0.14226047608309822</v>
      </c>
    </row>
    <row r="30" spans="2:8" ht="14.25" customHeight="1" x14ac:dyDescent="0.25">
      <c r="B30" s="45">
        <v>44617</v>
      </c>
      <c r="C30" t="s">
        <v>46</v>
      </c>
      <c r="D30" t="s">
        <v>49</v>
      </c>
      <c r="E30" s="46">
        <v>650000</v>
      </c>
      <c r="G30" s="63" t="s">
        <v>57</v>
      </c>
      <c r="H30" s="54">
        <v>0.46159461258256818</v>
      </c>
    </row>
    <row r="31" spans="2:8" ht="14.25" customHeight="1" x14ac:dyDescent="0.25">
      <c r="B31" s="45">
        <v>44619</v>
      </c>
      <c r="C31" t="s">
        <v>47</v>
      </c>
      <c r="D31" t="s">
        <v>51</v>
      </c>
      <c r="E31" s="46">
        <v>71476</v>
      </c>
      <c r="G31" s="63" t="s">
        <v>55</v>
      </c>
      <c r="H31" s="54">
        <v>0.46159461258256818</v>
      </c>
    </row>
    <row r="32" spans="2:8" ht="14.25" customHeight="1" x14ac:dyDescent="0.25">
      <c r="B32" s="45">
        <v>44625</v>
      </c>
      <c r="C32" t="s">
        <v>40</v>
      </c>
      <c r="D32" t="s">
        <v>41</v>
      </c>
      <c r="E32" s="46">
        <v>3700000</v>
      </c>
      <c r="G32" s="63" t="s">
        <v>61</v>
      </c>
      <c r="H32" s="54">
        <v>7.6810774834863635E-2</v>
      </c>
    </row>
    <row r="33" spans="2:8" ht="14.25" customHeight="1" x14ac:dyDescent="0.25">
      <c r="B33" s="45">
        <v>44626</v>
      </c>
      <c r="C33" t="s">
        <v>43</v>
      </c>
      <c r="D33" t="s">
        <v>57</v>
      </c>
      <c r="E33" s="46">
        <v>430000</v>
      </c>
      <c r="G33" s="53" t="s">
        <v>46</v>
      </c>
      <c r="H33" s="54">
        <v>0.23048251372315673</v>
      </c>
    </row>
    <row r="34" spans="2:8" ht="14.25" customHeight="1" x14ac:dyDescent="0.25">
      <c r="B34" s="45">
        <v>44627</v>
      </c>
      <c r="C34" t="s">
        <v>47</v>
      </c>
      <c r="D34" t="s">
        <v>53</v>
      </c>
      <c r="E34" s="46">
        <v>53013</v>
      </c>
      <c r="G34" s="63" t="s">
        <v>48</v>
      </c>
      <c r="H34" s="54">
        <v>0.23346189784766846</v>
      </c>
    </row>
    <row r="35" spans="2:8" x14ac:dyDescent="0.25">
      <c r="B35" s="45">
        <v>44630</v>
      </c>
      <c r="C35" t="s">
        <v>46</v>
      </c>
      <c r="D35" t="s">
        <v>50</v>
      </c>
      <c r="E35" s="46">
        <v>198565</v>
      </c>
      <c r="G35" s="63" t="s">
        <v>49</v>
      </c>
      <c r="H35" s="54">
        <v>0.43067722724037877</v>
      </c>
    </row>
    <row r="36" spans="2:8" x14ac:dyDescent="0.25">
      <c r="B36" s="45">
        <v>44631</v>
      </c>
      <c r="C36" t="s">
        <v>46</v>
      </c>
      <c r="D36" t="s">
        <v>58</v>
      </c>
      <c r="E36" s="46">
        <v>203037</v>
      </c>
      <c r="G36" s="63" t="s">
        <v>58</v>
      </c>
      <c r="H36" s="54">
        <v>0.13559938757698287</v>
      </c>
    </row>
    <row r="37" spans="2:8" x14ac:dyDescent="0.25">
      <c r="B37" s="45">
        <v>44632</v>
      </c>
      <c r="C37" t="s">
        <v>40</v>
      </c>
      <c r="D37" t="s">
        <v>42</v>
      </c>
      <c r="E37" s="46">
        <v>237378</v>
      </c>
      <c r="G37" s="63" t="s">
        <v>44</v>
      </c>
      <c r="H37" s="54">
        <v>2.3190312236020395E-2</v>
      </c>
    </row>
    <row r="38" spans="2:8" x14ac:dyDescent="0.25">
      <c r="B38" s="45">
        <v>44635</v>
      </c>
      <c r="C38" t="s">
        <v>43</v>
      </c>
      <c r="D38" t="s">
        <v>55</v>
      </c>
      <c r="E38" s="46">
        <v>430000</v>
      </c>
      <c r="G38" s="63" t="s">
        <v>50</v>
      </c>
      <c r="H38" s="54">
        <v>0.11669000697973184</v>
      </c>
    </row>
    <row r="39" spans="2:8" x14ac:dyDescent="0.25">
      <c r="B39" s="45">
        <v>44636</v>
      </c>
      <c r="C39" t="s">
        <v>43</v>
      </c>
      <c r="D39" t="s">
        <v>61</v>
      </c>
      <c r="E39" s="46">
        <v>114836</v>
      </c>
      <c r="G39" s="63" t="s">
        <v>45</v>
      </c>
      <c r="H39" s="54">
        <v>6.0381168119217642E-2</v>
      </c>
    </row>
    <row r="40" spans="2:8" x14ac:dyDescent="0.25">
      <c r="B40" s="45">
        <v>44637</v>
      </c>
      <c r="C40" t="s">
        <v>46</v>
      </c>
      <c r="D40" t="s">
        <v>44</v>
      </c>
      <c r="E40" s="46">
        <v>35000</v>
      </c>
      <c r="G40" s="53" t="s">
        <v>47</v>
      </c>
      <c r="H40" s="54">
        <v>2.9587454113028652E-2</v>
      </c>
    </row>
    <row r="41" spans="2:8" x14ac:dyDescent="0.25">
      <c r="B41" s="45">
        <v>44639</v>
      </c>
      <c r="C41" t="s">
        <v>46</v>
      </c>
      <c r="D41" t="s">
        <v>48</v>
      </c>
      <c r="E41" s="46">
        <v>313459</v>
      </c>
      <c r="G41" s="63" t="s">
        <v>54</v>
      </c>
      <c r="H41" s="54">
        <v>0.23013209356100342</v>
      </c>
    </row>
    <row r="42" spans="2:8" x14ac:dyDescent="0.25">
      <c r="B42" s="45">
        <v>44645</v>
      </c>
      <c r="C42" t="s">
        <v>46</v>
      </c>
      <c r="D42" t="s">
        <v>49</v>
      </c>
      <c r="E42" s="46">
        <v>650000</v>
      </c>
      <c r="G42" s="63" t="s">
        <v>53</v>
      </c>
      <c r="H42" s="54">
        <v>0.36387859831402319</v>
      </c>
    </row>
    <row r="43" spans="2:8" x14ac:dyDescent="0.25">
      <c r="B43" s="45">
        <v>44647</v>
      </c>
      <c r="C43" t="s">
        <v>47</v>
      </c>
      <c r="D43" t="s">
        <v>51</v>
      </c>
      <c r="E43" s="46">
        <v>61874</v>
      </c>
      <c r="G43" s="63" t="s">
        <v>51</v>
      </c>
      <c r="H43" s="54">
        <v>0.40598930812497341</v>
      </c>
    </row>
    <row r="44" spans="2:8" x14ac:dyDescent="0.25">
      <c r="B44" s="45">
        <v>44650</v>
      </c>
      <c r="C44" t="s">
        <v>46</v>
      </c>
      <c r="D44" t="s">
        <v>45</v>
      </c>
      <c r="E44" s="46">
        <v>110278</v>
      </c>
      <c r="G44" s="53" t="s">
        <v>40</v>
      </c>
      <c r="H44" s="54">
        <v>0.59766955608071637</v>
      </c>
    </row>
    <row r="45" spans="2:8" x14ac:dyDescent="0.25">
      <c r="B45" s="45">
        <v>44656</v>
      </c>
      <c r="C45" t="s">
        <v>40</v>
      </c>
      <c r="D45" t="s">
        <v>41</v>
      </c>
      <c r="E45" s="46">
        <v>3700000</v>
      </c>
      <c r="G45" s="63" t="s">
        <v>42</v>
      </c>
      <c r="H45" s="54">
        <v>5.45966797648322E-2</v>
      </c>
    </row>
    <row r="46" spans="2:8" x14ac:dyDescent="0.25">
      <c r="B46" s="45">
        <v>44657</v>
      </c>
      <c r="C46" t="s">
        <v>43</v>
      </c>
      <c r="D46" t="s">
        <v>57</v>
      </c>
      <c r="E46" s="46">
        <v>430000</v>
      </c>
      <c r="G46" s="63" t="s">
        <v>41</v>
      </c>
      <c r="H46" s="54">
        <v>0.94540332023516782</v>
      </c>
    </row>
    <row r="47" spans="2:8" x14ac:dyDescent="0.25">
      <c r="B47" s="45">
        <v>44658</v>
      </c>
      <c r="C47" t="s">
        <v>47</v>
      </c>
      <c r="D47" t="s">
        <v>53</v>
      </c>
      <c r="E47" s="46">
        <v>96894</v>
      </c>
      <c r="G47" s="53" t="s">
        <v>97</v>
      </c>
      <c r="H47" s="54">
        <v>1</v>
      </c>
    </row>
    <row r="48" spans="2:8" x14ac:dyDescent="0.25">
      <c r="B48" s="45">
        <v>44661</v>
      </c>
      <c r="C48" t="s">
        <v>46</v>
      </c>
      <c r="D48" t="s">
        <v>50</v>
      </c>
      <c r="E48" s="46">
        <v>181587</v>
      </c>
    </row>
    <row r="49" spans="2:5" x14ac:dyDescent="0.25">
      <c r="B49" s="45">
        <v>44662</v>
      </c>
      <c r="C49" t="s">
        <v>46</v>
      </c>
      <c r="D49" t="s">
        <v>58</v>
      </c>
      <c r="E49" s="46">
        <v>195079</v>
      </c>
    </row>
    <row r="50" spans="2:5" x14ac:dyDescent="0.25">
      <c r="B50" s="45">
        <v>44663</v>
      </c>
      <c r="C50" t="s">
        <v>40</v>
      </c>
      <c r="D50" t="s">
        <v>42</v>
      </c>
      <c r="E50" s="46">
        <v>173157</v>
      </c>
    </row>
    <row r="51" spans="2:5" x14ac:dyDescent="0.25">
      <c r="B51" s="45">
        <v>44666</v>
      </c>
      <c r="C51" t="s">
        <v>43</v>
      </c>
      <c r="D51" t="s">
        <v>55</v>
      </c>
      <c r="E51" s="46">
        <v>430000</v>
      </c>
    </row>
    <row r="52" spans="2:5" x14ac:dyDescent="0.25">
      <c r="B52" s="45">
        <v>44667</v>
      </c>
      <c r="C52" t="s">
        <v>43</v>
      </c>
      <c r="D52" t="s">
        <v>61</v>
      </c>
      <c r="E52" s="46">
        <v>45385</v>
      </c>
    </row>
    <row r="53" spans="2:5" x14ac:dyDescent="0.25">
      <c r="B53" s="45">
        <v>44668</v>
      </c>
      <c r="C53" t="s">
        <v>46</v>
      </c>
      <c r="D53" t="s">
        <v>44</v>
      </c>
      <c r="E53" s="46">
        <v>35000</v>
      </c>
    </row>
    <row r="54" spans="2:5" x14ac:dyDescent="0.25">
      <c r="B54" s="45">
        <v>44670</v>
      </c>
      <c r="C54" t="s">
        <v>46</v>
      </c>
      <c r="D54" t="s">
        <v>48</v>
      </c>
      <c r="E54" s="46">
        <v>315729</v>
      </c>
    </row>
    <row r="55" spans="2:5" x14ac:dyDescent="0.25">
      <c r="B55" s="45">
        <v>44676</v>
      </c>
      <c r="C55" t="s">
        <v>46</v>
      </c>
      <c r="D55" t="s">
        <v>49</v>
      </c>
      <c r="E55" s="46">
        <v>650000</v>
      </c>
    </row>
    <row r="56" spans="2:5" x14ac:dyDescent="0.25">
      <c r="B56" s="45">
        <v>44678</v>
      </c>
      <c r="C56" t="s">
        <v>47</v>
      </c>
      <c r="D56" t="s">
        <v>51</v>
      </c>
      <c r="E56" s="46">
        <v>98112</v>
      </c>
    </row>
    <row r="57" spans="2:5" x14ac:dyDescent="0.25">
      <c r="B57" s="45">
        <v>44681</v>
      </c>
      <c r="C57" t="s">
        <v>46</v>
      </c>
      <c r="D57" t="s">
        <v>45</v>
      </c>
      <c r="E57" s="46">
        <v>140712</v>
      </c>
    </row>
    <row r="58" spans="2:5" x14ac:dyDescent="0.25">
      <c r="B58" s="45">
        <v>44686</v>
      </c>
      <c r="C58" t="s">
        <v>40</v>
      </c>
      <c r="D58" t="s">
        <v>41</v>
      </c>
      <c r="E58" s="46">
        <v>3700000</v>
      </c>
    </row>
    <row r="59" spans="2:5" x14ac:dyDescent="0.25">
      <c r="B59" s="45">
        <v>44687</v>
      </c>
      <c r="C59" t="s">
        <v>43</v>
      </c>
      <c r="D59" t="s">
        <v>57</v>
      </c>
      <c r="E59" s="46">
        <v>430000</v>
      </c>
    </row>
    <row r="60" spans="2:5" x14ac:dyDescent="0.25">
      <c r="B60" s="45">
        <v>44688</v>
      </c>
      <c r="C60" t="s">
        <v>47</v>
      </c>
      <c r="D60" t="s">
        <v>53</v>
      </c>
      <c r="E60" s="46">
        <v>112979</v>
      </c>
    </row>
    <row r="61" spans="2:5" x14ac:dyDescent="0.25">
      <c r="B61" s="45">
        <v>44689</v>
      </c>
      <c r="C61" t="s">
        <v>47</v>
      </c>
      <c r="D61" t="s">
        <v>54</v>
      </c>
      <c r="E61" s="46">
        <v>158550</v>
      </c>
    </row>
    <row r="62" spans="2:5" x14ac:dyDescent="0.25">
      <c r="B62" s="45">
        <v>44691</v>
      </c>
      <c r="C62" t="s">
        <v>46</v>
      </c>
      <c r="D62" t="s">
        <v>50</v>
      </c>
      <c r="E62" s="46">
        <v>163116</v>
      </c>
    </row>
    <row r="63" spans="2:5" x14ac:dyDescent="0.25">
      <c r="B63" s="45">
        <v>44692</v>
      </c>
      <c r="C63" t="s">
        <v>46</v>
      </c>
      <c r="D63" t="s">
        <v>58</v>
      </c>
      <c r="E63" s="46">
        <v>200568</v>
      </c>
    </row>
    <row r="64" spans="2:5" x14ac:dyDescent="0.25">
      <c r="B64" s="45">
        <v>44693</v>
      </c>
      <c r="C64" t="s">
        <v>40</v>
      </c>
      <c r="D64" t="s">
        <v>42</v>
      </c>
      <c r="E64" s="46">
        <v>226394</v>
      </c>
    </row>
    <row r="65" spans="2:5" x14ac:dyDescent="0.25">
      <c r="B65" s="45">
        <v>44696</v>
      </c>
      <c r="C65" t="s">
        <v>43</v>
      </c>
      <c r="D65" t="s">
        <v>55</v>
      </c>
      <c r="E65" s="46">
        <v>430000</v>
      </c>
    </row>
    <row r="66" spans="2:5" x14ac:dyDescent="0.25">
      <c r="B66" s="45">
        <v>44697</v>
      </c>
      <c r="C66" t="s">
        <v>43</v>
      </c>
      <c r="D66" t="s">
        <v>61</v>
      </c>
      <c r="E66" s="46">
        <v>81264</v>
      </c>
    </row>
    <row r="67" spans="2:5" x14ac:dyDescent="0.25">
      <c r="B67" s="45">
        <v>44698</v>
      </c>
      <c r="C67" t="s">
        <v>46</v>
      </c>
      <c r="D67" t="s">
        <v>44</v>
      </c>
      <c r="E67" s="46">
        <v>35000</v>
      </c>
    </row>
    <row r="68" spans="2:5" x14ac:dyDescent="0.25">
      <c r="B68" s="45">
        <v>44700</v>
      </c>
      <c r="C68" t="s">
        <v>46</v>
      </c>
      <c r="D68" t="s">
        <v>48</v>
      </c>
      <c r="E68" s="46">
        <v>355062</v>
      </c>
    </row>
    <row r="69" spans="2:5" x14ac:dyDescent="0.25">
      <c r="B69" s="45">
        <v>44706</v>
      </c>
      <c r="C69" t="s">
        <v>46</v>
      </c>
      <c r="D69" t="s">
        <v>49</v>
      </c>
      <c r="E69" s="46">
        <v>650000</v>
      </c>
    </row>
    <row r="70" spans="2:5" x14ac:dyDescent="0.25">
      <c r="B70" s="45">
        <v>44708</v>
      </c>
      <c r="C70" t="s">
        <v>47</v>
      </c>
      <c r="D70" t="s">
        <v>51</v>
      </c>
      <c r="E70" s="46">
        <v>86983</v>
      </c>
    </row>
    <row r="71" spans="2:5" x14ac:dyDescent="0.25">
      <c r="B71" s="45">
        <v>44711</v>
      </c>
      <c r="C71" t="s">
        <v>46</v>
      </c>
      <c r="D71" t="s">
        <v>45</v>
      </c>
      <c r="E71" s="46">
        <v>82560</v>
      </c>
    </row>
    <row r="72" spans="2:5" x14ac:dyDescent="0.25">
      <c r="B72" s="45">
        <v>44717</v>
      </c>
      <c r="C72" t="s">
        <v>40</v>
      </c>
      <c r="D72" t="s">
        <v>41</v>
      </c>
      <c r="E72" s="46">
        <v>3700000</v>
      </c>
    </row>
    <row r="73" spans="2:5" x14ac:dyDescent="0.25">
      <c r="B73" s="45">
        <v>44718</v>
      </c>
      <c r="C73" t="s">
        <v>43</v>
      </c>
      <c r="D73" t="s">
        <v>57</v>
      </c>
      <c r="E73" s="46">
        <v>430000</v>
      </c>
    </row>
    <row r="74" spans="2:5" x14ac:dyDescent="0.25">
      <c r="B74" s="45">
        <v>44719</v>
      </c>
      <c r="C74" t="s">
        <v>47</v>
      </c>
      <c r="D74" t="s">
        <v>53</v>
      </c>
      <c r="E74" s="46">
        <v>66295</v>
      </c>
    </row>
    <row r="75" spans="2:5" x14ac:dyDescent="0.25">
      <c r="B75" s="45">
        <v>44722</v>
      </c>
      <c r="C75" t="s">
        <v>46</v>
      </c>
      <c r="D75" t="s">
        <v>50</v>
      </c>
      <c r="E75" s="46">
        <v>183215</v>
      </c>
    </row>
    <row r="76" spans="2:5" x14ac:dyDescent="0.25">
      <c r="B76" s="45">
        <v>44723</v>
      </c>
      <c r="C76" t="s">
        <v>46</v>
      </c>
      <c r="D76" t="s">
        <v>58</v>
      </c>
      <c r="E76" s="46">
        <v>198863</v>
      </c>
    </row>
    <row r="77" spans="2:5" x14ac:dyDescent="0.25">
      <c r="B77" s="45">
        <v>44724</v>
      </c>
      <c r="C77" t="s">
        <v>40</v>
      </c>
      <c r="D77" t="s">
        <v>42</v>
      </c>
      <c r="E77" s="46">
        <v>186323</v>
      </c>
    </row>
    <row r="78" spans="2:5" x14ac:dyDescent="0.25">
      <c r="B78" s="45">
        <v>44727</v>
      </c>
      <c r="C78" t="s">
        <v>43</v>
      </c>
      <c r="D78" t="s">
        <v>55</v>
      </c>
      <c r="E78" s="46">
        <v>430000</v>
      </c>
    </row>
    <row r="79" spans="2:5" x14ac:dyDescent="0.25">
      <c r="B79" s="45">
        <v>44728</v>
      </c>
      <c r="C79" t="s">
        <v>43</v>
      </c>
      <c r="D79" t="s">
        <v>61</v>
      </c>
      <c r="E79" s="46">
        <v>98482</v>
      </c>
    </row>
    <row r="80" spans="2:5" x14ac:dyDescent="0.25">
      <c r="B80" s="45">
        <v>44729</v>
      </c>
      <c r="C80" t="s">
        <v>46</v>
      </c>
      <c r="D80" t="s">
        <v>44</v>
      </c>
      <c r="E80" s="46">
        <v>35000</v>
      </c>
    </row>
    <row r="81" spans="2:5" x14ac:dyDescent="0.25">
      <c r="B81" s="45">
        <v>44731</v>
      </c>
      <c r="C81" t="s">
        <v>46</v>
      </c>
      <c r="D81" t="s">
        <v>48</v>
      </c>
      <c r="E81" s="46">
        <v>319166</v>
      </c>
    </row>
    <row r="82" spans="2:5" x14ac:dyDescent="0.25">
      <c r="B82" s="45">
        <v>44737</v>
      </c>
      <c r="C82" t="s">
        <v>46</v>
      </c>
      <c r="D82" t="s">
        <v>49</v>
      </c>
      <c r="E82" s="46">
        <v>650000</v>
      </c>
    </row>
    <row r="83" spans="2:5" x14ac:dyDescent="0.25">
      <c r="B83" s="45">
        <v>44739</v>
      </c>
      <c r="C83" t="s">
        <v>47</v>
      </c>
      <c r="D83" t="s">
        <v>51</v>
      </c>
      <c r="E83" s="46">
        <v>93704</v>
      </c>
    </row>
    <row r="84" spans="2:5" x14ac:dyDescent="0.25">
      <c r="B84" s="45">
        <v>44742</v>
      </c>
      <c r="C84" t="s">
        <v>46</v>
      </c>
      <c r="D84" t="s">
        <v>45</v>
      </c>
      <c r="E84" s="46">
        <v>67760</v>
      </c>
    </row>
    <row r="85" spans="2:5" x14ac:dyDescent="0.25">
      <c r="B85" s="45">
        <v>44747</v>
      </c>
      <c r="C85" t="s">
        <v>40</v>
      </c>
      <c r="D85" t="s">
        <v>41</v>
      </c>
      <c r="E85" s="46">
        <v>3700000</v>
      </c>
    </row>
    <row r="86" spans="2:5" x14ac:dyDescent="0.25">
      <c r="B86" s="45">
        <v>44748</v>
      </c>
      <c r="C86" t="s">
        <v>43</v>
      </c>
      <c r="D86" t="s">
        <v>57</v>
      </c>
      <c r="E86" s="46">
        <v>430000</v>
      </c>
    </row>
    <row r="87" spans="2:5" x14ac:dyDescent="0.25">
      <c r="B87" s="45">
        <v>44749</v>
      </c>
      <c r="C87" t="s">
        <v>47</v>
      </c>
      <c r="D87" t="s">
        <v>53</v>
      </c>
      <c r="E87" s="46">
        <v>40599</v>
      </c>
    </row>
    <row r="88" spans="2:5" x14ac:dyDescent="0.25">
      <c r="B88" s="45">
        <v>44752</v>
      </c>
      <c r="C88" t="s">
        <v>46</v>
      </c>
      <c r="D88" t="s">
        <v>50</v>
      </c>
      <c r="E88" s="46">
        <v>163187</v>
      </c>
    </row>
    <row r="89" spans="2:5" x14ac:dyDescent="0.25">
      <c r="B89" s="45">
        <v>44753</v>
      </c>
      <c r="C89" t="s">
        <v>46</v>
      </c>
      <c r="D89" t="s">
        <v>58</v>
      </c>
      <c r="E89" s="46">
        <v>205939</v>
      </c>
    </row>
    <row r="90" spans="2:5" x14ac:dyDescent="0.25">
      <c r="B90" s="45">
        <v>44754</v>
      </c>
      <c r="C90" t="s">
        <v>40</v>
      </c>
      <c r="D90" t="s">
        <v>42</v>
      </c>
      <c r="E90" s="46">
        <v>252636</v>
      </c>
    </row>
    <row r="91" spans="2:5" x14ac:dyDescent="0.25">
      <c r="B91" s="45">
        <v>44757</v>
      </c>
      <c r="C91" t="s">
        <v>43</v>
      </c>
      <c r="D91" t="s">
        <v>55</v>
      </c>
      <c r="E91" s="46">
        <v>430000</v>
      </c>
    </row>
    <row r="92" spans="2:5" x14ac:dyDescent="0.25">
      <c r="B92" s="45">
        <v>44758</v>
      </c>
      <c r="C92" t="s">
        <v>43</v>
      </c>
      <c r="D92" t="s">
        <v>61</v>
      </c>
      <c r="E92" s="46">
        <v>40956</v>
      </c>
    </row>
    <row r="93" spans="2:5" x14ac:dyDescent="0.25">
      <c r="B93" s="45">
        <v>44759</v>
      </c>
      <c r="C93" t="s">
        <v>46</v>
      </c>
      <c r="D93" t="s">
        <v>44</v>
      </c>
      <c r="E93" s="46">
        <v>35000</v>
      </c>
    </row>
    <row r="94" spans="2:5" x14ac:dyDescent="0.25">
      <c r="B94" s="45">
        <v>44761</v>
      </c>
      <c r="C94" t="s">
        <v>46</v>
      </c>
      <c r="D94" t="s">
        <v>48</v>
      </c>
      <c r="E94" s="46">
        <v>354397</v>
      </c>
    </row>
    <row r="95" spans="2:5" x14ac:dyDescent="0.25">
      <c r="B95" s="45">
        <v>44767</v>
      </c>
      <c r="C95" t="s">
        <v>46</v>
      </c>
      <c r="D95" t="s">
        <v>49</v>
      </c>
      <c r="E95" s="46">
        <v>650000</v>
      </c>
    </row>
    <row r="96" spans="2:5" x14ac:dyDescent="0.25">
      <c r="B96" s="45">
        <v>44769</v>
      </c>
      <c r="C96" t="s">
        <v>47</v>
      </c>
      <c r="D96" t="s">
        <v>51</v>
      </c>
      <c r="E96" s="46">
        <v>75559</v>
      </c>
    </row>
    <row r="97" spans="2:5" x14ac:dyDescent="0.25">
      <c r="B97" s="45">
        <v>44772</v>
      </c>
      <c r="C97" t="s">
        <v>46</v>
      </c>
      <c r="D97" t="s">
        <v>45</v>
      </c>
      <c r="E97" s="46">
        <v>105727</v>
      </c>
    </row>
    <row r="98" spans="2:5" x14ac:dyDescent="0.25">
      <c r="B98" s="45">
        <v>44778</v>
      </c>
      <c r="C98" t="s">
        <v>40</v>
      </c>
      <c r="D98" t="s">
        <v>41</v>
      </c>
      <c r="E98" s="46">
        <v>3700000</v>
      </c>
    </row>
    <row r="99" spans="2:5" x14ac:dyDescent="0.25">
      <c r="B99" s="45">
        <v>44779</v>
      </c>
      <c r="C99" t="s">
        <v>43</v>
      </c>
      <c r="D99" t="s">
        <v>57</v>
      </c>
      <c r="E99" s="46">
        <v>430000</v>
      </c>
    </row>
    <row r="100" spans="2:5" x14ac:dyDescent="0.25">
      <c r="B100" s="45">
        <v>44780</v>
      </c>
      <c r="C100" t="s">
        <v>47</v>
      </c>
      <c r="D100" t="s">
        <v>53</v>
      </c>
      <c r="E100" s="46">
        <v>43890</v>
      </c>
    </row>
    <row r="101" spans="2:5" x14ac:dyDescent="0.25">
      <c r="B101" s="45">
        <v>44783</v>
      </c>
      <c r="C101" t="s">
        <v>46</v>
      </c>
      <c r="D101" t="s">
        <v>50</v>
      </c>
      <c r="E101" s="46">
        <v>188499</v>
      </c>
    </row>
    <row r="102" spans="2:5" x14ac:dyDescent="0.25">
      <c r="B102" s="45">
        <v>44784</v>
      </c>
      <c r="C102" t="s">
        <v>46</v>
      </c>
      <c r="D102" t="s">
        <v>58</v>
      </c>
      <c r="E102" s="46">
        <v>214717</v>
      </c>
    </row>
    <row r="103" spans="2:5" x14ac:dyDescent="0.25">
      <c r="B103" s="45">
        <v>44785</v>
      </c>
      <c r="C103" t="s">
        <v>40</v>
      </c>
      <c r="D103" t="s">
        <v>42</v>
      </c>
      <c r="E103" s="46">
        <v>187486</v>
      </c>
    </row>
    <row r="104" spans="2:5" x14ac:dyDescent="0.25">
      <c r="B104" s="45">
        <v>44788</v>
      </c>
      <c r="C104" t="s">
        <v>43</v>
      </c>
      <c r="D104" t="s">
        <v>55</v>
      </c>
      <c r="E104" s="46">
        <v>430000</v>
      </c>
    </row>
    <row r="105" spans="2:5" x14ac:dyDescent="0.25">
      <c r="B105" s="45">
        <v>44789</v>
      </c>
      <c r="C105" t="s">
        <v>43</v>
      </c>
      <c r="D105" t="s">
        <v>61</v>
      </c>
      <c r="E105" s="46">
        <v>74506</v>
      </c>
    </row>
    <row r="106" spans="2:5" x14ac:dyDescent="0.25">
      <c r="B106" s="45">
        <v>44790</v>
      </c>
      <c r="C106" t="s">
        <v>46</v>
      </c>
      <c r="D106" t="s">
        <v>44</v>
      </c>
      <c r="E106" s="46">
        <v>35000</v>
      </c>
    </row>
    <row r="107" spans="2:5" x14ac:dyDescent="0.25">
      <c r="B107" s="45">
        <v>44792</v>
      </c>
      <c r="C107" t="s">
        <v>46</v>
      </c>
      <c r="D107" t="s">
        <v>48</v>
      </c>
      <c r="E107" s="46">
        <v>330984</v>
      </c>
    </row>
    <row r="108" spans="2:5" x14ac:dyDescent="0.25">
      <c r="B108" s="45">
        <v>44798</v>
      </c>
      <c r="C108" t="s">
        <v>46</v>
      </c>
      <c r="D108" t="s">
        <v>49</v>
      </c>
      <c r="E108" s="46">
        <v>650000</v>
      </c>
    </row>
    <row r="109" spans="2:5" x14ac:dyDescent="0.25">
      <c r="B109" s="45">
        <v>44800</v>
      </c>
      <c r="C109" t="s">
        <v>47</v>
      </c>
      <c r="D109" t="s">
        <v>51</v>
      </c>
      <c r="E109" s="46">
        <v>75176</v>
      </c>
    </row>
    <row r="110" spans="2:5" x14ac:dyDescent="0.25">
      <c r="B110" s="45">
        <v>44803</v>
      </c>
      <c r="C110" t="s">
        <v>46</v>
      </c>
      <c r="D110" t="s">
        <v>45</v>
      </c>
      <c r="E110" s="46">
        <v>54975</v>
      </c>
    </row>
    <row r="111" spans="2:5" x14ac:dyDescent="0.25">
      <c r="B111" s="45">
        <v>44809</v>
      </c>
      <c r="C111" t="s">
        <v>40</v>
      </c>
      <c r="D111" t="s">
        <v>41</v>
      </c>
      <c r="E111" s="46">
        <v>3700000</v>
      </c>
    </row>
    <row r="112" spans="2:5" x14ac:dyDescent="0.25">
      <c r="B112" s="45">
        <v>44810</v>
      </c>
      <c r="C112" t="s">
        <v>43</v>
      </c>
      <c r="D112" t="s">
        <v>57</v>
      </c>
      <c r="E112" s="46">
        <v>430000</v>
      </c>
    </row>
    <row r="113" spans="2:5" x14ac:dyDescent="0.25">
      <c r="B113" s="45">
        <v>44811</v>
      </c>
      <c r="C113" t="s">
        <v>47</v>
      </c>
      <c r="D113" t="s">
        <v>53</v>
      </c>
      <c r="E113" s="46">
        <v>84755</v>
      </c>
    </row>
    <row r="114" spans="2:5" x14ac:dyDescent="0.25">
      <c r="B114" s="45">
        <v>44812</v>
      </c>
      <c r="C114" t="s">
        <v>47</v>
      </c>
      <c r="D114" t="s">
        <v>54</v>
      </c>
      <c r="E114" s="46">
        <v>199735</v>
      </c>
    </row>
    <row r="115" spans="2:5" x14ac:dyDescent="0.25">
      <c r="B115" s="45">
        <v>44814</v>
      </c>
      <c r="C115" t="s">
        <v>46</v>
      </c>
      <c r="D115" t="s">
        <v>50</v>
      </c>
      <c r="E115" s="46">
        <v>195848</v>
      </c>
    </row>
    <row r="116" spans="2:5" x14ac:dyDescent="0.25">
      <c r="B116" s="45">
        <v>44815</v>
      </c>
      <c r="C116" t="s">
        <v>46</v>
      </c>
      <c r="D116" t="s">
        <v>58</v>
      </c>
      <c r="E116" s="46">
        <v>226398</v>
      </c>
    </row>
    <row r="117" spans="2:5" x14ac:dyDescent="0.25">
      <c r="B117" s="45">
        <v>44816</v>
      </c>
      <c r="C117" t="s">
        <v>40</v>
      </c>
      <c r="D117" t="s">
        <v>42</v>
      </c>
      <c r="E117" s="47">
        <v>264859</v>
      </c>
    </row>
    <row r="118" spans="2:5" x14ac:dyDescent="0.25">
      <c r="B118" s="45">
        <v>44819</v>
      </c>
      <c r="C118" t="s">
        <v>43</v>
      </c>
      <c r="D118" t="s">
        <v>55</v>
      </c>
      <c r="E118" s="46">
        <v>430000</v>
      </c>
    </row>
    <row r="119" spans="2:5" x14ac:dyDescent="0.25">
      <c r="B119" s="45">
        <v>44820</v>
      </c>
      <c r="C119" t="s">
        <v>43</v>
      </c>
      <c r="D119" t="s">
        <v>61</v>
      </c>
      <c r="E119" s="46">
        <v>107708</v>
      </c>
    </row>
    <row r="120" spans="2:5" x14ac:dyDescent="0.25">
      <c r="B120" s="45">
        <v>44821</v>
      </c>
      <c r="C120" t="s">
        <v>46</v>
      </c>
      <c r="D120" t="s">
        <v>44</v>
      </c>
      <c r="E120" s="46">
        <v>35000</v>
      </c>
    </row>
    <row r="121" spans="2:5" x14ac:dyDescent="0.25">
      <c r="B121" s="45">
        <v>44823</v>
      </c>
      <c r="C121" t="s">
        <v>46</v>
      </c>
      <c r="D121" t="s">
        <v>48</v>
      </c>
      <c r="E121" s="46">
        <v>335124</v>
      </c>
    </row>
    <row r="122" spans="2:5" x14ac:dyDescent="0.25">
      <c r="B122" s="45">
        <v>44829</v>
      </c>
      <c r="C122" t="s">
        <v>46</v>
      </c>
      <c r="D122" t="s">
        <v>49</v>
      </c>
      <c r="E122" s="46">
        <v>650000</v>
      </c>
    </row>
    <row r="123" spans="2:5" x14ac:dyDescent="0.25">
      <c r="B123" s="45">
        <v>44831</v>
      </c>
      <c r="C123" t="s">
        <v>47</v>
      </c>
      <c r="D123" t="s">
        <v>51</v>
      </c>
      <c r="E123" s="46">
        <v>57649</v>
      </c>
    </row>
    <row r="124" spans="2:5" x14ac:dyDescent="0.25">
      <c r="B124" s="45">
        <v>44834</v>
      </c>
      <c r="C124" t="s">
        <v>46</v>
      </c>
      <c r="D124" t="s">
        <v>45</v>
      </c>
      <c r="E124" s="46">
        <v>140148</v>
      </c>
    </row>
    <row r="125" spans="2:5" x14ac:dyDescent="0.25">
      <c r="B125" s="45">
        <v>44839</v>
      </c>
      <c r="C125" t="s">
        <v>40</v>
      </c>
      <c r="D125" t="s">
        <v>41</v>
      </c>
      <c r="E125" s="46">
        <v>3700000</v>
      </c>
    </row>
    <row r="126" spans="2:5" x14ac:dyDescent="0.25">
      <c r="B126" s="45">
        <v>44840</v>
      </c>
      <c r="C126" t="s">
        <v>43</v>
      </c>
      <c r="D126" t="s">
        <v>57</v>
      </c>
      <c r="E126" s="46">
        <v>430000</v>
      </c>
    </row>
    <row r="127" spans="2:5" x14ac:dyDescent="0.25">
      <c r="B127" s="45">
        <v>44841</v>
      </c>
      <c r="C127" t="s">
        <v>47</v>
      </c>
      <c r="D127" t="s">
        <v>53</v>
      </c>
      <c r="E127" s="46">
        <v>109269</v>
      </c>
    </row>
    <row r="128" spans="2:5" x14ac:dyDescent="0.25">
      <c r="B128" s="45">
        <v>44844</v>
      </c>
      <c r="C128" t="s">
        <v>46</v>
      </c>
      <c r="D128" t="s">
        <v>50</v>
      </c>
      <c r="E128" s="46">
        <v>153264</v>
      </c>
    </row>
    <row r="129" spans="2:5" x14ac:dyDescent="0.25">
      <c r="B129" s="45">
        <v>44845</v>
      </c>
      <c r="C129" t="s">
        <v>46</v>
      </c>
      <c r="D129" t="s">
        <v>58</v>
      </c>
      <c r="E129" s="46">
        <v>203712</v>
      </c>
    </row>
    <row r="130" spans="2:5" x14ac:dyDescent="0.25">
      <c r="B130" s="45">
        <v>44846</v>
      </c>
      <c r="C130" t="s">
        <v>40</v>
      </c>
      <c r="D130" t="s">
        <v>42</v>
      </c>
      <c r="E130" s="46">
        <v>230795</v>
      </c>
    </row>
    <row r="131" spans="2:5" x14ac:dyDescent="0.25">
      <c r="B131" s="45">
        <v>44849</v>
      </c>
      <c r="C131" t="s">
        <v>43</v>
      </c>
      <c r="D131" t="s">
        <v>55</v>
      </c>
      <c r="E131" s="46">
        <v>430000</v>
      </c>
    </row>
    <row r="132" spans="2:5" x14ac:dyDescent="0.25">
      <c r="B132" s="45">
        <v>44850</v>
      </c>
      <c r="C132" t="s">
        <v>43</v>
      </c>
      <c r="D132" t="s">
        <v>61</v>
      </c>
      <c r="E132" s="46">
        <v>89665</v>
      </c>
    </row>
    <row r="133" spans="2:5" x14ac:dyDescent="0.25">
      <c r="B133" s="45">
        <v>44851</v>
      </c>
      <c r="C133" t="s">
        <v>46</v>
      </c>
      <c r="D133" t="s">
        <v>44</v>
      </c>
      <c r="E133" s="46">
        <v>35000</v>
      </c>
    </row>
    <row r="134" spans="2:5" x14ac:dyDescent="0.25">
      <c r="B134" s="45">
        <v>44853</v>
      </c>
      <c r="C134" t="s">
        <v>46</v>
      </c>
      <c r="D134" t="s">
        <v>48</v>
      </c>
      <c r="E134" s="46">
        <v>394656</v>
      </c>
    </row>
    <row r="135" spans="2:5" x14ac:dyDescent="0.25">
      <c r="B135" s="45">
        <v>44859</v>
      </c>
      <c r="C135" t="s">
        <v>46</v>
      </c>
      <c r="D135" t="s">
        <v>49</v>
      </c>
      <c r="E135" s="46">
        <v>650000</v>
      </c>
    </row>
    <row r="136" spans="2:5" x14ac:dyDescent="0.25">
      <c r="B136" s="45">
        <v>44861</v>
      </c>
      <c r="C136" t="s">
        <v>47</v>
      </c>
      <c r="D136" t="s">
        <v>51</v>
      </c>
      <c r="E136" s="46">
        <v>96357</v>
      </c>
    </row>
    <row r="137" spans="2:5" x14ac:dyDescent="0.25">
      <c r="B137" s="45">
        <v>44864</v>
      </c>
      <c r="C137" t="s">
        <v>46</v>
      </c>
      <c r="D137" t="s">
        <v>45</v>
      </c>
      <c r="E137" s="46">
        <v>137084</v>
      </c>
    </row>
    <row r="138" spans="2:5" x14ac:dyDescent="0.25">
      <c r="B138" s="45">
        <v>44870</v>
      </c>
      <c r="C138" t="s">
        <v>40</v>
      </c>
      <c r="D138" t="s">
        <v>41</v>
      </c>
      <c r="E138" s="46">
        <v>3700000</v>
      </c>
    </row>
    <row r="139" spans="2:5" x14ac:dyDescent="0.25">
      <c r="B139" s="45">
        <v>44871</v>
      </c>
      <c r="C139" t="s">
        <v>43</v>
      </c>
      <c r="D139" t="s">
        <v>57</v>
      </c>
      <c r="E139" s="46">
        <v>430000</v>
      </c>
    </row>
    <row r="140" spans="2:5" x14ac:dyDescent="0.25">
      <c r="B140" s="45">
        <v>44872</v>
      </c>
      <c r="C140" t="s">
        <v>47</v>
      </c>
      <c r="D140" t="s">
        <v>53</v>
      </c>
      <c r="E140" s="46">
        <v>49295</v>
      </c>
    </row>
    <row r="141" spans="2:5" x14ac:dyDescent="0.25">
      <c r="B141" s="45">
        <v>44875</v>
      </c>
      <c r="C141" t="s">
        <v>46</v>
      </c>
      <c r="D141" t="s">
        <v>50</v>
      </c>
      <c r="E141" s="46">
        <v>152195</v>
      </c>
    </row>
    <row r="142" spans="2:5" x14ac:dyDescent="0.25">
      <c r="B142" s="45">
        <v>44876</v>
      </c>
      <c r="C142" t="s">
        <v>46</v>
      </c>
      <c r="D142" t="s">
        <v>58</v>
      </c>
      <c r="E142" s="46">
        <v>207165</v>
      </c>
    </row>
    <row r="143" spans="2:5" x14ac:dyDescent="0.25">
      <c r="B143" s="45">
        <v>44877</v>
      </c>
      <c r="C143" t="s">
        <v>40</v>
      </c>
      <c r="D143" t="s">
        <v>42</v>
      </c>
      <c r="E143" s="46">
        <v>179589</v>
      </c>
    </row>
    <row r="144" spans="2:5" x14ac:dyDescent="0.25">
      <c r="B144" s="45">
        <v>44880</v>
      </c>
      <c r="C144" t="s">
        <v>43</v>
      </c>
      <c r="D144" t="s">
        <v>55</v>
      </c>
      <c r="E144" s="46">
        <v>430000</v>
      </c>
    </row>
    <row r="145" spans="2:5" x14ac:dyDescent="0.25">
      <c r="B145" s="45">
        <v>44881</v>
      </c>
      <c r="C145" t="s">
        <v>43</v>
      </c>
      <c r="D145" t="s">
        <v>61</v>
      </c>
      <c r="E145" s="46">
        <v>36217</v>
      </c>
    </row>
    <row r="146" spans="2:5" x14ac:dyDescent="0.25">
      <c r="B146" s="45">
        <v>44882</v>
      </c>
      <c r="C146" t="s">
        <v>46</v>
      </c>
      <c r="D146" t="s">
        <v>44</v>
      </c>
      <c r="E146" s="46">
        <v>35000</v>
      </c>
    </row>
    <row r="147" spans="2:5" x14ac:dyDescent="0.25">
      <c r="B147" s="45">
        <v>44884</v>
      </c>
      <c r="C147" t="s">
        <v>46</v>
      </c>
      <c r="D147" t="s">
        <v>48</v>
      </c>
      <c r="E147" s="46">
        <v>392684</v>
      </c>
    </row>
    <row r="148" spans="2:5" x14ac:dyDescent="0.25">
      <c r="B148" s="45">
        <v>44890</v>
      </c>
      <c r="C148" t="s">
        <v>46</v>
      </c>
      <c r="D148" t="s">
        <v>49</v>
      </c>
      <c r="E148" s="46">
        <v>650000</v>
      </c>
    </row>
    <row r="149" spans="2:5" x14ac:dyDescent="0.25">
      <c r="B149" s="45">
        <v>44892</v>
      </c>
      <c r="C149" t="s">
        <v>47</v>
      </c>
      <c r="D149" t="s">
        <v>51</v>
      </c>
      <c r="E149" s="46">
        <v>50291</v>
      </c>
    </row>
    <row r="150" spans="2:5" x14ac:dyDescent="0.25">
      <c r="B150" s="45">
        <v>44895</v>
      </c>
      <c r="C150" t="s">
        <v>46</v>
      </c>
      <c r="D150" t="s">
        <v>45</v>
      </c>
      <c r="E150" s="46">
        <v>58303</v>
      </c>
    </row>
    <row r="151" spans="2:5" x14ac:dyDescent="0.25">
      <c r="B151" s="45">
        <v>44900</v>
      </c>
      <c r="C151" t="s">
        <v>40</v>
      </c>
      <c r="D151" t="s">
        <v>41</v>
      </c>
      <c r="E151" s="46">
        <v>3700000</v>
      </c>
    </row>
    <row r="152" spans="2:5" x14ac:dyDescent="0.25">
      <c r="B152" s="45">
        <v>44901</v>
      </c>
      <c r="C152" t="s">
        <v>43</v>
      </c>
      <c r="D152" t="s">
        <v>57</v>
      </c>
      <c r="E152" s="46">
        <v>430000</v>
      </c>
    </row>
    <row r="153" spans="2:5" x14ac:dyDescent="0.25">
      <c r="B153" s="45">
        <v>44902</v>
      </c>
      <c r="C153" t="s">
        <v>47</v>
      </c>
      <c r="D153" t="s">
        <v>53</v>
      </c>
      <c r="E153" s="46">
        <v>93295</v>
      </c>
    </row>
    <row r="154" spans="2:5" x14ac:dyDescent="0.25">
      <c r="B154" s="45">
        <v>44903</v>
      </c>
      <c r="C154" t="s">
        <v>47</v>
      </c>
      <c r="D154" t="s">
        <v>54</v>
      </c>
      <c r="E154" s="46">
        <v>176759</v>
      </c>
    </row>
    <row r="155" spans="2:5" x14ac:dyDescent="0.25">
      <c r="B155" s="45">
        <v>44905</v>
      </c>
      <c r="C155" t="s">
        <v>46</v>
      </c>
      <c r="D155" t="s">
        <v>50</v>
      </c>
      <c r="E155" s="46">
        <v>161457</v>
      </c>
    </row>
    <row r="156" spans="2:5" x14ac:dyDescent="0.25">
      <c r="B156" s="45">
        <v>44906</v>
      </c>
      <c r="C156" t="s">
        <v>46</v>
      </c>
      <c r="D156" t="s">
        <v>58</v>
      </c>
      <c r="E156" s="46">
        <v>197137</v>
      </c>
    </row>
    <row r="157" spans="2:5" x14ac:dyDescent="0.25">
      <c r="B157" s="45">
        <v>44907</v>
      </c>
      <c r="C157" t="s">
        <v>40</v>
      </c>
      <c r="D157" t="s">
        <v>42</v>
      </c>
      <c r="E157" s="46">
        <v>168081</v>
      </c>
    </row>
    <row r="158" spans="2:5" x14ac:dyDescent="0.25">
      <c r="B158" s="45">
        <v>44910</v>
      </c>
      <c r="C158" t="s">
        <v>43</v>
      </c>
      <c r="D158" t="s">
        <v>55</v>
      </c>
      <c r="E158" s="46">
        <v>430000</v>
      </c>
    </row>
    <row r="159" spans="2:5" x14ac:dyDescent="0.25">
      <c r="B159" s="45">
        <v>44911</v>
      </c>
      <c r="C159" t="s">
        <v>43</v>
      </c>
      <c r="D159" t="s">
        <v>61</v>
      </c>
      <c r="E159" s="46">
        <v>60228</v>
      </c>
    </row>
    <row r="160" spans="2:5" x14ac:dyDescent="0.25">
      <c r="B160" s="45">
        <v>44912</v>
      </c>
      <c r="C160" t="s">
        <v>46</v>
      </c>
      <c r="D160" t="s">
        <v>44</v>
      </c>
      <c r="E160" s="46">
        <v>35000</v>
      </c>
    </row>
    <row r="161" spans="2:5" x14ac:dyDescent="0.25">
      <c r="B161" s="45">
        <v>44914</v>
      </c>
      <c r="C161" t="s">
        <v>46</v>
      </c>
      <c r="D161" t="s">
        <v>48</v>
      </c>
      <c r="E161" s="46">
        <v>378861</v>
      </c>
    </row>
    <row r="162" spans="2:5" x14ac:dyDescent="0.25">
      <c r="B162" s="45">
        <v>44920</v>
      </c>
      <c r="C162" t="s">
        <v>46</v>
      </c>
      <c r="D162" t="s">
        <v>49</v>
      </c>
      <c r="E162" s="46">
        <v>650000</v>
      </c>
    </row>
    <row r="163" spans="2:5" x14ac:dyDescent="0.25">
      <c r="B163" s="45">
        <v>44922</v>
      </c>
      <c r="C163" t="s">
        <v>47</v>
      </c>
      <c r="D163" t="s">
        <v>51</v>
      </c>
      <c r="E163" s="46">
        <v>90973</v>
      </c>
    </row>
    <row r="164" spans="2:5" x14ac:dyDescent="0.25">
      <c r="B164" s="45">
        <v>44925</v>
      </c>
      <c r="C164" t="s">
        <v>46</v>
      </c>
      <c r="D164" t="s">
        <v>45</v>
      </c>
      <c r="E164" s="46">
        <v>50836</v>
      </c>
    </row>
    <row r="165" spans="2:5" x14ac:dyDescent="0.25">
      <c r="B165"/>
    </row>
    <row r="166" spans="2:5" x14ac:dyDescent="0.25">
      <c r="B166"/>
    </row>
    <row r="167" spans="2:5" x14ac:dyDescent="0.25">
      <c r="B167"/>
    </row>
    <row r="168" spans="2:5" x14ac:dyDescent="0.25">
      <c r="B168"/>
    </row>
    <row r="169" spans="2:5" x14ac:dyDescent="0.25">
      <c r="B169"/>
    </row>
    <row r="170" spans="2:5" x14ac:dyDescent="0.25">
      <c r="B170"/>
    </row>
    <row r="171" spans="2:5" x14ac:dyDescent="0.25">
      <c r="B171"/>
    </row>
    <row r="172" spans="2:5" x14ac:dyDescent="0.25">
      <c r="B172"/>
    </row>
    <row r="173" spans="2:5" x14ac:dyDescent="0.25">
      <c r="B173"/>
    </row>
    <row r="174" spans="2:5" x14ac:dyDescent="0.25">
      <c r="B174"/>
    </row>
    <row r="175" spans="2:5" x14ac:dyDescent="0.25">
      <c r="B175"/>
    </row>
    <row r="176" spans="2:5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ht="15.75" customHeight="1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3"/>
    </row>
    <row r="284" spans="2:2" x14ac:dyDescent="0.25">
      <c r="B284" s="23"/>
    </row>
    <row r="285" spans="2:2" x14ac:dyDescent="0.25">
      <c r="B285" s="23"/>
    </row>
    <row r="286" spans="2:2" x14ac:dyDescent="0.25">
      <c r="B286" s="23"/>
    </row>
    <row r="287" spans="2:2" x14ac:dyDescent="0.25">
      <c r="B287" s="23"/>
    </row>
    <row r="288" spans="2:2" x14ac:dyDescent="0.25">
      <c r="B288" s="23"/>
    </row>
    <row r="289" spans="2:2" x14ac:dyDescent="0.25">
      <c r="B289" s="23"/>
    </row>
    <row r="290" spans="2:2" x14ac:dyDescent="0.25">
      <c r="B290" s="23"/>
    </row>
    <row r="291" spans="2:2" x14ac:dyDescent="0.25">
      <c r="B291" s="23"/>
    </row>
    <row r="292" spans="2:2" x14ac:dyDescent="0.25">
      <c r="B292" s="23"/>
    </row>
    <row r="293" spans="2:2" x14ac:dyDescent="0.25">
      <c r="B293" s="23"/>
    </row>
    <row r="294" spans="2:2" x14ac:dyDescent="0.25">
      <c r="B294" s="24"/>
    </row>
    <row r="295" spans="2:2" x14ac:dyDescent="0.25">
      <c r="B295" s="24"/>
    </row>
    <row r="296" spans="2:2" x14ac:dyDescent="0.25">
      <c r="B296" s="24"/>
    </row>
    <row r="297" spans="2:2" x14ac:dyDescent="0.25">
      <c r="B297" s="24"/>
    </row>
    <row r="298" spans="2:2" x14ac:dyDescent="0.25">
      <c r="B298" s="24"/>
    </row>
    <row r="299" spans="2:2" x14ac:dyDescent="0.25">
      <c r="B299" s="24"/>
    </row>
    <row r="300" spans="2:2" x14ac:dyDescent="0.25">
      <c r="B300" s="24"/>
    </row>
    <row r="301" spans="2:2" x14ac:dyDescent="0.25">
      <c r="B301" s="24"/>
    </row>
    <row r="302" spans="2:2" x14ac:dyDescent="0.25">
      <c r="B302" s="24"/>
    </row>
    <row r="303" spans="2:2" x14ac:dyDescent="0.25">
      <c r="B303" s="24"/>
    </row>
    <row r="304" spans="2:2" x14ac:dyDescent="0.25">
      <c r="B304" s="24"/>
    </row>
    <row r="305" spans="2:2" x14ac:dyDescent="0.25">
      <c r="B305" s="24"/>
    </row>
    <row r="306" spans="2:2" x14ac:dyDescent="0.25">
      <c r="B306" s="24"/>
    </row>
    <row r="307" spans="2:2" x14ac:dyDescent="0.25">
      <c r="B307" s="24"/>
    </row>
    <row r="308" spans="2:2" x14ac:dyDescent="0.25">
      <c r="B308" s="24"/>
    </row>
    <row r="309" spans="2:2" x14ac:dyDescent="0.25">
      <c r="B309" s="24"/>
    </row>
    <row r="310" spans="2:2" x14ac:dyDescent="0.25">
      <c r="B310" s="24"/>
    </row>
    <row r="311" spans="2:2" x14ac:dyDescent="0.25">
      <c r="B311" s="24"/>
    </row>
    <row r="312" spans="2:2" x14ac:dyDescent="0.25">
      <c r="B312" s="24"/>
    </row>
    <row r="313" spans="2:2" x14ac:dyDescent="0.25">
      <c r="B313" s="24"/>
    </row>
    <row r="314" spans="2:2" x14ac:dyDescent="0.25">
      <c r="B314" s="24"/>
    </row>
    <row r="315" spans="2:2" x14ac:dyDescent="0.25">
      <c r="B315" s="24"/>
    </row>
    <row r="316" spans="2:2" x14ac:dyDescent="0.25">
      <c r="B316" s="24"/>
    </row>
    <row r="317" spans="2:2" x14ac:dyDescent="0.25">
      <c r="B317" s="24"/>
    </row>
    <row r="318" spans="2:2" x14ac:dyDescent="0.25">
      <c r="B318" s="24"/>
    </row>
    <row r="319" spans="2:2" x14ac:dyDescent="0.25">
      <c r="B319" s="24"/>
    </row>
    <row r="320" spans="2:2" x14ac:dyDescent="0.25">
      <c r="B320" s="24"/>
    </row>
  </sheetData>
  <mergeCells count="1">
    <mergeCell ref="B4:E4"/>
  </mergeCells>
  <pageMargins left="0.7" right="0.7" top="0.75" bottom="0.75" header="0.3" footer="0.3"/>
  <pageSetup scale="68" orientation="portrait" horizontalDpi="4294967293" verticalDpi="0" r:id="rId4"/>
  <colBreaks count="1" manualBreakCount="1">
    <brk id="5" max="163" man="1"/>
  </colBreaks>
  <drawing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9A58-A32A-4BB9-A8D3-337FEB911407}">
  <dimension ref="A1:C2"/>
  <sheetViews>
    <sheetView showGridLines="0" zoomScale="70" zoomScaleNormal="70" workbookViewId="0">
      <selection activeCell="P10" sqref="P10"/>
    </sheetView>
  </sheetViews>
  <sheetFormatPr baseColWidth="10" defaultRowHeight="15" x14ac:dyDescent="0.25"/>
  <cols>
    <col min="1" max="1" width="5.140625" customWidth="1"/>
    <col min="2" max="2" width="19.42578125" bestFit="1" customWidth="1"/>
  </cols>
  <sheetData>
    <row r="1" spans="1:3" s="2" customFormat="1" ht="45" customHeight="1" x14ac:dyDescent="0.25">
      <c r="A1" s="4"/>
      <c r="B1" s="64" t="s">
        <v>127</v>
      </c>
      <c r="C1" s="7" t="s">
        <v>128</v>
      </c>
    </row>
    <row r="2" spans="1:3" s="3" customFormat="1" ht="27.75" customHeight="1" x14ac:dyDescent="0.25">
      <c r="A2" s="5"/>
      <c r="B2" s="21" t="s">
        <v>1</v>
      </c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TEMAS</vt:lpstr>
      <vt:lpstr>1</vt:lpstr>
      <vt:lpstr>2</vt:lpstr>
      <vt:lpstr>3</vt:lpstr>
      <vt:lpstr>4</vt:lpstr>
      <vt:lpstr>5</vt:lpstr>
      <vt:lpstr>5,1 - 6</vt:lpstr>
      <vt:lpstr>'5'!Área_de_impresión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GH</dc:creator>
  <cp:lastModifiedBy>Nancy GH</cp:lastModifiedBy>
  <dcterms:created xsi:type="dcterms:W3CDTF">2022-09-12T19:24:15Z</dcterms:created>
  <dcterms:modified xsi:type="dcterms:W3CDTF">2022-11-06T15:22:26Z</dcterms:modified>
</cp:coreProperties>
</file>