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CarolineZiegler\Studium_DCU\8. Semester\Business Analytics Portfolio\Portfolio\04_Excel\Revenue Controlling\"/>
    </mc:Choice>
  </mc:AlternateContent>
  <xr:revisionPtr revIDLastSave="0" documentId="13_ncr:1_{663AE7E7-4EA1-4A2E-9955-1886981ED0E4}" xr6:coauthVersionLast="47" xr6:coauthVersionMax="47" xr10:uidLastSave="{00000000-0000-0000-0000-000000000000}"/>
  <bookViews>
    <workbookView xWindow="-98" yWindow="-98" windowWidth="20715" windowHeight="13276" tabRatio="855" xr2:uid="{F11B96A2-15AA-45C2-980D-5DBDE756F138}"/>
  </bookViews>
  <sheets>
    <sheet name="ÜBERSICHT" sheetId="20" r:id="rId1"/>
    <sheet name="VD10" sheetId="4" r:id="rId2"/>
    <sheet name="VD12" sheetId="6" r:id="rId3"/>
    <sheet name="VD15" sheetId="8" r:id="rId4"/>
    <sheet name="VD17" sheetId="9" r:id="rId5"/>
    <sheet name="VD_GESAMT" sheetId="16" r:id="rId6"/>
    <sheet name="VES" sheetId="10" r:id="rId7"/>
    <sheet name="VEU1" sheetId="11" r:id="rId8"/>
    <sheet name="VEU2" sheetId="12" r:id="rId9"/>
    <sheet name="VEU_GESAMT" sheetId="17" r:id="rId10"/>
    <sheet name="VÜO" sheetId="13" r:id="rId11"/>
    <sheet name="VÜW" sheetId="14" r:id="rId12"/>
    <sheet name="VÜ_GESAMT" sheetId="18" r:id="rId13"/>
    <sheet name="Um_GESAMT" sheetId="19" r:id="rId14"/>
    <sheet name="Bezugszahlen" sheetId="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4" l="1"/>
  <c r="G20" i="14"/>
  <c r="G21" i="14"/>
  <c r="G22" i="14"/>
  <c r="G23" i="14"/>
  <c r="G24" i="14"/>
  <c r="G25" i="14"/>
  <c r="G26" i="14"/>
  <c r="G27" i="14"/>
  <c r="G28" i="14"/>
  <c r="G29" i="14"/>
  <c r="G18" i="14"/>
  <c r="F19" i="14"/>
  <c r="F20" i="14"/>
  <c r="F21" i="14"/>
  <c r="F22" i="14"/>
  <c r="F23" i="14"/>
  <c r="F24" i="14"/>
  <c r="F25" i="14"/>
  <c r="F26" i="14"/>
  <c r="F27" i="14"/>
  <c r="F28" i="14"/>
  <c r="F29" i="14"/>
  <c r="F18" i="14"/>
  <c r="E19" i="14"/>
  <c r="E20" i="14"/>
  <c r="E21" i="14"/>
  <c r="E22" i="14"/>
  <c r="E23" i="14"/>
  <c r="E24" i="14"/>
  <c r="E25" i="14"/>
  <c r="E26" i="14"/>
  <c r="E27" i="14"/>
  <c r="E28" i="14"/>
  <c r="E29" i="14"/>
  <c r="E18" i="14"/>
  <c r="D19" i="14"/>
  <c r="D20" i="14"/>
  <c r="D21" i="14"/>
  <c r="D22" i="14"/>
  <c r="D23" i="14"/>
  <c r="D24" i="14"/>
  <c r="D25" i="14"/>
  <c r="D26" i="14"/>
  <c r="D27" i="14"/>
  <c r="D28" i="14"/>
  <c r="D29" i="14"/>
  <c r="D18" i="14"/>
  <c r="C19" i="14"/>
  <c r="C20" i="14"/>
  <c r="C21" i="14"/>
  <c r="C22" i="14"/>
  <c r="C23" i="14"/>
  <c r="C24" i="14"/>
  <c r="C25" i="14"/>
  <c r="C26" i="14"/>
  <c r="C27" i="14"/>
  <c r="C28" i="14"/>
  <c r="C29" i="14"/>
  <c r="C18" i="14"/>
  <c r="B19" i="14"/>
  <c r="B20" i="14"/>
  <c r="B21" i="14"/>
  <c r="B22" i="14"/>
  <c r="B23" i="14"/>
  <c r="B24" i="14"/>
  <c r="B25" i="14"/>
  <c r="B26" i="14"/>
  <c r="B27" i="14"/>
  <c r="B28" i="14"/>
  <c r="B29" i="14"/>
  <c r="B18" i="14"/>
  <c r="G19" i="13"/>
  <c r="G20" i="13"/>
  <c r="G21" i="13"/>
  <c r="G22" i="13"/>
  <c r="G23" i="13"/>
  <c r="G24" i="13"/>
  <c r="G25" i="13"/>
  <c r="G26" i="13"/>
  <c r="G27" i="13"/>
  <c r="G28" i="13"/>
  <c r="G29" i="13"/>
  <c r="G18" i="13"/>
  <c r="F19" i="13"/>
  <c r="F20" i="13"/>
  <c r="F21" i="13"/>
  <c r="F22" i="13"/>
  <c r="F23" i="13"/>
  <c r="F24" i="13"/>
  <c r="F25" i="13"/>
  <c r="F26" i="13"/>
  <c r="F27" i="13"/>
  <c r="F28" i="13"/>
  <c r="F29" i="13"/>
  <c r="F18" i="13"/>
  <c r="E19" i="13"/>
  <c r="E20" i="13"/>
  <c r="E21" i="13"/>
  <c r="E22" i="13"/>
  <c r="E23" i="13"/>
  <c r="E24" i="13"/>
  <c r="E25" i="13"/>
  <c r="E26" i="13"/>
  <c r="E27" i="13"/>
  <c r="E28" i="13"/>
  <c r="E29" i="13"/>
  <c r="E18" i="13"/>
  <c r="D19" i="13"/>
  <c r="D20" i="13"/>
  <c r="D21" i="13"/>
  <c r="D22" i="13"/>
  <c r="D23" i="13"/>
  <c r="D24" i="13"/>
  <c r="D25" i="13"/>
  <c r="D26" i="13"/>
  <c r="D27" i="13"/>
  <c r="D28" i="13"/>
  <c r="D29" i="13"/>
  <c r="D18" i="13"/>
  <c r="C19" i="13"/>
  <c r="C20" i="13"/>
  <c r="C21" i="13"/>
  <c r="C22" i="13"/>
  <c r="C23" i="13"/>
  <c r="C24" i="13"/>
  <c r="C25" i="13"/>
  <c r="C26" i="13"/>
  <c r="C27" i="13"/>
  <c r="C28" i="13"/>
  <c r="C29" i="13"/>
  <c r="C18" i="13"/>
  <c r="B19" i="13"/>
  <c r="B20" i="13"/>
  <c r="B21" i="13"/>
  <c r="B22" i="13"/>
  <c r="B23" i="13"/>
  <c r="B24" i="13"/>
  <c r="B25" i="13"/>
  <c r="B26" i="13"/>
  <c r="B27" i="13"/>
  <c r="B28" i="13"/>
  <c r="B29" i="13"/>
  <c r="B18" i="13"/>
  <c r="G19" i="12"/>
  <c r="G20" i="12"/>
  <c r="G21" i="12"/>
  <c r="G22" i="12"/>
  <c r="G23" i="12"/>
  <c r="G24" i="12"/>
  <c r="G25" i="12"/>
  <c r="G26" i="12"/>
  <c r="G27" i="12"/>
  <c r="G28" i="12"/>
  <c r="G29" i="12"/>
  <c r="G18" i="12"/>
  <c r="F19" i="12"/>
  <c r="F20" i="12"/>
  <c r="F21" i="12"/>
  <c r="F22" i="12"/>
  <c r="F23" i="12"/>
  <c r="F24" i="12"/>
  <c r="F25" i="12"/>
  <c r="F26" i="12"/>
  <c r="F27" i="12"/>
  <c r="F28" i="12"/>
  <c r="F29" i="12"/>
  <c r="F18" i="12"/>
  <c r="E19" i="12"/>
  <c r="E20" i="12"/>
  <c r="E21" i="12"/>
  <c r="E22" i="12"/>
  <c r="E23" i="12"/>
  <c r="E24" i="12"/>
  <c r="E25" i="12"/>
  <c r="E26" i="12"/>
  <c r="E27" i="12"/>
  <c r="E28" i="12"/>
  <c r="E29" i="12"/>
  <c r="E18" i="12"/>
  <c r="D19" i="12"/>
  <c r="D20" i="12"/>
  <c r="D21" i="12"/>
  <c r="D22" i="12"/>
  <c r="D23" i="12"/>
  <c r="D24" i="12"/>
  <c r="D25" i="12"/>
  <c r="D26" i="12"/>
  <c r="D27" i="12"/>
  <c r="D28" i="12"/>
  <c r="D29" i="12"/>
  <c r="D18" i="12"/>
  <c r="C19" i="12"/>
  <c r="C20" i="12"/>
  <c r="C21" i="12"/>
  <c r="C22" i="12"/>
  <c r="C23" i="12"/>
  <c r="C24" i="12"/>
  <c r="C25" i="12"/>
  <c r="C26" i="12"/>
  <c r="C27" i="12"/>
  <c r="C28" i="12"/>
  <c r="C29" i="12"/>
  <c r="C18" i="12"/>
  <c r="B19" i="12"/>
  <c r="B20" i="12"/>
  <c r="B21" i="12"/>
  <c r="B22" i="12"/>
  <c r="B23" i="12"/>
  <c r="B24" i="12"/>
  <c r="B25" i="12"/>
  <c r="B26" i="12"/>
  <c r="B27" i="12"/>
  <c r="B28" i="12"/>
  <c r="B29" i="12"/>
  <c r="B18" i="12"/>
  <c r="G19" i="11"/>
  <c r="G20" i="11"/>
  <c r="G21" i="11"/>
  <c r="G22" i="11"/>
  <c r="G23" i="11"/>
  <c r="G24" i="11"/>
  <c r="G25" i="11"/>
  <c r="G26" i="11"/>
  <c r="G27" i="11"/>
  <c r="G28" i="11"/>
  <c r="G29" i="11"/>
  <c r="G18" i="11"/>
  <c r="F19" i="11"/>
  <c r="F20" i="11"/>
  <c r="F21" i="11"/>
  <c r="F22" i="11"/>
  <c r="F23" i="11"/>
  <c r="F24" i="11"/>
  <c r="F25" i="11"/>
  <c r="F26" i="11"/>
  <c r="F27" i="11"/>
  <c r="F28" i="11"/>
  <c r="F29" i="11"/>
  <c r="F18" i="11"/>
  <c r="E19" i="11"/>
  <c r="E20" i="11"/>
  <c r="E21" i="11"/>
  <c r="E22" i="11"/>
  <c r="E23" i="11"/>
  <c r="E24" i="11"/>
  <c r="E25" i="11"/>
  <c r="E26" i="11"/>
  <c r="E27" i="11"/>
  <c r="E28" i="11"/>
  <c r="E29" i="11"/>
  <c r="E18" i="11"/>
  <c r="D19" i="11"/>
  <c r="D20" i="11"/>
  <c r="D21" i="11"/>
  <c r="D22" i="11"/>
  <c r="D23" i="11"/>
  <c r="D24" i="11"/>
  <c r="D25" i="11"/>
  <c r="D26" i="11"/>
  <c r="D27" i="11"/>
  <c r="D28" i="11"/>
  <c r="D29" i="11"/>
  <c r="D18" i="11"/>
  <c r="C19" i="11"/>
  <c r="C20" i="11"/>
  <c r="C21" i="11"/>
  <c r="C22" i="11"/>
  <c r="C23" i="11"/>
  <c r="C24" i="11"/>
  <c r="C25" i="11"/>
  <c r="C26" i="11"/>
  <c r="C27" i="11"/>
  <c r="C28" i="11"/>
  <c r="C29" i="11"/>
  <c r="C18" i="11"/>
  <c r="B19" i="11"/>
  <c r="B20" i="11"/>
  <c r="B21" i="11"/>
  <c r="B22" i="11"/>
  <c r="B23" i="11"/>
  <c r="B24" i="11"/>
  <c r="B25" i="11"/>
  <c r="B26" i="11"/>
  <c r="B27" i="11"/>
  <c r="B28" i="11"/>
  <c r="B29" i="11"/>
  <c r="B18" i="11"/>
  <c r="G19" i="10"/>
  <c r="G20" i="10"/>
  <c r="G21" i="10"/>
  <c r="G22" i="10"/>
  <c r="G23" i="10"/>
  <c r="G24" i="10"/>
  <c r="G25" i="10"/>
  <c r="G26" i="10"/>
  <c r="G27" i="10"/>
  <c r="G28" i="10"/>
  <c r="G29" i="10"/>
  <c r="G18" i="10"/>
  <c r="F19" i="10"/>
  <c r="F20" i="10"/>
  <c r="F21" i="10"/>
  <c r="F22" i="10"/>
  <c r="F23" i="10"/>
  <c r="F24" i="10"/>
  <c r="F25" i="10"/>
  <c r="F26" i="10"/>
  <c r="F27" i="10"/>
  <c r="F28" i="10"/>
  <c r="F29" i="10"/>
  <c r="F18" i="10"/>
  <c r="E19" i="10"/>
  <c r="E20" i="10"/>
  <c r="E21" i="10"/>
  <c r="E22" i="10"/>
  <c r="E23" i="10"/>
  <c r="E24" i="10"/>
  <c r="E25" i="10"/>
  <c r="E26" i="10"/>
  <c r="E27" i="10"/>
  <c r="E28" i="10"/>
  <c r="E29" i="10"/>
  <c r="E18" i="10"/>
  <c r="D19" i="10"/>
  <c r="D20" i="10"/>
  <c r="D21" i="10"/>
  <c r="D22" i="10"/>
  <c r="D23" i="10"/>
  <c r="D24" i="10"/>
  <c r="D25" i="10"/>
  <c r="D26" i="10"/>
  <c r="D27" i="10"/>
  <c r="D28" i="10"/>
  <c r="D29" i="10"/>
  <c r="D18" i="10"/>
  <c r="C19" i="10"/>
  <c r="C20" i="10"/>
  <c r="C21" i="10"/>
  <c r="C22" i="10"/>
  <c r="C23" i="10"/>
  <c r="C24" i="10"/>
  <c r="C25" i="10"/>
  <c r="C26" i="10"/>
  <c r="C27" i="10"/>
  <c r="C28" i="10"/>
  <c r="C29" i="10"/>
  <c r="C18" i="10"/>
  <c r="B19" i="10"/>
  <c r="B20" i="10"/>
  <c r="B21" i="10"/>
  <c r="B22" i="10"/>
  <c r="B23" i="10"/>
  <c r="B24" i="10"/>
  <c r="B25" i="10"/>
  <c r="B26" i="10"/>
  <c r="B27" i="10"/>
  <c r="B28" i="10"/>
  <c r="B29" i="10"/>
  <c r="B18" i="10"/>
  <c r="G19" i="9"/>
  <c r="G20" i="9"/>
  <c r="G21" i="9"/>
  <c r="G22" i="9"/>
  <c r="G23" i="9"/>
  <c r="G24" i="9"/>
  <c r="G25" i="9"/>
  <c r="G26" i="9"/>
  <c r="G27" i="9"/>
  <c r="G28" i="9"/>
  <c r="G29" i="9"/>
  <c r="G18" i="9"/>
  <c r="F19" i="9"/>
  <c r="F20" i="9"/>
  <c r="F21" i="9"/>
  <c r="F22" i="9"/>
  <c r="F23" i="9"/>
  <c r="F24" i="9"/>
  <c r="F25" i="9"/>
  <c r="F26" i="9"/>
  <c r="F27" i="9"/>
  <c r="F28" i="9"/>
  <c r="F29" i="9"/>
  <c r="F18" i="9"/>
  <c r="E19" i="9"/>
  <c r="E20" i="9"/>
  <c r="E21" i="9"/>
  <c r="E22" i="9"/>
  <c r="E23" i="9"/>
  <c r="E24" i="9"/>
  <c r="E25" i="9"/>
  <c r="E26" i="9"/>
  <c r="E27" i="9"/>
  <c r="E28" i="9"/>
  <c r="E29" i="9"/>
  <c r="E18" i="9"/>
  <c r="D19" i="9"/>
  <c r="D20" i="9"/>
  <c r="D21" i="9"/>
  <c r="D22" i="9"/>
  <c r="D23" i="9"/>
  <c r="D24" i="9"/>
  <c r="D25" i="9"/>
  <c r="D26" i="9"/>
  <c r="D27" i="9"/>
  <c r="D28" i="9"/>
  <c r="D29" i="9"/>
  <c r="D18" i="9"/>
  <c r="C19" i="9"/>
  <c r="C20" i="9"/>
  <c r="C21" i="9"/>
  <c r="C22" i="9"/>
  <c r="C23" i="9"/>
  <c r="C24" i="9"/>
  <c r="C25" i="9"/>
  <c r="C26" i="9"/>
  <c r="C27" i="9"/>
  <c r="C28" i="9"/>
  <c r="C29" i="9"/>
  <c r="C18" i="9"/>
  <c r="B19" i="9"/>
  <c r="B20" i="9"/>
  <c r="B21" i="9"/>
  <c r="B22" i="9"/>
  <c r="B23" i="9"/>
  <c r="B24" i="9"/>
  <c r="B25" i="9"/>
  <c r="B26" i="9"/>
  <c r="B27" i="9"/>
  <c r="B28" i="9"/>
  <c r="B29" i="9"/>
  <c r="B18" i="9"/>
  <c r="G19" i="8"/>
  <c r="G20" i="8"/>
  <c r="G21" i="8"/>
  <c r="G22" i="8"/>
  <c r="G23" i="8"/>
  <c r="G24" i="8"/>
  <c r="G25" i="8"/>
  <c r="G26" i="8"/>
  <c r="G27" i="8"/>
  <c r="G28" i="8"/>
  <c r="G29" i="8"/>
  <c r="G18" i="8"/>
  <c r="F19" i="8"/>
  <c r="F20" i="8"/>
  <c r="F21" i="8"/>
  <c r="F22" i="8"/>
  <c r="F23" i="8"/>
  <c r="F24" i="8"/>
  <c r="F25" i="8"/>
  <c r="F26" i="8"/>
  <c r="F27" i="8"/>
  <c r="F28" i="8"/>
  <c r="F29" i="8"/>
  <c r="F18" i="8"/>
  <c r="E19" i="8"/>
  <c r="E20" i="8"/>
  <c r="E21" i="8"/>
  <c r="E22" i="8"/>
  <c r="E23" i="8"/>
  <c r="E24" i="8"/>
  <c r="E25" i="8"/>
  <c r="E26" i="8"/>
  <c r="E27" i="8"/>
  <c r="E28" i="8"/>
  <c r="E29" i="8"/>
  <c r="E18" i="8"/>
  <c r="D19" i="8"/>
  <c r="D20" i="8"/>
  <c r="D21" i="8"/>
  <c r="D22" i="8"/>
  <c r="D23" i="8"/>
  <c r="D24" i="8"/>
  <c r="D25" i="8"/>
  <c r="D26" i="8"/>
  <c r="D27" i="8"/>
  <c r="D28" i="8"/>
  <c r="D29" i="8"/>
  <c r="D18" i="8"/>
  <c r="C19" i="8"/>
  <c r="C20" i="8"/>
  <c r="C21" i="8"/>
  <c r="C22" i="8"/>
  <c r="C23" i="8"/>
  <c r="C24" i="8"/>
  <c r="C25" i="8"/>
  <c r="C26" i="8"/>
  <c r="C27" i="8"/>
  <c r="C28" i="8"/>
  <c r="C29" i="8"/>
  <c r="C18" i="8"/>
  <c r="B19" i="8"/>
  <c r="B20" i="8"/>
  <c r="B21" i="8"/>
  <c r="B22" i="8"/>
  <c r="B23" i="8"/>
  <c r="B24" i="8"/>
  <c r="B25" i="8"/>
  <c r="B26" i="8"/>
  <c r="B27" i="8"/>
  <c r="B28" i="8"/>
  <c r="B29" i="8"/>
  <c r="B18" i="8"/>
  <c r="G19" i="6"/>
  <c r="G20" i="6"/>
  <c r="G21" i="6"/>
  <c r="G22" i="6"/>
  <c r="G23" i="6"/>
  <c r="G24" i="6"/>
  <c r="G25" i="6"/>
  <c r="G26" i="6"/>
  <c r="G27" i="6"/>
  <c r="G28" i="6"/>
  <c r="G29" i="6"/>
  <c r="G18" i="6"/>
  <c r="F19" i="6"/>
  <c r="F20" i="6"/>
  <c r="F21" i="6"/>
  <c r="F22" i="6"/>
  <c r="F23" i="6"/>
  <c r="F24" i="6"/>
  <c r="F25" i="6"/>
  <c r="F26" i="6"/>
  <c r="F27" i="6"/>
  <c r="F28" i="6"/>
  <c r="F29" i="6"/>
  <c r="F18" i="6"/>
  <c r="E19" i="6"/>
  <c r="E20" i="6"/>
  <c r="E21" i="6"/>
  <c r="E22" i="6"/>
  <c r="E23" i="6"/>
  <c r="E24" i="6"/>
  <c r="E25" i="6"/>
  <c r="E26" i="6"/>
  <c r="E27" i="6"/>
  <c r="E28" i="6"/>
  <c r="E29" i="6"/>
  <c r="E18" i="6"/>
  <c r="D19" i="6"/>
  <c r="D20" i="6"/>
  <c r="D21" i="6"/>
  <c r="D22" i="6"/>
  <c r="D23" i="6"/>
  <c r="D24" i="6"/>
  <c r="D25" i="6"/>
  <c r="D26" i="6"/>
  <c r="D27" i="6"/>
  <c r="D28" i="6"/>
  <c r="D29" i="6"/>
  <c r="D18" i="6"/>
  <c r="C19" i="6"/>
  <c r="C20" i="6"/>
  <c r="C21" i="6"/>
  <c r="C22" i="6"/>
  <c r="C23" i="6"/>
  <c r="C24" i="6"/>
  <c r="C25" i="6"/>
  <c r="C26" i="6"/>
  <c r="C27" i="6"/>
  <c r="C28" i="6"/>
  <c r="C29" i="6"/>
  <c r="C18" i="6"/>
  <c r="B19" i="6"/>
  <c r="B20" i="6"/>
  <c r="B21" i="6"/>
  <c r="B22" i="6"/>
  <c r="B23" i="6"/>
  <c r="B24" i="6"/>
  <c r="B25" i="6"/>
  <c r="B26" i="6"/>
  <c r="B27" i="6"/>
  <c r="B28" i="6"/>
  <c r="B29" i="6"/>
  <c r="B18" i="6"/>
  <c r="G19" i="4"/>
  <c r="G20" i="4"/>
  <c r="G21" i="4"/>
  <c r="G22" i="4"/>
  <c r="G23" i="4"/>
  <c r="G24" i="4"/>
  <c r="G25" i="4"/>
  <c r="G26" i="4"/>
  <c r="G27" i="4"/>
  <c r="G28" i="4"/>
  <c r="G29" i="4"/>
  <c r="G18" i="4"/>
  <c r="F19" i="4"/>
  <c r="F20" i="4"/>
  <c r="F21" i="4"/>
  <c r="F22" i="4"/>
  <c r="F23" i="4"/>
  <c r="F24" i="4"/>
  <c r="F25" i="4"/>
  <c r="F26" i="4"/>
  <c r="F27" i="4"/>
  <c r="F28" i="4"/>
  <c r="F29" i="4"/>
  <c r="F18" i="4"/>
  <c r="E19" i="4"/>
  <c r="E20" i="4"/>
  <c r="E21" i="4"/>
  <c r="E22" i="4"/>
  <c r="E23" i="4"/>
  <c r="E24" i="4"/>
  <c r="E25" i="4"/>
  <c r="E26" i="4"/>
  <c r="E27" i="4"/>
  <c r="E28" i="4"/>
  <c r="E29" i="4"/>
  <c r="E18" i="4"/>
  <c r="D19" i="4"/>
  <c r="D20" i="4"/>
  <c r="D21" i="4"/>
  <c r="D22" i="4"/>
  <c r="D23" i="4"/>
  <c r="D24" i="4"/>
  <c r="D25" i="4"/>
  <c r="D26" i="4"/>
  <c r="D27" i="4"/>
  <c r="D28" i="4"/>
  <c r="D29" i="4"/>
  <c r="D18" i="4"/>
  <c r="C19" i="4"/>
  <c r="C20" i="4"/>
  <c r="C21" i="4"/>
  <c r="C22" i="4"/>
  <c r="C23" i="4"/>
  <c r="C24" i="4"/>
  <c r="C25" i="4"/>
  <c r="C26" i="4"/>
  <c r="C27" i="4"/>
  <c r="C28" i="4"/>
  <c r="C29" i="4"/>
  <c r="C18" i="4"/>
  <c r="B24" i="4"/>
  <c r="B25" i="4"/>
  <c r="B26" i="4"/>
  <c r="B27" i="4"/>
  <c r="B28" i="4"/>
  <c r="B29" i="4"/>
  <c r="B19" i="4"/>
  <c r="B20" i="4"/>
  <c r="B21" i="4"/>
  <c r="B22" i="4"/>
  <c r="B23" i="4"/>
  <c r="B18" i="4"/>
  <c r="H7" i="20" l="1"/>
  <c r="H8" i="20"/>
  <c r="H9" i="20"/>
  <c r="H10" i="20"/>
  <c r="H11" i="20"/>
  <c r="H12" i="20"/>
  <c r="H13" i="20"/>
  <c r="H14" i="20"/>
  <c r="H6" i="20"/>
  <c r="F18" i="20"/>
  <c r="J14" i="20"/>
  <c r="J13" i="20"/>
  <c r="J12" i="20"/>
  <c r="J11" i="20"/>
  <c r="J10" i="20"/>
  <c r="J9" i="20"/>
  <c r="J8" i="20"/>
  <c r="J7" i="20"/>
  <c r="E7" i="20"/>
  <c r="E8" i="20" s="1"/>
  <c r="E9" i="20" s="1"/>
  <c r="E10" i="20" s="1"/>
  <c r="E11" i="20" s="1"/>
  <c r="E12" i="20" s="1"/>
  <c r="E13" i="20" s="1"/>
  <c r="E14" i="20" s="1"/>
  <c r="E15" i="20" s="1"/>
  <c r="E16" i="20" s="1"/>
  <c r="E17" i="20" s="1"/>
  <c r="J6" i="20"/>
  <c r="G6" i="20"/>
  <c r="G7" i="20" s="1"/>
  <c r="E6" i="20"/>
  <c r="H3" i="19"/>
  <c r="G3" i="19"/>
  <c r="F3" i="19"/>
  <c r="E3" i="19"/>
  <c r="D3" i="19"/>
  <c r="C3" i="19"/>
  <c r="B3" i="19"/>
  <c r="H3" i="18"/>
  <c r="G3" i="18"/>
  <c r="F3" i="18"/>
  <c r="E3" i="18"/>
  <c r="D3" i="18"/>
  <c r="C3" i="18"/>
  <c r="B3" i="18"/>
  <c r="H3" i="17"/>
  <c r="G3" i="17"/>
  <c r="F3" i="17"/>
  <c r="E3" i="17"/>
  <c r="D3" i="17"/>
  <c r="C3" i="17"/>
  <c r="B3" i="17"/>
  <c r="H3" i="16"/>
  <c r="G3" i="16"/>
  <c r="F3" i="16"/>
  <c r="E3" i="16"/>
  <c r="D3" i="16"/>
  <c r="C3" i="16"/>
  <c r="B3" i="16"/>
  <c r="H24" i="14"/>
  <c r="F30" i="8"/>
  <c r="H29" i="6"/>
  <c r="H25" i="6"/>
  <c r="B14" i="5"/>
  <c r="C11" i="5" s="1"/>
  <c r="C13" i="5"/>
  <c r="C12" i="5"/>
  <c r="C10" i="5"/>
  <c r="C9" i="5"/>
  <c r="C8" i="5"/>
  <c r="C6" i="5"/>
  <c r="C5" i="5"/>
  <c r="C4" i="5"/>
  <c r="C2" i="5"/>
  <c r="D2" i="5" s="1"/>
  <c r="C30" i="13" l="1"/>
  <c r="K7" i="20"/>
  <c r="K6" i="20"/>
  <c r="G8" i="20"/>
  <c r="C6" i="20"/>
  <c r="C7" i="20" s="1"/>
  <c r="C8" i="20" s="1"/>
  <c r="C9" i="20" s="1"/>
  <c r="C10" i="20" s="1"/>
  <c r="C11" i="20" s="1"/>
  <c r="C12" i="20" s="1"/>
  <c r="C13" i="20" s="1"/>
  <c r="C14" i="20" s="1"/>
  <c r="C15" i="20" s="1"/>
  <c r="C16" i="20" s="1"/>
  <c r="C17" i="20" s="1"/>
  <c r="C30" i="12"/>
  <c r="H19" i="11"/>
  <c r="C30" i="11"/>
  <c r="H27" i="11"/>
  <c r="H18" i="11"/>
  <c r="H29" i="11"/>
  <c r="H22" i="6"/>
  <c r="E30" i="6"/>
  <c r="H20" i="4"/>
  <c r="C30" i="4"/>
  <c r="H28" i="4"/>
  <c r="E30" i="4"/>
  <c r="F30" i="4"/>
  <c r="G30" i="4"/>
  <c r="H21" i="4"/>
  <c r="H27" i="4"/>
  <c r="H19" i="4"/>
  <c r="H22" i="13"/>
  <c r="C30" i="14"/>
  <c r="D30" i="14"/>
  <c r="E30" i="14"/>
  <c r="H21" i="14"/>
  <c r="H23" i="14"/>
  <c r="H20" i="14"/>
  <c r="H22" i="14"/>
  <c r="G30" i="14"/>
  <c r="H27" i="14"/>
  <c r="H26" i="14"/>
  <c r="H18" i="14"/>
  <c r="H25" i="14"/>
  <c r="H29" i="14"/>
  <c r="H28" i="14"/>
  <c r="H19" i="14"/>
  <c r="B30" i="14"/>
  <c r="F30" i="14"/>
  <c r="E30" i="13"/>
  <c r="H25" i="13"/>
  <c r="H20" i="13"/>
  <c r="G30" i="13"/>
  <c r="H24" i="13"/>
  <c r="H28" i="13"/>
  <c r="H19" i="13"/>
  <c r="B30" i="13"/>
  <c r="H23" i="13"/>
  <c r="H27" i="13"/>
  <c r="H29" i="13"/>
  <c r="H21" i="13"/>
  <c r="H18" i="13"/>
  <c r="H26" i="13"/>
  <c r="F30" i="13"/>
  <c r="D30" i="13"/>
  <c r="H21" i="12"/>
  <c r="G30" i="12"/>
  <c r="H29" i="12"/>
  <c r="H18" i="12"/>
  <c r="D30" i="12"/>
  <c r="E30" i="12"/>
  <c r="H25" i="12"/>
  <c r="F30" i="12"/>
  <c r="H20" i="12"/>
  <c r="H22" i="12"/>
  <c r="H24" i="12"/>
  <c r="H28" i="12"/>
  <c r="H19" i="12"/>
  <c r="H23" i="12"/>
  <c r="H27" i="12"/>
  <c r="H26" i="12"/>
  <c r="B30" i="12"/>
  <c r="E30" i="11"/>
  <c r="H21" i="11"/>
  <c r="H25" i="11"/>
  <c r="H26" i="11"/>
  <c r="F30" i="11"/>
  <c r="G30" i="11"/>
  <c r="H20" i="11"/>
  <c r="H24" i="11"/>
  <c r="H28" i="11"/>
  <c r="B30" i="11"/>
  <c r="H23" i="11"/>
  <c r="H22" i="11"/>
  <c r="D30" i="11"/>
  <c r="H29" i="10"/>
  <c r="C30" i="10"/>
  <c r="H26" i="10"/>
  <c r="H24" i="10"/>
  <c r="H22" i="9"/>
  <c r="H24" i="9"/>
  <c r="H28" i="9"/>
  <c r="H19" i="9"/>
  <c r="H23" i="9"/>
  <c r="H27" i="9"/>
  <c r="D30" i="10"/>
  <c r="E30" i="10"/>
  <c r="H21" i="10"/>
  <c r="H23" i="10"/>
  <c r="H25" i="10"/>
  <c r="H20" i="10"/>
  <c r="H22" i="10"/>
  <c r="G30" i="10"/>
  <c r="H28" i="10"/>
  <c r="H19" i="10"/>
  <c r="F30" i="10"/>
  <c r="H27" i="10"/>
  <c r="H18" i="10"/>
  <c r="B30" i="10"/>
  <c r="G30" i="9"/>
  <c r="F30" i="9"/>
  <c r="E30" i="9"/>
  <c r="C30" i="9"/>
  <c r="H18" i="9"/>
  <c r="H26" i="9"/>
  <c r="D30" i="9"/>
  <c r="H21" i="9"/>
  <c r="H25" i="9"/>
  <c r="H29" i="9"/>
  <c r="H20" i="9"/>
  <c r="B30" i="9"/>
  <c r="D30" i="8"/>
  <c r="C30" i="8"/>
  <c r="H25" i="8"/>
  <c r="H29" i="8"/>
  <c r="E30" i="8"/>
  <c r="H20" i="8"/>
  <c r="H28" i="8"/>
  <c r="G30" i="8"/>
  <c r="H21" i="8"/>
  <c r="H24" i="8"/>
  <c r="H19" i="8"/>
  <c r="H23" i="8"/>
  <c r="H27" i="8"/>
  <c r="H18" i="8"/>
  <c r="H22" i="8"/>
  <c r="H26" i="8"/>
  <c r="B30" i="8"/>
  <c r="C30" i="6"/>
  <c r="H26" i="6"/>
  <c r="D30" i="6"/>
  <c r="F30" i="6"/>
  <c r="H20" i="6"/>
  <c r="G30" i="6"/>
  <c r="H21" i="6"/>
  <c r="H24" i="6"/>
  <c r="H28" i="6"/>
  <c r="H23" i="6"/>
  <c r="H27" i="6"/>
  <c r="H19" i="6"/>
  <c r="H18" i="6"/>
  <c r="B30" i="6"/>
  <c r="H24" i="4"/>
  <c r="H23" i="4"/>
  <c r="H18" i="4"/>
  <c r="H22" i="4"/>
  <c r="D30" i="4"/>
  <c r="H29" i="4"/>
  <c r="H26" i="4"/>
  <c r="H25" i="4"/>
  <c r="B30" i="4"/>
  <c r="D3" i="5"/>
  <c r="D4" i="5" s="1"/>
  <c r="D5" i="5" s="1"/>
  <c r="D6" i="5" s="1"/>
  <c r="D7" i="5" s="1"/>
  <c r="D8" i="5" s="1"/>
  <c r="D9" i="5" s="1"/>
  <c r="D10" i="5" s="1"/>
  <c r="D11" i="5" s="1"/>
  <c r="D12" i="5" s="1"/>
  <c r="D13" i="5" s="1"/>
  <c r="C14" i="5"/>
  <c r="C3" i="5"/>
  <c r="C7" i="5"/>
  <c r="K8" i="20" l="1"/>
  <c r="I8" i="20"/>
  <c r="I7" i="20"/>
  <c r="I6" i="20"/>
  <c r="G9" i="20"/>
  <c r="H30" i="11"/>
  <c r="H3" i="11" s="1"/>
  <c r="H30" i="6"/>
  <c r="H3" i="6" s="1"/>
  <c r="H30" i="14"/>
  <c r="H3" i="14" s="1"/>
  <c r="H30" i="13"/>
  <c r="H3" i="13" s="1"/>
  <c r="H30" i="12"/>
  <c r="H3" i="12" s="1"/>
  <c r="H30" i="10"/>
  <c r="H3" i="10" s="1"/>
  <c r="H30" i="9"/>
  <c r="H3" i="9" s="1"/>
  <c r="H30" i="8"/>
  <c r="H3" i="8" s="1"/>
  <c r="H30" i="4"/>
  <c r="H3" i="4" s="1"/>
  <c r="K9" i="20" l="1"/>
  <c r="I9" i="20"/>
  <c r="G10" i="20"/>
  <c r="I10" i="20" l="1"/>
  <c r="K10" i="20"/>
  <c r="G11" i="20"/>
  <c r="I11" i="20" l="1"/>
  <c r="K11" i="20"/>
  <c r="G12" i="20"/>
  <c r="I12" i="20" l="1"/>
  <c r="K12" i="20"/>
  <c r="G13" i="20"/>
  <c r="K13" i="20" l="1"/>
  <c r="I13" i="20"/>
  <c r="G14" i="20"/>
  <c r="I14" i="20" l="1"/>
  <c r="K14" i="20"/>
</calcChain>
</file>

<file path=xl/sharedStrings.xml><?xml version="1.0" encoding="utf-8"?>
<sst xmlns="http://schemas.openxmlformats.org/spreadsheetml/2006/main" count="576" uniqueCount="76">
  <si>
    <t>Monat</t>
  </si>
  <si>
    <t>10</t>
  </si>
  <si>
    <t>20</t>
  </si>
  <si>
    <t>30</t>
  </si>
  <si>
    <t>40</t>
  </si>
  <si>
    <t>50</t>
  </si>
  <si>
    <t>60</t>
  </si>
  <si>
    <t>Summe</t>
  </si>
  <si>
    <t>Umsatzplanung 2021</t>
  </si>
  <si>
    <t>GESAMT</t>
  </si>
  <si>
    <t>Wachstum geplant (%)</t>
  </si>
  <si>
    <t>Jan</t>
  </si>
  <si>
    <t>Feb</t>
  </si>
  <si>
    <t>Mrz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</si>
  <si>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</si>
  <si>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</si>
  <si>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</si>
  <si>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</si>
  <si>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</si>
  <si>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</si>
  <si>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</si>
  <si>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</si>
  <si>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</si>
  <si>
    <t xml:space="preserve">Umsatz 2020 </t>
  </si>
  <si>
    <t>Warengruppe</t>
  </si>
  <si>
    <t>VD10</t>
  </si>
  <si>
    <t>AT 2021</t>
  </si>
  <si>
    <t>AT %</t>
  </si>
  <si>
    <t>AT kum</t>
  </si>
  <si>
    <t>Jahr</t>
  </si>
  <si>
    <t>Summe 2021</t>
  </si>
  <si>
    <t>Umsatzplanung 2021 nach Warengruppen und Monat</t>
  </si>
  <si>
    <t>Umsatz GESAMT</t>
  </si>
  <si>
    <t>Planung 2021</t>
  </si>
  <si>
    <t>Umsatz 2021</t>
  </si>
  <si>
    <t>Veränderung (Delta)</t>
  </si>
  <si>
    <t>YtoD</t>
  </si>
  <si>
    <t xml:space="preserve">Monat </t>
  </si>
  <si>
    <t xml:space="preserve"> </t>
  </si>
  <si>
    <t>VD GESAMT (Inland)</t>
  </si>
  <si>
    <t>VEU GESAMT (Europa)</t>
  </si>
  <si>
    <t>VEU GESAMT (Übersee)</t>
  </si>
  <si>
    <t>VGB</t>
  </si>
  <si>
    <t>REGION</t>
  </si>
  <si>
    <t>Wachstum 2021</t>
  </si>
  <si>
    <t>Deutschland "NORD"</t>
  </si>
  <si>
    <t>VD12</t>
  </si>
  <si>
    <t>Deutschland "MITTE"</t>
  </si>
  <si>
    <t>VD15</t>
  </si>
  <si>
    <t>VD17</t>
  </si>
  <si>
    <t>VES</t>
  </si>
  <si>
    <t>Europa Sonstige</t>
  </si>
  <si>
    <t>VEU1</t>
  </si>
  <si>
    <t>Europa EU1</t>
  </si>
  <si>
    <t>VEU2</t>
  </si>
  <si>
    <t>Europa EU2</t>
  </si>
  <si>
    <t>VÜO</t>
  </si>
  <si>
    <t>Übersee Ost</t>
  </si>
  <si>
    <t>VÜW</t>
  </si>
  <si>
    <t>Übersee West</t>
  </si>
  <si>
    <t>Deutschland  ̶̶̶  BaWü</t>
  </si>
  <si>
    <t>Deutschland -̶  Bayern</t>
  </si>
  <si>
    <t>Werte in 1000 EUR</t>
  </si>
  <si>
    <t xml:space="preserve">Planerfüllung </t>
  </si>
  <si>
    <r>
      <rPr>
        <b/>
        <sz val="12"/>
        <color rgb="FF00B050"/>
        <rFont val="Calibri"/>
        <family val="2"/>
        <scheme val="minor"/>
      </rPr>
      <t>VÜW:</t>
    </r>
    <r>
      <rPr>
        <sz val="12"/>
        <color rgb="FF00B050"/>
        <rFont val="Calibri"/>
        <family val="2"/>
        <scheme val="minor"/>
      </rPr>
      <t xml:space="preserve"> Übersee West</t>
    </r>
  </si>
  <si>
    <r>
      <rPr>
        <b/>
        <sz val="12"/>
        <color rgb="FF00B050"/>
        <rFont val="Calibri"/>
        <family val="2"/>
        <scheme val="minor"/>
      </rPr>
      <t>VÜO:</t>
    </r>
    <r>
      <rPr>
        <sz val="12"/>
        <color rgb="FF00B050"/>
        <rFont val="Calibri"/>
        <family val="2"/>
        <scheme val="minor"/>
      </rPr>
      <t xml:space="preserve"> Übersee Ost</t>
    </r>
  </si>
  <si>
    <r>
      <rPr>
        <b/>
        <sz val="12"/>
        <color rgb="FFF59429"/>
        <rFont val="Calibri"/>
        <family val="2"/>
        <scheme val="minor"/>
      </rPr>
      <t>VEU2:</t>
    </r>
    <r>
      <rPr>
        <sz val="12"/>
        <color rgb="FFF59429"/>
        <rFont val="Calibri"/>
        <family val="2"/>
        <scheme val="minor"/>
      </rPr>
      <t xml:space="preserve"> Europa EU2</t>
    </r>
  </si>
  <si>
    <r>
      <rPr>
        <b/>
        <sz val="12"/>
        <color rgb="FFF59429"/>
        <rFont val="Calibri"/>
        <family val="2"/>
        <scheme val="minor"/>
      </rPr>
      <t>VEU1:</t>
    </r>
    <r>
      <rPr>
        <sz val="12"/>
        <color rgb="FFF59429"/>
        <rFont val="Calibri"/>
        <family val="2"/>
        <scheme val="minor"/>
      </rPr>
      <t xml:space="preserve"> Europa EU1</t>
    </r>
  </si>
  <si>
    <r>
      <rPr>
        <b/>
        <sz val="12"/>
        <color rgb="FFF59429"/>
        <rFont val="Calibri"/>
        <family val="2"/>
        <scheme val="minor"/>
      </rPr>
      <t>VES:</t>
    </r>
    <r>
      <rPr>
        <sz val="12"/>
        <color rgb="FFF59429"/>
        <rFont val="Calibri"/>
        <family val="2"/>
        <scheme val="minor"/>
      </rPr>
      <t xml:space="preserve"> Europa Sonstige</t>
    </r>
  </si>
  <si>
    <r>
      <rPr>
        <b/>
        <sz val="12"/>
        <color rgb="FFC00000"/>
        <rFont val="Calibri"/>
        <family val="2"/>
        <scheme val="minor"/>
      </rPr>
      <t>VD17:</t>
    </r>
    <r>
      <rPr>
        <sz val="12"/>
        <color rgb="FFC00000"/>
        <rFont val="Calibri"/>
        <family val="2"/>
        <scheme val="minor"/>
      </rPr>
      <t xml:space="preserve"> Deutschland  </t>
    </r>
    <r>
      <rPr>
        <sz val="12"/>
        <color rgb="FFC00000"/>
        <rFont val="Calibri"/>
        <family val="2"/>
      </rPr>
      <t>̶</t>
    </r>
    <r>
      <rPr>
        <sz val="12"/>
        <color rgb="FFC00000"/>
        <rFont val="Calibri"/>
        <family val="2"/>
        <scheme val="minor"/>
      </rPr>
      <t xml:space="preserve">  BaWü</t>
    </r>
  </si>
  <si>
    <r>
      <rPr>
        <b/>
        <sz val="12"/>
        <color rgb="FFC00000"/>
        <rFont val="Calibri"/>
        <family val="2"/>
        <scheme val="minor"/>
      </rPr>
      <t>VD15:</t>
    </r>
    <r>
      <rPr>
        <sz val="12"/>
        <color rgb="FFC00000"/>
        <rFont val="Calibri"/>
        <family val="2"/>
        <scheme val="minor"/>
      </rPr>
      <t xml:space="preserve"> Deutschland  </t>
    </r>
    <r>
      <rPr>
        <sz val="12"/>
        <color rgb="FFC00000"/>
        <rFont val="Calibri"/>
        <family val="2"/>
      </rPr>
      <t>̶</t>
    </r>
    <r>
      <rPr>
        <sz val="12"/>
        <color rgb="FFC00000"/>
        <rFont val="Calibri"/>
        <family val="2"/>
        <scheme val="minor"/>
      </rPr>
      <t xml:space="preserve">  Bayern</t>
    </r>
  </si>
  <si>
    <r>
      <rPr>
        <b/>
        <sz val="12"/>
        <color rgb="FFC00000"/>
        <rFont val="Calibri"/>
        <family val="2"/>
        <scheme val="minor"/>
      </rPr>
      <t>VD12:</t>
    </r>
    <r>
      <rPr>
        <sz val="12"/>
        <color rgb="FFC00000"/>
        <rFont val="Calibri"/>
        <family val="2"/>
        <scheme val="minor"/>
      </rPr>
      <t xml:space="preserve"> Deutschland "Mitte"</t>
    </r>
  </si>
  <si>
    <r>
      <rPr>
        <b/>
        <sz val="12"/>
        <color rgb="FFC00000"/>
        <rFont val="Calibri"/>
        <family val="2"/>
        <scheme val="minor"/>
      </rPr>
      <t>VD10:</t>
    </r>
    <r>
      <rPr>
        <sz val="12"/>
        <color rgb="FFC00000"/>
        <rFont val="Calibri"/>
        <family val="2"/>
        <scheme val="minor"/>
      </rPr>
      <t xml:space="preserve"> Deutschland "Nord"</t>
    </r>
  </si>
  <si>
    <t>Umsatzplanung 2021 nach Warengruppe und Monat</t>
  </si>
  <si>
    <t>Übersicht über den Umsatz 2020, die Planung für 2021 und den Umsatz 2021 + Umsatzanalyse (Werte in 1000 EUR)</t>
  </si>
  <si>
    <t xml:space="preserve">Umsatzcontrolling 2021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</si>
</sst>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,"/>
    <numFmt numFmtId="165" formatCode="0.0%"/>
    <numFmt numFmtId="166" formatCode="#,##0,\ \ \ 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92D050"/>
      <name val="Calibri"/>
      <family val="2"/>
      <scheme val="minor"/>
    </font>
    <font>
      <sz val="14"/>
      <color rgb="FF92D050"/>
      <name val="Calibri"/>
      <family val="2"/>
      <scheme val="minor"/>
    </font>
    <font>
      <b/>
      <sz val="14"/>
      <color rgb="FFFFC000"/>
      <name val="Calibri"/>
      <family val="2"/>
      <scheme val="minor"/>
    </font>
    <font>
      <sz val="14"/>
      <color rgb="FFFFC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4"/>
      <color rgb="FF0070C0"/>
      <name val="Calibri"/>
      <family val="2"/>
      <scheme val="minor"/>
    </font>
    <font>
      <sz val="14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59429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rgb="FFF59429"/>
      <name val="Calibri"/>
      <family val="2"/>
      <scheme val="minor"/>
    </font>
    <font>
      <b/>
      <sz val="12"/>
      <color rgb="FFF59429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0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5" fillId="0" borderId="0"/>
  </cellStyleXfs>
  <cellXfs count="155">
    <xf numFmtId="0" fontId="0" fillId="0" borderId="0" xfId="0"/>
    <xf numFmtId="0" fontId="0" fillId="0" borderId="4" xfId="0" applyBorder="1"/>
    <xf numFmtId="0" fontId="2" fillId="2" borderId="3" xfId="0" applyFont="1" applyFill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wrapText="1"/>
    </xf>
    <xf numFmtId="165" fontId="4" fillId="3" borderId="3" xfId="1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166" fontId="2" fillId="3" borderId="3" xfId="0" applyNumberFormat="1" applyFont="1" applyFill="1" applyBorder="1" applyAlignment="1">
      <alignment vertical="center"/>
    </xf>
    <xf numFmtId="166" fontId="2" fillId="3" borderId="11" xfId="0" applyNumberFormat="1" applyFont="1" applyFill="1" applyBorder="1" applyAlignment="1">
      <alignment vertical="center"/>
    </xf>
    <xf numFmtId="166" fontId="2" fillId="3" borderId="4" xfId="0" applyNumberFormat="1" applyFont="1" applyFill="1" applyBorder="1" applyAlignment="1">
      <alignment vertical="center"/>
    </xf>
    <xf numFmtId="166" fontId="2" fillId="3" borderId="13" xfId="0" applyNumberFormat="1" applyFont="1" applyFill="1" applyBorder="1" applyAlignment="1">
      <alignment vertical="center"/>
    </xf>
    <xf numFmtId="165" fontId="6" fillId="3" borderId="3" xfId="1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left" wrapText="1"/>
    </xf>
    <xf numFmtId="165" fontId="5" fillId="3" borderId="3" xfId="1" applyNumberFormat="1" applyFont="1" applyFill="1" applyBorder="1" applyAlignment="1">
      <alignment horizontal="center" vertical="center"/>
    </xf>
    <xf numFmtId="165" fontId="12" fillId="3" borderId="3" xfId="1" applyNumberFormat="1" applyFont="1" applyFill="1" applyBorder="1" applyAlignment="1">
      <alignment horizontal="center" vertical="center"/>
    </xf>
    <xf numFmtId="0" fontId="0" fillId="5" borderId="18" xfId="0" applyFill="1" applyBorder="1"/>
    <xf numFmtId="0" fontId="0" fillId="5" borderId="14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0" borderId="20" xfId="0" applyBorder="1"/>
    <xf numFmtId="0" fontId="0" fillId="0" borderId="22" xfId="0" applyBorder="1"/>
    <xf numFmtId="0" fontId="0" fillId="0" borderId="24" xfId="0" applyBorder="1"/>
    <xf numFmtId="0" fontId="2" fillId="3" borderId="14" xfId="0" applyFont="1" applyFill="1" applyBorder="1"/>
    <xf numFmtId="0" fontId="0" fillId="5" borderId="23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165" fontId="0" fillId="0" borderId="21" xfId="0" applyNumberFormat="1" applyBorder="1"/>
    <xf numFmtId="165" fontId="0" fillId="0" borderId="0" xfId="1" applyNumberFormat="1" applyFont="1" applyBorder="1"/>
    <xf numFmtId="0" fontId="0" fillId="5" borderId="15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16" fillId="0" borderId="35" xfId="2" applyFont="1" applyBorder="1" applyAlignment="1">
      <alignment wrapText="1"/>
    </xf>
    <xf numFmtId="0" fontId="16" fillId="0" borderId="39" xfId="2" applyFont="1" applyBorder="1" applyAlignment="1">
      <alignment wrapText="1"/>
    </xf>
    <xf numFmtId="9" fontId="0" fillId="0" borderId="21" xfId="0" applyNumberFormat="1" applyBorder="1" applyAlignment="1">
      <alignment horizontal="center"/>
    </xf>
    <xf numFmtId="0" fontId="16" fillId="0" borderId="40" xfId="2" applyFont="1" applyBorder="1" applyAlignment="1">
      <alignment wrapText="1"/>
    </xf>
    <xf numFmtId="0" fontId="16" fillId="0" borderId="41" xfId="2" applyFont="1" applyBorder="1" applyAlignment="1">
      <alignment wrapText="1"/>
    </xf>
    <xf numFmtId="9" fontId="0" fillId="0" borderId="24" xfId="0" applyNumberFormat="1" applyBorder="1" applyAlignment="1">
      <alignment horizontal="center"/>
    </xf>
    <xf numFmtId="0" fontId="16" fillId="6" borderId="36" xfId="2" applyFont="1" applyFill="1" applyBorder="1" applyAlignment="1">
      <alignment horizontal="center"/>
    </xf>
    <xf numFmtId="0" fontId="16" fillId="6" borderId="37" xfId="2" applyFont="1" applyFill="1" applyBorder="1" applyAlignment="1">
      <alignment horizontal="center"/>
    </xf>
    <xf numFmtId="0" fontId="16" fillId="6" borderId="38" xfId="2" applyFont="1" applyFill="1" applyBorder="1" applyAlignment="1">
      <alignment horizontal="center"/>
    </xf>
    <xf numFmtId="0" fontId="0" fillId="0" borderId="26" xfId="0" applyBorder="1"/>
    <xf numFmtId="165" fontId="0" fillId="0" borderId="26" xfId="1" applyNumberFormat="1" applyFont="1" applyBorder="1"/>
    <xf numFmtId="0" fontId="0" fillId="2" borderId="3" xfId="0" applyFill="1" applyBorder="1"/>
    <xf numFmtId="0" fontId="0" fillId="2" borderId="3" xfId="0" applyFill="1" applyBorder="1" applyAlignment="1">
      <alignment horizontal="right"/>
    </xf>
    <xf numFmtId="0" fontId="0" fillId="0" borderId="42" xfId="0" applyBorder="1"/>
    <xf numFmtId="0" fontId="0" fillId="0" borderId="30" xfId="0" applyBorder="1"/>
    <xf numFmtId="0" fontId="0" fillId="0" borderId="31" xfId="0" applyBorder="1"/>
    <xf numFmtId="0" fontId="2" fillId="3" borderId="7" xfId="0" applyFont="1" applyFill="1" applyBorder="1" applyAlignment="1">
      <alignment vertical="center"/>
    </xf>
    <xf numFmtId="0" fontId="0" fillId="0" borderId="6" xfId="0" applyBorder="1"/>
    <xf numFmtId="0" fontId="0" fillId="0" borderId="7" xfId="0" applyBorder="1"/>
    <xf numFmtId="165" fontId="19" fillId="3" borderId="3" xfId="1" applyNumberFormat="1" applyFont="1" applyFill="1" applyBorder="1" applyAlignment="1">
      <alignment horizontal="center" vertical="center"/>
    </xf>
    <xf numFmtId="165" fontId="20" fillId="3" borderId="3" xfId="1" applyNumberFormat="1" applyFont="1" applyFill="1" applyBorder="1" applyAlignment="1">
      <alignment horizontal="center" vertical="center"/>
    </xf>
    <xf numFmtId="165" fontId="23" fillId="3" borderId="3" xfId="1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vertical="center"/>
    </xf>
    <xf numFmtId="0" fontId="0" fillId="0" borderId="13" xfId="0" applyBorder="1"/>
    <xf numFmtId="166" fontId="2" fillId="3" borderId="3" xfId="0" applyNumberFormat="1" applyFont="1" applyFill="1" applyBorder="1" applyAlignment="1">
      <alignment horizontal="right" vertical="center"/>
    </xf>
    <xf numFmtId="164" fontId="0" fillId="0" borderId="0" xfId="0" applyNumberFormat="1" applyAlignment="1">
      <alignment horizontal="right" indent="1"/>
    </xf>
    <xf numFmtId="164" fontId="2" fillId="3" borderId="3" xfId="0" applyNumberFormat="1" applyFont="1" applyFill="1" applyBorder="1" applyAlignment="1">
      <alignment horizontal="right" vertical="center" indent="1"/>
    </xf>
    <xf numFmtId="164" fontId="0" fillId="0" borderId="13" xfId="0" applyNumberFormat="1" applyBorder="1" applyAlignment="1">
      <alignment horizontal="right" vertical="center" indent="1"/>
    </xf>
    <xf numFmtId="164" fontId="0" fillId="0" borderId="43" xfId="0" applyNumberFormat="1" applyBorder="1" applyAlignment="1">
      <alignment horizontal="right" vertical="center" indent="1"/>
    </xf>
    <xf numFmtId="164" fontId="0" fillId="0" borderId="4" xfId="0" applyNumberFormat="1" applyBorder="1" applyAlignment="1">
      <alignment horizontal="right" vertical="center" indent="1"/>
    </xf>
    <xf numFmtId="164" fontId="0" fillId="0" borderId="11" xfId="0" applyNumberFormat="1" applyBorder="1" applyAlignment="1">
      <alignment horizontal="right" vertical="center" indent="1"/>
    </xf>
    <xf numFmtId="164" fontId="0" fillId="0" borderId="0" xfId="0" applyNumberFormat="1" applyAlignment="1">
      <alignment horizontal="right" vertical="center" indent="1"/>
    </xf>
    <xf numFmtId="164" fontId="0" fillId="0" borderId="44" xfId="0" applyNumberFormat="1" applyBorder="1" applyAlignment="1">
      <alignment horizontal="right" vertical="center" indent="1"/>
    </xf>
    <xf numFmtId="164" fontId="0" fillId="0" borderId="6" xfId="0" applyNumberFormat="1" applyBorder="1" applyAlignment="1">
      <alignment horizontal="right" vertical="center" indent="1"/>
    </xf>
    <xf numFmtId="164" fontId="0" fillId="0" borderId="12" xfId="0" applyNumberFormat="1" applyBorder="1" applyAlignment="1">
      <alignment horizontal="right" vertical="center" indent="1"/>
    </xf>
    <xf numFmtId="164" fontId="0" fillId="0" borderId="9" xfId="0" applyNumberFormat="1" applyBorder="1" applyAlignment="1">
      <alignment horizontal="right" vertical="center" indent="1"/>
    </xf>
    <xf numFmtId="164" fontId="0" fillId="0" borderId="10" xfId="0" applyNumberFormat="1" applyBorder="1" applyAlignment="1">
      <alignment horizontal="right" vertical="center" indent="1"/>
    </xf>
    <xf numFmtId="164" fontId="0" fillId="0" borderId="7" xfId="0" applyNumberFormat="1" applyBorder="1" applyAlignment="1">
      <alignment horizontal="right" vertical="center" indent="1"/>
    </xf>
    <xf numFmtId="164" fontId="0" fillId="0" borderId="8" xfId="0" applyNumberFormat="1" applyBorder="1" applyAlignment="1">
      <alignment horizontal="right" vertical="center" indent="1"/>
    </xf>
    <xf numFmtId="164" fontId="2" fillId="3" borderId="7" xfId="0" applyNumberFormat="1" applyFont="1" applyFill="1" applyBorder="1" applyAlignment="1">
      <alignment horizontal="right" vertical="center" indent="1"/>
    </xf>
    <xf numFmtId="0" fontId="0" fillId="0" borderId="11" xfId="0" applyBorder="1"/>
    <xf numFmtId="0" fontId="0" fillId="0" borderId="12" xfId="0" applyBorder="1"/>
    <xf numFmtId="0" fontId="0" fillId="0" borderId="8" xfId="0" applyBorder="1"/>
    <xf numFmtId="164" fontId="0" fillId="0" borderId="29" xfId="0" applyNumberFormat="1" applyBorder="1" applyAlignment="1">
      <alignment horizontal="right" vertical="center" indent="1"/>
    </xf>
    <xf numFmtId="164" fontId="0" fillId="0" borderId="21" xfId="0" applyNumberFormat="1" applyBorder="1" applyAlignment="1">
      <alignment horizontal="right" vertical="center" indent="1"/>
    </xf>
    <xf numFmtId="164" fontId="0" fillId="0" borderId="33" xfId="0" applyNumberFormat="1" applyBorder="1" applyAlignment="1">
      <alignment horizontal="right" vertical="center" indent="1"/>
    </xf>
    <xf numFmtId="165" fontId="0" fillId="0" borderId="29" xfId="1" applyNumberFormat="1" applyFont="1" applyBorder="1" applyAlignment="1">
      <alignment horizontal="right" vertical="center" indent="1"/>
    </xf>
    <xf numFmtId="165" fontId="0" fillId="0" borderId="21" xfId="0" applyNumberFormat="1" applyBorder="1" applyAlignment="1">
      <alignment horizontal="right" vertical="center" indent="1"/>
    </xf>
    <xf numFmtId="10" fontId="0" fillId="0" borderId="32" xfId="1" applyNumberFormat="1" applyFont="1" applyBorder="1" applyAlignment="1">
      <alignment horizontal="right" vertical="center" indent="1"/>
    </xf>
    <xf numFmtId="10" fontId="0" fillId="0" borderId="21" xfId="0" applyNumberFormat="1" applyBorder="1" applyAlignment="1">
      <alignment horizontal="right" vertical="center" indent="1"/>
    </xf>
    <xf numFmtId="164" fontId="0" fillId="0" borderId="30" xfId="0" applyNumberFormat="1" applyBorder="1" applyAlignment="1">
      <alignment horizontal="right" vertical="center" indent="1"/>
    </xf>
    <xf numFmtId="164" fontId="0" fillId="0" borderId="34" xfId="0" applyNumberFormat="1" applyBorder="1" applyAlignment="1">
      <alignment horizontal="right" vertical="center" indent="1"/>
    </xf>
    <xf numFmtId="165" fontId="0" fillId="0" borderId="30" xfId="1" applyNumberFormat="1" applyFont="1" applyBorder="1" applyAlignment="1">
      <alignment horizontal="right" vertical="center" indent="1"/>
    </xf>
    <xf numFmtId="10" fontId="0" fillId="0" borderId="12" xfId="1" applyNumberFormat="1" applyFont="1" applyBorder="1" applyAlignment="1">
      <alignment horizontal="right" vertical="center" indent="1"/>
    </xf>
    <xf numFmtId="165" fontId="0" fillId="0" borderId="12" xfId="1" applyNumberFormat="1" applyFont="1" applyBorder="1" applyAlignment="1">
      <alignment horizontal="right" vertical="center" indent="1"/>
    </xf>
    <xf numFmtId="0" fontId="0" fillId="0" borderId="21" xfId="0" applyBorder="1" applyAlignment="1">
      <alignment horizontal="right" vertical="center" indent="1"/>
    </xf>
    <xf numFmtId="10" fontId="0" fillId="0" borderId="30" xfId="1" applyNumberFormat="1" applyFont="1" applyBorder="1" applyAlignment="1">
      <alignment horizontal="right" vertical="center" indent="1"/>
    </xf>
    <xf numFmtId="164" fontId="0" fillId="0" borderId="31" xfId="0" applyNumberFormat="1" applyBorder="1" applyAlignment="1">
      <alignment horizontal="right" vertical="center" indent="1"/>
    </xf>
    <xf numFmtId="164" fontId="0" fillId="0" borderId="24" xfId="0" applyNumberFormat="1" applyBorder="1" applyAlignment="1">
      <alignment horizontal="right" vertical="center" indent="1"/>
    </xf>
    <xf numFmtId="165" fontId="0" fillId="0" borderId="31" xfId="1" applyNumberFormat="1" applyFont="1" applyBorder="1" applyAlignment="1">
      <alignment horizontal="right" vertical="center" indent="1"/>
    </xf>
    <xf numFmtId="0" fontId="0" fillId="0" borderId="24" xfId="0" applyBorder="1" applyAlignment="1">
      <alignment horizontal="right" vertical="center" indent="1"/>
    </xf>
    <xf numFmtId="10" fontId="0" fillId="0" borderId="31" xfId="1" applyNumberFormat="1" applyFont="1" applyBorder="1" applyAlignment="1">
      <alignment horizontal="right" vertical="center" indent="1"/>
    </xf>
    <xf numFmtId="10" fontId="0" fillId="0" borderId="24" xfId="0" applyNumberFormat="1" applyBorder="1" applyAlignment="1">
      <alignment horizontal="right" vertical="center" indent="1"/>
    </xf>
    <xf numFmtId="164" fontId="2" fillId="3" borderId="14" xfId="0" applyNumberFormat="1" applyFont="1" applyFill="1" applyBorder="1" applyAlignment="1">
      <alignment horizontal="right" vertical="center" indent="1"/>
    </xf>
    <xf numFmtId="164" fontId="2" fillId="3" borderId="19" xfId="0" applyNumberFormat="1" applyFont="1" applyFill="1" applyBorder="1" applyAlignment="1">
      <alignment horizontal="right" vertical="center" indent="1"/>
    </xf>
    <xf numFmtId="164" fontId="2" fillId="3" borderId="25" xfId="0" applyNumberFormat="1" applyFont="1" applyFill="1" applyBorder="1" applyAlignment="1">
      <alignment horizontal="right" vertical="center" indent="1"/>
    </xf>
    <xf numFmtId="0" fontId="2" fillId="3" borderId="19" xfId="0" applyFont="1" applyFill="1" applyBorder="1" applyAlignment="1">
      <alignment horizontal="right" vertical="center" indent="1"/>
    </xf>
    <xf numFmtId="0" fontId="2" fillId="3" borderId="14" xfId="0" applyFont="1" applyFill="1" applyBorder="1" applyAlignment="1">
      <alignment horizontal="right" vertical="center" indent="1"/>
    </xf>
    <xf numFmtId="0" fontId="2" fillId="3" borderId="25" xfId="0" applyFont="1" applyFill="1" applyBorder="1" applyAlignment="1">
      <alignment horizontal="right" vertical="center" indent="1"/>
    </xf>
    <xf numFmtId="10" fontId="2" fillId="3" borderId="19" xfId="0" applyNumberFormat="1" applyFont="1" applyFill="1" applyBorder="1" applyAlignment="1">
      <alignment horizontal="right" vertical="center" indent="1"/>
    </xf>
    <xf numFmtId="0" fontId="0" fillId="0" borderId="43" xfId="0" applyBorder="1"/>
    <xf numFmtId="0" fontId="0" fillId="0" borderId="44" xfId="0" applyBorder="1"/>
    <xf numFmtId="0" fontId="0" fillId="0" borderId="10" xfId="0" applyBorder="1"/>
    <xf numFmtId="0" fontId="2" fillId="3" borderId="3" xfId="0" applyFont="1" applyFill="1" applyBorder="1" applyAlignment="1">
      <alignment vertical="center" wrapText="1"/>
    </xf>
    <xf numFmtId="166" fontId="2" fillId="3" borderId="5" xfId="0" applyNumberFormat="1" applyFont="1" applyFill="1" applyBorder="1" applyAlignment="1">
      <alignment vertical="center"/>
    </xf>
    <xf numFmtId="166" fontId="2" fillId="3" borderId="2" xfId="0" applyNumberFormat="1" applyFont="1" applyFill="1" applyBorder="1" applyAlignment="1">
      <alignment vertical="center"/>
    </xf>
    <xf numFmtId="164" fontId="31" fillId="0" borderId="43" xfId="1" applyNumberFormat="1" applyFont="1" applyFill="1" applyBorder="1" applyAlignment="1">
      <alignment horizontal="right" vertical="center" indent="1"/>
    </xf>
    <xf numFmtId="164" fontId="31" fillId="0" borderId="4" xfId="1" applyNumberFormat="1" applyFont="1" applyFill="1" applyBorder="1" applyAlignment="1">
      <alignment horizontal="right" vertical="center" indent="1"/>
    </xf>
    <xf numFmtId="164" fontId="31" fillId="0" borderId="44" xfId="1" applyNumberFormat="1" applyFont="1" applyFill="1" applyBorder="1" applyAlignment="1">
      <alignment horizontal="right" vertical="center" indent="1"/>
    </xf>
    <xf numFmtId="164" fontId="31" fillId="0" borderId="6" xfId="1" applyNumberFormat="1" applyFont="1" applyFill="1" applyBorder="1" applyAlignment="1">
      <alignment horizontal="right" vertical="center" indent="1"/>
    </xf>
    <xf numFmtId="164" fontId="31" fillId="0" borderId="10" xfId="1" applyNumberFormat="1" applyFont="1" applyFill="1" applyBorder="1" applyAlignment="1">
      <alignment horizontal="right" vertical="center" indent="1"/>
    </xf>
    <xf numFmtId="164" fontId="31" fillId="0" borderId="7" xfId="1" applyNumberFormat="1" applyFont="1" applyFill="1" applyBorder="1" applyAlignment="1">
      <alignment horizontal="right" vertical="center" indent="1"/>
    </xf>
    <xf numFmtId="0" fontId="2" fillId="3" borderId="4" xfId="0" applyFont="1" applyFill="1" applyBorder="1" applyAlignment="1">
      <alignment vertical="center" wrapText="1"/>
    </xf>
    <xf numFmtId="0" fontId="33" fillId="0" borderId="0" xfId="0" applyFont="1"/>
    <xf numFmtId="0" fontId="13" fillId="2" borderId="16" xfId="0" applyFont="1" applyFill="1" applyBorder="1" applyAlignment="1">
      <alignment horizontal="center"/>
    </xf>
    <xf numFmtId="0" fontId="13" fillId="2" borderId="17" xfId="0" applyFont="1" applyFill="1" applyBorder="1" applyAlignment="1">
      <alignment horizontal="center"/>
    </xf>
    <xf numFmtId="0" fontId="34" fillId="0" borderId="9" xfId="0" applyFont="1" applyBorder="1" applyAlignment="1">
      <alignment horizontal="center"/>
    </xf>
    <xf numFmtId="0" fontId="34" fillId="0" borderId="8" xfId="0" applyFont="1" applyBorder="1" applyAlignment="1">
      <alignment horizontal="center"/>
    </xf>
    <xf numFmtId="0" fontId="32" fillId="0" borderId="2" xfId="0" applyFont="1" applyBorder="1" applyAlignment="1">
      <alignment horizontal="center"/>
    </xf>
    <xf numFmtId="0" fontId="32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12" xfId="0" applyFont="1" applyBorder="1" applyAlignment="1">
      <alignment horizontal="center"/>
    </xf>
    <xf numFmtId="0" fontId="13" fillId="2" borderId="14" xfId="0" applyFont="1" applyFill="1" applyBorder="1" applyAlignment="1">
      <alignment horizontal="center"/>
    </xf>
    <xf numFmtId="0" fontId="13" fillId="2" borderId="15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4" borderId="43" xfId="0" applyFont="1" applyFill="1" applyBorder="1" applyAlignment="1">
      <alignment horizontal="left" vertical="center" wrapText="1"/>
    </xf>
    <xf numFmtId="0" fontId="2" fillId="4" borderId="13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 wrapText="1"/>
    </xf>
    <xf numFmtId="0" fontId="28" fillId="0" borderId="10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6" fillId="0" borderId="10" xfId="0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</cellXfs>
  <cellStyles count="3">
    <cellStyle name="Normal" xfId="0" builtinId="0"/>
    <cellStyle name="Per cent" xfId="1" builtinId="5"/>
    <cellStyle name="Standard_VE" xfId="2" xr:uid="{2D93CAB3-E471-4B04-A8A9-6E0C1131F515}"/>
  </cellStyles>
  <dxfs count="0"/>
  <tableStyles count="0" defaultTableStyle="TableStyleMedium2" defaultPivotStyle="PivotStyleLight16"/>
  <colors>
    <mruColors>
      <color rgb="FFF594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 b="1" u="sng"/>
              <a:t>Umsatzanalyse 2021 in 1000 EUR</a:t>
            </a:r>
          </a:p>
        </c:rich>
      </c:tx>
      <c:layout>
        <c:manualLayout>
          <c:xMode val="edge"/>
          <c:yMode val="edge"/>
          <c:x val="0.27044896471274427"/>
          <c:y val="2.11781358885017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ÜBERSICHT!$B$4</c:f>
              <c:strCache>
                <c:ptCount val="1"/>
                <c:pt idx="0">
                  <c:v>Umsatz 2020 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/>
          </c:spPr>
          <c:invertIfNegative val="0"/>
          <c:cat>
            <c:strRef>
              <c:f>ÜBERSICHT!$A$6:$A$17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ÜBERSICHT!$B$6:$B$17</c:f>
              <c:numCache>
                <c:formatCode>#,##0,</c:formatCode>
                <c:ptCount val="12"/>
                <c:pt idx="0">
                  <c:v>10508552</c:v>
                </c:pt>
                <c:pt idx="1">
                  <c:v>8675334</c:v>
                </c:pt>
                <c:pt idx="2">
                  <c:v>9500622</c:v>
                </c:pt>
                <c:pt idx="3">
                  <c:v>9158057</c:v>
                </c:pt>
                <c:pt idx="4">
                  <c:v>10788202</c:v>
                </c:pt>
                <c:pt idx="5">
                  <c:v>10203107</c:v>
                </c:pt>
                <c:pt idx="6">
                  <c:v>9433386</c:v>
                </c:pt>
                <c:pt idx="7">
                  <c:v>11445516</c:v>
                </c:pt>
                <c:pt idx="8">
                  <c:v>13012205</c:v>
                </c:pt>
                <c:pt idx="9">
                  <c:v>9212424</c:v>
                </c:pt>
                <c:pt idx="10">
                  <c:v>9491594</c:v>
                </c:pt>
                <c:pt idx="11">
                  <c:v>7440280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E9-44A9-A9B9-1870AEE783EE}"/>
            </c:ext>
          </c:extLst>
        </c:ser>
        <c:ser>
          <c:idx val="1"/>
          <c:order val="1"/>
          <c:tx>
            <c:strRef>
              <c:f>ÜBERSICHT!$D$4</c:f>
              <c:strCache>
                <c:ptCount val="1"/>
                <c:pt idx="0">
                  <c:v>Planung 2021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ÜBERSICHT!$A$6:$A$17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ÜBERSICHT!$D$6:$D$17</c:f>
              <c:numCache>
                <c:formatCode>#,##0,</c:formatCode>
                <c:ptCount val="12"/>
                <c:pt idx="0">
                  <c:v>8902926.0939285718</c:v>
                </c:pt>
                <c:pt idx="1">
                  <c:v>11128657.617410716</c:v>
                </c:pt>
                <c:pt idx="2">
                  <c:v>9793218.703321429</c:v>
                </c:pt>
                <c:pt idx="3">
                  <c:v>9793218.703321429</c:v>
                </c:pt>
                <c:pt idx="4">
                  <c:v>11128657.617410716</c:v>
                </c:pt>
                <c:pt idx="5">
                  <c:v>10683511.312714286</c:v>
                </c:pt>
                <c:pt idx="6">
                  <c:v>9793218.703321429</c:v>
                </c:pt>
                <c:pt idx="7">
                  <c:v>12018950.226803571</c:v>
                </c:pt>
                <c:pt idx="8">
                  <c:v>13354389.140892856</c:v>
                </c:pt>
                <c:pt idx="9">
                  <c:v>9793218.703321429</c:v>
                </c:pt>
                <c:pt idx="10">
                  <c:v>9793218.703321429</c:v>
                </c:pt>
                <c:pt idx="11">
                  <c:v>8457779.7892321423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E9-44A9-A9B9-1870AEE783EE}"/>
            </c:ext>
          </c:extLst>
        </c:ser>
        <c:ser>
          <c:idx val="2"/>
          <c:order val="2"/>
          <c:tx>
            <c:strRef>
              <c:f>ÜBERSICHT!$F$4</c:f>
              <c:strCache>
                <c:ptCount val="1"/>
                <c:pt idx="0">
                  <c:v>Umsatz 2021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cat>
            <c:strRef>
              <c:f>ÜBERSICHT!$A$6:$A$17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ÜBERSICHT!$F$6:$F$14</c:f>
              <c:numCache>
                <c:formatCode>#,##0,</c:formatCode>
                <c:ptCount val="9"/>
                <c:pt idx="0">
                  <c:v>9850000</c:v>
                </c:pt>
                <c:pt idx="1">
                  <c:v>11230000</c:v>
                </c:pt>
                <c:pt idx="2">
                  <c:v>12000000</c:v>
                </c:pt>
                <c:pt idx="3">
                  <c:v>9601000</c:v>
                </c:pt>
                <c:pt idx="4">
                  <c:v>11150000</c:v>
                </c:pt>
                <c:pt idx="5">
                  <c:v>10540000</c:v>
                </c:pt>
                <c:pt idx="6">
                  <c:v>9591000</c:v>
                </c:pt>
                <c:pt idx="7">
                  <c:v>12560000</c:v>
                </c:pt>
                <c:pt idx="8">
                  <c:v>13200000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E9-44A9-A9B9-1870AEE78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0911848"/>
        <c:axId val="860913488"/>
      </c:barChart>
      <c:catAx>
        <c:axId val="86091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0913488"/>
        <c:crosses val="autoZero"/>
        <c:auto val="1"/>
        <c:lblAlgn val="ctr"/>
        <c:lblOffset val="100"/>
        <c:noMultiLvlLbl val="0"/>
      </c:catAx>
      <c:valAx>
        <c:axId val="8609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,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091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 b="1" u="sng"/>
              <a:t>Veränderung vs. Planerfüllung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Umsatzveränderung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ÜBERSICHT!$A$6:$A$17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ÜBERSICHT!$H$6:$H$14</c:f>
              <c:numCache>
                <c:formatCode>0.0%</c:formatCode>
                <c:ptCount val="9"/>
                <c:pt idx="0">
                  <c:v>-6.2668196341417917E-2</c:v>
                </c:pt>
                <c:pt idx="1">
                  <c:v>0.29447465653771948</c:v>
                </c:pt>
                <c:pt idx="2">
                  <c:v>0.26307519655028905</c:v>
                </c:pt>
                <c:pt idx="3">
                  <c:v>4.8366482104228004E-2</c:v>
                </c:pt>
                <c:pt idx="4">
                  <c:v>3.3536450281520497E-2</c:v>
                </c:pt>
                <c:pt idx="5">
                  <c:v>3.3018667745030997E-2</c:v>
                </c:pt>
                <c:pt idx="6">
                  <c:v>1.6708104597861255E-2</c:v>
                </c:pt>
                <c:pt idx="7">
                  <c:v>9.7372979951275238E-2</c:v>
                </c:pt>
                <c:pt idx="8">
                  <c:v>1.4432219596909209E-2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DA-4A9C-9F8A-2AA0CF5FF32A}"/>
            </c:ext>
          </c:extLst>
        </c:ser>
        <c:ser>
          <c:idx val="1"/>
          <c:order val="1"/>
          <c:tx>
            <c:v>Planerfüllung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ÜBERSICHT!$J$6:$J$14</c:f>
              <c:numCache>
                <c:formatCode>0.00%</c:formatCode>
                <c:ptCount val="9"/>
                <c:pt idx="0">
                  <c:v>1.1063778241085584</c:v>
                </c:pt>
                <c:pt idx="1">
                  <c:v>1.0091064336843947</c:v>
                </c:pt>
                <c:pt idx="2">
                  <c:v>1.2253376916753762</c:v>
                </c:pt>
                <c:pt idx="3">
                  <c:v>0.98037226481460715</c:v>
                </c:pt>
                <c:pt idx="4">
                  <c:v>1.0019177858932324</c:v>
                </c:pt>
                <c:pt idx="5">
                  <c:v>0.98656702758918824</c:v>
                </c:pt>
                <c:pt idx="6">
                  <c:v>0.97935115007154439</c:v>
                </c:pt>
                <c:pt idx="7">
                  <c:v>1.045016391863395</c:v>
                </c:pt>
                <c:pt idx="8">
                  <c:v>0.98843907128480357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DA-4A9C-9F8A-2AA0CF5FF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471648"/>
        <c:axId val="701467688"/>
      </c:lineChart>
      <c:catAx>
        <c:axId val="70147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1467688"/>
        <c:crosses val="autoZero"/>
        <c:auto val="1"/>
        <c:lblAlgn val="ctr"/>
        <c:lblOffset val="100"/>
        <c:noMultiLvlLbl val="0"/>
      </c:catAx>
      <c:valAx>
        <c:axId val="70146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147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 b="1" u="sng"/>
              <a:t>Umsatzentwicklung (2020 vs. 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Umsatz 2021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ÜBERSICHT!$F$6:$F$14</c:f>
              <c:numCache>
                <c:formatCode>#,##0,</c:formatCode>
                <c:ptCount val="9"/>
                <c:pt idx="0">
                  <c:v>9850000</c:v>
                </c:pt>
                <c:pt idx="1">
                  <c:v>11230000</c:v>
                </c:pt>
                <c:pt idx="2">
                  <c:v>12000000</c:v>
                </c:pt>
                <c:pt idx="3">
                  <c:v>9601000</c:v>
                </c:pt>
                <c:pt idx="4">
                  <c:v>11150000</c:v>
                </c:pt>
                <c:pt idx="5">
                  <c:v>10540000</c:v>
                </c:pt>
                <c:pt idx="6">
                  <c:v>9591000</c:v>
                </c:pt>
                <c:pt idx="7">
                  <c:v>12560000</c:v>
                </c:pt>
                <c:pt idx="8">
                  <c:v>13200000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4-4591-8BF3-A0DC8DD717D3}"/>
            </c:ext>
          </c:extLst>
        </c:ser>
        <c:ser>
          <c:idx val="1"/>
          <c:order val="1"/>
          <c:tx>
            <c:v>Umsatz 2020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ÜBERSICHT!$B$6:$B$14</c:f>
              <c:numCache>
                <c:formatCode>#,##0,</c:formatCode>
                <c:ptCount val="9"/>
                <c:pt idx="0">
                  <c:v>10508552</c:v>
                </c:pt>
                <c:pt idx="1">
                  <c:v>8675334</c:v>
                </c:pt>
                <c:pt idx="2">
                  <c:v>9500622</c:v>
                </c:pt>
                <c:pt idx="3">
                  <c:v>9158057</c:v>
                </c:pt>
                <c:pt idx="4">
                  <c:v>10788202</c:v>
                </c:pt>
                <c:pt idx="5">
                  <c:v>10203107</c:v>
                </c:pt>
                <c:pt idx="6">
                  <c:v>9433386</c:v>
                </c:pt>
                <c:pt idx="7">
                  <c:v>11445516</c:v>
                </c:pt>
                <c:pt idx="8">
                  <c:v>13012205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C4-4591-8BF3-A0DC8DD71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5091696"/>
        <c:axId val="1195092056"/>
      </c:barChart>
      <c:lineChart>
        <c:grouping val="standard"/>
        <c:varyColors val="0"/>
        <c:ser>
          <c:idx val="2"/>
          <c:order val="2"/>
          <c:tx>
            <c:v>Delta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ÜBERSICHT!$A$6:$A$14</c:f>
              <c:strCache>
                <c:ptCount val="9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</c:strCache>
            </c:strRef>
          </c:cat>
          <c:val>
            <c:numRef>
              <c:f>ÜBERSICHT!$H$6:$H$14</c:f>
              <c:numCache>
                <c:formatCode>0.0%</c:formatCode>
                <c:ptCount val="9"/>
                <c:pt idx="0">
                  <c:v>-6.2668196341417917E-2</c:v>
                </c:pt>
                <c:pt idx="1">
                  <c:v>0.29447465653771948</c:v>
                </c:pt>
                <c:pt idx="2">
                  <c:v>0.26307519655028905</c:v>
                </c:pt>
                <c:pt idx="3">
                  <c:v>4.8366482104228004E-2</c:v>
                </c:pt>
                <c:pt idx="4">
                  <c:v>3.3536450281520497E-2</c:v>
                </c:pt>
                <c:pt idx="5">
                  <c:v>3.3018667745030997E-2</c:v>
                </c:pt>
                <c:pt idx="6">
                  <c:v>1.6708104597861255E-2</c:v>
                </c:pt>
                <c:pt idx="7">
                  <c:v>9.7372979951275238E-2</c:v>
                </c:pt>
                <c:pt idx="8">
                  <c:v>1.4432219596909209E-2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C4-4591-8BF3-A0DC8DD71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878704"/>
        <c:axId val="1194883384"/>
      </c:lineChart>
      <c:catAx>
        <c:axId val="1195091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5092056"/>
        <c:crosses val="autoZero"/>
        <c:auto val="1"/>
        <c:lblAlgn val="ctr"/>
        <c:lblOffset val="100"/>
        <c:noMultiLvlLbl val="0"/>
      </c:catAx>
      <c:valAx>
        <c:axId val="11950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,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5091696"/>
        <c:crosses val="autoZero"/>
        <c:crossBetween val="between"/>
      </c:valAx>
      <c:valAx>
        <c:axId val="1194883384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4878704"/>
        <c:crosses val="max"/>
        <c:crossBetween val="between"/>
      </c:valAx>
      <c:catAx>
        <c:axId val="119487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883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 b="1" u="sng"/>
              <a:t>Umsatzentwicklung in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Umsatz 2021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ÜBERSICHT!$F$6:$F$14</c:f>
              <c:numCache>
                <c:formatCode>#,##0,</c:formatCode>
                <c:ptCount val="9"/>
                <c:pt idx="0">
                  <c:v>9850000</c:v>
                </c:pt>
                <c:pt idx="1">
                  <c:v>11230000</c:v>
                </c:pt>
                <c:pt idx="2">
                  <c:v>12000000</c:v>
                </c:pt>
                <c:pt idx="3">
                  <c:v>9601000</c:v>
                </c:pt>
                <c:pt idx="4">
                  <c:v>11150000</c:v>
                </c:pt>
                <c:pt idx="5">
                  <c:v>10540000</c:v>
                </c:pt>
                <c:pt idx="6">
                  <c:v>9591000</c:v>
                </c:pt>
                <c:pt idx="7">
                  <c:v>12560000</c:v>
                </c:pt>
                <c:pt idx="8">
                  <c:v>13200000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4-4591-8BF3-A0DC8DD717D3}"/>
            </c:ext>
          </c:extLst>
        </c:ser>
        <c:ser>
          <c:idx val="1"/>
          <c:order val="1"/>
          <c:tx>
            <c:v>Planung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ÜBERSICHT!$D$6:$D$17</c:f>
              <c:numCache>
                <c:formatCode>#,##0,</c:formatCode>
                <c:ptCount val="12"/>
                <c:pt idx="0">
                  <c:v>8902926.0939285718</c:v>
                </c:pt>
                <c:pt idx="1">
                  <c:v>11128657.617410716</c:v>
                </c:pt>
                <c:pt idx="2">
                  <c:v>9793218.703321429</c:v>
                </c:pt>
                <c:pt idx="3">
                  <c:v>9793218.703321429</c:v>
                </c:pt>
                <c:pt idx="4">
                  <c:v>11128657.617410716</c:v>
                </c:pt>
                <c:pt idx="5">
                  <c:v>10683511.312714286</c:v>
                </c:pt>
                <c:pt idx="6">
                  <c:v>9793218.703321429</c:v>
                </c:pt>
                <c:pt idx="7">
                  <c:v>12018950.226803571</c:v>
                </c:pt>
                <c:pt idx="8">
                  <c:v>13354389.140892856</c:v>
                </c:pt>
                <c:pt idx="9">
                  <c:v>9793218.703321429</c:v>
                </c:pt>
                <c:pt idx="10">
                  <c:v>9793218.703321429</c:v>
                </c:pt>
                <c:pt idx="11">
                  <c:v>8457779.7892321423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C4-4591-8BF3-A0DC8DD71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5091696"/>
        <c:axId val="1195092056"/>
      </c:barChart>
      <c:lineChart>
        <c:grouping val="standard"/>
        <c:varyColors val="0"/>
        <c:ser>
          <c:idx val="2"/>
          <c:order val="2"/>
          <c:tx>
            <c:v>Planerfüllung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ÜBERSICHT!$A$6:$A$14</c:f>
              <c:strCache>
                <c:ptCount val="9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</c:strCache>
            </c:strRef>
          </c:cat>
          <c:val>
            <c:numRef>
              <c:f>ÜBERSICHT!$J$6:$J$17</c:f>
              <c:numCache>
                <c:formatCode>0.00%</c:formatCode>
                <c:ptCount val="12"/>
                <c:pt idx="0">
                  <c:v>1.1063778241085584</c:v>
                </c:pt>
                <c:pt idx="1">
                  <c:v>1.0091064336843947</c:v>
                </c:pt>
                <c:pt idx="2">
                  <c:v>1.2253376916753762</c:v>
                </c:pt>
                <c:pt idx="3">
                  <c:v>0.98037226481460715</c:v>
                </c:pt>
                <c:pt idx="4">
                  <c:v>1.0019177858932324</c:v>
                </c:pt>
                <c:pt idx="5">
                  <c:v>0.98656702758918824</c:v>
                </c:pt>
                <c:pt idx="6">
                  <c:v>0.97935115007154439</c:v>
                </c:pt>
                <c:pt idx="7">
                  <c:v>1.045016391863395</c:v>
                </c:pt>
                <c:pt idx="8">
                  <c:v>0.98843907128480357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C4-4591-8BF3-A0DC8DD71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878704"/>
        <c:axId val="1194883384"/>
      </c:lineChart>
      <c:catAx>
        <c:axId val="1195091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5092056"/>
        <c:crosses val="autoZero"/>
        <c:auto val="1"/>
        <c:lblAlgn val="ctr"/>
        <c:lblOffset val="100"/>
        <c:noMultiLvlLbl val="0"/>
      </c:catAx>
      <c:valAx>
        <c:axId val="11950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,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5091696"/>
        <c:crosses val="autoZero"/>
        <c:crossBetween val="between"/>
      </c:valAx>
      <c:valAx>
        <c:axId val="119488338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4878704"/>
        <c:crosses val="max"/>
        <c:crossBetween val="between"/>
      </c:valAx>
      <c:catAx>
        <c:axId val="119487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883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20</xdr:row>
      <xdr:rowOff>11903</xdr:rowOff>
    </xdr:from>
    <xdr:to>
      <xdr:col>10</xdr:col>
      <xdr:colOff>97013</xdr:colOff>
      <xdr:row>41</xdr:row>
      <xdr:rowOff>52915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C98E950-9761-4444-9500-E99BF96BC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8604</xdr:colOff>
      <xdr:row>42</xdr:row>
      <xdr:rowOff>23300</xdr:rowOff>
    </xdr:from>
    <xdr:to>
      <xdr:col>10</xdr:col>
      <xdr:colOff>123472</xdr:colOff>
      <xdr:row>63</xdr:row>
      <xdr:rowOff>52916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4219D4-42BA-CFE4-3963-EEB78C448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302030</xdr:colOff>
      <xdr:row>20</xdr:row>
      <xdr:rowOff>8819</xdr:rowOff>
    </xdr:from>
    <xdr:to>
      <xdr:col>19</xdr:col>
      <xdr:colOff>564445</xdr:colOff>
      <xdr:row>41</xdr:row>
      <xdr:rowOff>35277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41502C-4C3D-0B45-6D9E-6F53289ED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304499</xdr:colOff>
      <xdr:row>42</xdr:row>
      <xdr:rowOff>37747</xdr:rowOff>
    </xdr:from>
    <xdr:to>
      <xdr:col>19</xdr:col>
      <xdr:colOff>566914</xdr:colOff>
      <xdr:row>63</xdr:row>
      <xdr:rowOff>64204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C82A7E4-ADF8-12C4-DDA6-D98586256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7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49D4E7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5B743-DD7F-4A70-8092-3E98B8DDC2BE}">
  <sheetPr>
    <tabColor rgb="FF7030A0"/>
  </sheetPr>
  <dimension ref="A1:M19"/>
  <sheetViews>
    <sheetView showGridLines="0" tabSelected="1" topLeftCell="A17" zoomScale="54" workbookViewId="0">
      <selection activeCell="X52" sqref="X52"/>
    </sheetView>
  </sheetViews>
  <sheetFormatPr defaultColWidth="10.6640625" defaultRowHeight="14.25" x14ac:dyDescent="0.45"/>
  <sheetData>
    <row r="1" spans="1:13" ht="25.5" x14ac:dyDescent="0.75">
      <c r="A1" s="115" t="s">
        <v>75</v>
      </c>
      <c r="B1" s="115"/>
      <c r="C1" s="115"/>
      <c r="D1" s="115"/>
      <c r="E1" s="115"/>
      <c r="F1" s="115"/>
      <c r="G1" s="115"/>
      <c r="H1" s="115"/>
      <c r="I1" s="115"/>
      <c r="J1" s="115"/>
      <c r="K1" s="116"/>
    </row>
    <row r="2" spans="1:13" ht="15.75" x14ac:dyDescent="0.5">
      <c r="A2" s="117" t="s">
        <v>74</v>
      </c>
      <c r="B2" s="117"/>
      <c r="C2" s="117"/>
      <c r="D2" s="117"/>
      <c r="E2" s="117"/>
      <c r="F2" s="117"/>
      <c r="G2" s="117"/>
      <c r="H2" s="117"/>
      <c r="I2" s="117"/>
      <c r="J2" s="117"/>
      <c r="K2" s="118"/>
    </row>
    <row r="3" spans="1:13" ht="13.15" customHeight="1" thickBot="1" x14ac:dyDescent="0.55000000000000004">
      <c r="A3" s="119"/>
      <c r="B3" s="119"/>
      <c r="C3" s="119"/>
      <c r="D3" s="119"/>
      <c r="E3" s="119"/>
      <c r="F3" s="119"/>
      <c r="G3" s="119"/>
      <c r="H3" s="119"/>
      <c r="I3" s="119"/>
      <c r="J3" s="119"/>
      <c r="K3" s="120"/>
    </row>
    <row r="4" spans="1:13" ht="17.25" customHeight="1" thickBot="1" x14ac:dyDescent="0.6">
      <c r="B4" s="121" t="s">
        <v>23</v>
      </c>
      <c r="C4" s="122"/>
      <c r="D4" s="123" t="s">
        <v>33</v>
      </c>
      <c r="E4" s="122"/>
      <c r="F4" s="113" t="s">
        <v>34</v>
      </c>
      <c r="G4" s="114"/>
      <c r="H4" s="113" t="s">
        <v>35</v>
      </c>
      <c r="I4" s="114"/>
      <c r="J4" s="113" t="s">
        <v>63</v>
      </c>
      <c r="K4" s="114"/>
    </row>
    <row r="5" spans="1:13" ht="14.65" thickBot="1" x14ac:dyDescent="0.5">
      <c r="A5" s="16" t="s">
        <v>0</v>
      </c>
      <c r="B5" s="23" t="s">
        <v>0</v>
      </c>
      <c r="C5" s="24" t="s">
        <v>36</v>
      </c>
      <c r="D5" s="17" t="s">
        <v>0</v>
      </c>
      <c r="E5" s="18" t="s">
        <v>36</v>
      </c>
      <c r="F5" s="17" t="s">
        <v>0</v>
      </c>
      <c r="G5" s="18" t="s">
        <v>36</v>
      </c>
      <c r="H5" s="28" t="s">
        <v>37</v>
      </c>
      <c r="I5" s="27" t="s">
        <v>36</v>
      </c>
      <c r="J5" s="17" t="s">
        <v>0</v>
      </c>
      <c r="K5" s="18" t="s">
        <v>36</v>
      </c>
    </row>
    <row r="6" spans="1:13" x14ac:dyDescent="0.45">
      <c r="A6" s="19" t="s">
        <v>11</v>
      </c>
      <c r="B6" s="72">
        <v>10508552</v>
      </c>
      <c r="C6" s="73">
        <f>B6</f>
        <v>10508552</v>
      </c>
      <c r="D6" s="72">
        <v>8902926.0939285718</v>
      </c>
      <c r="E6" s="73">
        <f>D6</f>
        <v>8902926.0939285718</v>
      </c>
      <c r="F6" s="72">
        <v>9850000</v>
      </c>
      <c r="G6" s="74">
        <f>F6</f>
        <v>9850000</v>
      </c>
      <c r="H6" s="75">
        <f>($F6-$B6)/$B6</f>
        <v>-6.2668196341417917E-2</v>
      </c>
      <c r="I6" s="76">
        <f>($G6-$C6)/$C6</f>
        <v>-6.2668196341417917E-2</v>
      </c>
      <c r="J6" s="77">
        <f>($F6/$D6)</f>
        <v>1.1063778241085584</v>
      </c>
      <c r="K6" s="78">
        <f>$G6/$E6</f>
        <v>1.1063778241085584</v>
      </c>
    </row>
    <row r="7" spans="1:13" x14ac:dyDescent="0.45">
      <c r="A7" s="19" t="s">
        <v>12</v>
      </c>
      <c r="B7" s="79">
        <v>8675334</v>
      </c>
      <c r="C7" s="73">
        <f>C6+B7</f>
        <v>19183886</v>
      </c>
      <c r="D7" s="79">
        <v>11128657.617410716</v>
      </c>
      <c r="E7" s="73">
        <f>D6+D7</f>
        <v>20031583.711339287</v>
      </c>
      <c r="F7" s="79">
        <v>11230000</v>
      </c>
      <c r="G7" s="80">
        <f>$G6+$F7</f>
        <v>21080000</v>
      </c>
      <c r="H7" s="81">
        <f t="shared" ref="H7:H14" si="0">($F7-$B7)/$B7</f>
        <v>0.29447465653771948</v>
      </c>
      <c r="I7" s="76">
        <f t="shared" ref="I7:I14" si="1">($G7-$C7)/$C7</f>
        <v>9.8838890097658005E-2</v>
      </c>
      <c r="J7" s="82">
        <f t="shared" ref="J7:J14" si="2">($F7/$D7)</f>
        <v>1.0091064336843947</v>
      </c>
      <c r="K7" s="78">
        <f t="shared" ref="K7:K14" si="3">$G7/$E7</f>
        <v>1.0523381627618007</v>
      </c>
    </row>
    <row r="8" spans="1:13" x14ac:dyDescent="0.45">
      <c r="A8" s="19" t="s">
        <v>13</v>
      </c>
      <c r="B8" s="79">
        <v>9500622</v>
      </c>
      <c r="C8" s="73">
        <f t="shared" ref="C8:C17" si="4">C7+B8</f>
        <v>28684508</v>
      </c>
      <c r="D8" s="79">
        <v>9793218.703321429</v>
      </c>
      <c r="E8" s="73">
        <f>E7+D8</f>
        <v>29824802.414660715</v>
      </c>
      <c r="F8" s="79">
        <v>12000000</v>
      </c>
      <c r="G8" s="80">
        <f t="shared" ref="G8:G14" si="5">$G7+$F8</f>
        <v>33080000</v>
      </c>
      <c r="H8" s="81">
        <f t="shared" si="0"/>
        <v>0.26307519655028905</v>
      </c>
      <c r="I8" s="76">
        <f t="shared" si="1"/>
        <v>0.15323574662671571</v>
      </c>
      <c r="J8" s="82">
        <f t="shared" si="2"/>
        <v>1.2253376916753762</v>
      </c>
      <c r="K8" s="78">
        <f t="shared" si="3"/>
        <v>1.10914397822596</v>
      </c>
    </row>
    <row r="9" spans="1:13" x14ac:dyDescent="0.45">
      <c r="A9" s="19" t="s">
        <v>14</v>
      </c>
      <c r="B9" s="79">
        <v>9158057</v>
      </c>
      <c r="C9" s="73">
        <f t="shared" si="4"/>
        <v>37842565</v>
      </c>
      <c r="D9" s="79">
        <v>9793218.703321429</v>
      </c>
      <c r="E9" s="73">
        <f>E8+D9</f>
        <v>39618021.117982142</v>
      </c>
      <c r="F9" s="79">
        <v>9601000</v>
      </c>
      <c r="G9" s="80">
        <f t="shared" si="5"/>
        <v>42681000</v>
      </c>
      <c r="H9" s="81">
        <f t="shared" si="0"/>
        <v>4.8366482104228004E-2</v>
      </c>
      <c r="I9" s="76">
        <f t="shared" si="1"/>
        <v>0.12785695155706278</v>
      </c>
      <c r="J9" s="82">
        <f t="shared" si="2"/>
        <v>0.98037226481460715</v>
      </c>
      <c r="K9" s="78">
        <f t="shared" si="3"/>
        <v>1.0773127681692212</v>
      </c>
    </row>
    <row r="10" spans="1:13" x14ac:dyDescent="0.45">
      <c r="A10" s="19" t="s">
        <v>15</v>
      </c>
      <c r="B10" s="79">
        <v>10788202</v>
      </c>
      <c r="C10" s="73">
        <f t="shared" si="4"/>
        <v>48630767</v>
      </c>
      <c r="D10" s="79">
        <v>11128657.617410716</v>
      </c>
      <c r="E10" s="73">
        <f>E9+D10</f>
        <v>50746678.735392854</v>
      </c>
      <c r="F10" s="79">
        <v>11150000</v>
      </c>
      <c r="G10" s="80">
        <f t="shared" si="5"/>
        <v>53831000</v>
      </c>
      <c r="H10" s="81">
        <f t="shared" si="0"/>
        <v>3.3536450281520497E-2</v>
      </c>
      <c r="I10" s="76">
        <f t="shared" si="1"/>
        <v>0.10693298339300303</v>
      </c>
      <c r="J10" s="82">
        <f t="shared" si="2"/>
        <v>1.0019177858932324</v>
      </c>
      <c r="K10" s="78">
        <f t="shared" si="3"/>
        <v>1.0607787808279956</v>
      </c>
    </row>
    <row r="11" spans="1:13" x14ac:dyDescent="0.45">
      <c r="A11" s="19" t="s">
        <v>16</v>
      </c>
      <c r="B11" s="79">
        <v>10203107</v>
      </c>
      <c r="C11" s="73">
        <f t="shared" si="4"/>
        <v>58833874</v>
      </c>
      <c r="D11" s="79">
        <v>10683511.312714286</v>
      </c>
      <c r="E11" s="73">
        <f>E10+D11</f>
        <v>61430190.04810714</v>
      </c>
      <c r="F11" s="79">
        <v>10540000</v>
      </c>
      <c r="G11" s="80">
        <f t="shared" si="5"/>
        <v>64371000</v>
      </c>
      <c r="H11" s="81">
        <f t="shared" si="0"/>
        <v>3.3018667745030997E-2</v>
      </c>
      <c r="I11" s="76">
        <f t="shared" si="1"/>
        <v>9.4114591196221412E-2</v>
      </c>
      <c r="J11" s="82">
        <f t="shared" si="2"/>
        <v>0.98656702758918824</v>
      </c>
      <c r="K11" s="78">
        <f t="shared" si="3"/>
        <v>1.0478723889603769</v>
      </c>
    </row>
    <row r="12" spans="1:13" x14ac:dyDescent="0.45">
      <c r="A12" s="19" t="s">
        <v>17</v>
      </c>
      <c r="B12" s="79">
        <v>9433386</v>
      </c>
      <c r="C12" s="73">
        <f t="shared" si="4"/>
        <v>68267260</v>
      </c>
      <c r="D12" s="79">
        <v>9793218.703321429</v>
      </c>
      <c r="E12" s="73">
        <f>D12+E11</f>
        <v>71223408.751428574</v>
      </c>
      <c r="F12" s="79">
        <v>9591000</v>
      </c>
      <c r="G12" s="80">
        <f t="shared" si="5"/>
        <v>73962000</v>
      </c>
      <c r="H12" s="81">
        <f t="shared" si="0"/>
        <v>1.6708104597861255E-2</v>
      </c>
      <c r="I12" s="76">
        <f t="shared" si="1"/>
        <v>8.3418317946260034E-2</v>
      </c>
      <c r="J12" s="82">
        <f t="shared" si="2"/>
        <v>0.97935115007154439</v>
      </c>
      <c r="K12" s="78">
        <f t="shared" si="3"/>
        <v>1.0384507186131624</v>
      </c>
    </row>
    <row r="13" spans="1:13" x14ac:dyDescent="0.45">
      <c r="A13" s="19" t="s">
        <v>18</v>
      </c>
      <c r="B13" s="79">
        <v>11445516</v>
      </c>
      <c r="C13" s="73">
        <f t="shared" si="4"/>
        <v>79712776</v>
      </c>
      <c r="D13" s="79">
        <v>12018950.226803571</v>
      </c>
      <c r="E13" s="73">
        <f>E12+D13</f>
        <v>83242358.978232145</v>
      </c>
      <c r="F13" s="79">
        <v>12560000</v>
      </c>
      <c r="G13" s="80">
        <f t="shared" si="5"/>
        <v>86522000</v>
      </c>
      <c r="H13" s="81">
        <f t="shared" si="0"/>
        <v>9.7372979951275238E-2</v>
      </c>
      <c r="I13" s="76">
        <f t="shared" si="1"/>
        <v>8.5421990572753362E-2</v>
      </c>
      <c r="J13" s="82">
        <f t="shared" si="2"/>
        <v>1.045016391863395</v>
      </c>
      <c r="K13" s="78">
        <f t="shared" si="3"/>
        <v>1.03939870352095</v>
      </c>
      <c r="M13" s="112"/>
    </row>
    <row r="14" spans="1:13" x14ac:dyDescent="0.45">
      <c r="A14" s="19" t="s">
        <v>19</v>
      </c>
      <c r="B14" s="79">
        <v>13012205</v>
      </c>
      <c r="C14" s="73">
        <f t="shared" si="4"/>
        <v>92724981</v>
      </c>
      <c r="D14" s="79">
        <v>13354389.140892856</v>
      </c>
      <c r="E14" s="73">
        <f>E13+D14</f>
        <v>96596748.119125009</v>
      </c>
      <c r="F14" s="79">
        <v>13200000</v>
      </c>
      <c r="G14" s="80">
        <f t="shared" si="5"/>
        <v>99722000</v>
      </c>
      <c r="H14" s="81">
        <f t="shared" si="0"/>
        <v>1.4432219596909209E-2</v>
      </c>
      <c r="I14" s="76">
        <f t="shared" si="1"/>
        <v>7.5459913008771612E-2</v>
      </c>
      <c r="J14" s="82">
        <f t="shared" si="2"/>
        <v>0.98843907128480357</v>
      </c>
      <c r="K14" s="78">
        <f t="shared" si="3"/>
        <v>1.0323535930735563</v>
      </c>
    </row>
    <row r="15" spans="1:13" x14ac:dyDescent="0.45">
      <c r="A15" s="19" t="s">
        <v>20</v>
      </c>
      <c r="B15" s="79">
        <v>9212424</v>
      </c>
      <c r="C15" s="73">
        <f t="shared" si="4"/>
        <v>101937405</v>
      </c>
      <c r="D15" s="79">
        <v>9793218.703321429</v>
      </c>
      <c r="E15" s="73">
        <f>E14+D15</f>
        <v>106389966.82244644</v>
      </c>
      <c r="F15" s="79"/>
      <c r="G15" s="73"/>
      <c r="H15" s="83"/>
      <c r="I15" s="84"/>
      <c r="J15" s="85"/>
      <c r="K15" s="78"/>
    </row>
    <row r="16" spans="1:13" x14ac:dyDescent="0.45">
      <c r="A16" s="19" t="s">
        <v>21</v>
      </c>
      <c r="B16" s="79">
        <v>9491594</v>
      </c>
      <c r="C16" s="73">
        <f t="shared" si="4"/>
        <v>111428999</v>
      </c>
      <c r="D16" s="79">
        <v>9793218.703321429</v>
      </c>
      <c r="E16" s="73">
        <f>E15+D16</f>
        <v>116183185.52576786</v>
      </c>
      <c r="F16" s="79"/>
      <c r="G16" s="73"/>
      <c r="H16" s="81"/>
      <c r="I16" s="84"/>
      <c r="J16" s="85"/>
      <c r="K16" s="78"/>
    </row>
    <row r="17" spans="1:13" ht="14.65" thickBot="1" x14ac:dyDescent="0.5">
      <c r="A17" s="20" t="s">
        <v>22</v>
      </c>
      <c r="B17" s="86">
        <v>7440280</v>
      </c>
      <c r="C17" s="73">
        <f t="shared" si="4"/>
        <v>118869279</v>
      </c>
      <c r="D17" s="86">
        <v>8457779.7892321423</v>
      </c>
      <c r="E17" s="87">
        <f>E16+D17</f>
        <v>124640965.315</v>
      </c>
      <c r="F17" s="86"/>
      <c r="G17" s="87"/>
      <c r="H17" s="88"/>
      <c r="I17" s="89"/>
      <c r="J17" s="90"/>
      <c r="K17" s="91"/>
    </row>
    <row r="18" spans="1:13" ht="14.65" thickBot="1" x14ac:dyDescent="0.5">
      <c r="A18" s="22" t="s">
        <v>7</v>
      </c>
      <c r="B18" s="92">
        <v>118869279</v>
      </c>
      <c r="C18" s="93"/>
      <c r="D18" s="94">
        <v>124640965.31500001</v>
      </c>
      <c r="E18" s="95"/>
      <c r="F18" s="92">
        <f>SUM(F6:F17)</f>
        <v>99722000</v>
      </c>
      <c r="G18" s="95"/>
      <c r="H18" s="96"/>
      <c r="I18" s="95"/>
      <c r="J18" s="97"/>
      <c r="K18" s="98"/>
    </row>
    <row r="19" spans="1:13" x14ac:dyDescent="0.45">
      <c r="M19" t="s">
        <v>38</v>
      </c>
    </row>
  </sheetData>
  <mergeCells count="8">
    <mergeCell ref="J4:K4"/>
    <mergeCell ref="A1:K1"/>
    <mergeCell ref="A2:K2"/>
    <mergeCell ref="A3:K3"/>
    <mergeCell ref="B4:C4"/>
    <mergeCell ref="D4:E4"/>
    <mergeCell ref="F4:G4"/>
    <mergeCell ref="H4:I4"/>
  </mergeCells>
  <pageMargins left="0.7" right="0.7" top="0.78740157499999996" bottom="0.78740157499999996" header="0.3" footer="0.3"/>
  <pageSetup paperSize="9" orientation="portrait" r:id="rId1"/>
  <ignoredErrors>
    <ignoredError sqref="E12 J6" 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51659-B143-4A5B-B86C-48A81654C3B5}">
  <sheetPr>
    <tabColor rgb="FFFFC000"/>
  </sheetPr>
  <dimension ref="A1:H31"/>
  <sheetViews>
    <sheetView showGridLines="0" workbookViewId="0">
      <selection activeCell="J10" sqref="J10"/>
    </sheetView>
  </sheetViews>
  <sheetFormatPr defaultColWidth="10.6640625" defaultRowHeight="14.25" outlineLevelRow="1" x14ac:dyDescent="0.45"/>
  <cols>
    <col min="1" max="1" width="11.86328125" customWidth="1"/>
  </cols>
  <sheetData>
    <row r="1" spans="1:8" ht="30" customHeight="1" x14ac:dyDescent="0.45">
      <c r="A1" s="124" t="s">
        <v>8</v>
      </c>
      <c r="B1" s="125"/>
      <c r="C1" s="125"/>
      <c r="D1" s="126" t="s">
        <v>62</v>
      </c>
      <c r="E1" s="127"/>
      <c r="F1" s="143" t="s">
        <v>40</v>
      </c>
      <c r="G1" s="144"/>
      <c r="H1" s="145"/>
    </row>
    <row r="2" spans="1:8" x14ac:dyDescent="0.45">
      <c r="A2" s="2" t="s">
        <v>24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9</v>
      </c>
    </row>
    <row r="3" spans="1:8" ht="28.5" x14ac:dyDescent="0.45">
      <c r="A3" s="5" t="s">
        <v>10</v>
      </c>
      <c r="B3" s="14">
        <f t="shared" ref="B3:H3" si="0">(B30-B16)/B16</f>
        <v>4.0000000000000015E-2</v>
      </c>
      <c r="C3" s="14">
        <f t="shared" si="0"/>
        <v>3.4999999999999948E-2</v>
      </c>
      <c r="D3" s="14">
        <f t="shared" si="0"/>
        <v>5.5000000000000049E-2</v>
      </c>
      <c r="E3" s="14">
        <f t="shared" si="0"/>
        <v>2.7016345694514995E-2</v>
      </c>
      <c r="F3" s="14">
        <f t="shared" si="0"/>
        <v>2.999999999999995E-2</v>
      </c>
      <c r="G3" s="14">
        <f t="shared" si="0"/>
        <v>6.499999999999985E-2</v>
      </c>
      <c r="H3" s="14">
        <f t="shared" si="0"/>
        <v>4.0004446888913782E-2</v>
      </c>
    </row>
    <row r="4" spans="1:8" hidden="1" outlineLevel="1" x14ac:dyDescent="0.45">
      <c r="A4" s="99" t="s">
        <v>11</v>
      </c>
      <c r="B4" s="57">
        <v>416699</v>
      </c>
      <c r="C4" s="57">
        <v>777694</v>
      </c>
      <c r="D4" s="57">
        <v>307481</v>
      </c>
      <c r="E4" s="57">
        <v>753563</v>
      </c>
      <c r="F4" s="57">
        <v>509447</v>
      </c>
      <c r="G4" s="57">
        <v>434706</v>
      </c>
      <c r="H4" s="58">
        <v>3199590</v>
      </c>
    </row>
    <row r="5" spans="1:8" hidden="1" outlineLevel="1" x14ac:dyDescent="0.45">
      <c r="A5" s="100" t="s">
        <v>12</v>
      </c>
      <c r="B5" s="61">
        <v>402703</v>
      </c>
      <c r="C5" s="61">
        <v>516026</v>
      </c>
      <c r="D5" s="61">
        <v>367600</v>
      </c>
      <c r="E5" s="61">
        <v>515266</v>
      </c>
      <c r="F5" s="61">
        <v>594069</v>
      </c>
      <c r="G5" s="61">
        <v>469353</v>
      </c>
      <c r="H5" s="62">
        <v>2865017</v>
      </c>
    </row>
    <row r="6" spans="1:8" hidden="1" outlineLevel="1" x14ac:dyDescent="0.45">
      <c r="A6" s="100" t="s">
        <v>13</v>
      </c>
      <c r="B6" s="61">
        <v>386897</v>
      </c>
      <c r="C6" s="61">
        <v>617607</v>
      </c>
      <c r="D6" s="61">
        <v>358151</v>
      </c>
      <c r="E6" s="61">
        <v>675455</v>
      </c>
      <c r="F6" s="61">
        <v>571608</v>
      </c>
      <c r="G6" s="61">
        <v>570096</v>
      </c>
      <c r="H6" s="62">
        <v>3179814</v>
      </c>
    </row>
    <row r="7" spans="1:8" hidden="1" outlineLevel="1" x14ac:dyDescent="0.45">
      <c r="A7" s="100" t="s">
        <v>14</v>
      </c>
      <c r="B7" s="61">
        <v>358141</v>
      </c>
      <c r="C7" s="61">
        <v>684195</v>
      </c>
      <c r="D7" s="61">
        <v>306724</v>
      </c>
      <c r="E7" s="61">
        <v>820216</v>
      </c>
      <c r="F7" s="61">
        <v>460344</v>
      </c>
      <c r="G7" s="61">
        <v>591365</v>
      </c>
      <c r="H7" s="62">
        <v>3220985</v>
      </c>
    </row>
    <row r="8" spans="1:8" hidden="1" outlineLevel="1" x14ac:dyDescent="0.45">
      <c r="A8" s="100" t="s">
        <v>15</v>
      </c>
      <c r="B8" s="61">
        <v>506804</v>
      </c>
      <c r="C8" s="61">
        <v>850152</v>
      </c>
      <c r="D8" s="61">
        <v>332005</v>
      </c>
      <c r="E8" s="61">
        <v>815801</v>
      </c>
      <c r="F8" s="61">
        <v>699356</v>
      </c>
      <c r="G8" s="61">
        <v>733150</v>
      </c>
      <c r="H8" s="62">
        <v>3937268</v>
      </c>
    </row>
    <row r="9" spans="1:8" hidden="1" outlineLevel="1" x14ac:dyDescent="0.45">
      <c r="A9" s="100" t="s">
        <v>16</v>
      </c>
      <c r="B9" s="61">
        <v>554655</v>
      </c>
      <c r="C9" s="61">
        <v>511930</v>
      </c>
      <c r="D9" s="61">
        <v>412137</v>
      </c>
      <c r="E9" s="61">
        <v>852103</v>
      </c>
      <c r="F9" s="61">
        <v>561815</v>
      </c>
      <c r="G9" s="61">
        <v>437776</v>
      </c>
      <c r="H9" s="62">
        <v>3330416</v>
      </c>
    </row>
    <row r="10" spans="1:8" hidden="1" outlineLevel="1" x14ac:dyDescent="0.45">
      <c r="A10" s="100" t="s">
        <v>17</v>
      </c>
      <c r="B10" s="61">
        <v>437038</v>
      </c>
      <c r="C10" s="61">
        <v>659493</v>
      </c>
      <c r="D10" s="61">
        <v>421429</v>
      </c>
      <c r="E10" s="61">
        <v>780505</v>
      </c>
      <c r="F10" s="61">
        <v>545408</v>
      </c>
      <c r="G10" s="61">
        <v>412686</v>
      </c>
      <c r="H10" s="62">
        <v>3256559</v>
      </c>
    </row>
    <row r="11" spans="1:8" hidden="1" outlineLevel="1" x14ac:dyDescent="0.45">
      <c r="A11" s="100" t="s">
        <v>18</v>
      </c>
      <c r="B11" s="61">
        <v>611671</v>
      </c>
      <c r="C11" s="61">
        <v>880204</v>
      </c>
      <c r="D11" s="61">
        <v>371149</v>
      </c>
      <c r="E11" s="61">
        <v>535432</v>
      </c>
      <c r="F11" s="61">
        <v>627548</v>
      </c>
      <c r="G11" s="61">
        <v>581965</v>
      </c>
      <c r="H11" s="62">
        <v>3607969</v>
      </c>
    </row>
    <row r="12" spans="1:8" hidden="1" outlineLevel="1" x14ac:dyDescent="0.45">
      <c r="A12" s="100" t="s">
        <v>19</v>
      </c>
      <c r="B12" s="61">
        <v>447670</v>
      </c>
      <c r="C12" s="61">
        <v>835017</v>
      </c>
      <c r="D12" s="61">
        <v>591600</v>
      </c>
      <c r="E12" s="61">
        <v>1009813</v>
      </c>
      <c r="F12" s="61">
        <v>664625</v>
      </c>
      <c r="G12" s="61">
        <v>644365</v>
      </c>
      <c r="H12" s="62">
        <v>4193090</v>
      </c>
    </row>
    <row r="13" spans="1:8" hidden="1" outlineLevel="1" x14ac:dyDescent="0.45">
      <c r="A13" s="100" t="s">
        <v>20</v>
      </c>
      <c r="B13" s="61">
        <v>270398</v>
      </c>
      <c r="C13" s="61">
        <v>672627</v>
      </c>
      <c r="D13" s="61">
        <v>291985</v>
      </c>
      <c r="E13" s="61">
        <v>692779</v>
      </c>
      <c r="F13" s="61">
        <v>454317</v>
      </c>
      <c r="G13" s="61">
        <v>616340</v>
      </c>
      <c r="H13" s="62">
        <v>2998446</v>
      </c>
    </row>
    <row r="14" spans="1:8" hidden="1" outlineLevel="1" x14ac:dyDescent="0.45">
      <c r="A14" s="100" t="s">
        <v>21</v>
      </c>
      <c r="B14" s="61">
        <v>418410</v>
      </c>
      <c r="C14" s="61">
        <v>464493</v>
      </c>
      <c r="D14" s="61">
        <v>331489</v>
      </c>
      <c r="E14" s="61">
        <v>825383</v>
      </c>
      <c r="F14" s="61">
        <v>506791</v>
      </c>
      <c r="G14" s="61">
        <v>488600</v>
      </c>
      <c r="H14" s="62">
        <v>3035166</v>
      </c>
    </row>
    <row r="15" spans="1:8" hidden="1" outlineLevel="1" x14ac:dyDescent="0.45">
      <c r="A15" s="101" t="s">
        <v>22</v>
      </c>
      <c r="B15" s="65">
        <v>322766</v>
      </c>
      <c r="C15" s="65">
        <v>661259</v>
      </c>
      <c r="D15" s="65">
        <v>253193</v>
      </c>
      <c r="E15" s="65">
        <v>687390</v>
      </c>
      <c r="F15" s="65">
        <v>479610</v>
      </c>
      <c r="G15" s="65">
        <v>371057</v>
      </c>
      <c r="H15" s="66">
        <v>2775275</v>
      </c>
    </row>
    <row r="16" spans="1:8" ht="20.25" customHeight="1" collapsed="1" x14ac:dyDescent="0.45">
      <c r="A16" s="111" t="s">
        <v>23</v>
      </c>
      <c r="B16" s="10">
        <v>5133852</v>
      </c>
      <c r="C16" s="9">
        <v>8130697</v>
      </c>
      <c r="D16" s="10">
        <v>4344943</v>
      </c>
      <c r="E16" s="10">
        <v>8963706</v>
      </c>
      <c r="F16" s="10">
        <v>6674938</v>
      </c>
      <c r="G16" s="11">
        <v>6351459</v>
      </c>
      <c r="H16" s="10">
        <v>39599595</v>
      </c>
    </row>
    <row r="17" spans="1:8" ht="14.75" customHeight="1" x14ac:dyDescent="0.45">
      <c r="A17" s="137" t="s">
        <v>73</v>
      </c>
      <c r="B17" s="138"/>
      <c r="C17" s="138"/>
      <c r="D17" s="138"/>
      <c r="E17" s="138"/>
      <c r="F17" s="138"/>
      <c r="G17" s="138"/>
      <c r="H17" s="139"/>
    </row>
    <row r="18" spans="1:8" x14ac:dyDescent="0.45">
      <c r="A18" s="46" t="s">
        <v>11</v>
      </c>
      <c r="B18" s="63">
        <v>381371.86285714281</v>
      </c>
      <c r="C18" s="63">
        <v>601090.8139285713</v>
      </c>
      <c r="D18" s="62">
        <v>327422.49035714281</v>
      </c>
      <c r="E18" s="62">
        <v>657562.32714285713</v>
      </c>
      <c r="F18" s="62">
        <v>491084.72428571421</v>
      </c>
      <c r="G18" s="63">
        <v>483164.55964285706</v>
      </c>
      <c r="H18" s="63">
        <v>2941696.7782142852</v>
      </c>
    </row>
    <row r="19" spans="1:8" x14ac:dyDescent="0.45">
      <c r="A19" s="46" t="s">
        <v>12</v>
      </c>
      <c r="B19" s="63">
        <v>476714.8285714286</v>
      </c>
      <c r="C19" s="63">
        <v>751363.5174107143</v>
      </c>
      <c r="D19" s="62">
        <v>409278.11294642853</v>
      </c>
      <c r="E19" s="62">
        <v>821952.90892857139</v>
      </c>
      <c r="F19" s="62">
        <v>613855.90535714291</v>
      </c>
      <c r="G19" s="63">
        <v>603955.69955357141</v>
      </c>
      <c r="H19" s="63">
        <v>3677120.9727678574</v>
      </c>
    </row>
    <row r="20" spans="1:8" x14ac:dyDescent="0.45">
      <c r="A20" s="46" t="s">
        <v>13</v>
      </c>
      <c r="B20" s="63">
        <v>419509.04914285714</v>
      </c>
      <c r="C20" s="63">
        <v>661199.89532142854</v>
      </c>
      <c r="D20" s="62">
        <v>360164.73939285718</v>
      </c>
      <c r="E20" s="62">
        <v>723318.55985714286</v>
      </c>
      <c r="F20" s="62">
        <v>540193.19671428576</v>
      </c>
      <c r="G20" s="63">
        <v>531481.01560714282</v>
      </c>
      <c r="H20" s="63">
        <v>3235866.4560357141</v>
      </c>
    </row>
    <row r="21" spans="1:8" x14ac:dyDescent="0.45">
      <c r="A21" s="46" t="s">
        <v>14</v>
      </c>
      <c r="B21" s="63">
        <v>419509.04914285714</v>
      </c>
      <c r="C21" s="63">
        <v>661199.89532142854</v>
      </c>
      <c r="D21" s="62">
        <v>360164.73939285718</v>
      </c>
      <c r="E21" s="62">
        <v>723318.55985714286</v>
      </c>
      <c r="F21" s="62">
        <v>540193.19671428576</v>
      </c>
      <c r="G21" s="63">
        <v>531481.01560714282</v>
      </c>
      <c r="H21" s="63">
        <v>3235866.4560357141</v>
      </c>
    </row>
    <row r="22" spans="1:8" x14ac:dyDescent="0.45">
      <c r="A22" s="46" t="s">
        <v>15</v>
      </c>
      <c r="B22" s="63">
        <v>476714.8285714286</v>
      </c>
      <c r="C22" s="63">
        <v>751363.5174107143</v>
      </c>
      <c r="D22" s="62">
        <v>409278.11294642853</v>
      </c>
      <c r="E22" s="62">
        <v>821952.90892857139</v>
      </c>
      <c r="F22" s="62">
        <v>613855.90535714291</v>
      </c>
      <c r="G22" s="63">
        <v>603955.69955357141</v>
      </c>
      <c r="H22" s="63">
        <v>3677120.9727678574</v>
      </c>
    </row>
    <row r="23" spans="1:8" x14ac:dyDescent="0.45">
      <c r="A23" s="46" t="s">
        <v>16</v>
      </c>
      <c r="B23" s="63">
        <v>457646.23542857147</v>
      </c>
      <c r="C23" s="63">
        <v>721308.97671428579</v>
      </c>
      <c r="D23" s="62">
        <v>392906.98842857144</v>
      </c>
      <c r="E23" s="62">
        <v>789074.79257142846</v>
      </c>
      <c r="F23" s="62">
        <v>589301.66914285719</v>
      </c>
      <c r="G23" s="63">
        <v>579797.47157142858</v>
      </c>
      <c r="H23" s="63">
        <v>3530036.1338571431</v>
      </c>
    </row>
    <row r="24" spans="1:8" x14ac:dyDescent="0.45">
      <c r="A24" s="46" t="s">
        <v>17</v>
      </c>
      <c r="B24" s="63">
        <v>419509.04914285714</v>
      </c>
      <c r="C24" s="63">
        <v>661199.89532142854</v>
      </c>
      <c r="D24" s="62">
        <v>360164.73939285718</v>
      </c>
      <c r="E24" s="62">
        <v>723318.55985714286</v>
      </c>
      <c r="F24" s="62">
        <v>540193.19671428576</v>
      </c>
      <c r="G24" s="63">
        <v>531481.01560714282</v>
      </c>
      <c r="H24" s="63">
        <v>3235866.4560357141</v>
      </c>
    </row>
    <row r="25" spans="1:8" x14ac:dyDescent="0.45">
      <c r="A25" s="46" t="s">
        <v>18</v>
      </c>
      <c r="B25" s="63">
        <v>514852.01485714293</v>
      </c>
      <c r="C25" s="63">
        <v>811472.59880357143</v>
      </c>
      <c r="D25" s="62">
        <v>442020.3619821429</v>
      </c>
      <c r="E25" s="62">
        <v>887709.14164285711</v>
      </c>
      <c r="F25" s="62">
        <v>662964.37778571434</v>
      </c>
      <c r="G25" s="63">
        <v>652272.15551785717</v>
      </c>
      <c r="H25" s="63">
        <v>3971290.6505892854</v>
      </c>
    </row>
    <row r="26" spans="1:8" x14ac:dyDescent="0.45">
      <c r="A26" s="46" t="s">
        <v>19</v>
      </c>
      <c r="B26" s="63">
        <v>572057.79428571428</v>
      </c>
      <c r="C26" s="63">
        <v>901636.22089285695</v>
      </c>
      <c r="D26" s="62">
        <v>491133.73553571419</v>
      </c>
      <c r="E26" s="62">
        <v>986343.49071428576</v>
      </c>
      <c r="F26" s="62">
        <v>736627.08642857149</v>
      </c>
      <c r="G26" s="63">
        <v>724746.83946428564</v>
      </c>
      <c r="H26" s="63">
        <v>4412545.1673214287</v>
      </c>
    </row>
    <row r="27" spans="1:8" x14ac:dyDescent="0.45">
      <c r="A27" s="46" t="s">
        <v>20</v>
      </c>
      <c r="B27" s="63">
        <v>419509.04914285714</v>
      </c>
      <c r="C27" s="63">
        <v>661199.89532142854</v>
      </c>
      <c r="D27" s="62">
        <v>360164.73939285718</v>
      </c>
      <c r="E27" s="62">
        <v>723318.55985714286</v>
      </c>
      <c r="F27" s="62">
        <v>540193.19671428576</v>
      </c>
      <c r="G27" s="63">
        <v>531481.01560714282</v>
      </c>
      <c r="H27" s="63">
        <v>3235866.4560357141</v>
      </c>
    </row>
    <row r="28" spans="1:8" x14ac:dyDescent="0.45">
      <c r="A28" s="46" t="s">
        <v>21</v>
      </c>
      <c r="B28" s="63">
        <v>419509.04914285714</v>
      </c>
      <c r="C28" s="63">
        <v>661199.89532142854</v>
      </c>
      <c r="D28" s="62">
        <v>360164.73939285718</v>
      </c>
      <c r="E28" s="62">
        <v>723318.55985714286</v>
      </c>
      <c r="F28" s="62">
        <v>540193.19671428576</v>
      </c>
      <c r="G28" s="63">
        <v>531481.01560714282</v>
      </c>
      <c r="H28" s="63">
        <v>3235866.4560357141</v>
      </c>
    </row>
    <row r="29" spans="1:8" x14ac:dyDescent="0.45">
      <c r="A29" s="47" t="s">
        <v>22</v>
      </c>
      <c r="B29" s="67">
        <v>362303.26971428568</v>
      </c>
      <c r="C29" s="63">
        <v>571036.27323214267</v>
      </c>
      <c r="D29" s="62">
        <v>311051.36583928566</v>
      </c>
      <c r="E29" s="62">
        <v>624684.21078571421</v>
      </c>
      <c r="F29" s="62">
        <v>466530.4880714285</v>
      </c>
      <c r="G29" s="63">
        <v>459006.33166071423</v>
      </c>
      <c r="H29" s="67">
        <v>2794611.9393035714</v>
      </c>
    </row>
    <row r="30" spans="1:8" ht="21.75" customHeight="1" x14ac:dyDescent="0.45">
      <c r="A30" s="51" t="s">
        <v>30</v>
      </c>
      <c r="B30" s="55">
        <v>5339206.08</v>
      </c>
      <c r="C30" s="55">
        <v>8415271.3949999996</v>
      </c>
      <c r="D30" s="55">
        <v>4583914.8650000002</v>
      </c>
      <c r="E30" s="55">
        <v>9205872.5799999982</v>
      </c>
      <c r="F30" s="55">
        <v>6875186.1399999997</v>
      </c>
      <c r="G30" s="55">
        <v>6764303.834999999</v>
      </c>
      <c r="H30" s="55">
        <v>41183754.894999996</v>
      </c>
    </row>
    <row r="31" spans="1:8" x14ac:dyDescent="0.45">
      <c r="A31" s="52"/>
    </row>
  </sheetData>
  <dataConsolidate>
    <dataRefs count="3">
      <dataRef ref="B17:H29" sheet="VES"/>
      <dataRef ref="B17:H29" sheet="VEU1"/>
      <dataRef ref="B17:H29" sheet="VEU2"/>
    </dataRefs>
  </dataConsolidate>
  <mergeCells count="4">
    <mergeCell ref="A1:C1"/>
    <mergeCell ref="D1:E1"/>
    <mergeCell ref="F1:H1"/>
    <mergeCell ref="A17:H17"/>
  </mergeCells>
  <pageMargins left="0.7" right="0.7" top="0.78740157499999996" bottom="0.78740157499999996" header="0.3" footer="0.3"/>
  <ignoredErrors>
    <ignoredError sqref="B2:G2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DF06E-4CEA-4267-A976-97F908CF35D1}">
  <sheetPr>
    <tabColor rgb="FF00B050"/>
  </sheetPr>
  <dimension ref="A1:H30"/>
  <sheetViews>
    <sheetView showGridLines="0" workbookViewId="0">
      <selection activeCell="J10" sqref="J10"/>
    </sheetView>
  </sheetViews>
  <sheetFormatPr defaultColWidth="10.6640625" defaultRowHeight="14.25" outlineLevelRow="1" x14ac:dyDescent="0.45"/>
  <cols>
    <col min="1" max="1" width="11.86328125" customWidth="1"/>
  </cols>
  <sheetData>
    <row r="1" spans="1:8" ht="30" customHeight="1" x14ac:dyDescent="0.45">
      <c r="A1" s="124" t="s">
        <v>8</v>
      </c>
      <c r="B1" s="125"/>
      <c r="C1" s="125"/>
      <c r="D1" s="126" t="s">
        <v>62</v>
      </c>
      <c r="E1" s="127"/>
      <c r="F1" s="146" t="s">
        <v>65</v>
      </c>
      <c r="G1" s="147"/>
      <c r="H1" s="148"/>
    </row>
    <row r="2" spans="1:8" x14ac:dyDescent="0.45">
      <c r="A2" s="2" t="s">
        <v>24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9</v>
      </c>
    </row>
    <row r="3" spans="1:8" ht="28.5" x14ac:dyDescent="0.45">
      <c r="A3" s="5" t="s">
        <v>10</v>
      </c>
      <c r="B3" s="15">
        <v>0.04</v>
      </c>
      <c r="C3" s="15">
        <v>3.4000000000000002E-2</v>
      </c>
      <c r="D3" s="15">
        <v>5.5E-2</v>
      </c>
      <c r="E3" s="15">
        <v>2.5000000000000001E-2</v>
      </c>
      <c r="F3" s="15">
        <v>3.5000000000000003E-2</v>
      </c>
      <c r="G3" s="15">
        <v>6.5000000000000002E-2</v>
      </c>
      <c r="H3" s="15">
        <f>(H30-H16)/H16</f>
        <v>4.0351581945064954E-2</v>
      </c>
    </row>
    <row r="4" spans="1:8" hidden="1" outlineLevel="1" x14ac:dyDescent="0.45">
      <c r="A4" s="69" t="s">
        <v>11</v>
      </c>
      <c r="B4" s="59">
        <v>165199</v>
      </c>
      <c r="C4" s="58">
        <v>189796</v>
      </c>
      <c r="D4" s="58">
        <v>238347</v>
      </c>
      <c r="E4" s="58">
        <v>328254</v>
      </c>
      <c r="F4" s="58">
        <v>148502</v>
      </c>
      <c r="G4" s="58">
        <v>160100</v>
      </c>
      <c r="H4" s="58">
        <v>1230198</v>
      </c>
    </row>
    <row r="5" spans="1:8" hidden="1" outlineLevel="1" x14ac:dyDescent="0.45">
      <c r="A5" s="70" t="s">
        <v>12</v>
      </c>
      <c r="B5" s="63">
        <v>171077</v>
      </c>
      <c r="C5" s="62">
        <v>253260</v>
      </c>
      <c r="D5" s="62">
        <v>101113</v>
      </c>
      <c r="E5" s="62">
        <v>379267</v>
      </c>
      <c r="F5" s="62">
        <v>266294</v>
      </c>
      <c r="G5" s="62">
        <v>156250</v>
      </c>
      <c r="H5" s="62">
        <v>1327261</v>
      </c>
    </row>
    <row r="6" spans="1:8" hidden="1" outlineLevel="1" x14ac:dyDescent="0.45">
      <c r="A6" s="70" t="s">
        <v>13</v>
      </c>
      <c r="B6" s="63">
        <v>130260</v>
      </c>
      <c r="C6" s="62">
        <v>249563</v>
      </c>
      <c r="D6" s="62">
        <v>105187</v>
      </c>
      <c r="E6" s="62">
        <v>158819</v>
      </c>
      <c r="F6" s="62">
        <v>266131</v>
      </c>
      <c r="G6" s="62">
        <v>216382</v>
      </c>
      <c r="H6" s="62">
        <v>1126342</v>
      </c>
    </row>
    <row r="7" spans="1:8" hidden="1" outlineLevel="1" x14ac:dyDescent="0.45">
      <c r="A7" s="70" t="s">
        <v>14</v>
      </c>
      <c r="B7" s="63">
        <v>191397</v>
      </c>
      <c r="C7" s="62">
        <v>228341</v>
      </c>
      <c r="D7" s="62">
        <v>180788</v>
      </c>
      <c r="E7" s="62">
        <v>321611</v>
      </c>
      <c r="F7" s="62">
        <v>243391</v>
      </c>
      <c r="G7" s="62">
        <v>169834</v>
      </c>
      <c r="H7" s="62">
        <v>1335362</v>
      </c>
    </row>
    <row r="8" spans="1:8" hidden="1" outlineLevel="1" x14ac:dyDescent="0.45">
      <c r="A8" s="70" t="s">
        <v>15</v>
      </c>
      <c r="B8" s="63">
        <v>257866</v>
      </c>
      <c r="C8" s="62">
        <v>362243</v>
      </c>
      <c r="D8" s="62">
        <v>104413</v>
      </c>
      <c r="E8" s="62">
        <v>183480</v>
      </c>
      <c r="F8" s="62">
        <v>250155</v>
      </c>
      <c r="G8" s="62">
        <v>195479</v>
      </c>
      <c r="H8" s="62">
        <v>1353636</v>
      </c>
    </row>
    <row r="9" spans="1:8" hidden="1" outlineLevel="1" x14ac:dyDescent="0.45">
      <c r="A9" s="70" t="s">
        <v>16</v>
      </c>
      <c r="B9" s="63">
        <v>87200</v>
      </c>
      <c r="C9" s="62">
        <v>297970</v>
      </c>
      <c r="D9" s="62">
        <v>134688</v>
      </c>
      <c r="E9" s="62">
        <v>296699</v>
      </c>
      <c r="F9" s="62">
        <v>201745</v>
      </c>
      <c r="G9" s="62">
        <v>217183</v>
      </c>
      <c r="H9" s="62">
        <v>1235485</v>
      </c>
    </row>
    <row r="10" spans="1:8" hidden="1" outlineLevel="1" x14ac:dyDescent="0.45">
      <c r="A10" s="70" t="s">
        <v>17</v>
      </c>
      <c r="B10" s="63">
        <v>157873</v>
      </c>
      <c r="C10" s="62">
        <v>197580</v>
      </c>
      <c r="D10" s="62">
        <v>123425</v>
      </c>
      <c r="E10" s="62">
        <v>167128</v>
      </c>
      <c r="F10" s="62">
        <v>165272</v>
      </c>
      <c r="G10" s="62">
        <v>161302</v>
      </c>
      <c r="H10" s="62">
        <v>972580</v>
      </c>
    </row>
    <row r="11" spans="1:8" hidden="1" outlineLevel="1" x14ac:dyDescent="0.45">
      <c r="A11" s="70" t="s">
        <v>18</v>
      </c>
      <c r="B11" s="63">
        <v>159250</v>
      </c>
      <c r="C11" s="62">
        <v>470446</v>
      </c>
      <c r="D11" s="62">
        <v>215009</v>
      </c>
      <c r="E11" s="62">
        <v>437412</v>
      </c>
      <c r="F11" s="62">
        <v>184576</v>
      </c>
      <c r="G11" s="62">
        <v>216284</v>
      </c>
      <c r="H11" s="62">
        <v>1682977</v>
      </c>
    </row>
    <row r="12" spans="1:8" hidden="1" outlineLevel="1" x14ac:dyDescent="0.45">
      <c r="A12" s="70" t="s">
        <v>19</v>
      </c>
      <c r="B12" s="63">
        <v>147982</v>
      </c>
      <c r="C12" s="62">
        <v>191038</v>
      </c>
      <c r="D12" s="62">
        <v>111754</v>
      </c>
      <c r="E12" s="62">
        <v>276608</v>
      </c>
      <c r="F12" s="62">
        <v>202949</v>
      </c>
      <c r="G12" s="62">
        <v>286677</v>
      </c>
      <c r="H12" s="62">
        <v>1217008</v>
      </c>
    </row>
    <row r="13" spans="1:8" hidden="1" outlineLevel="1" x14ac:dyDescent="0.45">
      <c r="A13" s="70" t="s">
        <v>20</v>
      </c>
      <c r="B13" s="63">
        <v>117715</v>
      </c>
      <c r="C13" s="62">
        <v>258880</v>
      </c>
      <c r="D13" s="62">
        <v>156310</v>
      </c>
      <c r="E13" s="62">
        <v>257972</v>
      </c>
      <c r="F13" s="62">
        <v>275195</v>
      </c>
      <c r="G13" s="62">
        <v>164499</v>
      </c>
      <c r="H13" s="62">
        <v>1230571</v>
      </c>
    </row>
    <row r="14" spans="1:8" hidden="1" outlineLevel="1" x14ac:dyDescent="0.45">
      <c r="A14" s="70" t="s">
        <v>21</v>
      </c>
      <c r="B14" s="63">
        <v>190856</v>
      </c>
      <c r="C14" s="62">
        <v>311691</v>
      </c>
      <c r="D14" s="62">
        <v>210550</v>
      </c>
      <c r="E14" s="62">
        <v>175867</v>
      </c>
      <c r="F14" s="62">
        <v>122371</v>
      </c>
      <c r="G14" s="62">
        <v>232707</v>
      </c>
      <c r="H14" s="62">
        <v>1244042</v>
      </c>
    </row>
    <row r="15" spans="1:8" hidden="1" outlineLevel="1" x14ac:dyDescent="0.45">
      <c r="A15" s="71" t="s">
        <v>22</v>
      </c>
      <c r="B15" s="67">
        <v>79602</v>
      </c>
      <c r="C15" s="66">
        <v>114091</v>
      </c>
      <c r="D15" s="66">
        <v>72752</v>
      </c>
      <c r="E15" s="66">
        <v>204750</v>
      </c>
      <c r="F15" s="66">
        <v>98708</v>
      </c>
      <c r="G15" s="66">
        <v>124480</v>
      </c>
      <c r="H15" s="66">
        <v>694383</v>
      </c>
    </row>
    <row r="16" spans="1:8" ht="20.25" customHeight="1" collapsed="1" x14ac:dyDescent="0.45">
      <c r="A16" s="102" t="s">
        <v>23</v>
      </c>
      <c r="B16" s="8">
        <v>1856277</v>
      </c>
      <c r="C16" s="9">
        <v>3124899</v>
      </c>
      <c r="D16" s="10">
        <v>1754336</v>
      </c>
      <c r="E16" s="10">
        <v>3187867</v>
      </c>
      <c r="F16" s="10">
        <v>2425289</v>
      </c>
      <c r="G16" s="11">
        <v>2301177</v>
      </c>
      <c r="H16" s="8">
        <v>14649845</v>
      </c>
    </row>
    <row r="17" spans="1:8" x14ac:dyDescent="0.45">
      <c r="A17" s="128" t="s">
        <v>31</v>
      </c>
      <c r="B17" s="129"/>
      <c r="C17" s="129"/>
      <c r="D17" s="129"/>
      <c r="E17" s="129"/>
      <c r="F17" s="129"/>
      <c r="G17" s="129"/>
      <c r="H17" s="130"/>
    </row>
    <row r="18" spans="1:8" x14ac:dyDescent="0.45">
      <c r="A18" s="1" t="s">
        <v>11</v>
      </c>
      <c r="B18" s="56">
        <f>B$16*Bezugszahlen!$C2*(1+B$3)</f>
        <v>137894.86285714287</v>
      </c>
      <c r="C18" s="57">
        <f>C$16*Bezugszahlen!$C2*(1+C$3)</f>
        <v>230796.11185714285</v>
      </c>
      <c r="D18" s="57">
        <f>D$16*Bezugszahlen!$C2*(1+D$3)</f>
        <v>132201.74857142856</v>
      </c>
      <c r="E18" s="57">
        <f>E$16*Bezugszahlen!$C2*(1+E$3)</f>
        <v>233397.40535714282</v>
      </c>
      <c r="F18" s="57">
        <f>F$16*Bezugszahlen!$C2*(1+F$3)</f>
        <v>179298.15107142853</v>
      </c>
      <c r="G18" s="58">
        <f>G$16*Bezugszahlen!$C2*(1+G$3)</f>
        <v>175053.82178571427</v>
      </c>
      <c r="H18" s="59">
        <f t="shared" ref="H18:H29" si="0">SUM(B18:G18)</f>
        <v>1088642.1014999999</v>
      </c>
    </row>
    <row r="19" spans="1:8" x14ac:dyDescent="0.45">
      <c r="A19" s="46" t="s">
        <v>12</v>
      </c>
      <c r="B19" s="60">
        <f>B$16*Bezugszahlen!$C3*(1+B$3)</f>
        <v>172368.5785714286</v>
      </c>
      <c r="C19" s="61">
        <f>C$16*Bezugszahlen!$C3*(1+C$3)</f>
        <v>288495.13982142863</v>
      </c>
      <c r="D19" s="61">
        <f>D$16*Bezugszahlen!$C3*(1+D$3)</f>
        <v>165252.1857142857</v>
      </c>
      <c r="E19" s="61">
        <f>E$16*Bezugszahlen!$C3*(1+E$3)</f>
        <v>291746.75669642858</v>
      </c>
      <c r="F19" s="61">
        <f>F$16*Bezugszahlen!$C3*(1+F$3)</f>
        <v>224122.68883928569</v>
      </c>
      <c r="G19" s="62">
        <f>G$16*Bezugszahlen!$C3*(1+G$3)</f>
        <v>218817.27723214286</v>
      </c>
      <c r="H19" s="63">
        <f t="shared" si="0"/>
        <v>1360802.6268750001</v>
      </c>
    </row>
    <row r="20" spans="1:8" x14ac:dyDescent="0.45">
      <c r="A20" s="46" t="s">
        <v>13</v>
      </c>
      <c r="B20" s="60">
        <f>B$16*Bezugszahlen!$C4*(1+B$3)</f>
        <v>151684.34914285713</v>
      </c>
      <c r="C20" s="61">
        <f>C$16*Bezugszahlen!$C4*(1+C$3)</f>
        <v>253875.72304285713</v>
      </c>
      <c r="D20" s="61">
        <f>D$16*Bezugszahlen!$C4*(1+D$3)</f>
        <v>145421.9234285714</v>
      </c>
      <c r="E20" s="61">
        <f>E$16*Bezugszahlen!$C4*(1+E$3)</f>
        <v>256737.14589285711</v>
      </c>
      <c r="F20" s="61">
        <f>F$16*Bezugszahlen!$C4*(1+F$3)</f>
        <v>197227.9661785714</v>
      </c>
      <c r="G20" s="62">
        <f>G$16*Bezugszahlen!$C4*(1+G$3)</f>
        <v>192559.2039642857</v>
      </c>
      <c r="H20" s="63">
        <f t="shared" si="0"/>
        <v>1197506.31165</v>
      </c>
    </row>
    <row r="21" spans="1:8" x14ac:dyDescent="0.45">
      <c r="A21" s="46" t="s">
        <v>14</v>
      </c>
      <c r="B21" s="60">
        <f>B$16*Bezugszahlen!$C5*(1+B$3)</f>
        <v>151684.34914285713</v>
      </c>
      <c r="C21" s="61">
        <f>C$16*Bezugszahlen!$C5*(1+C$3)</f>
        <v>253875.72304285713</v>
      </c>
      <c r="D21" s="61">
        <f>D$16*Bezugszahlen!$C5*(1+D$3)</f>
        <v>145421.9234285714</v>
      </c>
      <c r="E21" s="61">
        <f>E$16*Bezugszahlen!$C5*(1+E$3)</f>
        <v>256737.14589285711</v>
      </c>
      <c r="F21" s="61">
        <f>F$16*Bezugszahlen!$C5*(1+F$3)</f>
        <v>197227.9661785714</v>
      </c>
      <c r="G21" s="62">
        <f>G$16*Bezugszahlen!$C5*(1+G$3)</f>
        <v>192559.2039642857</v>
      </c>
      <c r="H21" s="63">
        <f t="shared" si="0"/>
        <v>1197506.31165</v>
      </c>
    </row>
    <row r="22" spans="1:8" x14ac:dyDescent="0.45">
      <c r="A22" s="46" t="s">
        <v>15</v>
      </c>
      <c r="B22" s="60">
        <f>B$16*Bezugszahlen!$C6*(1+B$3)</f>
        <v>172368.5785714286</v>
      </c>
      <c r="C22" s="61">
        <f>C$16*Bezugszahlen!$C6*(1+C$3)</f>
        <v>288495.13982142863</v>
      </c>
      <c r="D22" s="61">
        <f>D$16*Bezugszahlen!$C6*(1+D$3)</f>
        <v>165252.1857142857</v>
      </c>
      <c r="E22" s="61">
        <f>E$16*Bezugszahlen!$C6*(1+E$3)</f>
        <v>291746.75669642858</v>
      </c>
      <c r="F22" s="61">
        <f>F$16*Bezugszahlen!$C6*(1+F$3)</f>
        <v>224122.68883928569</v>
      </c>
      <c r="G22" s="62">
        <f>G$16*Bezugszahlen!$C6*(1+G$3)</f>
        <v>218817.27723214286</v>
      </c>
      <c r="H22" s="63">
        <f t="shared" si="0"/>
        <v>1360802.6268750001</v>
      </c>
    </row>
    <row r="23" spans="1:8" x14ac:dyDescent="0.45">
      <c r="A23" s="46" t="s">
        <v>16</v>
      </c>
      <c r="B23" s="60">
        <f>B$16*Bezugszahlen!$C7*(1+B$3)</f>
        <v>165473.83542857142</v>
      </c>
      <c r="C23" s="61">
        <f>C$16*Bezugszahlen!$C7*(1+C$3)</f>
        <v>276955.33422857139</v>
      </c>
      <c r="D23" s="61">
        <f>D$16*Bezugszahlen!$C7*(1+D$3)</f>
        <v>158642.09828571428</v>
      </c>
      <c r="E23" s="61">
        <f>E$16*Bezugszahlen!$C7*(1+E$3)</f>
        <v>280076.88642857142</v>
      </c>
      <c r="F23" s="61">
        <f>F$16*Bezugszahlen!$C7*(1+F$3)</f>
        <v>215157.7812857143</v>
      </c>
      <c r="G23" s="62">
        <f>G$16*Bezugszahlen!$C7*(1+G$3)</f>
        <v>210064.58614285712</v>
      </c>
      <c r="H23" s="63">
        <f t="shared" si="0"/>
        <v>1306370.5218</v>
      </c>
    </row>
    <row r="24" spans="1:8" x14ac:dyDescent="0.45">
      <c r="A24" s="46" t="s">
        <v>17</v>
      </c>
      <c r="B24" s="60">
        <f>B$16*Bezugszahlen!$C8*(1+B$3)</f>
        <v>151684.34914285713</v>
      </c>
      <c r="C24" s="61">
        <f>C$16*Bezugszahlen!$C8*(1+C$3)</f>
        <v>253875.72304285713</v>
      </c>
      <c r="D24" s="61">
        <f>D$16*Bezugszahlen!$C8*(1+D$3)</f>
        <v>145421.9234285714</v>
      </c>
      <c r="E24" s="61">
        <f>E$16*Bezugszahlen!$C8*(1+E$3)</f>
        <v>256737.14589285711</v>
      </c>
      <c r="F24" s="61">
        <f>F$16*Bezugszahlen!$C8*(1+F$3)</f>
        <v>197227.9661785714</v>
      </c>
      <c r="G24" s="62">
        <f>G$16*Bezugszahlen!$C8*(1+G$3)</f>
        <v>192559.2039642857</v>
      </c>
      <c r="H24" s="63">
        <f t="shared" si="0"/>
        <v>1197506.31165</v>
      </c>
    </row>
    <row r="25" spans="1:8" x14ac:dyDescent="0.45">
      <c r="A25" s="46" t="s">
        <v>18</v>
      </c>
      <c r="B25" s="60">
        <f>B$16*Bezugszahlen!$C9*(1+B$3)</f>
        <v>186158.06485714289</v>
      </c>
      <c r="C25" s="61">
        <f>C$16*Bezugszahlen!$C9*(1+C$3)</f>
        <v>311574.75100714288</v>
      </c>
      <c r="D25" s="61">
        <f>D$16*Bezugszahlen!$C9*(1+D$3)</f>
        <v>178472.36057142855</v>
      </c>
      <c r="E25" s="61">
        <f>E$16*Bezugszahlen!$C9*(1+E$3)</f>
        <v>315086.49723214284</v>
      </c>
      <c r="F25" s="61">
        <f>F$16*Bezugszahlen!$C9*(1+F$3)</f>
        <v>242052.50394642857</v>
      </c>
      <c r="G25" s="62">
        <f>G$16*Bezugszahlen!$C9*(1+G$3)</f>
        <v>236322.65941071429</v>
      </c>
      <c r="H25" s="63">
        <f t="shared" si="0"/>
        <v>1469666.8370250002</v>
      </c>
    </row>
    <row r="26" spans="1:8" x14ac:dyDescent="0.45">
      <c r="A26" s="46" t="s">
        <v>19</v>
      </c>
      <c r="B26" s="60">
        <f>B$16*Bezugszahlen!$C10*(1+B$3)</f>
        <v>206842.29428571428</v>
      </c>
      <c r="C26" s="61">
        <f>C$16*Bezugszahlen!$C10*(1+C$3)</f>
        <v>346194.16778571426</v>
      </c>
      <c r="D26" s="61">
        <f>D$16*Bezugszahlen!$C10*(1+D$3)</f>
        <v>198302.62285714285</v>
      </c>
      <c r="E26" s="61">
        <f>E$16*Bezugszahlen!$C10*(1+E$3)</f>
        <v>350096.10803571425</v>
      </c>
      <c r="F26" s="61">
        <f>F$16*Bezugszahlen!$C10*(1+F$3)</f>
        <v>268947.22660714283</v>
      </c>
      <c r="G26" s="62">
        <f>G$16*Bezugszahlen!$C10*(1+G$3)</f>
        <v>262580.73267857137</v>
      </c>
      <c r="H26" s="63">
        <f t="shared" si="0"/>
        <v>1632963.1522499998</v>
      </c>
    </row>
    <row r="27" spans="1:8" x14ac:dyDescent="0.45">
      <c r="A27" s="46" t="s">
        <v>20</v>
      </c>
      <c r="B27" s="60">
        <f>B$16*Bezugszahlen!$C11*(1+B$3)</f>
        <v>151684.34914285713</v>
      </c>
      <c r="C27" s="61">
        <f>C$16*Bezugszahlen!$C11*(1+C$3)</f>
        <v>253875.72304285713</v>
      </c>
      <c r="D27" s="61">
        <f>D$16*Bezugszahlen!$C11*(1+D$3)</f>
        <v>145421.9234285714</v>
      </c>
      <c r="E27" s="61">
        <f>E$16*Bezugszahlen!$C11*(1+E$3)</f>
        <v>256737.14589285711</v>
      </c>
      <c r="F27" s="61">
        <f>F$16*Bezugszahlen!$C11*(1+F$3)</f>
        <v>197227.9661785714</v>
      </c>
      <c r="G27" s="62">
        <f>G$16*Bezugszahlen!$C11*(1+G$3)</f>
        <v>192559.2039642857</v>
      </c>
      <c r="H27" s="63">
        <f t="shared" si="0"/>
        <v>1197506.31165</v>
      </c>
    </row>
    <row r="28" spans="1:8" x14ac:dyDescent="0.45">
      <c r="A28" s="46" t="s">
        <v>21</v>
      </c>
      <c r="B28" s="60">
        <f>B$16*Bezugszahlen!$C12*(1+B$3)</f>
        <v>151684.34914285713</v>
      </c>
      <c r="C28" s="61">
        <f>C$16*Bezugszahlen!$C12*(1+C$3)</f>
        <v>253875.72304285713</v>
      </c>
      <c r="D28" s="61">
        <f>D$16*Bezugszahlen!$C12*(1+D$3)</f>
        <v>145421.9234285714</v>
      </c>
      <c r="E28" s="61">
        <f>E$16*Bezugszahlen!$C12*(1+E$3)</f>
        <v>256737.14589285711</v>
      </c>
      <c r="F28" s="61">
        <f>F$16*Bezugszahlen!$C12*(1+F$3)</f>
        <v>197227.9661785714</v>
      </c>
      <c r="G28" s="62">
        <f>G$16*Bezugszahlen!$C12*(1+G$3)</f>
        <v>192559.2039642857</v>
      </c>
      <c r="H28" s="63">
        <f t="shared" si="0"/>
        <v>1197506.31165</v>
      </c>
    </row>
    <row r="29" spans="1:8" ht="14.25" customHeight="1" x14ac:dyDescent="0.45">
      <c r="A29" s="47" t="s">
        <v>22</v>
      </c>
      <c r="B29" s="64">
        <f>B$16*Bezugszahlen!$C13*(1+B$3)</f>
        <v>131000.1197142857</v>
      </c>
      <c r="C29" s="65">
        <f>C$16*Bezugszahlen!$C13*(1+C$3)</f>
        <v>219256.30626428573</v>
      </c>
      <c r="D29" s="65">
        <f>D$16*Bezugszahlen!$C13*(1+D$3)</f>
        <v>125591.66114285713</v>
      </c>
      <c r="E29" s="65">
        <f>E$16*Bezugszahlen!$C13*(1+E$3)</f>
        <v>221727.53508928569</v>
      </c>
      <c r="F29" s="65">
        <f>F$16*Bezugszahlen!$C13*(1+F$3)</f>
        <v>170333.24351785713</v>
      </c>
      <c r="G29" s="66">
        <f>G$16*Bezugszahlen!$C13*(1+G$3)</f>
        <v>166301.13069642856</v>
      </c>
      <c r="H29" s="67">
        <f t="shared" si="0"/>
        <v>1034209.996425</v>
      </c>
    </row>
    <row r="30" spans="1:8" x14ac:dyDescent="0.45">
      <c r="A30" s="45" t="s">
        <v>30</v>
      </c>
      <c r="B30" s="68">
        <f t="shared" ref="B30:H30" si="1">SUM(B18:B29)</f>
        <v>1930528.08</v>
      </c>
      <c r="C30" s="68">
        <f t="shared" si="1"/>
        <v>3231145.5659999996</v>
      </c>
      <c r="D30" s="68">
        <f t="shared" si="1"/>
        <v>1850824.4799999995</v>
      </c>
      <c r="E30" s="68">
        <f t="shared" si="1"/>
        <v>3267563.6749999998</v>
      </c>
      <c r="F30" s="68">
        <f t="shared" si="1"/>
        <v>2510174.1149999993</v>
      </c>
      <c r="G30" s="68">
        <f t="shared" si="1"/>
        <v>2450753.5049999999</v>
      </c>
      <c r="H30" s="55">
        <f t="shared" si="1"/>
        <v>15240989.421</v>
      </c>
    </row>
  </sheetData>
  <mergeCells count="4">
    <mergeCell ref="A1:C1"/>
    <mergeCell ref="D1:E1"/>
    <mergeCell ref="F1:H1"/>
    <mergeCell ref="A17:H17"/>
  </mergeCells>
  <pageMargins left="0.7" right="0.7" top="0.78740157499999996" bottom="0.78740157499999996" header="0.3" footer="0.3"/>
  <ignoredErrors>
    <ignoredError sqref="B2:G2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B1D6B-985B-4024-84F6-F41277A2F50C}">
  <sheetPr>
    <tabColor rgb="FF00B050"/>
  </sheetPr>
  <dimension ref="A1:H30"/>
  <sheetViews>
    <sheetView showGridLines="0" workbookViewId="0">
      <selection activeCell="J10" sqref="J10"/>
    </sheetView>
  </sheetViews>
  <sheetFormatPr defaultColWidth="10.6640625" defaultRowHeight="14.25" outlineLevelRow="1" x14ac:dyDescent="0.45"/>
  <cols>
    <col min="1" max="1" width="11.86328125" customWidth="1"/>
  </cols>
  <sheetData>
    <row r="1" spans="1:8" ht="30" customHeight="1" x14ac:dyDescent="0.45">
      <c r="A1" s="124" t="s">
        <v>8</v>
      </c>
      <c r="B1" s="125"/>
      <c r="C1" s="125"/>
      <c r="D1" s="126" t="s">
        <v>62</v>
      </c>
      <c r="E1" s="127"/>
      <c r="F1" s="146" t="s">
        <v>64</v>
      </c>
      <c r="G1" s="147"/>
      <c r="H1" s="148"/>
    </row>
    <row r="2" spans="1:8" x14ac:dyDescent="0.45">
      <c r="A2" s="2" t="s">
        <v>24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9</v>
      </c>
    </row>
    <row r="3" spans="1:8" ht="28.5" x14ac:dyDescent="0.45">
      <c r="A3" s="5" t="s">
        <v>10</v>
      </c>
      <c r="B3" s="15">
        <v>0.04</v>
      </c>
      <c r="C3" s="15">
        <v>3.5000000000000003E-2</v>
      </c>
      <c r="D3" s="15">
        <v>5.5E-2</v>
      </c>
      <c r="E3" s="15">
        <v>2.5000000000000001E-2</v>
      </c>
      <c r="F3" s="15">
        <v>0.03</v>
      </c>
      <c r="G3" s="15">
        <v>6.5000000000000002E-2</v>
      </c>
      <c r="H3" s="15">
        <f>(H30-H16)/H16</f>
        <v>4.0175449997463641E-2</v>
      </c>
    </row>
    <row r="4" spans="1:8" hidden="1" outlineLevel="1" x14ac:dyDescent="0.45">
      <c r="A4" s="69" t="s">
        <v>11</v>
      </c>
      <c r="B4" s="59">
        <v>169706</v>
      </c>
      <c r="C4" s="58">
        <v>276923</v>
      </c>
      <c r="D4" s="58">
        <v>135780</v>
      </c>
      <c r="E4" s="58">
        <v>354341</v>
      </c>
      <c r="F4" s="58">
        <v>177598</v>
      </c>
      <c r="G4" s="58">
        <v>190844</v>
      </c>
      <c r="H4" s="58">
        <v>1305192</v>
      </c>
    </row>
    <row r="5" spans="1:8" hidden="1" outlineLevel="1" x14ac:dyDescent="0.45">
      <c r="A5" s="70" t="s">
        <v>12</v>
      </c>
      <c r="B5" s="63">
        <v>87991</v>
      </c>
      <c r="C5" s="62">
        <v>169856</v>
      </c>
      <c r="D5" s="62">
        <v>83479</v>
      </c>
      <c r="E5" s="62">
        <v>75960</v>
      </c>
      <c r="F5" s="62">
        <v>137281</v>
      </c>
      <c r="G5" s="62">
        <v>127985</v>
      </c>
      <c r="H5" s="62">
        <v>682552</v>
      </c>
    </row>
    <row r="6" spans="1:8" hidden="1" outlineLevel="1" x14ac:dyDescent="0.45">
      <c r="A6" s="70" t="s">
        <v>13</v>
      </c>
      <c r="B6" s="63">
        <v>154343</v>
      </c>
      <c r="C6" s="62">
        <v>239663</v>
      </c>
      <c r="D6" s="62">
        <v>144639</v>
      </c>
      <c r="E6" s="62">
        <v>241515</v>
      </c>
      <c r="F6" s="62">
        <v>175144</v>
      </c>
      <c r="G6" s="62">
        <v>190044</v>
      </c>
      <c r="H6" s="62">
        <v>1145348</v>
      </c>
    </row>
    <row r="7" spans="1:8" hidden="1" outlineLevel="1" x14ac:dyDescent="0.45">
      <c r="A7" s="70" t="s">
        <v>14</v>
      </c>
      <c r="B7" s="63">
        <v>114505</v>
      </c>
      <c r="C7" s="62">
        <v>128437</v>
      </c>
      <c r="D7" s="62">
        <v>176363</v>
      </c>
      <c r="E7" s="62">
        <v>314454</v>
      </c>
      <c r="F7" s="62">
        <v>150143</v>
      </c>
      <c r="G7" s="62">
        <v>183737</v>
      </c>
      <c r="H7" s="62">
        <v>1067639</v>
      </c>
    </row>
    <row r="8" spans="1:8" hidden="1" outlineLevel="1" x14ac:dyDescent="0.45">
      <c r="A8" s="70" t="s">
        <v>15</v>
      </c>
      <c r="B8" s="63">
        <v>68264</v>
      </c>
      <c r="C8" s="62">
        <v>295314</v>
      </c>
      <c r="D8" s="62">
        <v>160261</v>
      </c>
      <c r="E8" s="62">
        <v>374681</v>
      </c>
      <c r="F8" s="62">
        <v>186448</v>
      </c>
      <c r="G8" s="62">
        <v>145280</v>
      </c>
      <c r="H8" s="62">
        <v>1230248</v>
      </c>
    </row>
    <row r="9" spans="1:8" hidden="1" outlineLevel="1" x14ac:dyDescent="0.45">
      <c r="A9" s="70" t="s">
        <v>16</v>
      </c>
      <c r="B9" s="63">
        <v>178943</v>
      </c>
      <c r="C9" s="62">
        <v>286772</v>
      </c>
      <c r="D9" s="62">
        <v>140383</v>
      </c>
      <c r="E9" s="62">
        <v>334454</v>
      </c>
      <c r="F9" s="62">
        <v>202607</v>
      </c>
      <c r="G9" s="62">
        <v>199787</v>
      </c>
      <c r="H9" s="62">
        <v>1342946</v>
      </c>
    </row>
    <row r="10" spans="1:8" hidden="1" outlineLevel="1" x14ac:dyDescent="0.45">
      <c r="A10" s="70" t="s">
        <v>17</v>
      </c>
      <c r="B10" s="63">
        <v>178246</v>
      </c>
      <c r="C10" s="62">
        <v>91720</v>
      </c>
      <c r="D10" s="62">
        <v>230978</v>
      </c>
      <c r="E10" s="62">
        <v>271047</v>
      </c>
      <c r="F10" s="62">
        <v>153893</v>
      </c>
      <c r="G10" s="62">
        <v>221823</v>
      </c>
      <c r="H10" s="62">
        <v>1147707</v>
      </c>
    </row>
    <row r="11" spans="1:8" hidden="1" outlineLevel="1" x14ac:dyDescent="0.45">
      <c r="A11" s="70" t="s">
        <v>18</v>
      </c>
      <c r="B11" s="63">
        <v>81912</v>
      </c>
      <c r="C11" s="62">
        <v>172007</v>
      </c>
      <c r="D11" s="62">
        <v>133997</v>
      </c>
      <c r="E11" s="62">
        <v>307542</v>
      </c>
      <c r="F11" s="62">
        <v>123241</v>
      </c>
      <c r="G11" s="62">
        <v>171446</v>
      </c>
      <c r="H11" s="62">
        <v>990145</v>
      </c>
    </row>
    <row r="12" spans="1:8" hidden="1" outlineLevel="1" x14ac:dyDescent="0.45">
      <c r="A12" s="70" t="s">
        <v>19</v>
      </c>
      <c r="B12" s="63">
        <v>299199</v>
      </c>
      <c r="C12" s="62">
        <v>259817</v>
      </c>
      <c r="D12" s="62">
        <v>242727</v>
      </c>
      <c r="E12" s="62">
        <v>582101</v>
      </c>
      <c r="F12" s="62">
        <v>231069</v>
      </c>
      <c r="G12" s="62">
        <v>336720</v>
      </c>
      <c r="H12" s="62">
        <v>1951633</v>
      </c>
    </row>
    <row r="13" spans="1:8" hidden="1" outlineLevel="1" x14ac:dyDescent="0.45">
      <c r="A13" s="70" t="s">
        <v>20</v>
      </c>
      <c r="B13" s="63">
        <v>128119</v>
      </c>
      <c r="C13" s="62">
        <v>76203</v>
      </c>
      <c r="D13" s="62">
        <v>86022</v>
      </c>
      <c r="E13" s="62">
        <v>240648</v>
      </c>
      <c r="F13" s="62">
        <v>197228</v>
      </c>
      <c r="G13" s="62">
        <v>277584</v>
      </c>
      <c r="H13" s="62">
        <v>1005804</v>
      </c>
    </row>
    <row r="14" spans="1:8" hidden="1" outlineLevel="1" x14ac:dyDescent="0.45">
      <c r="A14" s="70" t="s">
        <v>21</v>
      </c>
      <c r="B14" s="63">
        <v>198260</v>
      </c>
      <c r="C14" s="62">
        <v>244258</v>
      </c>
      <c r="D14" s="62">
        <v>142254</v>
      </c>
      <c r="E14" s="62">
        <v>242085</v>
      </c>
      <c r="F14" s="62">
        <v>259300</v>
      </c>
      <c r="G14" s="62">
        <v>293465</v>
      </c>
      <c r="H14" s="62">
        <v>1379622</v>
      </c>
    </row>
    <row r="15" spans="1:8" hidden="1" outlineLevel="1" x14ac:dyDescent="0.45">
      <c r="A15" s="71" t="s">
        <v>22</v>
      </c>
      <c r="B15" s="67">
        <v>69777</v>
      </c>
      <c r="C15" s="66">
        <v>183739</v>
      </c>
      <c r="D15" s="66">
        <v>130781</v>
      </c>
      <c r="E15" s="66">
        <v>192176</v>
      </c>
      <c r="F15" s="66">
        <v>165429</v>
      </c>
      <c r="G15" s="66">
        <v>143175</v>
      </c>
      <c r="H15" s="66">
        <v>885077</v>
      </c>
    </row>
    <row r="16" spans="1:8" ht="20.25" customHeight="1" collapsed="1" x14ac:dyDescent="0.45">
      <c r="A16" s="102" t="s">
        <v>23</v>
      </c>
      <c r="B16" s="53">
        <v>1729265</v>
      </c>
      <c r="C16" s="9">
        <v>2424709</v>
      </c>
      <c r="D16" s="10">
        <v>1807664</v>
      </c>
      <c r="E16" s="10">
        <v>3531004</v>
      </c>
      <c r="F16" s="10">
        <v>2159381</v>
      </c>
      <c r="G16" s="11">
        <v>2481890</v>
      </c>
      <c r="H16" s="8">
        <v>14133913</v>
      </c>
    </row>
    <row r="17" spans="1:8" x14ac:dyDescent="0.45">
      <c r="A17" s="128" t="s">
        <v>31</v>
      </c>
      <c r="B17" s="129"/>
      <c r="C17" s="129"/>
      <c r="D17" s="129"/>
      <c r="E17" s="129"/>
      <c r="F17" s="129"/>
      <c r="G17" s="129"/>
      <c r="H17" s="130"/>
    </row>
    <row r="18" spans="1:8" x14ac:dyDescent="0.45">
      <c r="A18" s="1" t="s">
        <v>11</v>
      </c>
      <c r="B18" s="56">
        <f>B$16*Bezugszahlen!$C2*(1+B$3)</f>
        <v>128459.68571428572</v>
      </c>
      <c r="C18" s="57">
        <f>C$16*Bezugszahlen!$C2*(1+C$3)</f>
        <v>179255.27249999999</v>
      </c>
      <c r="D18" s="57">
        <f>D$16*Bezugszahlen!$C2*(1+D$3)</f>
        <v>136220.39428571425</v>
      </c>
      <c r="E18" s="57">
        <f>E$16*Bezugszahlen!$C2*(1+E$3)</f>
        <v>258519.93571428568</v>
      </c>
      <c r="F18" s="57">
        <f>F$16*Bezugszahlen!$C2*(1+F$3)</f>
        <v>158868.745</v>
      </c>
      <c r="G18" s="58">
        <f>G$16*Bezugszahlen!$C2*(1+G$3)</f>
        <v>188800.91785714283</v>
      </c>
      <c r="H18" s="59">
        <f t="shared" ref="H18:H29" si="0">SUM(B18:G18)</f>
        <v>1050124.9510714284</v>
      </c>
    </row>
    <row r="19" spans="1:8" x14ac:dyDescent="0.45">
      <c r="A19" s="46" t="s">
        <v>12</v>
      </c>
      <c r="B19" s="60">
        <f>B$16*Bezugszahlen!$C3*(1+B$3)</f>
        <v>160574.60714285713</v>
      </c>
      <c r="C19" s="61">
        <f>C$16*Bezugszahlen!$C3*(1+C$3)</f>
        <v>224069.09062499998</v>
      </c>
      <c r="D19" s="61">
        <f>D$16*Bezugszahlen!$C3*(1+D$3)</f>
        <v>170275.49285714285</v>
      </c>
      <c r="E19" s="61">
        <f>E$16*Bezugszahlen!$C3*(1+E$3)</f>
        <v>323149.91964285716</v>
      </c>
      <c r="F19" s="61">
        <f>F$16*Bezugszahlen!$C3*(1+F$3)</f>
        <v>198585.93124999999</v>
      </c>
      <c r="G19" s="62">
        <f>G$16*Bezugszahlen!$C3*(1+G$3)</f>
        <v>236001.14732142855</v>
      </c>
      <c r="H19" s="63">
        <f t="shared" si="0"/>
        <v>1312656.1888392856</v>
      </c>
    </row>
    <row r="20" spans="1:8" x14ac:dyDescent="0.45">
      <c r="A20" s="46" t="s">
        <v>13</v>
      </c>
      <c r="B20" s="60">
        <f>B$16*Bezugszahlen!$C4*(1+B$3)</f>
        <v>141305.65428571429</v>
      </c>
      <c r="C20" s="61">
        <f>C$16*Bezugszahlen!$C4*(1+C$3)</f>
        <v>197180.79974999998</v>
      </c>
      <c r="D20" s="61">
        <f>D$16*Bezugszahlen!$C4*(1+D$3)</f>
        <v>149842.4337142857</v>
      </c>
      <c r="E20" s="61">
        <f>E$16*Bezugszahlen!$C4*(1+E$3)</f>
        <v>284371.92928571423</v>
      </c>
      <c r="F20" s="61">
        <f>F$16*Bezugszahlen!$C4*(1+F$3)</f>
        <v>174755.6195</v>
      </c>
      <c r="G20" s="62">
        <f>G$16*Bezugszahlen!$C4*(1+G$3)</f>
        <v>207681.00964285713</v>
      </c>
      <c r="H20" s="63">
        <f t="shared" si="0"/>
        <v>1155137.4461785713</v>
      </c>
    </row>
    <row r="21" spans="1:8" x14ac:dyDescent="0.45">
      <c r="A21" s="46" t="s">
        <v>14</v>
      </c>
      <c r="B21" s="60">
        <f>B$16*Bezugszahlen!$C5*(1+B$3)</f>
        <v>141305.65428571429</v>
      </c>
      <c r="C21" s="61">
        <f>C$16*Bezugszahlen!$C5*(1+C$3)</f>
        <v>197180.79974999998</v>
      </c>
      <c r="D21" s="61">
        <f>D$16*Bezugszahlen!$C5*(1+D$3)</f>
        <v>149842.4337142857</v>
      </c>
      <c r="E21" s="61">
        <f>E$16*Bezugszahlen!$C5*(1+E$3)</f>
        <v>284371.92928571423</v>
      </c>
      <c r="F21" s="61">
        <f>F$16*Bezugszahlen!$C5*(1+F$3)</f>
        <v>174755.6195</v>
      </c>
      <c r="G21" s="62">
        <f>G$16*Bezugszahlen!$C5*(1+G$3)</f>
        <v>207681.00964285713</v>
      </c>
      <c r="H21" s="63">
        <f t="shared" si="0"/>
        <v>1155137.4461785713</v>
      </c>
    </row>
    <row r="22" spans="1:8" x14ac:dyDescent="0.45">
      <c r="A22" s="46" t="s">
        <v>15</v>
      </c>
      <c r="B22" s="60">
        <f>B$16*Bezugszahlen!$C6*(1+B$3)</f>
        <v>160574.60714285713</v>
      </c>
      <c r="C22" s="61">
        <f>C$16*Bezugszahlen!$C6*(1+C$3)</f>
        <v>224069.09062499998</v>
      </c>
      <c r="D22" s="61">
        <f>D$16*Bezugszahlen!$C6*(1+D$3)</f>
        <v>170275.49285714285</v>
      </c>
      <c r="E22" s="61">
        <f>E$16*Bezugszahlen!$C6*(1+E$3)</f>
        <v>323149.91964285716</v>
      </c>
      <c r="F22" s="61">
        <f>F$16*Bezugszahlen!$C6*(1+F$3)</f>
        <v>198585.93124999999</v>
      </c>
      <c r="G22" s="62">
        <f>G$16*Bezugszahlen!$C6*(1+G$3)</f>
        <v>236001.14732142855</v>
      </c>
      <c r="H22" s="63">
        <f t="shared" si="0"/>
        <v>1312656.1888392856</v>
      </c>
    </row>
    <row r="23" spans="1:8" x14ac:dyDescent="0.45">
      <c r="A23" s="46" t="s">
        <v>16</v>
      </c>
      <c r="B23" s="60">
        <f>B$16*Bezugszahlen!$C7*(1+B$3)</f>
        <v>154151.62285714288</v>
      </c>
      <c r="C23" s="61">
        <f>C$16*Bezugszahlen!$C7*(1+C$3)</f>
        <v>215106.32699999999</v>
      </c>
      <c r="D23" s="61">
        <f>D$16*Bezugszahlen!$C7*(1+D$3)</f>
        <v>163464.47314285711</v>
      </c>
      <c r="E23" s="61">
        <f>E$16*Bezugszahlen!$C7*(1+E$3)</f>
        <v>310223.92285714281</v>
      </c>
      <c r="F23" s="61">
        <f>F$16*Bezugszahlen!$C7*(1+F$3)</f>
        <v>190642.49400000001</v>
      </c>
      <c r="G23" s="62">
        <f>G$16*Bezugszahlen!$C7*(1+G$3)</f>
        <v>226561.10142857142</v>
      </c>
      <c r="H23" s="63">
        <f t="shared" si="0"/>
        <v>1260149.941285714</v>
      </c>
    </row>
    <row r="24" spans="1:8" x14ac:dyDescent="0.45">
      <c r="A24" s="46" t="s">
        <v>17</v>
      </c>
      <c r="B24" s="60">
        <f>B$16*Bezugszahlen!$C8*(1+B$3)</f>
        <v>141305.65428571429</v>
      </c>
      <c r="C24" s="61">
        <f>C$16*Bezugszahlen!$C8*(1+C$3)</f>
        <v>197180.79974999998</v>
      </c>
      <c r="D24" s="61">
        <f>D$16*Bezugszahlen!$C8*(1+D$3)</f>
        <v>149842.4337142857</v>
      </c>
      <c r="E24" s="61">
        <f>E$16*Bezugszahlen!$C8*(1+E$3)</f>
        <v>284371.92928571423</v>
      </c>
      <c r="F24" s="61">
        <f>F$16*Bezugszahlen!$C8*(1+F$3)</f>
        <v>174755.6195</v>
      </c>
      <c r="G24" s="62">
        <f>G$16*Bezugszahlen!$C8*(1+G$3)</f>
        <v>207681.00964285713</v>
      </c>
      <c r="H24" s="63">
        <f t="shared" si="0"/>
        <v>1155137.4461785713</v>
      </c>
    </row>
    <row r="25" spans="1:8" x14ac:dyDescent="0.45">
      <c r="A25" s="46" t="s">
        <v>18</v>
      </c>
      <c r="B25" s="60">
        <f>B$16*Bezugszahlen!$C9*(1+B$3)</f>
        <v>173420.57571428572</v>
      </c>
      <c r="C25" s="61">
        <f>C$16*Bezugszahlen!$C9*(1+C$3)</f>
        <v>241994.617875</v>
      </c>
      <c r="D25" s="61">
        <f>D$16*Bezugszahlen!$C9*(1+D$3)</f>
        <v>183897.53228571426</v>
      </c>
      <c r="E25" s="61">
        <f>E$16*Bezugszahlen!$C9*(1+E$3)</f>
        <v>349001.91321428568</v>
      </c>
      <c r="F25" s="61">
        <f>F$16*Bezugszahlen!$C9*(1+F$3)</f>
        <v>214472.80575000003</v>
      </c>
      <c r="G25" s="62">
        <f>G$16*Bezugszahlen!$C9*(1+G$3)</f>
        <v>254881.23910714287</v>
      </c>
      <c r="H25" s="63">
        <f t="shared" si="0"/>
        <v>1417668.6839464286</v>
      </c>
    </row>
    <row r="26" spans="1:8" x14ac:dyDescent="0.45">
      <c r="A26" s="46" t="s">
        <v>19</v>
      </c>
      <c r="B26" s="60">
        <f>B$16*Bezugszahlen!$C10*(1+B$3)</f>
        <v>192689.52857142856</v>
      </c>
      <c r="C26" s="61">
        <f>C$16*Bezugszahlen!$C10*(1+C$3)</f>
        <v>268882.90875</v>
      </c>
      <c r="D26" s="61">
        <f>D$16*Bezugszahlen!$C10*(1+D$3)</f>
        <v>204330.59142857141</v>
      </c>
      <c r="E26" s="61">
        <f>E$16*Bezugszahlen!$C10*(1+E$3)</f>
        <v>387779.9035714285</v>
      </c>
      <c r="F26" s="61">
        <f>F$16*Bezugszahlen!$C10*(1+F$3)</f>
        <v>238303.11749999999</v>
      </c>
      <c r="G26" s="62">
        <f>G$16*Bezugszahlen!$C10*(1+G$3)</f>
        <v>283201.37678571424</v>
      </c>
      <c r="H26" s="63">
        <f t="shared" si="0"/>
        <v>1575187.4266071424</v>
      </c>
    </row>
    <row r="27" spans="1:8" x14ac:dyDescent="0.45">
      <c r="A27" s="46" t="s">
        <v>20</v>
      </c>
      <c r="B27" s="60">
        <f>B$16*Bezugszahlen!$C11*(1+B$3)</f>
        <v>141305.65428571429</v>
      </c>
      <c r="C27" s="61">
        <f>C$16*Bezugszahlen!$C11*(1+C$3)</f>
        <v>197180.79974999998</v>
      </c>
      <c r="D27" s="61">
        <f>D$16*Bezugszahlen!$C11*(1+D$3)</f>
        <v>149842.4337142857</v>
      </c>
      <c r="E27" s="61">
        <f>E$16*Bezugszahlen!$C11*(1+E$3)</f>
        <v>284371.92928571423</v>
      </c>
      <c r="F27" s="61">
        <f>F$16*Bezugszahlen!$C11*(1+F$3)</f>
        <v>174755.6195</v>
      </c>
      <c r="G27" s="62">
        <f>G$16*Bezugszahlen!$C11*(1+G$3)</f>
        <v>207681.00964285713</v>
      </c>
      <c r="H27" s="63">
        <f t="shared" si="0"/>
        <v>1155137.4461785713</v>
      </c>
    </row>
    <row r="28" spans="1:8" x14ac:dyDescent="0.45">
      <c r="A28" s="46" t="s">
        <v>21</v>
      </c>
      <c r="B28" s="60">
        <f>B$16*Bezugszahlen!$C12*(1+B$3)</f>
        <v>141305.65428571429</v>
      </c>
      <c r="C28" s="61">
        <f>C$16*Bezugszahlen!$C12*(1+C$3)</f>
        <v>197180.79974999998</v>
      </c>
      <c r="D28" s="61">
        <f>D$16*Bezugszahlen!$C12*(1+D$3)</f>
        <v>149842.4337142857</v>
      </c>
      <c r="E28" s="61">
        <f>E$16*Bezugszahlen!$C12*(1+E$3)</f>
        <v>284371.92928571423</v>
      </c>
      <c r="F28" s="61">
        <f>F$16*Bezugszahlen!$C12*(1+F$3)</f>
        <v>174755.6195</v>
      </c>
      <c r="G28" s="62">
        <f>G$16*Bezugszahlen!$C12*(1+G$3)</f>
        <v>207681.00964285713</v>
      </c>
      <c r="H28" s="63">
        <f t="shared" si="0"/>
        <v>1155137.4461785713</v>
      </c>
    </row>
    <row r="29" spans="1:8" ht="14.25" customHeight="1" x14ac:dyDescent="0.45">
      <c r="A29" s="47" t="s">
        <v>22</v>
      </c>
      <c r="B29" s="64">
        <f>B$16*Bezugszahlen!$C13*(1+B$3)</f>
        <v>122036.70142857142</v>
      </c>
      <c r="C29" s="65">
        <f>C$16*Bezugszahlen!$C13*(1+C$3)</f>
        <v>170292.50887499997</v>
      </c>
      <c r="D29" s="65">
        <f>D$16*Bezugszahlen!$C13*(1+D$3)</f>
        <v>129409.37457142855</v>
      </c>
      <c r="E29" s="65">
        <f>E$16*Bezugszahlen!$C13*(1+E$3)</f>
        <v>245593.93892857141</v>
      </c>
      <c r="F29" s="65">
        <f>F$16*Bezugszahlen!$C13*(1+F$3)</f>
        <v>150925.30774999998</v>
      </c>
      <c r="G29" s="66">
        <f>G$16*Bezugszahlen!$C13*(1+G$3)</f>
        <v>179360.87196428567</v>
      </c>
      <c r="H29" s="67">
        <f t="shared" si="0"/>
        <v>997618.70351785701</v>
      </c>
    </row>
    <row r="30" spans="1:8" x14ac:dyDescent="0.45">
      <c r="A30" s="45" t="s">
        <v>30</v>
      </c>
      <c r="B30" s="68">
        <f t="shared" ref="B30:H30" si="1">SUM(B18:B29)</f>
        <v>1798435.5999999999</v>
      </c>
      <c r="C30" s="68">
        <f t="shared" si="1"/>
        <v>2509573.8149999995</v>
      </c>
      <c r="D30" s="68">
        <f t="shared" si="1"/>
        <v>1907085.5199999998</v>
      </c>
      <c r="E30" s="68">
        <f t="shared" si="1"/>
        <v>3619279.0999999996</v>
      </c>
      <c r="F30" s="68">
        <f t="shared" si="1"/>
        <v>2224162.4300000002</v>
      </c>
      <c r="G30" s="68">
        <f t="shared" si="1"/>
        <v>2643212.8499999996</v>
      </c>
      <c r="H30" s="55">
        <f t="shared" si="1"/>
        <v>14701749.315000001</v>
      </c>
    </row>
  </sheetData>
  <mergeCells count="4">
    <mergeCell ref="A1:C1"/>
    <mergeCell ref="D1:E1"/>
    <mergeCell ref="F1:H1"/>
    <mergeCell ref="A17:H17"/>
  </mergeCells>
  <pageMargins left="0.7" right="0.7" top="0.78740157499999996" bottom="0.78740157499999996" header="0.3" footer="0.3"/>
  <ignoredErrors>
    <ignoredError sqref="B2:G2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A9883-E194-4A0D-8C3E-24776AEC3F4E}">
  <sheetPr>
    <tabColor rgb="FF92D050"/>
  </sheetPr>
  <dimension ref="A1:H31"/>
  <sheetViews>
    <sheetView showGridLines="0" workbookViewId="0">
      <selection activeCell="J10" sqref="J10"/>
    </sheetView>
  </sheetViews>
  <sheetFormatPr defaultColWidth="10.6640625" defaultRowHeight="14.25" outlineLevelRow="1" x14ac:dyDescent="0.45"/>
  <cols>
    <col min="1" max="1" width="11.86328125" customWidth="1"/>
  </cols>
  <sheetData>
    <row r="1" spans="1:8" ht="30" customHeight="1" x14ac:dyDescent="0.45">
      <c r="A1" s="124" t="s">
        <v>8</v>
      </c>
      <c r="B1" s="125"/>
      <c r="C1" s="125"/>
      <c r="D1" s="126" t="s">
        <v>62</v>
      </c>
      <c r="E1" s="127"/>
      <c r="F1" s="149" t="s">
        <v>41</v>
      </c>
      <c r="G1" s="150"/>
      <c r="H1" s="151"/>
    </row>
    <row r="2" spans="1:8" x14ac:dyDescent="0.45">
      <c r="A2" s="2" t="s">
        <v>24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9</v>
      </c>
    </row>
    <row r="3" spans="1:8" ht="28.5" x14ac:dyDescent="0.45">
      <c r="A3" s="5" t="s">
        <v>10</v>
      </c>
      <c r="B3" s="12">
        <f t="shared" ref="B3:H3" si="0">(B30-B16)/B16</f>
        <v>3.9999999999999918E-2</v>
      </c>
      <c r="C3" s="12">
        <f t="shared" si="0"/>
        <v>3.4999999999999878E-2</v>
      </c>
      <c r="D3" s="12">
        <f t="shared" si="0"/>
        <v>5.4999999999999737E-2</v>
      </c>
      <c r="E3" s="12">
        <f t="shared" si="0"/>
        <v>2.4999999999999918E-2</v>
      </c>
      <c r="F3" s="12">
        <f t="shared" si="0"/>
        <v>3.2644998440454806E-2</v>
      </c>
      <c r="G3" s="12">
        <f t="shared" si="0"/>
        <v>6.4999999999999905E-2</v>
      </c>
      <c r="H3" s="12">
        <f t="shared" si="0"/>
        <v>4.0373659165700383E-2</v>
      </c>
    </row>
    <row r="4" spans="1:8" hidden="1" outlineLevel="1" x14ac:dyDescent="0.45">
      <c r="A4" s="99" t="s">
        <v>11</v>
      </c>
      <c r="B4" s="57">
        <v>334905</v>
      </c>
      <c r="C4" s="57">
        <v>466719</v>
      </c>
      <c r="D4" s="57">
        <v>374127</v>
      </c>
      <c r="E4" s="57">
        <v>682595</v>
      </c>
      <c r="F4" s="57">
        <v>326100</v>
      </c>
      <c r="G4" s="57">
        <v>350944</v>
      </c>
      <c r="H4" s="58">
        <v>2535390</v>
      </c>
    </row>
    <row r="5" spans="1:8" hidden="1" outlineLevel="1" x14ac:dyDescent="0.45">
      <c r="A5" s="100" t="s">
        <v>12</v>
      </c>
      <c r="B5" s="61">
        <v>259068</v>
      </c>
      <c r="C5" s="61">
        <v>423116</v>
      </c>
      <c r="D5" s="61">
        <v>184592</v>
      </c>
      <c r="E5" s="61">
        <v>455227</v>
      </c>
      <c r="F5" s="61">
        <v>403575</v>
      </c>
      <c r="G5" s="61">
        <v>284235</v>
      </c>
      <c r="H5" s="62">
        <v>2009813</v>
      </c>
    </row>
    <row r="6" spans="1:8" hidden="1" outlineLevel="1" x14ac:dyDescent="0.45">
      <c r="A6" s="100" t="s">
        <v>13</v>
      </c>
      <c r="B6" s="61">
        <v>284603</v>
      </c>
      <c r="C6" s="61">
        <v>489226</v>
      </c>
      <c r="D6" s="61">
        <v>249826</v>
      </c>
      <c r="E6" s="61">
        <v>400334</v>
      </c>
      <c r="F6" s="61">
        <v>441275</v>
      </c>
      <c r="G6" s="61">
        <v>406426</v>
      </c>
      <c r="H6" s="62">
        <v>2271690</v>
      </c>
    </row>
    <row r="7" spans="1:8" hidden="1" outlineLevel="1" x14ac:dyDescent="0.45">
      <c r="A7" s="100" t="s">
        <v>14</v>
      </c>
      <c r="B7" s="61">
        <v>305902</v>
      </c>
      <c r="C7" s="61">
        <v>356778</v>
      </c>
      <c r="D7" s="61">
        <v>357151</v>
      </c>
      <c r="E7" s="61">
        <v>636065</v>
      </c>
      <c r="F7" s="61">
        <v>393534</v>
      </c>
      <c r="G7" s="61">
        <v>353571</v>
      </c>
      <c r="H7" s="62">
        <v>2403001</v>
      </c>
    </row>
    <row r="8" spans="1:8" hidden="1" outlineLevel="1" x14ac:dyDescent="0.45">
      <c r="A8" s="100" t="s">
        <v>15</v>
      </c>
      <c r="B8" s="61">
        <v>326130</v>
      </c>
      <c r="C8" s="61">
        <v>657557</v>
      </c>
      <c r="D8" s="61">
        <v>264674</v>
      </c>
      <c r="E8" s="61">
        <v>558161</v>
      </c>
      <c r="F8" s="61">
        <v>436603</v>
      </c>
      <c r="G8" s="61">
        <v>340759</v>
      </c>
      <c r="H8" s="62">
        <v>2583884</v>
      </c>
    </row>
    <row r="9" spans="1:8" hidden="1" outlineLevel="1" x14ac:dyDescent="0.45">
      <c r="A9" s="100" t="s">
        <v>16</v>
      </c>
      <c r="B9" s="61">
        <v>266143</v>
      </c>
      <c r="C9" s="61">
        <v>584742</v>
      </c>
      <c r="D9" s="61">
        <v>275071</v>
      </c>
      <c r="E9" s="61">
        <v>631153</v>
      </c>
      <c r="F9" s="61">
        <v>404352</v>
      </c>
      <c r="G9" s="61">
        <v>416970</v>
      </c>
      <c r="H9" s="62">
        <v>2578431</v>
      </c>
    </row>
    <row r="10" spans="1:8" hidden="1" outlineLevel="1" x14ac:dyDescent="0.45">
      <c r="A10" s="100" t="s">
        <v>17</v>
      </c>
      <c r="B10" s="61">
        <v>336119</v>
      </c>
      <c r="C10" s="61">
        <v>289300</v>
      </c>
      <c r="D10" s="61">
        <v>354403</v>
      </c>
      <c r="E10" s="61">
        <v>438175</v>
      </c>
      <c r="F10" s="61">
        <v>319165</v>
      </c>
      <c r="G10" s="61">
        <v>383125</v>
      </c>
      <c r="H10" s="62">
        <v>2120287</v>
      </c>
    </row>
    <row r="11" spans="1:8" hidden="1" outlineLevel="1" x14ac:dyDescent="0.45">
      <c r="A11" s="100" t="s">
        <v>18</v>
      </c>
      <c r="B11" s="61">
        <v>241162</v>
      </c>
      <c r="C11" s="61">
        <v>642453</v>
      </c>
      <c r="D11" s="61">
        <v>349006</v>
      </c>
      <c r="E11" s="61">
        <v>744954</v>
      </c>
      <c r="F11" s="61">
        <v>307817</v>
      </c>
      <c r="G11" s="61">
        <v>387730</v>
      </c>
      <c r="H11" s="62">
        <v>2673122</v>
      </c>
    </row>
    <row r="12" spans="1:8" hidden="1" outlineLevel="1" x14ac:dyDescent="0.45">
      <c r="A12" s="100" t="s">
        <v>19</v>
      </c>
      <c r="B12" s="61">
        <v>447181</v>
      </c>
      <c r="C12" s="61">
        <v>450855</v>
      </c>
      <c r="D12" s="61">
        <v>354481</v>
      </c>
      <c r="E12" s="61">
        <v>858709</v>
      </c>
      <c r="F12" s="61">
        <v>434018</v>
      </c>
      <c r="G12" s="61">
        <v>623397</v>
      </c>
      <c r="H12" s="62">
        <v>3168641</v>
      </c>
    </row>
    <row r="13" spans="1:8" hidden="1" outlineLevel="1" x14ac:dyDescent="0.45">
      <c r="A13" s="100" t="s">
        <v>20</v>
      </c>
      <c r="B13" s="61">
        <v>245834</v>
      </c>
      <c r="C13" s="61">
        <v>335083</v>
      </c>
      <c r="D13" s="61">
        <v>242332</v>
      </c>
      <c r="E13" s="61">
        <v>498620</v>
      </c>
      <c r="F13" s="61">
        <v>472423</v>
      </c>
      <c r="G13" s="61">
        <v>442083</v>
      </c>
      <c r="H13" s="62">
        <v>2236375</v>
      </c>
    </row>
    <row r="14" spans="1:8" hidden="1" outlineLevel="1" x14ac:dyDescent="0.45">
      <c r="A14" s="100" t="s">
        <v>21</v>
      </c>
      <c r="B14" s="61">
        <v>389116</v>
      </c>
      <c r="C14" s="61">
        <v>555949</v>
      </c>
      <c r="D14" s="61">
        <v>352804</v>
      </c>
      <c r="E14" s="61">
        <v>417952</v>
      </c>
      <c r="F14" s="61">
        <v>381671</v>
      </c>
      <c r="G14" s="61">
        <v>526172</v>
      </c>
      <c r="H14" s="62">
        <v>2623664</v>
      </c>
    </row>
    <row r="15" spans="1:8" hidden="1" outlineLevel="1" x14ac:dyDescent="0.45">
      <c r="A15" s="101" t="s">
        <v>22</v>
      </c>
      <c r="B15" s="65">
        <v>149379</v>
      </c>
      <c r="C15" s="65">
        <v>297830</v>
      </c>
      <c r="D15" s="65">
        <v>203533</v>
      </c>
      <c r="E15" s="65">
        <v>396926</v>
      </c>
      <c r="F15" s="65">
        <v>264137</v>
      </c>
      <c r="G15" s="65">
        <v>267655</v>
      </c>
      <c r="H15" s="66">
        <v>1579460</v>
      </c>
    </row>
    <row r="16" spans="1:8" ht="20.25" customHeight="1" collapsed="1" x14ac:dyDescent="0.45">
      <c r="A16" s="111" t="s">
        <v>23</v>
      </c>
      <c r="B16" s="10">
        <v>3585542</v>
      </c>
      <c r="C16" s="9">
        <v>5549608</v>
      </c>
      <c r="D16" s="10">
        <v>3562000</v>
      </c>
      <c r="E16" s="10">
        <v>6718871</v>
      </c>
      <c r="F16" s="10">
        <v>4584670</v>
      </c>
      <c r="G16" s="11">
        <v>4783067</v>
      </c>
      <c r="H16" s="10">
        <v>28783758</v>
      </c>
    </row>
    <row r="17" spans="1:8" ht="14.75" customHeight="1" x14ac:dyDescent="0.45">
      <c r="A17" s="137" t="s">
        <v>73</v>
      </c>
      <c r="B17" s="138"/>
      <c r="C17" s="138"/>
      <c r="D17" s="138"/>
      <c r="E17" s="138"/>
      <c r="F17" s="138"/>
      <c r="G17" s="138"/>
      <c r="H17" s="139"/>
    </row>
    <row r="18" spans="1:8" x14ac:dyDescent="0.45">
      <c r="A18" s="46" t="s">
        <v>11</v>
      </c>
      <c r="B18" s="63">
        <v>266354.54857142858</v>
      </c>
      <c r="C18" s="63">
        <v>410274.59142857138</v>
      </c>
      <c r="D18" s="62">
        <v>268422.14285714284</v>
      </c>
      <c r="E18" s="62">
        <v>491917.3410714285</v>
      </c>
      <c r="F18" s="62">
        <v>338166.89607142855</v>
      </c>
      <c r="G18" s="63">
        <v>363854.73964285711</v>
      </c>
      <c r="H18" s="63">
        <v>2138990.2596428571</v>
      </c>
    </row>
    <row r="19" spans="1:8" x14ac:dyDescent="0.45">
      <c r="A19" s="46" t="s">
        <v>12</v>
      </c>
      <c r="B19" s="63">
        <v>332943.1857142857</v>
      </c>
      <c r="C19" s="63">
        <v>512843.23928571423</v>
      </c>
      <c r="D19" s="62">
        <v>335527.67857142852</v>
      </c>
      <c r="E19" s="62">
        <v>614896.67633928568</v>
      </c>
      <c r="F19" s="62">
        <v>422708.62008928566</v>
      </c>
      <c r="G19" s="63">
        <v>454818.42455357139</v>
      </c>
      <c r="H19" s="63">
        <v>2673737.8245535716</v>
      </c>
    </row>
    <row r="20" spans="1:8" x14ac:dyDescent="0.45">
      <c r="A20" s="46" t="s">
        <v>13</v>
      </c>
      <c r="B20" s="63">
        <v>292990.00342857139</v>
      </c>
      <c r="C20" s="63">
        <v>451302.0505714285</v>
      </c>
      <c r="D20" s="62">
        <v>295264.3571428571</v>
      </c>
      <c r="E20" s="62">
        <v>541109.07517857128</v>
      </c>
      <c r="F20" s="62">
        <v>371983.58567857137</v>
      </c>
      <c r="G20" s="63">
        <v>400240.2136071428</v>
      </c>
      <c r="H20" s="63">
        <v>2352889.2856071424</v>
      </c>
    </row>
    <row r="21" spans="1:8" x14ac:dyDescent="0.45">
      <c r="A21" s="46" t="s">
        <v>14</v>
      </c>
      <c r="B21" s="63">
        <v>292990.00342857139</v>
      </c>
      <c r="C21" s="63">
        <v>451302.0505714285</v>
      </c>
      <c r="D21" s="62">
        <v>295264.3571428571</v>
      </c>
      <c r="E21" s="62">
        <v>541109.07517857128</v>
      </c>
      <c r="F21" s="62">
        <v>371983.58567857137</v>
      </c>
      <c r="G21" s="63">
        <v>400240.2136071428</v>
      </c>
      <c r="H21" s="63">
        <v>2352889.2856071424</v>
      </c>
    </row>
    <row r="22" spans="1:8" x14ac:dyDescent="0.45">
      <c r="A22" s="46" t="s">
        <v>15</v>
      </c>
      <c r="B22" s="63">
        <v>332943.1857142857</v>
      </c>
      <c r="C22" s="63">
        <v>512843.23928571423</v>
      </c>
      <c r="D22" s="62">
        <v>335527.67857142852</v>
      </c>
      <c r="E22" s="62">
        <v>614896.67633928568</v>
      </c>
      <c r="F22" s="62">
        <v>422708.62008928566</v>
      </c>
      <c r="G22" s="63">
        <v>454818.42455357139</v>
      </c>
      <c r="H22" s="63">
        <v>2673737.8245535716</v>
      </c>
    </row>
    <row r="23" spans="1:8" x14ac:dyDescent="0.45">
      <c r="A23" s="46" t="s">
        <v>16</v>
      </c>
      <c r="B23" s="63">
        <v>319625.45828571427</v>
      </c>
      <c r="C23" s="63">
        <v>492329.50971428567</v>
      </c>
      <c r="D23" s="62">
        <v>322106.57142857136</v>
      </c>
      <c r="E23" s="62">
        <v>590300.80928571429</v>
      </c>
      <c r="F23" s="62">
        <v>405800.27528571431</v>
      </c>
      <c r="G23" s="63">
        <v>436625.68757142854</v>
      </c>
      <c r="H23" s="63">
        <v>2566788.3115714286</v>
      </c>
    </row>
    <row r="24" spans="1:8" x14ac:dyDescent="0.45">
      <c r="A24" s="46" t="s">
        <v>17</v>
      </c>
      <c r="B24" s="63">
        <v>292990.00342857139</v>
      </c>
      <c r="C24" s="63">
        <v>451302.0505714285</v>
      </c>
      <c r="D24" s="62">
        <v>295264.3571428571</v>
      </c>
      <c r="E24" s="62">
        <v>541109.07517857128</v>
      </c>
      <c r="F24" s="62">
        <v>371983.58567857137</v>
      </c>
      <c r="G24" s="63">
        <v>400240.2136071428</v>
      </c>
      <c r="H24" s="63">
        <v>2352889.2856071424</v>
      </c>
    </row>
    <row r="25" spans="1:8" x14ac:dyDescent="0.45">
      <c r="A25" s="46" t="s">
        <v>18</v>
      </c>
      <c r="B25" s="63">
        <v>359578.64057142858</v>
      </c>
      <c r="C25" s="63">
        <v>553870.69842857146</v>
      </c>
      <c r="D25" s="62">
        <v>362369.89285714284</v>
      </c>
      <c r="E25" s="62">
        <v>664088.41044642846</v>
      </c>
      <c r="F25" s="62">
        <v>456525.30969642859</v>
      </c>
      <c r="G25" s="63">
        <v>491203.89851785719</v>
      </c>
      <c r="H25" s="63">
        <v>2887636.8505178569</v>
      </c>
    </row>
    <row r="26" spans="1:8" x14ac:dyDescent="0.45">
      <c r="A26" s="46" t="s">
        <v>19</v>
      </c>
      <c r="B26" s="63">
        <v>399531.82285714283</v>
      </c>
      <c r="C26" s="63">
        <v>615411.88714285707</v>
      </c>
      <c r="D26" s="62">
        <v>402633.21428571426</v>
      </c>
      <c r="E26" s="62">
        <v>737876.01160714275</v>
      </c>
      <c r="F26" s="62">
        <v>507250.34410714282</v>
      </c>
      <c r="G26" s="63">
        <v>545782.10946428566</v>
      </c>
      <c r="H26" s="63">
        <v>3208485.3894642852</v>
      </c>
    </row>
    <row r="27" spans="1:8" x14ac:dyDescent="0.45">
      <c r="A27" s="46" t="s">
        <v>20</v>
      </c>
      <c r="B27" s="63">
        <v>292990.00342857139</v>
      </c>
      <c r="C27" s="63">
        <v>451302.0505714285</v>
      </c>
      <c r="D27" s="62">
        <v>295264.3571428571</v>
      </c>
      <c r="E27" s="62">
        <v>541109.07517857128</v>
      </c>
      <c r="F27" s="62">
        <v>371983.58567857137</v>
      </c>
      <c r="G27" s="63">
        <v>400240.2136071428</v>
      </c>
      <c r="H27" s="63">
        <v>2352889.2856071424</v>
      </c>
    </row>
    <row r="28" spans="1:8" x14ac:dyDescent="0.45">
      <c r="A28" s="46" t="s">
        <v>21</v>
      </c>
      <c r="B28" s="63">
        <v>292990.00342857139</v>
      </c>
      <c r="C28" s="63">
        <v>451302.0505714285</v>
      </c>
      <c r="D28" s="62">
        <v>295264.3571428571</v>
      </c>
      <c r="E28" s="62">
        <v>541109.07517857128</v>
      </c>
      <c r="F28" s="62">
        <v>371983.58567857137</v>
      </c>
      <c r="G28" s="63">
        <v>400240.2136071428</v>
      </c>
      <c r="H28" s="63">
        <v>2352889.2856071424</v>
      </c>
    </row>
    <row r="29" spans="1:8" x14ac:dyDescent="0.45">
      <c r="A29" s="47" t="s">
        <v>22</v>
      </c>
      <c r="B29" s="67">
        <v>253036.82114285714</v>
      </c>
      <c r="C29" s="63">
        <v>389760.86185714277</v>
      </c>
      <c r="D29" s="62">
        <v>255001.03571428568</v>
      </c>
      <c r="E29" s="62">
        <v>467321.47401785711</v>
      </c>
      <c r="F29" s="62">
        <v>321258.55126785708</v>
      </c>
      <c r="G29" s="63">
        <v>345662.00266071421</v>
      </c>
      <c r="H29" s="67">
        <v>2032040.746660714</v>
      </c>
    </row>
    <row r="30" spans="1:8" ht="21.75" customHeight="1" x14ac:dyDescent="0.45">
      <c r="A30" s="51" t="s">
        <v>30</v>
      </c>
      <c r="B30" s="55">
        <v>3728963.6799999997</v>
      </c>
      <c r="C30" s="55">
        <v>5743844.2799999993</v>
      </c>
      <c r="D30" s="55">
        <v>3757909.9999999991</v>
      </c>
      <c r="E30" s="55">
        <v>6886842.7749999994</v>
      </c>
      <c r="F30" s="55">
        <v>4734336.5449999999</v>
      </c>
      <c r="G30" s="55">
        <v>5093966.3549999995</v>
      </c>
      <c r="H30" s="55">
        <v>29945863.635000002</v>
      </c>
    </row>
    <row r="31" spans="1:8" x14ac:dyDescent="0.45">
      <c r="A31" s="52"/>
    </row>
  </sheetData>
  <dataConsolidate>
    <dataRefs count="2">
      <dataRef ref="B17:H29" sheet="VÜO"/>
      <dataRef ref="B17:H29" sheet="VÜW"/>
    </dataRefs>
  </dataConsolidate>
  <mergeCells count="4">
    <mergeCell ref="A1:C1"/>
    <mergeCell ref="D1:E1"/>
    <mergeCell ref="F1:H1"/>
    <mergeCell ref="A17:H17"/>
  </mergeCells>
  <pageMargins left="0.7" right="0.7" top="0.78740157499999996" bottom="0.78740157499999996" header="0.3" footer="0.3"/>
  <ignoredErrors>
    <ignoredError sqref="B2:G2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23BE0-28B7-42D8-9FBD-7C1F388D2BCC}">
  <sheetPr>
    <tabColor rgb="FF0070C0"/>
  </sheetPr>
  <dimension ref="A1:K31"/>
  <sheetViews>
    <sheetView showGridLines="0" workbookViewId="0">
      <selection activeCell="J10" sqref="J10"/>
    </sheetView>
  </sheetViews>
  <sheetFormatPr defaultColWidth="10.6640625" defaultRowHeight="14.25" outlineLevelRow="1" x14ac:dyDescent="0.45"/>
  <cols>
    <col min="1" max="1" width="11.86328125" customWidth="1"/>
  </cols>
  <sheetData>
    <row r="1" spans="1:8" ht="30" customHeight="1" x14ac:dyDescent="0.45">
      <c r="A1" s="124" t="s">
        <v>8</v>
      </c>
      <c r="B1" s="125"/>
      <c r="C1" s="125"/>
      <c r="D1" s="126" t="s">
        <v>62</v>
      </c>
      <c r="E1" s="127"/>
      <c r="F1" s="152" t="s">
        <v>32</v>
      </c>
      <c r="G1" s="153"/>
      <c r="H1" s="154"/>
    </row>
    <row r="2" spans="1:8" x14ac:dyDescent="0.45">
      <c r="A2" s="2" t="s">
        <v>24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9</v>
      </c>
    </row>
    <row r="3" spans="1:8" ht="28.5" x14ac:dyDescent="0.45">
      <c r="A3" s="5" t="s">
        <v>10</v>
      </c>
      <c r="B3" s="48">
        <f t="shared" ref="B3:H3" si="0">(B30-B16)/B16</f>
        <v>4.5608480824648356E-2</v>
      </c>
      <c r="C3" s="48">
        <f t="shared" si="0"/>
        <v>3.5995174002059455E-2</v>
      </c>
      <c r="D3" s="48">
        <f t="shared" si="0"/>
        <v>6.3330509743908345E-2</v>
      </c>
      <c r="E3" s="48">
        <f t="shared" si="0"/>
        <v>4.2467974032003926E-2</v>
      </c>
      <c r="F3" s="48">
        <f t="shared" si="0"/>
        <v>4.2050410768546459E-2</v>
      </c>
      <c r="G3" s="48">
        <f t="shared" si="0"/>
        <v>6.9987476811248603E-2</v>
      </c>
      <c r="H3" s="48">
        <f t="shared" si="0"/>
        <v>4.8554903029234431E-2</v>
      </c>
    </row>
    <row r="4" spans="1:8" hidden="1" outlineLevel="1" x14ac:dyDescent="0.45">
      <c r="A4" s="1" t="s">
        <v>11</v>
      </c>
      <c r="B4" s="105">
        <v>1293691</v>
      </c>
      <c r="C4" s="105">
        <v>2141838</v>
      </c>
      <c r="D4" s="105">
        <v>1280784</v>
      </c>
      <c r="E4" s="105">
        <v>2553786</v>
      </c>
      <c r="F4" s="105">
        <v>1576269</v>
      </c>
      <c r="G4" s="105">
        <v>1662184</v>
      </c>
      <c r="H4" s="106">
        <v>10508552</v>
      </c>
    </row>
    <row r="5" spans="1:8" hidden="1" outlineLevel="1" x14ac:dyDescent="0.45">
      <c r="A5" s="46" t="s">
        <v>12</v>
      </c>
      <c r="B5" s="107">
        <v>1117216</v>
      </c>
      <c r="C5" s="107">
        <v>1509657</v>
      </c>
      <c r="D5" s="107">
        <v>1037562</v>
      </c>
      <c r="E5" s="107">
        <v>1755377</v>
      </c>
      <c r="F5" s="107">
        <v>1673581</v>
      </c>
      <c r="G5" s="107">
        <v>1581941</v>
      </c>
      <c r="H5" s="108">
        <v>8675334</v>
      </c>
    </row>
    <row r="6" spans="1:8" hidden="1" outlineLevel="1" x14ac:dyDescent="0.45">
      <c r="A6" s="46" t="s">
        <v>13</v>
      </c>
      <c r="B6" s="107">
        <v>1156412</v>
      </c>
      <c r="C6" s="107">
        <v>1951724</v>
      </c>
      <c r="D6" s="107">
        <v>1042821</v>
      </c>
      <c r="E6" s="107">
        <v>2190988</v>
      </c>
      <c r="F6" s="107">
        <v>1541004</v>
      </c>
      <c r="G6" s="107">
        <v>1617673</v>
      </c>
      <c r="H6" s="108">
        <v>9500622</v>
      </c>
    </row>
    <row r="7" spans="1:8" hidden="1" outlineLevel="1" x14ac:dyDescent="0.45">
      <c r="A7" s="46" t="s">
        <v>14</v>
      </c>
      <c r="B7" s="107">
        <v>1086153</v>
      </c>
      <c r="C7" s="107">
        <v>1777811</v>
      </c>
      <c r="D7" s="107">
        <v>1092211</v>
      </c>
      <c r="E7" s="107">
        <v>2052736</v>
      </c>
      <c r="F7" s="107">
        <v>1561796</v>
      </c>
      <c r="G7" s="107">
        <v>1587350</v>
      </c>
      <c r="H7" s="108">
        <v>9158057</v>
      </c>
    </row>
    <row r="8" spans="1:8" hidden="1" outlineLevel="1" x14ac:dyDescent="0.45">
      <c r="A8" s="46" t="s">
        <v>15</v>
      </c>
      <c r="B8" s="107">
        <v>1269315</v>
      </c>
      <c r="C8" s="107">
        <v>2232480</v>
      </c>
      <c r="D8" s="107">
        <v>1091922</v>
      </c>
      <c r="E8" s="107">
        <v>2591490</v>
      </c>
      <c r="F8" s="107">
        <v>1793852</v>
      </c>
      <c r="G8" s="107">
        <v>1809143</v>
      </c>
      <c r="H8" s="108">
        <v>10788202</v>
      </c>
    </row>
    <row r="9" spans="1:8" hidden="1" outlineLevel="1" x14ac:dyDescent="0.45">
      <c r="A9" s="46" t="s">
        <v>16</v>
      </c>
      <c r="B9" s="107">
        <v>1334599</v>
      </c>
      <c r="C9" s="107">
        <v>2105341</v>
      </c>
      <c r="D9" s="107">
        <v>1167620</v>
      </c>
      <c r="E9" s="107">
        <v>2409452</v>
      </c>
      <c r="F9" s="107">
        <v>1584113</v>
      </c>
      <c r="G9" s="107">
        <v>1601982</v>
      </c>
      <c r="H9" s="108">
        <v>10203107</v>
      </c>
    </row>
    <row r="10" spans="1:8" hidden="1" outlineLevel="1" x14ac:dyDescent="0.45">
      <c r="A10" s="46" t="s">
        <v>17</v>
      </c>
      <c r="B10" s="107">
        <v>1553688</v>
      </c>
      <c r="C10" s="107">
        <v>1666689</v>
      </c>
      <c r="D10" s="107">
        <v>1449597</v>
      </c>
      <c r="E10" s="107">
        <v>1875916</v>
      </c>
      <c r="F10" s="107">
        <v>1409083</v>
      </c>
      <c r="G10" s="107">
        <v>1478413</v>
      </c>
      <c r="H10" s="108">
        <v>9433386</v>
      </c>
    </row>
    <row r="11" spans="1:8" hidden="1" outlineLevel="1" x14ac:dyDescent="0.45">
      <c r="A11" s="46" t="s">
        <v>18</v>
      </c>
      <c r="B11" s="107">
        <v>1370986</v>
      </c>
      <c r="C11" s="107">
        <v>2466793</v>
      </c>
      <c r="D11" s="107">
        <v>1248418</v>
      </c>
      <c r="E11" s="107">
        <v>2960627</v>
      </c>
      <c r="F11" s="107">
        <v>1689750</v>
      </c>
      <c r="G11" s="107">
        <v>1708942</v>
      </c>
      <c r="H11" s="108">
        <v>11445516</v>
      </c>
    </row>
    <row r="12" spans="1:8" hidden="1" outlineLevel="1" x14ac:dyDescent="0.45">
      <c r="A12" s="46" t="s">
        <v>19</v>
      </c>
      <c r="B12" s="107">
        <v>1653783</v>
      </c>
      <c r="C12" s="107">
        <v>2548223</v>
      </c>
      <c r="D12" s="107">
        <v>1551439</v>
      </c>
      <c r="E12" s="107">
        <v>3090864</v>
      </c>
      <c r="F12" s="107">
        <v>2048126</v>
      </c>
      <c r="G12" s="107">
        <v>2119770</v>
      </c>
      <c r="H12" s="108">
        <v>13012205</v>
      </c>
    </row>
    <row r="13" spans="1:8" hidden="1" outlineLevel="1" x14ac:dyDescent="0.45">
      <c r="A13" s="46" t="s">
        <v>20</v>
      </c>
      <c r="B13" s="107">
        <v>1065832</v>
      </c>
      <c r="C13" s="107">
        <v>1692945</v>
      </c>
      <c r="D13" s="107">
        <v>1055787</v>
      </c>
      <c r="E13" s="107">
        <v>1938642</v>
      </c>
      <c r="F13" s="107">
        <v>1723946</v>
      </c>
      <c r="G13" s="107">
        <v>1735272</v>
      </c>
      <c r="H13" s="108">
        <v>9212424</v>
      </c>
    </row>
    <row r="14" spans="1:8" hidden="1" outlineLevel="1" x14ac:dyDescent="0.45">
      <c r="A14" s="46" t="s">
        <v>21</v>
      </c>
      <c r="B14" s="107">
        <v>1253803</v>
      </c>
      <c r="C14" s="107">
        <v>1769013</v>
      </c>
      <c r="D14" s="107">
        <v>1117067</v>
      </c>
      <c r="E14" s="107">
        <v>2055240</v>
      </c>
      <c r="F14" s="107">
        <v>1652313</v>
      </c>
      <c r="G14" s="107">
        <v>1644158</v>
      </c>
      <c r="H14" s="108">
        <v>9491594</v>
      </c>
    </row>
    <row r="15" spans="1:8" hidden="1" outlineLevel="1" x14ac:dyDescent="0.45">
      <c r="A15" s="47" t="s">
        <v>22</v>
      </c>
      <c r="B15" s="109">
        <v>871339</v>
      </c>
      <c r="C15" s="109">
        <v>1539278</v>
      </c>
      <c r="D15" s="109">
        <v>825135</v>
      </c>
      <c r="E15" s="109">
        <v>1717893</v>
      </c>
      <c r="F15" s="109">
        <v>1239383</v>
      </c>
      <c r="G15" s="109">
        <v>1247252</v>
      </c>
      <c r="H15" s="110">
        <v>7440280</v>
      </c>
    </row>
    <row r="16" spans="1:8" ht="20.25" customHeight="1" collapsed="1" x14ac:dyDescent="0.45">
      <c r="A16" s="7" t="s">
        <v>23</v>
      </c>
      <c r="B16" s="8">
        <v>15026817</v>
      </c>
      <c r="C16" s="103">
        <v>23401792</v>
      </c>
      <c r="D16" s="8">
        <v>13960363</v>
      </c>
      <c r="E16" s="8">
        <v>27193011</v>
      </c>
      <c r="F16" s="8">
        <v>19493216</v>
      </c>
      <c r="G16" s="104">
        <v>19794080</v>
      </c>
      <c r="H16" s="8">
        <v>118869279</v>
      </c>
    </row>
    <row r="17" spans="1:11" ht="14.75" customHeight="1" x14ac:dyDescent="0.45">
      <c r="A17" s="137" t="s">
        <v>73</v>
      </c>
      <c r="B17" s="138"/>
      <c r="C17" s="138"/>
      <c r="D17" s="138"/>
      <c r="E17" s="138"/>
      <c r="F17" s="138"/>
      <c r="G17" s="138"/>
      <c r="H17" s="139"/>
    </row>
    <row r="18" spans="1:11" x14ac:dyDescent="0.45">
      <c r="A18" s="46" t="s">
        <v>11</v>
      </c>
      <c r="B18" s="63">
        <v>1122297.6639285714</v>
      </c>
      <c r="C18" s="63">
        <v>1731724.5410714285</v>
      </c>
      <c r="D18" s="62">
        <v>1060319.9932142855</v>
      </c>
      <c r="E18" s="62">
        <v>2024845.9346428572</v>
      </c>
      <c r="F18" s="62">
        <v>1450922.4099999997</v>
      </c>
      <c r="G18" s="63">
        <v>1512815.5510714282</v>
      </c>
      <c r="H18" s="63">
        <v>8902926.0939285718</v>
      </c>
    </row>
    <row r="19" spans="1:11" x14ac:dyDescent="0.45">
      <c r="A19" s="46" t="s">
        <v>12</v>
      </c>
      <c r="B19" s="63">
        <v>1402872.0799107142</v>
      </c>
      <c r="C19" s="63">
        <v>2164655.6763392854</v>
      </c>
      <c r="D19" s="62">
        <v>1325399.9915178572</v>
      </c>
      <c r="E19" s="62">
        <v>2531057.4183035716</v>
      </c>
      <c r="F19" s="62">
        <v>1813653.0125000002</v>
      </c>
      <c r="G19" s="63">
        <v>1891019.4388392856</v>
      </c>
      <c r="H19" s="63">
        <v>11128657.617410716</v>
      </c>
      <c r="K19" s="54"/>
    </row>
    <row r="20" spans="1:11" x14ac:dyDescent="0.45">
      <c r="A20" s="46" t="s">
        <v>13</v>
      </c>
      <c r="B20" s="63">
        <v>1234527.4303214285</v>
      </c>
      <c r="C20" s="63">
        <v>1904896.9951785714</v>
      </c>
      <c r="D20" s="62">
        <v>1166351.9925357143</v>
      </c>
      <c r="E20" s="62">
        <v>2227330.528107143</v>
      </c>
      <c r="F20" s="62">
        <v>1596014.6510000001</v>
      </c>
      <c r="G20" s="63">
        <v>1664097.1061785715</v>
      </c>
      <c r="H20" s="63">
        <v>9793218.703321429</v>
      </c>
    </row>
    <row r="21" spans="1:11" x14ac:dyDescent="0.45">
      <c r="A21" s="46" t="s">
        <v>14</v>
      </c>
      <c r="B21" s="63">
        <v>1234527.4303214285</v>
      </c>
      <c r="C21" s="63">
        <v>1904896.9951785714</v>
      </c>
      <c r="D21" s="62">
        <v>1166351.9925357143</v>
      </c>
      <c r="E21" s="62">
        <v>2227330.528107143</v>
      </c>
      <c r="F21" s="62">
        <v>1596014.6510000001</v>
      </c>
      <c r="G21" s="63">
        <v>1664097.1061785715</v>
      </c>
      <c r="H21" s="63">
        <v>9793218.703321429</v>
      </c>
    </row>
    <row r="22" spans="1:11" x14ac:dyDescent="0.45">
      <c r="A22" s="46" t="s">
        <v>15</v>
      </c>
      <c r="B22" s="63">
        <v>1402872.0799107142</v>
      </c>
      <c r="C22" s="63">
        <v>2164655.6763392854</v>
      </c>
      <c r="D22" s="62">
        <v>1325399.9915178572</v>
      </c>
      <c r="E22" s="62">
        <v>2531057.4183035716</v>
      </c>
      <c r="F22" s="62">
        <v>1813653.0125000002</v>
      </c>
      <c r="G22" s="63">
        <v>1891019.4388392856</v>
      </c>
      <c r="H22" s="63">
        <v>11128657.617410716</v>
      </c>
    </row>
    <row r="23" spans="1:11" x14ac:dyDescent="0.45">
      <c r="A23" s="46" t="s">
        <v>16</v>
      </c>
      <c r="B23" s="63">
        <v>1346757.1967142858</v>
      </c>
      <c r="C23" s="63">
        <v>2078069.4492857142</v>
      </c>
      <c r="D23" s="62">
        <v>1272383.9918571429</v>
      </c>
      <c r="E23" s="62">
        <v>2429815.1215714286</v>
      </c>
      <c r="F23" s="62">
        <v>1741106.892</v>
      </c>
      <c r="G23" s="63">
        <v>1815378.6612857142</v>
      </c>
      <c r="H23" s="63">
        <v>10683511.312714286</v>
      </c>
    </row>
    <row r="24" spans="1:11" x14ac:dyDescent="0.45">
      <c r="A24" s="46" t="s">
        <v>17</v>
      </c>
      <c r="B24" s="63">
        <v>1234527.4303214285</v>
      </c>
      <c r="C24" s="63">
        <v>1904896.9951785714</v>
      </c>
      <c r="D24" s="62">
        <v>1166351.9925357143</v>
      </c>
      <c r="E24" s="62">
        <v>2227330.528107143</v>
      </c>
      <c r="F24" s="62">
        <v>1596014.6510000001</v>
      </c>
      <c r="G24" s="63">
        <v>1664097.1061785715</v>
      </c>
      <c r="H24" s="63">
        <v>9793218.703321429</v>
      </c>
    </row>
    <row r="25" spans="1:11" x14ac:dyDescent="0.45">
      <c r="A25" s="46" t="s">
        <v>18</v>
      </c>
      <c r="B25" s="63">
        <v>1515101.8463035715</v>
      </c>
      <c r="C25" s="63">
        <v>2337828.1304464284</v>
      </c>
      <c r="D25" s="62">
        <v>1431431.9908392858</v>
      </c>
      <c r="E25" s="62">
        <v>2733542.0117678568</v>
      </c>
      <c r="F25" s="62">
        <v>1958745.2535000001</v>
      </c>
      <c r="G25" s="63">
        <v>2042300.9939464289</v>
      </c>
      <c r="H25" s="63">
        <v>12018950.226803571</v>
      </c>
    </row>
    <row r="26" spans="1:11" x14ac:dyDescent="0.45">
      <c r="A26" s="46" t="s">
        <v>19</v>
      </c>
      <c r="B26" s="63">
        <v>1683446.4958928572</v>
      </c>
      <c r="C26" s="63">
        <v>2597586.8116071424</v>
      </c>
      <c r="D26" s="62">
        <v>1590479.9898214284</v>
      </c>
      <c r="E26" s="62">
        <v>3037268.9019642854</v>
      </c>
      <c r="F26" s="62">
        <v>2176383.6149999998</v>
      </c>
      <c r="G26" s="63">
        <v>2269223.3266071426</v>
      </c>
      <c r="H26" s="63">
        <v>13354389.140892856</v>
      </c>
    </row>
    <row r="27" spans="1:11" x14ac:dyDescent="0.45">
      <c r="A27" s="46" t="s">
        <v>20</v>
      </c>
      <c r="B27" s="63">
        <v>1234527.4303214285</v>
      </c>
      <c r="C27" s="63">
        <v>1904896.9951785714</v>
      </c>
      <c r="D27" s="62">
        <v>1166351.9925357143</v>
      </c>
      <c r="E27" s="62">
        <v>2227330.528107143</v>
      </c>
      <c r="F27" s="62">
        <v>1596014.6510000001</v>
      </c>
      <c r="G27" s="63">
        <v>1664097.1061785715</v>
      </c>
      <c r="H27" s="63">
        <v>9793218.703321429</v>
      </c>
    </row>
    <row r="28" spans="1:11" x14ac:dyDescent="0.45">
      <c r="A28" s="46" t="s">
        <v>21</v>
      </c>
      <c r="B28" s="63">
        <v>1234527.4303214285</v>
      </c>
      <c r="C28" s="63">
        <v>1904896.9951785714</v>
      </c>
      <c r="D28" s="62">
        <v>1166351.9925357143</v>
      </c>
      <c r="E28" s="62">
        <v>2227330.528107143</v>
      </c>
      <c r="F28" s="62">
        <v>1596014.6510000001</v>
      </c>
      <c r="G28" s="63">
        <v>1664097.1061785715</v>
      </c>
      <c r="H28" s="63">
        <v>9793218.703321429</v>
      </c>
    </row>
    <row r="29" spans="1:11" x14ac:dyDescent="0.45">
      <c r="A29" s="47" t="s">
        <v>22</v>
      </c>
      <c r="B29" s="67">
        <v>1066182.7807321427</v>
      </c>
      <c r="C29" s="63">
        <v>1645138.3140178567</v>
      </c>
      <c r="D29" s="62">
        <v>1007303.9935535713</v>
      </c>
      <c r="E29" s="62">
        <v>1923603.6379107141</v>
      </c>
      <c r="F29" s="62">
        <v>1378376.2895</v>
      </c>
      <c r="G29" s="63">
        <v>1437174.7735178568</v>
      </c>
      <c r="H29" s="67">
        <v>8457779.7892321423</v>
      </c>
    </row>
    <row r="30" spans="1:11" ht="21.75" customHeight="1" x14ac:dyDescent="0.45">
      <c r="A30" s="51" t="s">
        <v>30</v>
      </c>
      <c r="B30" s="55">
        <v>15712167.295</v>
      </c>
      <c r="C30" s="55">
        <v>24244143.575000003</v>
      </c>
      <c r="D30" s="55">
        <v>14844479.904999997</v>
      </c>
      <c r="E30" s="55">
        <v>28347843.084999997</v>
      </c>
      <c r="F30" s="55">
        <v>20312913.740000002</v>
      </c>
      <c r="G30" s="55">
        <v>21179417.715</v>
      </c>
      <c r="H30" s="55">
        <v>124640965.31500001</v>
      </c>
    </row>
    <row r="31" spans="1:11" x14ac:dyDescent="0.45">
      <c r="A31" s="52"/>
    </row>
  </sheetData>
  <dataConsolidate>
    <dataRefs count="3">
      <dataRef ref="B4:H15" sheet="VD_GESAMT"/>
      <dataRef ref="B4:H15" sheet="VEU_GESAMT"/>
      <dataRef ref="B4:H15" sheet="VÜ_GESAMT"/>
    </dataRefs>
  </dataConsolidate>
  <mergeCells count="4">
    <mergeCell ref="A1:C1"/>
    <mergeCell ref="D1:E1"/>
    <mergeCell ref="F1:H1"/>
    <mergeCell ref="A17:H17"/>
  </mergeCells>
  <pageMargins left="0.7" right="0.7" top="0.78740157499999996" bottom="0.78740157499999996" header="0.3" footer="0.3"/>
  <ignoredErrors>
    <ignoredError sqref="B2:G2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D00C8-0ED9-464C-87EF-1327365CB0E7}">
  <dimension ref="A1:I14"/>
  <sheetViews>
    <sheetView workbookViewId="0"/>
  </sheetViews>
  <sheetFormatPr defaultColWidth="10.6640625" defaultRowHeight="14.25" x14ac:dyDescent="0.45"/>
  <cols>
    <col min="7" max="7" width="17.796875" customWidth="1"/>
    <col min="8" max="8" width="21.19921875" customWidth="1"/>
    <col min="9" max="9" width="13.33203125" customWidth="1"/>
  </cols>
  <sheetData>
    <row r="1" spans="1:9" x14ac:dyDescent="0.45">
      <c r="A1" s="40">
        <v>2021</v>
      </c>
      <c r="B1" s="41" t="s">
        <v>26</v>
      </c>
      <c r="C1" s="41" t="s">
        <v>27</v>
      </c>
      <c r="D1" s="41" t="s">
        <v>28</v>
      </c>
      <c r="G1" s="35" t="s">
        <v>42</v>
      </c>
      <c r="H1" s="36" t="s">
        <v>43</v>
      </c>
      <c r="I1" s="37" t="s">
        <v>44</v>
      </c>
    </row>
    <row r="2" spans="1:9" ht="14.25" customHeight="1" x14ac:dyDescent="0.45">
      <c r="A2" s="42" t="s">
        <v>11</v>
      </c>
      <c r="B2">
        <v>20</v>
      </c>
      <c r="C2" s="26">
        <f>B2/$B$14</f>
        <v>7.1428571428571425E-2</v>
      </c>
      <c r="D2" s="25">
        <f>C2</f>
        <v>7.1428571428571425E-2</v>
      </c>
      <c r="G2" s="30" t="s">
        <v>25</v>
      </c>
      <c r="H2" s="29" t="s">
        <v>45</v>
      </c>
      <c r="I2" s="31">
        <v>0.05</v>
      </c>
    </row>
    <row r="3" spans="1:9" ht="14.25" customHeight="1" x14ac:dyDescent="0.45">
      <c r="A3" s="43" t="s">
        <v>12</v>
      </c>
      <c r="B3">
        <v>25</v>
      </c>
      <c r="C3" s="26">
        <f t="shared" ref="C3:C13" si="0">B3/$B$14</f>
        <v>8.9285714285714288E-2</v>
      </c>
      <c r="D3" s="25">
        <f>D2+C3</f>
        <v>0.1607142857142857</v>
      </c>
      <c r="G3" s="30" t="s">
        <v>46</v>
      </c>
      <c r="H3" s="29" t="s">
        <v>47</v>
      </c>
      <c r="I3" s="31">
        <v>0.05</v>
      </c>
    </row>
    <row r="4" spans="1:9" ht="14.25" customHeight="1" x14ac:dyDescent="0.45">
      <c r="A4" s="43" t="s">
        <v>13</v>
      </c>
      <c r="B4">
        <v>22</v>
      </c>
      <c r="C4" s="26">
        <f t="shared" si="0"/>
        <v>7.857142857142857E-2</v>
      </c>
      <c r="D4" s="25">
        <f t="shared" ref="D4:D13" si="1">D3+C4</f>
        <v>0.23928571428571427</v>
      </c>
      <c r="G4" s="30" t="s">
        <v>48</v>
      </c>
      <c r="H4" s="29" t="s">
        <v>61</v>
      </c>
      <c r="I4" s="31">
        <v>0.06</v>
      </c>
    </row>
    <row r="5" spans="1:9" ht="14.25" customHeight="1" x14ac:dyDescent="0.45">
      <c r="A5" s="43" t="s">
        <v>14</v>
      </c>
      <c r="B5">
        <v>22</v>
      </c>
      <c r="C5" s="26">
        <f t="shared" si="0"/>
        <v>7.857142857142857E-2</v>
      </c>
      <c r="D5" s="25">
        <f t="shared" si="1"/>
        <v>0.31785714285714284</v>
      </c>
      <c r="G5" s="30" t="s">
        <v>49</v>
      </c>
      <c r="H5" s="29" t="s">
        <v>60</v>
      </c>
      <c r="I5" s="31">
        <v>7.0000000000000007E-2</v>
      </c>
    </row>
    <row r="6" spans="1:9" ht="14.25" customHeight="1" x14ac:dyDescent="0.45">
      <c r="A6" s="43" t="s">
        <v>15</v>
      </c>
      <c r="B6">
        <v>25</v>
      </c>
      <c r="C6" s="26">
        <f t="shared" si="0"/>
        <v>8.9285714285714288E-2</v>
      </c>
      <c r="D6" s="25">
        <f t="shared" si="1"/>
        <v>0.40714285714285714</v>
      </c>
      <c r="G6" s="30" t="s">
        <v>50</v>
      </c>
      <c r="H6" s="29" t="s">
        <v>51</v>
      </c>
      <c r="I6" s="31">
        <v>0.04</v>
      </c>
    </row>
    <row r="7" spans="1:9" x14ac:dyDescent="0.45">
      <c r="A7" s="43" t="s">
        <v>16</v>
      </c>
      <c r="B7">
        <v>24</v>
      </c>
      <c r="C7" s="26">
        <f t="shared" si="0"/>
        <v>8.5714285714285715E-2</v>
      </c>
      <c r="D7" s="25">
        <f t="shared" si="1"/>
        <v>0.49285714285714288</v>
      </c>
      <c r="G7" s="30" t="s">
        <v>52</v>
      </c>
      <c r="H7" s="29" t="s">
        <v>53</v>
      </c>
      <c r="I7" s="31">
        <v>0.04</v>
      </c>
    </row>
    <row r="8" spans="1:9" x14ac:dyDescent="0.45">
      <c r="A8" s="43" t="s">
        <v>17</v>
      </c>
      <c r="B8">
        <v>22</v>
      </c>
      <c r="C8" s="26">
        <f t="shared" si="0"/>
        <v>7.857142857142857E-2</v>
      </c>
      <c r="D8" s="25">
        <f t="shared" si="1"/>
        <v>0.5714285714285714</v>
      </c>
      <c r="G8" s="30" t="s">
        <v>54</v>
      </c>
      <c r="H8" s="29" t="s">
        <v>55</v>
      </c>
      <c r="I8" s="31">
        <v>0.04</v>
      </c>
    </row>
    <row r="9" spans="1:9" x14ac:dyDescent="0.45">
      <c r="A9" s="43" t="s">
        <v>18</v>
      </c>
      <c r="B9">
        <v>27</v>
      </c>
      <c r="C9" s="26">
        <f t="shared" si="0"/>
        <v>9.6428571428571433E-2</v>
      </c>
      <c r="D9" s="25">
        <f t="shared" si="1"/>
        <v>0.66785714285714282</v>
      </c>
      <c r="G9" s="30" t="s">
        <v>56</v>
      </c>
      <c r="H9" s="29" t="s">
        <v>57</v>
      </c>
      <c r="I9" s="31">
        <v>0.04</v>
      </c>
    </row>
    <row r="10" spans="1:9" ht="14.25" customHeight="1" thickBot="1" x14ac:dyDescent="0.5">
      <c r="A10" s="43" t="s">
        <v>19</v>
      </c>
      <c r="B10">
        <v>30</v>
      </c>
      <c r="C10" s="26">
        <f t="shared" si="0"/>
        <v>0.10714285714285714</v>
      </c>
      <c r="D10" s="25">
        <f t="shared" si="1"/>
        <v>0.77499999999999991</v>
      </c>
      <c r="G10" s="32" t="s">
        <v>58</v>
      </c>
      <c r="H10" s="33" t="s">
        <v>59</v>
      </c>
      <c r="I10" s="34">
        <v>0.04</v>
      </c>
    </row>
    <row r="11" spans="1:9" x14ac:dyDescent="0.45">
      <c r="A11" s="43" t="s">
        <v>20</v>
      </c>
      <c r="B11">
        <v>22</v>
      </c>
      <c r="C11" s="26">
        <f t="shared" si="0"/>
        <v>7.857142857142857E-2</v>
      </c>
      <c r="D11" s="25">
        <f t="shared" si="1"/>
        <v>0.85357142857142843</v>
      </c>
    </row>
    <row r="12" spans="1:9" x14ac:dyDescent="0.45">
      <c r="A12" s="43" t="s">
        <v>21</v>
      </c>
      <c r="B12">
        <v>22</v>
      </c>
      <c r="C12" s="26">
        <f t="shared" si="0"/>
        <v>7.857142857142857E-2</v>
      </c>
      <c r="D12" s="25">
        <f t="shared" si="1"/>
        <v>0.93214285714285694</v>
      </c>
    </row>
    <row r="13" spans="1:9" x14ac:dyDescent="0.45">
      <c r="A13" s="43" t="s">
        <v>22</v>
      </c>
      <c r="B13">
        <v>19</v>
      </c>
      <c r="C13" s="26">
        <f t="shared" si="0"/>
        <v>6.7857142857142852E-2</v>
      </c>
      <c r="D13" s="25">
        <f t="shared" si="1"/>
        <v>0.99999999999999978</v>
      </c>
    </row>
    <row r="14" spans="1:9" ht="14.65" thickBot="1" x14ac:dyDescent="0.5">
      <c r="A14" s="44" t="s">
        <v>29</v>
      </c>
      <c r="B14" s="38">
        <f>SUM(B2:B13)</f>
        <v>280</v>
      </c>
      <c r="C14" s="39">
        <f>B14/$B$14</f>
        <v>1</v>
      </c>
      <c r="D14" s="2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8AD54-AD47-4F0F-B58E-021D58853504}">
  <sheetPr>
    <tabColor rgb="FFC00000"/>
  </sheetPr>
  <dimension ref="A1:H30"/>
  <sheetViews>
    <sheetView showGridLines="0" workbookViewId="0">
      <selection activeCell="J10" sqref="J10"/>
    </sheetView>
  </sheetViews>
  <sheetFormatPr defaultColWidth="10.6640625" defaultRowHeight="14.25" outlineLevelRow="1" x14ac:dyDescent="0.45"/>
  <cols>
    <col min="1" max="1" width="11.86328125" customWidth="1"/>
  </cols>
  <sheetData>
    <row r="1" spans="1:8" ht="30" customHeight="1" x14ac:dyDescent="0.45">
      <c r="A1" s="124" t="s">
        <v>8</v>
      </c>
      <c r="B1" s="125"/>
      <c r="C1" s="125"/>
      <c r="D1" s="126" t="s">
        <v>62</v>
      </c>
      <c r="E1" s="127"/>
      <c r="F1" s="131" t="s">
        <v>72</v>
      </c>
      <c r="G1" s="132"/>
      <c r="H1" s="133"/>
    </row>
    <row r="2" spans="1:8" x14ac:dyDescent="0.45">
      <c r="A2" s="2" t="s">
        <v>24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9</v>
      </c>
    </row>
    <row r="3" spans="1:8" ht="28.5" x14ac:dyDescent="0.45">
      <c r="A3" s="5" t="s">
        <v>10</v>
      </c>
      <c r="B3" s="6">
        <v>4.4999999999999998E-2</v>
      </c>
      <c r="C3" s="6">
        <v>2.5000000000000001E-2</v>
      </c>
      <c r="D3" s="6">
        <v>6.5000000000000002E-2</v>
      </c>
      <c r="E3" s="6">
        <v>0.06</v>
      </c>
      <c r="F3" s="6">
        <v>5.5E-2</v>
      </c>
      <c r="G3" s="6">
        <v>0.05</v>
      </c>
      <c r="H3" s="6">
        <f>(H30-H16)/H16</f>
        <v>5.0125962742479525E-2</v>
      </c>
    </row>
    <row r="4" spans="1:8" outlineLevel="1" x14ac:dyDescent="0.45">
      <c r="A4" s="69" t="s">
        <v>11</v>
      </c>
      <c r="B4" s="59">
        <v>96600</v>
      </c>
      <c r="C4" s="58">
        <v>170890</v>
      </c>
      <c r="D4" s="58">
        <v>126042</v>
      </c>
      <c r="E4" s="58">
        <v>400783</v>
      </c>
      <c r="F4" s="58">
        <v>115489</v>
      </c>
      <c r="G4" s="58">
        <v>185271</v>
      </c>
      <c r="H4" s="58">
        <v>1095075</v>
      </c>
    </row>
    <row r="5" spans="1:8" outlineLevel="1" x14ac:dyDescent="0.45">
      <c r="A5" s="70" t="s">
        <v>12</v>
      </c>
      <c r="B5" s="63">
        <v>35735</v>
      </c>
      <c r="C5" s="62">
        <v>148603</v>
      </c>
      <c r="D5" s="62">
        <v>56704</v>
      </c>
      <c r="E5" s="62">
        <v>60690</v>
      </c>
      <c r="F5" s="62">
        <v>55912</v>
      </c>
      <c r="G5" s="62">
        <v>89321</v>
      </c>
      <c r="H5" s="62">
        <v>446965</v>
      </c>
    </row>
    <row r="6" spans="1:8" outlineLevel="1" x14ac:dyDescent="0.45">
      <c r="A6" s="70" t="s">
        <v>13</v>
      </c>
      <c r="B6" s="63">
        <v>18887</v>
      </c>
      <c r="C6" s="62">
        <v>75909</v>
      </c>
      <c r="D6" s="62">
        <v>76952</v>
      </c>
      <c r="E6" s="62">
        <v>345602</v>
      </c>
      <c r="F6" s="62">
        <v>41097</v>
      </c>
      <c r="G6" s="62">
        <v>133314</v>
      </c>
      <c r="H6" s="62">
        <v>691761</v>
      </c>
    </row>
    <row r="7" spans="1:8" outlineLevel="1" x14ac:dyDescent="0.45">
      <c r="A7" s="70" t="s">
        <v>14</v>
      </c>
      <c r="B7" s="63">
        <v>116430</v>
      </c>
      <c r="C7" s="62">
        <v>110658</v>
      </c>
      <c r="D7" s="62">
        <v>61078</v>
      </c>
      <c r="E7" s="62">
        <v>54565</v>
      </c>
      <c r="F7" s="62">
        <v>129747</v>
      </c>
      <c r="G7" s="62">
        <v>68003</v>
      </c>
      <c r="H7" s="62">
        <v>540481</v>
      </c>
    </row>
    <row r="8" spans="1:8" outlineLevel="1" x14ac:dyDescent="0.45">
      <c r="A8" s="70" t="s">
        <v>15</v>
      </c>
      <c r="B8" s="63">
        <v>58039</v>
      </c>
      <c r="C8" s="62">
        <v>20969</v>
      </c>
      <c r="D8" s="62">
        <v>43798</v>
      </c>
      <c r="E8" s="62">
        <v>181008</v>
      </c>
      <c r="F8" s="62">
        <v>113338</v>
      </c>
      <c r="G8" s="62">
        <v>49500</v>
      </c>
      <c r="H8" s="62">
        <v>466652</v>
      </c>
    </row>
    <row r="9" spans="1:8" outlineLevel="1" x14ac:dyDescent="0.45">
      <c r="A9" s="70" t="s">
        <v>16</v>
      </c>
      <c r="B9" s="63">
        <v>47204</v>
      </c>
      <c r="C9" s="62">
        <v>75694</v>
      </c>
      <c r="D9" s="62">
        <v>88910</v>
      </c>
      <c r="E9" s="62">
        <v>74811</v>
      </c>
      <c r="F9" s="62">
        <v>109412</v>
      </c>
      <c r="G9" s="62">
        <v>154259</v>
      </c>
      <c r="H9" s="62">
        <v>550290</v>
      </c>
    </row>
    <row r="10" spans="1:8" outlineLevel="1" x14ac:dyDescent="0.45">
      <c r="A10" s="70" t="s">
        <v>17</v>
      </c>
      <c r="B10" s="63">
        <v>152968</v>
      </c>
      <c r="C10" s="62">
        <v>132441</v>
      </c>
      <c r="D10" s="62">
        <v>158907</v>
      </c>
      <c r="E10" s="62">
        <v>104186</v>
      </c>
      <c r="F10" s="62">
        <v>87632</v>
      </c>
      <c r="G10" s="62">
        <v>141909</v>
      </c>
      <c r="H10" s="62">
        <v>778043</v>
      </c>
    </row>
    <row r="11" spans="1:8" outlineLevel="1" x14ac:dyDescent="0.45">
      <c r="A11" s="70" t="s">
        <v>18</v>
      </c>
      <c r="B11" s="63">
        <v>75655</v>
      </c>
      <c r="C11" s="62">
        <v>99012</v>
      </c>
      <c r="D11" s="62">
        <v>105465</v>
      </c>
      <c r="E11" s="62">
        <v>157066</v>
      </c>
      <c r="F11" s="62">
        <v>136357</v>
      </c>
      <c r="G11" s="62">
        <v>101427</v>
      </c>
      <c r="H11" s="62">
        <v>674982</v>
      </c>
    </row>
    <row r="12" spans="1:8" outlineLevel="1" x14ac:dyDescent="0.45">
      <c r="A12" s="70" t="s">
        <v>19</v>
      </c>
      <c r="B12" s="63">
        <v>145887</v>
      </c>
      <c r="C12" s="62">
        <v>220155</v>
      </c>
      <c r="D12" s="62">
        <v>125770</v>
      </c>
      <c r="E12" s="62">
        <v>323076</v>
      </c>
      <c r="F12" s="62">
        <v>167506</v>
      </c>
      <c r="G12" s="62">
        <v>225974</v>
      </c>
      <c r="H12" s="62">
        <v>1208368</v>
      </c>
    </row>
    <row r="13" spans="1:8" outlineLevel="1" x14ac:dyDescent="0.45">
      <c r="A13" s="70" t="s">
        <v>20</v>
      </c>
      <c r="B13" s="63">
        <v>90814</v>
      </c>
      <c r="C13" s="62">
        <v>164182</v>
      </c>
      <c r="D13" s="62">
        <v>117823</v>
      </c>
      <c r="E13" s="62">
        <v>128555</v>
      </c>
      <c r="F13" s="62">
        <v>86949</v>
      </c>
      <c r="G13" s="62">
        <v>149965</v>
      </c>
      <c r="H13" s="62">
        <v>738288</v>
      </c>
    </row>
    <row r="14" spans="1:8" outlineLevel="1" x14ac:dyDescent="0.45">
      <c r="A14" s="70" t="s">
        <v>21</v>
      </c>
      <c r="B14" s="63">
        <v>63632</v>
      </c>
      <c r="C14" s="62">
        <v>165922</v>
      </c>
      <c r="D14" s="62">
        <v>115425</v>
      </c>
      <c r="E14" s="62">
        <v>151727</v>
      </c>
      <c r="F14" s="62">
        <v>160991</v>
      </c>
      <c r="G14" s="62">
        <v>150254</v>
      </c>
      <c r="H14" s="62">
        <v>807951</v>
      </c>
    </row>
    <row r="15" spans="1:8" outlineLevel="1" x14ac:dyDescent="0.45">
      <c r="A15" s="71" t="s">
        <v>22</v>
      </c>
      <c r="B15" s="67">
        <v>39982</v>
      </c>
      <c r="C15" s="66">
        <v>147528</v>
      </c>
      <c r="D15" s="66">
        <v>76374</v>
      </c>
      <c r="E15" s="66">
        <v>48565</v>
      </c>
      <c r="F15" s="66">
        <v>90292</v>
      </c>
      <c r="G15" s="66">
        <v>96392</v>
      </c>
      <c r="H15" s="66">
        <v>499133</v>
      </c>
    </row>
    <row r="16" spans="1:8" ht="20.25" customHeight="1" x14ac:dyDescent="0.45">
      <c r="A16" s="102" t="s">
        <v>23</v>
      </c>
      <c r="B16" s="8">
        <v>941833</v>
      </c>
      <c r="C16" s="9">
        <v>1531963</v>
      </c>
      <c r="D16" s="10">
        <v>1153248</v>
      </c>
      <c r="E16" s="10">
        <v>2030634</v>
      </c>
      <c r="F16" s="10">
        <v>1294722</v>
      </c>
      <c r="G16" s="11">
        <v>1545589</v>
      </c>
      <c r="H16" s="8">
        <v>8497989</v>
      </c>
    </row>
    <row r="17" spans="1:8" ht="14.25" customHeight="1" x14ac:dyDescent="0.45">
      <c r="A17" s="128" t="s">
        <v>31</v>
      </c>
      <c r="B17" s="129"/>
      <c r="C17" s="129"/>
      <c r="D17" s="129"/>
      <c r="E17" s="129"/>
      <c r="F17" s="129"/>
      <c r="G17" s="129"/>
      <c r="H17" s="130"/>
    </row>
    <row r="18" spans="1:8" x14ac:dyDescent="0.45">
      <c r="A18" s="1" t="s">
        <v>11</v>
      </c>
      <c r="B18" s="56">
        <f>B$16*Bezugszahlen!$C2*(1+B$3)</f>
        <v>70301.106071428556</v>
      </c>
      <c r="C18" s="57">
        <f>C$16*Bezugszahlen!$C2*(1+C$3)</f>
        <v>112161.57678571426</v>
      </c>
      <c r="D18" s="57">
        <f>D$16*Bezugszahlen!$C2*(1+D$3)</f>
        <v>87729.222857142857</v>
      </c>
      <c r="E18" s="57">
        <f>E$16*Bezugszahlen!$C2*(1+E$3)</f>
        <v>153748.00285714286</v>
      </c>
      <c r="F18" s="57">
        <f>F$16*Bezugszahlen!$C2*(1+F$3)</f>
        <v>97566.55071428571</v>
      </c>
      <c r="G18" s="58">
        <f>G$16*Bezugszahlen!$C2*(1+G$3)</f>
        <v>115919.17499999999</v>
      </c>
      <c r="H18" s="59">
        <f t="shared" ref="H18:H29" si="0">SUM(B18:G18)</f>
        <v>637425.63428571424</v>
      </c>
    </row>
    <row r="19" spans="1:8" x14ac:dyDescent="0.45">
      <c r="A19" s="46" t="s">
        <v>12</v>
      </c>
      <c r="B19" s="60">
        <f>B$16*Bezugszahlen!$C3*(1+B$3)</f>
        <v>87876.382589285713</v>
      </c>
      <c r="C19" s="61">
        <f>C$16*Bezugszahlen!$C3*(1+C$3)</f>
        <v>140201.97098214284</v>
      </c>
      <c r="D19" s="61">
        <f>D$16*Bezugszahlen!$C3*(1+D$3)</f>
        <v>109661.52857142857</v>
      </c>
      <c r="E19" s="61">
        <f>E$16*Bezugszahlen!$C3*(1+E$3)</f>
        <v>192185.00357142859</v>
      </c>
      <c r="F19" s="61">
        <f>F$16*Bezugszahlen!$C3*(1+F$3)</f>
        <v>121958.18839285715</v>
      </c>
      <c r="G19" s="62">
        <f>G$16*Bezugszahlen!$C3*(1+G$3)</f>
        <v>144898.96875000003</v>
      </c>
      <c r="H19" s="63">
        <f t="shared" si="0"/>
        <v>796782.04285714286</v>
      </c>
    </row>
    <row r="20" spans="1:8" x14ac:dyDescent="0.45">
      <c r="A20" s="46" t="s">
        <v>13</v>
      </c>
      <c r="B20" s="60">
        <f>B$16*Bezugszahlen!$C4*(1+B$3)</f>
        <v>77331.216678571422</v>
      </c>
      <c r="C20" s="61">
        <f>C$16*Bezugszahlen!$C4*(1+C$3)</f>
        <v>123377.73446428571</v>
      </c>
      <c r="D20" s="61">
        <f>D$16*Bezugszahlen!$C4*(1+D$3)</f>
        <v>96502.145142857131</v>
      </c>
      <c r="E20" s="61">
        <f>E$16*Bezugszahlen!$C4*(1+E$3)</f>
        <v>169122.80314285716</v>
      </c>
      <c r="F20" s="61">
        <f>F$16*Bezugszahlen!$C4*(1+F$3)</f>
        <v>107323.20578571428</v>
      </c>
      <c r="G20" s="62">
        <f>G$16*Bezugszahlen!$C4*(1+G$3)</f>
        <v>127511.09250000001</v>
      </c>
      <c r="H20" s="63">
        <f t="shared" si="0"/>
        <v>701168.19771428581</v>
      </c>
    </row>
    <row r="21" spans="1:8" x14ac:dyDescent="0.45">
      <c r="A21" s="46" t="s">
        <v>14</v>
      </c>
      <c r="B21" s="60">
        <f>B$16*Bezugszahlen!$C5*(1+B$3)</f>
        <v>77331.216678571422</v>
      </c>
      <c r="C21" s="61">
        <f>C$16*Bezugszahlen!$C5*(1+C$3)</f>
        <v>123377.73446428571</v>
      </c>
      <c r="D21" s="61">
        <f>D$16*Bezugszahlen!$C5*(1+D$3)</f>
        <v>96502.145142857131</v>
      </c>
      <c r="E21" s="61">
        <f>E$16*Bezugszahlen!$C5*(1+E$3)</f>
        <v>169122.80314285716</v>
      </c>
      <c r="F21" s="61">
        <f>F$16*Bezugszahlen!$C5*(1+F$3)</f>
        <v>107323.20578571428</v>
      </c>
      <c r="G21" s="62">
        <f>G$16*Bezugszahlen!$C5*(1+G$3)</f>
        <v>127511.09250000001</v>
      </c>
      <c r="H21" s="63">
        <f t="shared" si="0"/>
        <v>701168.19771428581</v>
      </c>
    </row>
    <row r="22" spans="1:8" x14ac:dyDescent="0.45">
      <c r="A22" s="46" t="s">
        <v>15</v>
      </c>
      <c r="B22" s="60">
        <f>B$16*Bezugszahlen!$C6*(1+B$3)</f>
        <v>87876.382589285713</v>
      </c>
      <c r="C22" s="61">
        <f>C$16*Bezugszahlen!$C6*(1+C$3)</f>
        <v>140201.97098214284</v>
      </c>
      <c r="D22" s="61">
        <f>D$16*Bezugszahlen!$C6*(1+D$3)</f>
        <v>109661.52857142857</v>
      </c>
      <c r="E22" s="61">
        <f>E$16*Bezugszahlen!$C6*(1+E$3)</f>
        <v>192185.00357142859</v>
      </c>
      <c r="F22" s="61">
        <f>F$16*Bezugszahlen!$C6*(1+F$3)</f>
        <v>121958.18839285715</v>
      </c>
      <c r="G22" s="62">
        <f>G$16*Bezugszahlen!$C6*(1+G$3)</f>
        <v>144898.96875000003</v>
      </c>
      <c r="H22" s="63">
        <f t="shared" si="0"/>
        <v>796782.04285714286</v>
      </c>
    </row>
    <row r="23" spans="1:8" x14ac:dyDescent="0.45">
      <c r="A23" s="46" t="s">
        <v>16</v>
      </c>
      <c r="B23" s="60">
        <f>B$16*Bezugszahlen!$C7*(1+B$3)</f>
        <v>84361.327285714287</v>
      </c>
      <c r="C23" s="61">
        <f>C$16*Bezugszahlen!$C7*(1+C$3)</f>
        <v>134593.89214285713</v>
      </c>
      <c r="D23" s="61">
        <f>D$16*Bezugszahlen!$C7*(1+D$3)</f>
        <v>105275.06742857142</v>
      </c>
      <c r="E23" s="61">
        <f>E$16*Bezugszahlen!$C7*(1+E$3)</f>
        <v>184497.60342857143</v>
      </c>
      <c r="F23" s="61">
        <f>F$16*Bezugszahlen!$C7*(1+F$3)</f>
        <v>117079.86085714285</v>
      </c>
      <c r="G23" s="62">
        <f>G$16*Bezugszahlen!$C7*(1+G$3)</f>
        <v>139103.01</v>
      </c>
      <c r="H23" s="63">
        <f t="shared" si="0"/>
        <v>764910.76114285714</v>
      </c>
    </row>
    <row r="24" spans="1:8" x14ac:dyDescent="0.45">
      <c r="A24" s="46" t="s">
        <v>17</v>
      </c>
      <c r="B24" s="60">
        <f>B$16*Bezugszahlen!$C8*(1+B$3)</f>
        <v>77331.216678571422</v>
      </c>
      <c r="C24" s="61">
        <f>C$16*Bezugszahlen!$C8*(1+C$3)</f>
        <v>123377.73446428571</v>
      </c>
      <c r="D24" s="61">
        <f>D$16*Bezugszahlen!$C8*(1+D$3)</f>
        <v>96502.145142857131</v>
      </c>
      <c r="E24" s="61">
        <f>E$16*Bezugszahlen!$C8*(1+E$3)</f>
        <v>169122.80314285716</v>
      </c>
      <c r="F24" s="61">
        <f>F$16*Bezugszahlen!$C8*(1+F$3)</f>
        <v>107323.20578571428</v>
      </c>
      <c r="G24" s="62">
        <f>G$16*Bezugszahlen!$C8*(1+G$3)</f>
        <v>127511.09250000001</v>
      </c>
      <c r="H24" s="63">
        <f t="shared" si="0"/>
        <v>701168.19771428581</v>
      </c>
    </row>
    <row r="25" spans="1:8" x14ac:dyDescent="0.45">
      <c r="A25" s="46" t="s">
        <v>18</v>
      </c>
      <c r="B25" s="60">
        <f>B$16*Bezugszahlen!$C9*(1+B$3)</f>
        <v>94906.493196428579</v>
      </c>
      <c r="C25" s="61">
        <f>C$16*Bezugszahlen!$C9*(1+C$3)</f>
        <v>151418.12866071428</v>
      </c>
      <c r="D25" s="61">
        <f>D$16*Bezugszahlen!$C9*(1+D$3)</f>
        <v>118434.45085714285</v>
      </c>
      <c r="E25" s="61">
        <f>E$16*Bezugszahlen!$C9*(1+E$3)</f>
        <v>207559.80385714286</v>
      </c>
      <c r="F25" s="61">
        <f>F$16*Bezugszahlen!$C9*(1+F$3)</f>
        <v>131714.84346428572</v>
      </c>
      <c r="G25" s="62">
        <f>G$16*Bezugszahlen!$C9*(1+G$3)</f>
        <v>156490.88625000001</v>
      </c>
      <c r="H25" s="63">
        <f t="shared" si="0"/>
        <v>860524.6062857142</v>
      </c>
    </row>
    <row r="26" spans="1:8" x14ac:dyDescent="0.45">
      <c r="A26" s="46" t="s">
        <v>19</v>
      </c>
      <c r="B26" s="60">
        <f>B$16*Bezugszahlen!$C10*(1+B$3)</f>
        <v>105451.65910714284</v>
      </c>
      <c r="C26" s="61">
        <f>C$16*Bezugszahlen!$C10*(1+C$3)</f>
        <v>168242.3651785714</v>
      </c>
      <c r="D26" s="61">
        <f>D$16*Bezugszahlen!$C10*(1+D$3)</f>
        <v>131593.83428571429</v>
      </c>
      <c r="E26" s="61">
        <f>E$16*Bezugszahlen!$C10*(1+E$3)</f>
        <v>230622.00428571427</v>
      </c>
      <c r="F26" s="61">
        <f>F$16*Bezugszahlen!$C10*(1+F$3)</f>
        <v>146349.82607142857</v>
      </c>
      <c r="G26" s="62">
        <f>G$16*Bezugszahlen!$C10*(1+G$3)</f>
        <v>173878.76250000001</v>
      </c>
      <c r="H26" s="63">
        <f t="shared" si="0"/>
        <v>956138.45142857148</v>
      </c>
    </row>
    <row r="27" spans="1:8" x14ac:dyDescent="0.45">
      <c r="A27" s="46" t="s">
        <v>20</v>
      </c>
      <c r="B27" s="60">
        <f>B$16*Bezugszahlen!$C11*(1+B$3)</f>
        <v>77331.216678571422</v>
      </c>
      <c r="C27" s="61">
        <f>C$16*Bezugszahlen!$C11*(1+C$3)</f>
        <v>123377.73446428571</v>
      </c>
      <c r="D27" s="61">
        <f>D$16*Bezugszahlen!$C11*(1+D$3)</f>
        <v>96502.145142857131</v>
      </c>
      <c r="E27" s="61">
        <f>E$16*Bezugszahlen!$C11*(1+E$3)</f>
        <v>169122.80314285716</v>
      </c>
      <c r="F27" s="61">
        <f>F$16*Bezugszahlen!$C11*(1+F$3)</f>
        <v>107323.20578571428</v>
      </c>
      <c r="G27" s="62">
        <f>G$16*Bezugszahlen!$C11*(1+G$3)</f>
        <v>127511.09250000001</v>
      </c>
      <c r="H27" s="63">
        <f t="shared" si="0"/>
        <v>701168.19771428581</v>
      </c>
    </row>
    <row r="28" spans="1:8" x14ac:dyDescent="0.45">
      <c r="A28" s="46" t="s">
        <v>21</v>
      </c>
      <c r="B28" s="60">
        <f>B$16*Bezugszahlen!$C12*(1+B$3)</f>
        <v>77331.216678571422</v>
      </c>
      <c r="C28" s="61">
        <f>C$16*Bezugszahlen!$C12*(1+C$3)</f>
        <v>123377.73446428571</v>
      </c>
      <c r="D28" s="61">
        <f>D$16*Bezugszahlen!$C12*(1+D$3)</f>
        <v>96502.145142857131</v>
      </c>
      <c r="E28" s="61">
        <f>E$16*Bezugszahlen!$C12*(1+E$3)</f>
        <v>169122.80314285716</v>
      </c>
      <c r="F28" s="61">
        <f>F$16*Bezugszahlen!$C12*(1+F$3)</f>
        <v>107323.20578571428</v>
      </c>
      <c r="G28" s="62">
        <f>G$16*Bezugszahlen!$C12*(1+G$3)</f>
        <v>127511.09250000001</v>
      </c>
      <c r="H28" s="63">
        <f t="shared" si="0"/>
        <v>701168.19771428581</v>
      </c>
    </row>
    <row r="29" spans="1:8" x14ac:dyDescent="0.45">
      <c r="A29" s="47" t="s">
        <v>22</v>
      </c>
      <c r="B29" s="64">
        <f>B$16*Bezugszahlen!$C13*(1+B$3)</f>
        <v>66786.05076785713</v>
      </c>
      <c r="C29" s="65">
        <f>C$16*Bezugszahlen!$C13*(1+C$3)</f>
        <v>106553.49794642856</v>
      </c>
      <c r="D29" s="65">
        <f>D$16*Bezugszahlen!$C13*(1+D$3)</f>
        <v>83342.761714285705</v>
      </c>
      <c r="E29" s="65">
        <f>E$16*Bezugszahlen!$C13*(1+E$3)</f>
        <v>146060.60271428572</v>
      </c>
      <c r="F29" s="65">
        <f>F$16*Bezugszahlen!$C13*(1+F$3)</f>
        <v>92688.22317857141</v>
      </c>
      <c r="G29" s="66">
        <f>G$16*Bezugszahlen!$C13*(1+G$3)</f>
        <v>110123.21625</v>
      </c>
      <c r="H29" s="67">
        <f t="shared" si="0"/>
        <v>605554.35257142852</v>
      </c>
    </row>
    <row r="30" spans="1:8" ht="14.25" customHeight="1" x14ac:dyDescent="0.45">
      <c r="A30" s="45" t="s">
        <v>30</v>
      </c>
      <c r="B30" s="68">
        <f t="shared" ref="B30:H30" si="1">SUM(B18:B29)</f>
        <v>984215.48499999987</v>
      </c>
      <c r="C30" s="68">
        <f t="shared" si="1"/>
        <v>1570262.0749999997</v>
      </c>
      <c r="D30" s="68">
        <f t="shared" si="1"/>
        <v>1228209.1199999999</v>
      </c>
      <c r="E30" s="68">
        <f t="shared" si="1"/>
        <v>2152472.0400000005</v>
      </c>
      <c r="F30" s="68">
        <f t="shared" si="1"/>
        <v>1365931.71</v>
      </c>
      <c r="G30" s="68">
        <f t="shared" si="1"/>
        <v>1622868.4500000002</v>
      </c>
      <c r="H30" s="55">
        <f t="shared" si="1"/>
        <v>8923958.8800000008</v>
      </c>
    </row>
  </sheetData>
  <mergeCells count="4">
    <mergeCell ref="A1:C1"/>
    <mergeCell ref="D1:E1"/>
    <mergeCell ref="A17:H17"/>
    <mergeCell ref="F1:H1"/>
  </mergeCells>
  <pageMargins left="0.7" right="0.7" top="0.78740157499999996" bottom="0.78740157499999996" header="0.3" footer="0.3"/>
  <pageSetup paperSize="9" orientation="portrait" r:id="rId1"/>
  <ignoredErrors>
    <ignoredError sqref="B2:G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6C222-CA69-4EED-9E35-98C7D8B4DF4C}">
  <sheetPr>
    <tabColor rgb="FFC00000"/>
  </sheetPr>
  <dimension ref="A1:H30"/>
  <sheetViews>
    <sheetView showGridLines="0" workbookViewId="0">
      <selection activeCell="J10" sqref="J10"/>
    </sheetView>
  </sheetViews>
  <sheetFormatPr defaultColWidth="10.6640625" defaultRowHeight="14.25" outlineLevelRow="1" x14ac:dyDescent="0.45"/>
  <cols>
    <col min="1" max="1" width="11.86328125" customWidth="1"/>
  </cols>
  <sheetData>
    <row r="1" spans="1:8" ht="30" customHeight="1" x14ac:dyDescent="0.45">
      <c r="A1" s="124" t="s">
        <v>8</v>
      </c>
      <c r="B1" s="125"/>
      <c r="C1" s="125"/>
      <c r="D1" s="126" t="s">
        <v>62</v>
      </c>
      <c r="E1" s="127"/>
      <c r="F1" s="131" t="s">
        <v>71</v>
      </c>
      <c r="G1" s="132"/>
      <c r="H1" s="133"/>
    </row>
    <row r="2" spans="1:8" x14ac:dyDescent="0.45">
      <c r="A2" s="2" t="s">
        <v>24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9</v>
      </c>
    </row>
    <row r="3" spans="1:8" ht="28.5" x14ac:dyDescent="0.45">
      <c r="A3" s="5" t="s">
        <v>10</v>
      </c>
      <c r="B3" s="6">
        <v>4.4999999999999998E-2</v>
      </c>
      <c r="C3" s="6">
        <v>2.5000000000000001E-2</v>
      </c>
      <c r="D3" s="6">
        <v>6.5000000000000002E-2</v>
      </c>
      <c r="E3" s="6">
        <v>0.06</v>
      </c>
      <c r="F3" s="6">
        <v>5.5E-2</v>
      </c>
      <c r="G3" s="6">
        <v>0.05</v>
      </c>
      <c r="H3" s="6">
        <f>(H30-H16)/H16</f>
        <v>5.0477817152992537E-2</v>
      </c>
    </row>
    <row r="4" spans="1:8" hidden="1" outlineLevel="1" x14ac:dyDescent="0.45">
      <c r="A4" s="69" t="s">
        <v>11</v>
      </c>
      <c r="B4" s="59">
        <v>103863</v>
      </c>
      <c r="C4" s="58">
        <v>144088</v>
      </c>
      <c r="D4" s="58">
        <v>136592</v>
      </c>
      <c r="E4" s="58">
        <v>179680</v>
      </c>
      <c r="F4" s="58">
        <v>127295</v>
      </c>
      <c r="G4" s="58">
        <v>142651</v>
      </c>
      <c r="H4" s="58">
        <v>834169</v>
      </c>
    </row>
    <row r="5" spans="1:8" hidden="1" outlineLevel="1" x14ac:dyDescent="0.45">
      <c r="A5" s="70" t="s">
        <v>12</v>
      </c>
      <c r="B5" s="63">
        <v>75121</v>
      </c>
      <c r="C5" s="62">
        <v>62390</v>
      </c>
      <c r="D5" s="62">
        <v>103010</v>
      </c>
      <c r="E5" s="62">
        <v>276251</v>
      </c>
      <c r="F5" s="62">
        <v>166687</v>
      </c>
      <c r="G5" s="62">
        <v>189798</v>
      </c>
      <c r="H5" s="62">
        <v>873257</v>
      </c>
    </row>
    <row r="6" spans="1:8" hidden="1" outlineLevel="1" x14ac:dyDescent="0.45">
      <c r="A6" s="70" t="s">
        <v>13</v>
      </c>
      <c r="B6" s="63">
        <v>197920</v>
      </c>
      <c r="C6" s="62">
        <v>180325</v>
      </c>
      <c r="D6" s="62">
        <v>114709</v>
      </c>
      <c r="E6" s="62">
        <v>221464</v>
      </c>
      <c r="F6" s="62">
        <v>124037</v>
      </c>
      <c r="G6" s="62">
        <v>72609</v>
      </c>
      <c r="H6" s="62">
        <v>911064</v>
      </c>
    </row>
    <row r="7" spans="1:8" hidden="1" outlineLevel="1" x14ac:dyDescent="0.45">
      <c r="A7" s="70" t="s">
        <v>14</v>
      </c>
      <c r="B7" s="63">
        <v>73717</v>
      </c>
      <c r="C7" s="62">
        <v>198548</v>
      </c>
      <c r="D7" s="62">
        <v>72555</v>
      </c>
      <c r="E7" s="62">
        <v>169821</v>
      </c>
      <c r="F7" s="62">
        <v>163604</v>
      </c>
      <c r="G7" s="62">
        <v>149029</v>
      </c>
      <c r="H7" s="62">
        <v>827274</v>
      </c>
    </row>
    <row r="8" spans="1:8" hidden="1" outlineLevel="1" x14ac:dyDescent="0.45">
      <c r="A8" s="70" t="s">
        <v>15</v>
      </c>
      <c r="B8" s="63">
        <v>22316</v>
      </c>
      <c r="C8" s="62">
        <v>109292</v>
      </c>
      <c r="D8" s="62">
        <v>162539</v>
      </c>
      <c r="E8" s="62">
        <v>137163</v>
      </c>
      <c r="F8" s="62">
        <v>135531</v>
      </c>
      <c r="G8" s="62">
        <v>238331</v>
      </c>
      <c r="H8" s="62">
        <v>805172</v>
      </c>
    </row>
    <row r="9" spans="1:8" hidden="1" outlineLevel="1" x14ac:dyDescent="0.45">
      <c r="A9" s="70" t="s">
        <v>16</v>
      </c>
      <c r="B9" s="63">
        <v>75629</v>
      </c>
      <c r="C9" s="62">
        <v>197107</v>
      </c>
      <c r="D9" s="62">
        <v>139777</v>
      </c>
      <c r="E9" s="62">
        <v>405855</v>
      </c>
      <c r="F9" s="62">
        <v>106726</v>
      </c>
      <c r="G9" s="62">
        <v>141836</v>
      </c>
      <c r="H9" s="62">
        <v>1066930</v>
      </c>
    </row>
    <row r="10" spans="1:8" hidden="1" outlineLevel="1" x14ac:dyDescent="0.45">
      <c r="A10" s="70" t="s">
        <v>17</v>
      </c>
      <c r="B10" s="63">
        <v>162629</v>
      </c>
      <c r="C10" s="62">
        <v>195872</v>
      </c>
      <c r="D10" s="62">
        <v>251978</v>
      </c>
      <c r="E10" s="62">
        <v>241423</v>
      </c>
      <c r="F10" s="62">
        <v>124812</v>
      </c>
      <c r="G10" s="62">
        <v>219616</v>
      </c>
      <c r="H10" s="62">
        <v>1196330</v>
      </c>
    </row>
    <row r="11" spans="1:8" hidden="1" outlineLevel="1" x14ac:dyDescent="0.45">
      <c r="A11" s="70" t="s">
        <v>18</v>
      </c>
      <c r="B11" s="63">
        <v>117000</v>
      </c>
      <c r="C11" s="62">
        <v>48627</v>
      </c>
      <c r="D11" s="62">
        <v>123742</v>
      </c>
      <c r="E11" s="62">
        <v>527572</v>
      </c>
      <c r="F11" s="62">
        <v>51932</v>
      </c>
      <c r="G11" s="62">
        <v>235394</v>
      </c>
      <c r="H11" s="62">
        <v>1104267</v>
      </c>
    </row>
    <row r="12" spans="1:8" hidden="1" outlineLevel="1" x14ac:dyDescent="0.45">
      <c r="A12" s="70" t="s">
        <v>19</v>
      </c>
      <c r="B12" s="63">
        <v>227874</v>
      </c>
      <c r="C12" s="62">
        <v>294125</v>
      </c>
      <c r="D12" s="62">
        <v>116066</v>
      </c>
      <c r="E12" s="62">
        <v>303323</v>
      </c>
      <c r="F12" s="62">
        <v>201853</v>
      </c>
      <c r="G12" s="62">
        <v>139081</v>
      </c>
      <c r="H12" s="62">
        <v>1282322</v>
      </c>
    </row>
    <row r="13" spans="1:8" hidden="1" outlineLevel="1" x14ac:dyDescent="0.45">
      <c r="A13" s="70" t="s">
        <v>20</v>
      </c>
      <c r="B13" s="63">
        <v>155485</v>
      </c>
      <c r="C13" s="62">
        <v>143697</v>
      </c>
      <c r="D13" s="62">
        <v>73294</v>
      </c>
      <c r="E13" s="62">
        <v>207527</v>
      </c>
      <c r="F13" s="62">
        <v>223858</v>
      </c>
      <c r="G13" s="62">
        <v>140183</v>
      </c>
      <c r="H13" s="62">
        <v>944044</v>
      </c>
    </row>
    <row r="14" spans="1:8" hidden="1" outlineLevel="1" x14ac:dyDescent="0.45">
      <c r="A14" s="70" t="s">
        <v>21</v>
      </c>
      <c r="B14" s="63">
        <v>103949</v>
      </c>
      <c r="C14" s="62">
        <v>197532</v>
      </c>
      <c r="D14" s="62">
        <v>51551</v>
      </c>
      <c r="E14" s="62">
        <v>234313</v>
      </c>
      <c r="F14" s="62">
        <v>136677</v>
      </c>
      <c r="G14" s="62">
        <v>75018</v>
      </c>
      <c r="H14" s="62">
        <v>799040</v>
      </c>
    </row>
    <row r="15" spans="1:8" hidden="1" outlineLevel="1" x14ac:dyDescent="0.45">
      <c r="A15" s="71" t="s">
        <v>22</v>
      </c>
      <c r="B15" s="67">
        <v>40661</v>
      </c>
      <c r="C15" s="66">
        <v>86456</v>
      </c>
      <c r="D15" s="66">
        <v>44332</v>
      </c>
      <c r="E15" s="66">
        <v>39295</v>
      </c>
      <c r="F15" s="66">
        <v>77039</v>
      </c>
      <c r="G15" s="66">
        <v>70475</v>
      </c>
      <c r="H15" s="66">
        <v>358258</v>
      </c>
    </row>
    <row r="16" spans="1:8" ht="20.25" customHeight="1" collapsed="1" x14ac:dyDescent="0.45">
      <c r="A16" s="102" t="s">
        <v>23</v>
      </c>
      <c r="B16" s="8">
        <v>1356164</v>
      </c>
      <c r="C16" s="9">
        <v>1858059</v>
      </c>
      <c r="D16" s="10">
        <v>1390145</v>
      </c>
      <c r="E16" s="10">
        <v>2943687</v>
      </c>
      <c r="F16" s="10">
        <v>1640051</v>
      </c>
      <c r="G16" s="11">
        <v>1814021</v>
      </c>
      <c r="H16" s="8">
        <v>11002127</v>
      </c>
    </row>
    <row r="17" spans="1:8" x14ac:dyDescent="0.45">
      <c r="A17" s="128" t="s">
        <v>31</v>
      </c>
      <c r="B17" s="129"/>
      <c r="C17" s="129"/>
      <c r="D17" s="129"/>
      <c r="E17" s="129"/>
      <c r="F17" s="129"/>
      <c r="G17" s="129"/>
      <c r="H17" s="130"/>
    </row>
    <row r="18" spans="1:8" x14ac:dyDescent="0.45">
      <c r="A18" s="1" t="s">
        <v>11</v>
      </c>
      <c r="B18" s="56">
        <f>B$16*Bezugszahlen!$C2*(1+B$3)</f>
        <v>101227.95571428569</v>
      </c>
      <c r="C18" s="57">
        <f>C$16*Bezugszahlen!$C2*(1+C$3)</f>
        <v>136036.46249999999</v>
      </c>
      <c r="D18" s="57">
        <f>D$16*Bezugszahlen!$C2*(1+D$3)</f>
        <v>105750.31607142856</v>
      </c>
      <c r="E18" s="57">
        <f>E$16*Bezugszahlen!$C2*(1+E$3)</f>
        <v>222879.15857142856</v>
      </c>
      <c r="F18" s="57">
        <f>F$16*Bezugszahlen!$C2*(1+F$3)</f>
        <v>123589.5575</v>
      </c>
      <c r="G18" s="58">
        <f>G$16*Bezugszahlen!$C2*(1+G$3)</f>
        <v>136051.57500000001</v>
      </c>
      <c r="H18" s="59">
        <f t="shared" ref="H18:H29" si="0">SUM(B18:G18)</f>
        <v>825535.02535714279</v>
      </c>
    </row>
    <row r="19" spans="1:8" x14ac:dyDescent="0.45">
      <c r="A19" s="46" t="s">
        <v>12</v>
      </c>
      <c r="B19" s="60">
        <f>B$16*Bezugszahlen!$C3*(1+B$3)</f>
        <v>126534.94464285714</v>
      </c>
      <c r="C19" s="61">
        <f>C$16*Bezugszahlen!$C3*(1+C$3)</f>
        <v>170045.57812499997</v>
      </c>
      <c r="D19" s="61">
        <f>D$16*Bezugszahlen!$C3*(1+D$3)</f>
        <v>132187.89508928571</v>
      </c>
      <c r="E19" s="61">
        <f>E$16*Bezugszahlen!$C3*(1+E$3)</f>
        <v>278598.94821428572</v>
      </c>
      <c r="F19" s="61">
        <f>F$16*Bezugszahlen!$C3*(1+F$3)</f>
        <v>154486.94687499999</v>
      </c>
      <c r="G19" s="62">
        <f>G$16*Bezugszahlen!$C3*(1+G$3)</f>
        <v>170064.46875</v>
      </c>
      <c r="H19" s="63">
        <f t="shared" si="0"/>
        <v>1031918.7816964287</v>
      </c>
    </row>
    <row r="20" spans="1:8" x14ac:dyDescent="0.45">
      <c r="A20" s="46" t="s">
        <v>13</v>
      </c>
      <c r="B20" s="60">
        <f>B$16*Bezugszahlen!$C4*(1+B$3)</f>
        <v>111350.75128571429</v>
      </c>
      <c r="C20" s="61">
        <f>C$16*Bezugszahlen!$C4*(1+C$3)</f>
        <v>149640.10874999998</v>
      </c>
      <c r="D20" s="61">
        <f>D$16*Bezugszahlen!$C4*(1+D$3)</f>
        <v>116325.34767857142</v>
      </c>
      <c r="E20" s="61">
        <f>E$16*Bezugszahlen!$C4*(1+E$3)</f>
        <v>245167.07442857145</v>
      </c>
      <c r="F20" s="61">
        <f>F$16*Bezugszahlen!$C4*(1+F$3)</f>
        <v>135948.51324999999</v>
      </c>
      <c r="G20" s="62">
        <f>G$16*Bezugszahlen!$C4*(1+G$3)</f>
        <v>149656.73249999998</v>
      </c>
      <c r="H20" s="63">
        <f t="shared" si="0"/>
        <v>908088.52789285709</v>
      </c>
    </row>
    <row r="21" spans="1:8" x14ac:dyDescent="0.45">
      <c r="A21" s="46" t="s">
        <v>14</v>
      </c>
      <c r="B21" s="60">
        <f>B$16*Bezugszahlen!$C5*(1+B$3)</f>
        <v>111350.75128571429</v>
      </c>
      <c r="C21" s="61">
        <f>C$16*Bezugszahlen!$C5*(1+C$3)</f>
        <v>149640.10874999998</v>
      </c>
      <c r="D21" s="61">
        <f>D$16*Bezugszahlen!$C5*(1+D$3)</f>
        <v>116325.34767857142</v>
      </c>
      <c r="E21" s="61">
        <f>E$16*Bezugszahlen!$C5*(1+E$3)</f>
        <v>245167.07442857145</v>
      </c>
      <c r="F21" s="61">
        <f>F$16*Bezugszahlen!$C5*(1+F$3)</f>
        <v>135948.51324999999</v>
      </c>
      <c r="G21" s="62">
        <f>G$16*Bezugszahlen!$C5*(1+G$3)</f>
        <v>149656.73249999998</v>
      </c>
      <c r="H21" s="63">
        <f t="shared" si="0"/>
        <v>908088.52789285709</v>
      </c>
    </row>
    <row r="22" spans="1:8" x14ac:dyDescent="0.45">
      <c r="A22" s="46" t="s">
        <v>15</v>
      </c>
      <c r="B22" s="60">
        <f>B$16*Bezugszahlen!$C6*(1+B$3)</f>
        <v>126534.94464285714</v>
      </c>
      <c r="C22" s="61">
        <f>C$16*Bezugszahlen!$C6*(1+C$3)</f>
        <v>170045.57812499997</v>
      </c>
      <c r="D22" s="61">
        <f>D$16*Bezugszahlen!$C6*(1+D$3)</f>
        <v>132187.89508928571</v>
      </c>
      <c r="E22" s="61">
        <f>E$16*Bezugszahlen!$C6*(1+E$3)</f>
        <v>278598.94821428572</v>
      </c>
      <c r="F22" s="61">
        <f>F$16*Bezugszahlen!$C6*(1+F$3)</f>
        <v>154486.94687499999</v>
      </c>
      <c r="G22" s="62">
        <f>G$16*Bezugszahlen!$C6*(1+G$3)</f>
        <v>170064.46875</v>
      </c>
      <c r="H22" s="63">
        <f t="shared" si="0"/>
        <v>1031918.7816964287</v>
      </c>
    </row>
    <row r="23" spans="1:8" x14ac:dyDescent="0.45">
      <c r="A23" s="46" t="s">
        <v>16</v>
      </c>
      <c r="B23" s="60">
        <f>B$16*Bezugszahlen!$C7*(1+B$3)</f>
        <v>121473.54685714285</v>
      </c>
      <c r="C23" s="61">
        <f>C$16*Bezugszahlen!$C7*(1+C$3)</f>
        <v>163243.755</v>
      </c>
      <c r="D23" s="61">
        <f>D$16*Bezugszahlen!$C7*(1+D$3)</f>
        <v>126900.37928571427</v>
      </c>
      <c r="E23" s="61">
        <f>E$16*Bezugszahlen!$C7*(1+E$3)</f>
        <v>267454.99028571433</v>
      </c>
      <c r="F23" s="61">
        <f>F$16*Bezugszahlen!$C7*(1+F$3)</f>
        <v>148307.46899999998</v>
      </c>
      <c r="G23" s="62">
        <f>G$16*Bezugszahlen!$C7*(1+G$3)</f>
        <v>163261.88999999998</v>
      </c>
      <c r="H23" s="63">
        <f t="shared" si="0"/>
        <v>990642.03042857151</v>
      </c>
    </row>
    <row r="24" spans="1:8" x14ac:dyDescent="0.45">
      <c r="A24" s="46" t="s">
        <v>17</v>
      </c>
      <c r="B24" s="60">
        <f>B$16*Bezugszahlen!$C8*(1+B$3)</f>
        <v>111350.75128571429</v>
      </c>
      <c r="C24" s="61">
        <f>C$16*Bezugszahlen!$C8*(1+C$3)</f>
        <v>149640.10874999998</v>
      </c>
      <c r="D24" s="61">
        <f>D$16*Bezugszahlen!$C8*(1+D$3)</f>
        <v>116325.34767857142</v>
      </c>
      <c r="E24" s="61">
        <f>E$16*Bezugszahlen!$C8*(1+E$3)</f>
        <v>245167.07442857145</v>
      </c>
      <c r="F24" s="61">
        <f>F$16*Bezugszahlen!$C8*(1+F$3)</f>
        <v>135948.51324999999</v>
      </c>
      <c r="G24" s="62">
        <f>G$16*Bezugszahlen!$C8*(1+G$3)</f>
        <v>149656.73249999998</v>
      </c>
      <c r="H24" s="63">
        <f t="shared" si="0"/>
        <v>908088.52789285709</v>
      </c>
    </row>
    <row r="25" spans="1:8" x14ac:dyDescent="0.45">
      <c r="A25" s="46" t="s">
        <v>18</v>
      </c>
      <c r="B25" s="60">
        <f>B$16*Bezugszahlen!$C9*(1+B$3)</f>
        <v>136657.7402142857</v>
      </c>
      <c r="C25" s="61">
        <f>C$16*Bezugszahlen!$C9*(1+C$3)</f>
        <v>183649.22437499999</v>
      </c>
      <c r="D25" s="61">
        <f>D$16*Bezugszahlen!$C9*(1+D$3)</f>
        <v>142762.92669642856</v>
      </c>
      <c r="E25" s="61">
        <f>E$16*Bezugszahlen!$C9*(1+E$3)</f>
        <v>300886.8640714286</v>
      </c>
      <c r="F25" s="61">
        <f>F$16*Bezugszahlen!$C9*(1+F$3)</f>
        <v>166845.90262499999</v>
      </c>
      <c r="G25" s="62">
        <f>G$16*Bezugszahlen!$C9*(1+G$3)</f>
        <v>183669.62625</v>
      </c>
      <c r="H25" s="63">
        <f t="shared" si="0"/>
        <v>1114472.2842321428</v>
      </c>
    </row>
    <row r="26" spans="1:8" x14ac:dyDescent="0.45">
      <c r="A26" s="46" t="s">
        <v>19</v>
      </c>
      <c r="B26" s="60">
        <f>B$16*Bezugszahlen!$C10*(1+B$3)</f>
        <v>151841.93357142856</v>
      </c>
      <c r="C26" s="61">
        <f>C$16*Bezugszahlen!$C10*(1+C$3)</f>
        <v>204054.69374999998</v>
      </c>
      <c r="D26" s="61">
        <f>D$16*Bezugszahlen!$C10*(1+D$3)</f>
        <v>158625.47410714283</v>
      </c>
      <c r="E26" s="61">
        <f>E$16*Bezugszahlen!$C10*(1+E$3)</f>
        <v>334318.73785714281</v>
      </c>
      <c r="F26" s="61">
        <f>F$16*Bezugszahlen!$C10*(1+F$3)</f>
        <v>185384.33624999999</v>
      </c>
      <c r="G26" s="62">
        <f>G$16*Bezugszahlen!$C10*(1+G$3)</f>
        <v>204077.36249999999</v>
      </c>
      <c r="H26" s="63">
        <f t="shared" si="0"/>
        <v>1238302.5380357141</v>
      </c>
    </row>
    <row r="27" spans="1:8" x14ac:dyDescent="0.45">
      <c r="A27" s="46" t="s">
        <v>20</v>
      </c>
      <c r="B27" s="60">
        <f>B$16*Bezugszahlen!$C11*(1+B$3)</f>
        <v>111350.75128571429</v>
      </c>
      <c r="C27" s="61">
        <f>C$16*Bezugszahlen!$C11*(1+C$3)</f>
        <v>149640.10874999998</v>
      </c>
      <c r="D27" s="61">
        <f>D$16*Bezugszahlen!$C11*(1+D$3)</f>
        <v>116325.34767857142</v>
      </c>
      <c r="E27" s="61">
        <f>E$16*Bezugszahlen!$C11*(1+E$3)</f>
        <v>245167.07442857145</v>
      </c>
      <c r="F27" s="61">
        <f>F$16*Bezugszahlen!$C11*(1+F$3)</f>
        <v>135948.51324999999</v>
      </c>
      <c r="G27" s="62">
        <f>G$16*Bezugszahlen!$C11*(1+G$3)</f>
        <v>149656.73249999998</v>
      </c>
      <c r="H27" s="63">
        <f t="shared" si="0"/>
        <v>908088.52789285709</v>
      </c>
    </row>
    <row r="28" spans="1:8" x14ac:dyDescent="0.45">
      <c r="A28" s="46" t="s">
        <v>21</v>
      </c>
      <c r="B28" s="60">
        <f>B$16*Bezugszahlen!$C12*(1+B$3)</f>
        <v>111350.75128571429</v>
      </c>
      <c r="C28" s="61">
        <f>C$16*Bezugszahlen!$C12*(1+C$3)</f>
        <v>149640.10874999998</v>
      </c>
      <c r="D28" s="61">
        <f>D$16*Bezugszahlen!$C12*(1+D$3)</f>
        <v>116325.34767857142</v>
      </c>
      <c r="E28" s="61">
        <f>E$16*Bezugszahlen!$C12*(1+E$3)</f>
        <v>245167.07442857145</v>
      </c>
      <c r="F28" s="61">
        <f>F$16*Bezugszahlen!$C12*(1+F$3)</f>
        <v>135948.51324999999</v>
      </c>
      <c r="G28" s="62">
        <f>G$16*Bezugszahlen!$C12*(1+G$3)</f>
        <v>149656.73249999998</v>
      </c>
      <c r="H28" s="63">
        <f t="shared" si="0"/>
        <v>908088.52789285709</v>
      </c>
    </row>
    <row r="29" spans="1:8" ht="14.25" customHeight="1" x14ac:dyDescent="0.45">
      <c r="A29" s="47" t="s">
        <v>22</v>
      </c>
      <c r="B29" s="64">
        <f>B$16*Bezugszahlen!$C13*(1+B$3)</f>
        <v>96166.557928571405</v>
      </c>
      <c r="C29" s="65">
        <f>C$16*Bezugszahlen!$C13*(1+C$3)</f>
        <v>129234.63937499998</v>
      </c>
      <c r="D29" s="65">
        <f>D$16*Bezugszahlen!$C13*(1+D$3)</f>
        <v>100462.80026785714</v>
      </c>
      <c r="E29" s="65">
        <f>E$16*Bezugszahlen!$C13*(1+E$3)</f>
        <v>211735.20064285715</v>
      </c>
      <c r="F29" s="65">
        <f>F$16*Bezugszahlen!$C13*(1+F$3)</f>
        <v>117410.07962499998</v>
      </c>
      <c r="G29" s="66">
        <f>G$16*Bezugszahlen!$C13*(1+G$3)</f>
        <v>129248.99625</v>
      </c>
      <c r="H29" s="67">
        <f t="shared" si="0"/>
        <v>784258.27408928564</v>
      </c>
    </row>
    <row r="30" spans="1:8" x14ac:dyDescent="0.45">
      <c r="A30" s="45" t="s">
        <v>30</v>
      </c>
      <c r="B30" s="68">
        <f t="shared" ref="B30:H30" si="1">SUM(B18:B29)</f>
        <v>1417191.3800000001</v>
      </c>
      <c r="C30" s="68">
        <f t="shared" si="1"/>
        <v>1904510.4749999999</v>
      </c>
      <c r="D30" s="68">
        <f t="shared" si="1"/>
        <v>1480504.4249999998</v>
      </c>
      <c r="E30" s="68">
        <f t="shared" si="1"/>
        <v>3120308.22</v>
      </c>
      <c r="F30" s="68">
        <f t="shared" si="1"/>
        <v>1730253.8049999999</v>
      </c>
      <c r="G30" s="68">
        <f t="shared" si="1"/>
        <v>1904722.05</v>
      </c>
      <c r="H30" s="55">
        <f t="shared" si="1"/>
        <v>11557490.355000002</v>
      </c>
    </row>
  </sheetData>
  <mergeCells count="4">
    <mergeCell ref="A1:C1"/>
    <mergeCell ref="D1:E1"/>
    <mergeCell ref="F1:H1"/>
    <mergeCell ref="A17:H17"/>
  </mergeCells>
  <pageMargins left="0.7" right="0.7" top="0.78740157499999996" bottom="0.78740157499999996" header="0.3" footer="0.3"/>
  <pageSetup paperSize="9" orientation="portrait" r:id="rId1"/>
  <ignoredErrors>
    <ignoredError sqref="B2:G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1CAA6-0B67-414E-AAE7-17A6179B7F15}">
  <sheetPr>
    <tabColor rgb="FFC00000"/>
  </sheetPr>
  <dimension ref="A1:H30"/>
  <sheetViews>
    <sheetView showGridLines="0" workbookViewId="0">
      <selection activeCell="J10" sqref="J10"/>
    </sheetView>
  </sheetViews>
  <sheetFormatPr defaultColWidth="10.6640625" defaultRowHeight="14.25" outlineLevelRow="1" x14ac:dyDescent="0.45"/>
  <cols>
    <col min="1" max="1" width="11.86328125" customWidth="1"/>
  </cols>
  <sheetData>
    <row r="1" spans="1:8" ht="30" customHeight="1" x14ac:dyDescent="0.45">
      <c r="A1" s="124" t="s">
        <v>8</v>
      </c>
      <c r="B1" s="125"/>
      <c r="C1" s="125"/>
      <c r="D1" s="126" t="s">
        <v>62</v>
      </c>
      <c r="E1" s="127"/>
      <c r="F1" s="131" t="s">
        <v>70</v>
      </c>
      <c r="G1" s="132"/>
      <c r="H1" s="133"/>
    </row>
    <row r="2" spans="1:8" x14ac:dyDescent="0.45">
      <c r="A2" s="2" t="s">
        <v>24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9</v>
      </c>
    </row>
    <row r="3" spans="1:8" ht="28.5" x14ac:dyDescent="0.45">
      <c r="A3" s="5" t="s">
        <v>10</v>
      </c>
      <c r="B3" s="6">
        <v>4.4999999999999998E-2</v>
      </c>
      <c r="C3" s="6">
        <v>3.5000000000000003E-2</v>
      </c>
      <c r="D3" s="6">
        <v>7.4999999999999997E-2</v>
      </c>
      <c r="E3" s="6">
        <v>6.5000000000000002E-2</v>
      </c>
      <c r="F3" s="6">
        <v>5.5E-2</v>
      </c>
      <c r="G3" s="6">
        <v>0.09</v>
      </c>
      <c r="H3" s="6">
        <f>(H30-H16)/H16</f>
        <v>5.9923618956743786E-2</v>
      </c>
    </row>
    <row r="4" spans="1:8" hidden="1" outlineLevel="1" x14ac:dyDescent="0.45">
      <c r="A4" s="69" t="s">
        <v>11</v>
      </c>
      <c r="B4" s="59">
        <v>92335</v>
      </c>
      <c r="C4" s="58">
        <v>133271</v>
      </c>
      <c r="D4" s="58">
        <v>88652</v>
      </c>
      <c r="E4" s="58">
        <v>132408</v>
      </c>
      <c r="F4" s="58">
        <v>187289</v>
      </c>
      <c r="G4" s="58">
        <v>137928</v>
      </c>
      <c r="H4" s="58">
        <v>771883</v>
      </c>
    </row>
    <row r="5" spans="1:8" hidden="1" outlineLevel="1" x14ac:dyDescent="0.45">
      <c r="A5" s="70" t="s">
        <v>12</v>
      </c>
      <c r="B5" s="63">
        <v>82655</v>
      </c>
      <c r="C5" s="62">
        <v>170416</v>
      </c>
      <c r="D5" s="62">
        <v>170344</v>
      </c>
      <c r="E5" s="62">
        <v>184136</v>
      </c>
      <c r="F5" s="62">
        <v>67357</v>
      </c>
      <c r="G5" s="62">
        <v>227884</v>
      </c>
      <c r="H5" s="62">
        <v>902792</v>
      </c>
    </row>
    <row r="6" spans="1:8" hidden="1" outlineLevel="1" x14ac:dyDescent="0.45">
      <c r="A6" s="70" t="s">
        <v>13</v>
      </c>
      <c r="B6" s="63">
        <v>118430</v>
      </c>
      <c r="C6" s="62">
        <v>191641</v>
      </c>
      <c r="D6" s="62">
        <v>93442</v>
      </c>
      <c r="E6" s="62">
        <v>183737</v>
      </c>
      <c r="F6" s="62">
        <v>170073</v>
      </c>
      <c r="G6" s="62">
        <v>112913</v>
      </c>
      <c r="H6" s="62">
        <v>870236</v>
      </c>
    </row>
    <row r="7" spans="1:8" hidden="1" outlineLevel="1" x14ac:dyDescent="0.45">
      <c r="A7" s="70" t="s">
        <v>14</v>
      </c>
      <c r="B7" s="63">
        <v>68263</v>
      </c>
      <c r="C7" s="62">
        <v>203499</v>
      </c>
      <c r="D7" s="62">
        <v>158019</v>
      </c>
      <c r="E7" s="62">
        <v>196956</v>
      </c>
      <c r="F7" s="62">
        <v>125689</v>
      </c>
      <c r="G7" s="62">
        <v>260937</v>
      </c>
      <c r="H7" s="62">
        <v>1013363</v>
      </c>
    </row>
    <row r="8" spans="1:8" hidden="1" outlineLevel="1" x14ac:dyDescent="0.45">
      <c r="A8" s="70" t="s">
        <v>15</v>
      </c>
      <c r="B8" s="63">
        <v>107360</v>
      </c>
      <c r="C8" s="62">
        <v>167640</v>
      </c>
      <c r="D8" s="62">
        <v>79764</v>
      </c>
      <c r="E8" s="62">
        <v>255791</v>
      </c>
      <c r="F8" s="62">
        <v>186016</v>
      </c>
      <c r="G8" s="62">
        <v>150921</v>
      </c>
      <c r="H8" s="62">
        <v>947492</v>
      </c>
    </row>
    <row r="9" spans="1:8" hidden="1" outlineLevel="1" x14ac:dyDescent="0.45">
      <c r="A9" s="70" t="s">
        <v>16</v>
      </c>
      <c r="B9" s="63">
        <v>110065</v>
      </c>
      <c r="C9" s="62">
        <v>400742</v>
      </c>
      <c r="D9" s="62">
        <v>79395</v>
      </c>
      <c r="E9" s="62">
        <v>105448</v>
      </c>
      <c r="F9" s="62">
        <v>146395</v>
      </c>
      <c r="G9" s="62">
        <v>150628</v>
      </c>
      <c r="H9" s="62">
        <v>992673</v>
      </c>
    </row>
    <row r="10" spans="1:8" hidden="1" outlineLevel="1" x14ac:dyDescent="0.45">
      <c r="A10" s="70" t="s">
        <v>17</v>
      </c>
      <c r="B10" s="63">
        <v>192818</v>
      </c>
      <c r="C10" s="62">
        <v>149196</v>
      </c>
      <c r="D10" s="62">
        <v>106417</v>
      </c>
      <c r="E10" s="62">
        <v>110787</v>
      </c>
      <c r="F10" s="62">
        <v>69055</v>
      </c>
      <c r="G10" s="62">
        <v>59425</v>
      </c>
      <c r="H10" s="62">
        <v>687698</v>
      </c>
    </row>
    <row r="11" spans="1:8" hidden="1" outlineLevel="1" x14ac:dyDescent="0.45">
      <c r="A11" s="70" t="s">
        <v>18</v>
      </c>
      <c r="B11" s="63">
        <v>175406</v>
      </c>
      <c r="C11" s="62">
        <v>294741</v>
      </c>
      <c r="D11" s="62">
        <v>162295</v>
      </c>
      <c r="E11" s="62">
        <v>363006</v>
      </c>
      <c r="F11" s="62">
        <v>192621</v>
      </c>
      <c r="G11" s="62">
        <v>168752</v>
      </c>
      <c r="H11" s="62">
        <v>1356821</v>
      </c>
    </row>
    <row r="12" spans="1:8" hidden="1" outlineLevel="1" x14ac:dyDescent="0.45">
      <c r="A12" s="70" t="s">
        <v>19</v>
      </c>
      <c r="B12" s="63">
        <v>145924</v>
      </c>
      <c r="C12" s="62">
        <v>361273</v>
      </c>
      <c r="D12" s="62">
        <v>168011</v>
      </c>
      <c r="E12" s="62">
        <v>186269</v>
      </c>
      <c r="F12" s="62">
        <v>283454</v>
      </c>
      <c r="G12" s="62">
        <v>146620</v>
      </c>
      <c r="H12" s="62">
        <v>1291551</v>
      </c>
    </row>
    <row r="13" spans="1:8" hidden="1" outlineLevel="1" x14ac:dyDescent="0.45">
      <c r="A13" s="70" t="s">
        <v>20</v>
      </c>
      <c r="B13" s="63">
        <v>85181</v>
      </c>
      <c r="C13" s="62">
        <v>163346</v>
      </c>
      <c r="D13" s="62">
        <v>141287</v>
      </c>
      <c r="E13" s="62">
        <v>151957</v>
      </c>
      <c r="F13" s="62">
        <v>187268</v>
      </c>
      <c r="G13" s="62">
        <v>211788</v>
      </c>
      <c r="H13" s="62">
        <v>940827</v>
      </c>
    </row>
    <row r="14" spans="1:8" hidden="1" outlineLevel="1" x14ac:dyDescent="0.45">
      <c r="A14" s="70" t="s">
        <v>21</v>
      </c>
      <c r="B14" s="63">
        <v>97451</v>
      </c>
      <c r="C14" s="62">
        <v>147857</v>
      </c>
      <c r="D14" s="62">
        <v>91805</v>
      </c>
      <c r="E14" s="62">
        <v>139015</v>
      </c>
      <c r="F14" s="62">
        <v>184398</v>
      </c>
      <c r="G14" s="62">
        <v>159213</v>
      </c>
      <c r="H14" s="62">
        <v>819739</v>
      </c>
    </row>
    <row r="15" spans="1:8" hidden="1" outlineLevel="1" x14ac:dyDescent="0.45">
      <c r="A15" s="71" t="s">
        <v>22</v>
      </c>
      <c r="B15" s="67">
        <v>96513</v>
      </c>
      <c r="C15" s="66">
        <v>135238</v>
      </c>
      <c r="D15" s="66">
        <v>104349</v>
      </c>
      <c r="E15" s="66">
        <v>249178</v>
      </c>
      <c r="F15" s="66">
        <v>112297</v>
      </c>
      <c r="G15" s="66">
        <v>189322</v>
      </c>
      <c r="H15" s="66">
        <v>886897</v>
      </c>
    </row>
    <row r="16" spans="1:8" ht="20.25" customHeight="1" collapsed="1" x14ac:dyDescent="0.45">
      <c r="A16" s="102" t="s">
        <v>23</v>
      </c>
      <c r="B16" s="8">
        <v>1372401</v>
      </c>
      <c r="C16" s="9">
        <v>2518860</v>
      </c>
      <c r="D16" s="10">
        <v>1443780</v>
      </c>
      <c r="E16" s="10">
        <v>2258688</v>
      </c>
      <c r="F16" s="10">
        <v>1911912</v>
      </c>
      <c r="G16" s="11">
        <v>1976331</v>
      </c>
      <c r="H16" s="8">
        <v>11481972</v>
      </c>
    </row>
    <row r="17" spans="1:8" x14ac:dyDescent="0.45">
      <c r="A17" s="128" t="s">
        <v>31</v>
      </c>
      <c r="B17" s="129"/>
      <c r="C17" s="129"/>
      <c r="D17" s="129"/>
      <c r="E17" s="129"/>
      <c r="F17" s="129"/>
      <c r="G17" s="129"/>
      <c r="H17" s="130"/>
    </row>
    <row r="18" spans="1:8" x14ac:dyDescent="0.45">
      <c r="A18" s="1" t="s">
        <v>11</v>
      </c>
      <c r="B18" s="56">
        <f>B$16*Bezugszahlen!$C2*(1+B$3)</f>
        <v>102439.93178571427</v>
      </c>
      <c r="C18" s="57">
        <f>C$16*Bezugszahlen!$C2*(1+C$3)</f>
        <v>186215.72142857141</v>
      </c>
      <c r="D18" s="57">
        <f>D$16*Bezugszahlen!$C2*(1+D$3)</f>
        <v>110861.67857142857</v>
      </c>
      <c r="E18" s="57">
        <f>E$16*Bezugszahlen!$C2*(1+E$3)</f>
        <v>171821.62285714282</v>
      </c>
      <c r="F18" s="57">
        <f>F$16*Bezugszahlen!$C2*(1+F$3)</f>
        <v>144076.22571428568</v>
      </c>
      <c r="G18" s="58">
        <f>G$16*Bezugszahlen!$C2*(1+G$3)</f>
        <v>153871.48500000002</v>
      </c>
      <c r="H18" s="59">
        <f t="shared" ref="H18:H29" si="0">SUM(B18:G18)</f>
        <v>869286.6653571428</v>
      </c>
    </row>
    <row r="19" spans="1:8" x14ac:dyDescent="0.45">
      <c r="A19" s="46" t="s">
        <v>12</v>
      </c>
      <c r="B19" s="60">
        <f>B$16*Bezugszahlen!$C3*(1+B$3)</f>
        <v>128049.91473214286</v>
      </c>
      <c r="C19" s="61">
        <f>C$16*Bezugszahlen!$C3*(1+C$3)</f>
        <v>232769.65178571426</v>
      </c>
      <c r="D19" s="61">
        <f>D$16*Bezugszahlen!$C3*(1+D$3)</f>
        <v>138577.09821428571</v>
      </c>
      <c r="E19" s="61">
        <f>E$16*Bezugszahlen!$C3*(1+E$3)</f>
        <v>214777.02857142856</v>
      </c>
      <c r="F19" s="61">
        <f>F$16*Bezugszahlen!$C3*(1+F$3)</f>
        <v>180095.28214285715</v>
      </c>
      <c r="G19" s="62">
        <f>G$16*Bezugszahlen!$C3*(1+G$3)</f>
        <v>192339.35625000001</v>
      </c>
      <c r="H19" s="63">
        <f t="shared" si="0"/>
        <v>1086608.3316964284</v>
      </c>
    </row>
    <row r="20" spans="1:8" x14ac:dyDescent="0.45">
      <c r="A20" s="46" t="s">
        <v>13</v>
      </c>
      <c r="B20" s="60">
        <f>B$16*Bezugszahlen!$C4*(1+B$3)</f>
        <v>112683.9249642857</v>
      </c>
      <c r="C20" s="61">
        <f>C$16*Bezugszahlen!$C4*(1+C$3)</f>
        <v>204837.29357142857</v>
      </c>
      <c r="D20" s="61">
        <f>D$16*Bezugszahlen!$C4*(1+D$3)</f>
        <v>121947.84642857143</v>
      </c>
      <c r="E20" s="61">
        <f>E$16*Bezugszahlen!$C4*(1+E$3)</f>
        <v>189003.78514285712</v>
      </c>
      <c r="F20" s="61">
        <f>F$16*Bezugszahlen!$C4*(1+F$3)</f>
        <v>158483.84828571428</v>
      </c>
      <c r="G20" s="62">
        <f>G$16*Bezugszahlen!$C4*(1+G$3)</f>
        <v>169258.6335</v>
      </c>
      <c r="H20" s="63">
        <f t="shared" si="0"/>
        <v>956215.3318928571</v>
      </c>
    </row>
    <row r="21" spans="1:8" x14ac:dyDescent="0.45">
      <c r="A21" s="46" t="s">
        <v>14</v>
      </c>
      <c r="B21" s="60">
        <f>B$16*Bezugszahlen!$C5*(1+B$3)</f>
        <v>112683.9249642857</v>
      </c>
      <c r="C21" s="61">
        <f>C$16*Bezugszahlen!$C5*(1+C$3)</f>
        <v>204837.29357142857</v>
      </c>
      <c r="D21" s="61">
        <f>D$16*Bezugszahlen!$C5*(1+D$3)</f>
        <v>121947.84642857143</v>
      </c>
      <c r="E21" s="61">
        <f>E$16*Bezugszahlen!$C5*(1+E$3)</f>
        <v>189003.78514285712</v>
      </c>
      <c r="F21" s="61">
        <f>F$16*Bezugszahlen!$C5*(1+F$3)</f>
        <v>158483.84828571428</v>
      </c>
      <c r="G21" s="62">
        <f>G$16*Bezugszahlen!$C5*(1+G$3)</f>
        <v>169258.6335</v>
      </c>
      <c r="H21" s="63">
        <f t="shared" si="0"/>
        <v>956215.3318928571</v>
      </c>
    </row>
    <row r="22" spans="1:8" x14ac:dyDescent="0.45">
      <c r="A22" s="46" t="s">
        <v>15</v>
      </c>
      <c r="B22" s="60">
        <f>B$16*Bezugszahlen!$C6*(1+B$3)</f>
        <v>128049.91473214286</v>
      </c>
      <c r="C22" s="61">
        <f>C$16*Bezugszahlen!$C6*(1+C$3)</f>
        <v>232769.65178571426</v>
      </c>
      <c r="D22" s="61">
        <f>D$16*Bezugszahlen!$C6*(1+D$3)</f>
        <v>138577.09821428571</v>
      </c>
      <c r="E22" s="61">
        <f>E$16*Bezugszahlen!$C6*(1+E$3)</f>
        <v>214777.02857142856</v>
      </c>
      <c r="F22" s="61">
        <f>F$16*Bezugszahlen!$C6*(1+F$3)</f>
        <v>180095.28214285715</v>
      </c>
      <c r="G22" s="62">
        <f>G$16*Bezugszahlen!$C6*(1+G$3)</f>
        <v>192339.35625000001</v>
      </c>
      <c r="H22" s="63">
        <f t="shared" si="0"/>
        <v>1086608.3316964284</v>
      </c>
    </row>
    <row r="23" spans="1:8" x14ac:dyDescent="0.45">
      <c r="A23" s="46" t="s">
        <v>16</v>
      </c>
      <c r="B23" s="60">
        <f>B$16*Bezugszahlen!$C7*(1+B$3)</f>
        <v>122927.91814285713</v>
      </c>
      <c r="C23" s="61">
        <f>C$16*Bezugszahlen!$C7*(1+C$3)</f>
        <v>223458.8657142857</v>
      </c>
      <c r="D23" s="61">
        <f>D$16*Bezugszahlen!$C7*(1+D$3)</f>
        <v>133034.01428571428</v>
      </c>
      <c r="E23" s="61">
        <f>E$16*Bezugszahlen!$C7*(1+E$3)</f>
        <v>206185.94742857141</v>
      </c>
      <c r="F23" s="61">
        <f>F$16*Bezugszahlen!$C7*(1+F$3)</f>
        <v>172891.47085714285</v>
      </c>
      <c r="G23" s="62">
        <f>G$16*Bezugszahlen!$C7*(1+G$3)</f>
        <v>184645.78200000001</v>
      </c>
      <c r="H23" s="63">
        <f t="shared" si="0"/>
        <v>1043143.9984285714</v>
      </c>
    </row>
    <row r="24" spans="1:8" x14ac:dyDescent="0.45">
      <c r="A24" s="46" t="s">
        <v>17</v>
      </c>
      <c r="B24" s="60">
        <f>B$16*Bezugszahlen!$C8*(1+B$3)</f>
        <v>112683.9249642857</v>
      </c>
      <c r="C24" s="61">
        <f>C$16*Bezugszahlen!$C8*(1+C$3)</f>
        <v>204837.29357142857</v>
      </c>
      <c r="D24" s="61">
        <f>D$16*Bezugszahlen!$C8*(1+D$3)</f>
        <v>121947.84642857143</v>
      </c>
      <c r="E24" s="61">
        <f>E$16*Bezugszahlen!$C8*(1+E$3)</f>
        <v>189003.78514285712</v>
      </c>
      <c r="F24" s="61">
        <f>F$16*Bezugszahlen!$C8*(1+F$3)</f>
        <v>158483.84828571428</v>
      </c>
      <c r="G24" s="62">
        <f>G$16*Bezugszahlen!$C8*(1+G$3)</f>
        <v>169258.6335</v>
      </c>
      <c r="H24" s="63">
        <f t="shared" si="0"/>
        <v>956215.3318928571</v>
      </c>
    </row>
    <row r="25" spans="1:8" x14ac:dyDescent="0.45">
      <c r="A25" s="46" t="s">
        <v>18</v>
      </c>
      <c r="B25" s="60">
        <f>B$16*Bezugszahlen!$C9*(1+B$3)</f>
        <v>138293.90791071428</v>
      </c>
      <c r="C25" s="61">
        <f>C$16*Bezugszahlen!$C9*(1+C$3)</f>
        <v>251391.22392857142</v>
      </c>
      <c r="D25" s="61">
        <f>D$16*Bezugszahlen!$C9*(1+D$3)</f>
        <v>149663.26607142857</v>
      </c>
      <c r="E25" s="61">
        <f>E$16*Bezugszahlen!$C9*(1+E$3)</f>
        <v>231959.19085714285</v>
      </c>
      <c r="F25" s="61">
        <f>F$16*Bezugszahlen!$C9*(1+F$3)</f>
        <v>194502.90471428572</v>
      </c>
      <c r="G25" s="62">
        <f>G$16*Bezugszahlen!$C9*(1+G$3)</f>
        <v>207726.50475000002</v>
      </c>
      <c r="H25" s="63">
        <f t="shared" si="0"/>
        <v>1173536.9982321428</v>
      </c>
    </row>
    <row r="26" spans="1:8" x14ac:dyDescent="0.45">
      <c r="A26" s="46" t="s">
        <v>19</v>
      </c>
      <c r="B26" s="60">
        <f>B$16*Bezugszahlen!$C10*(1+B$3)</f>
        <v>153659.89767857143</v>
      </c>
      <c r="C26" s="61">
        <f>C$16*Bezugszahlen!$C10*(1+C$3)</f>
        <v>279323.58214285708</v>
      </c>
      <c r="D26" s="61">
        <f>D$16*Bezugszahlen!$C10*(1+D$3)</f>
        <v>166292.51785714284</v>
      </c>
      <c r="E26" s="61">
        <f>E$16*Bezugszahlen!$C10*(1+E$3)</f>
        <v>257732.43428571426</v>
      </c>
      <c r="F26" s="61">
        <f>F$16*Bezugszahlen!$C10*(1+F$3)</f>
        <v>216114.33857142853</v>
      </c>
      <c r="G26" s="62">
        <f>G$16*Bezugszahlen!$C10*(1+G$3)</f>
        <v>230807.22750000001</v>
      </c>
      <c r="H26" s="63">
        <f t="shared" si="0"/>
        <v>1303929.9980357143</v>
      </c>
    </row>
    <row r="27" spans="1:8" x14ac:dyDescent="0.45">
      <c r="A27" s="46" t="s">
        <v>20</v>
      </c>
      <c r="B27" s="60">
        <f>B$16*Bezugszahlen!$C11*(1+B$3)</f>
        <v>112683.9249642857</v>
      </c>
      <c r="C27" s="61">
        <f>C$16*Bezugszahlen!$C11*(1+C$3)</f>
        <v>204837.29357142857</v>
      </c>
      <c r="D27" s="61">
        <f>D$16*Bezugszahlen!$C11*(1+D$3)</f>
        <v>121947.84642857143</v>
      </c>
      <c r="E27" s="61">
        <f>E$16*Bezugszahlen!$C11*(1+E$3)</f>
        <v>189003.78514285712</v>
      </c>
      <c r="F27" s="61">
        <f>F$16*Bezugszahlen!$C11*(1+F$3)</f>
        <v>158483.84828571428</v>
      </c>
      <c r="G27" s="62">
        <f>G$16*Bezugszahlen!$C11*(1+G$3)</f>
        <v>169258.6335</v>
      </c>
      <c r="H27" s="63">
        <f t="shared" si="0"/>
        <v>956215.3318928571</v>
      </c>
    </row>
    <row r="28" spans="1:8" x14ac:dyDescent="0.45">
      <c r="A28" s="46" t="s">
        <v>21</v>
      </c>
      <c r="B28" s="60">
        <f>B$16*Bezugszahlen!$C12*(1+B$3)</f>
        <v>112683.9249642857</v>
      </c>
      <c r="C28" s="61">
        <f>C$16*Bezugszahlen!$C12*(1+C$3)</f>
        <v>204837.29357142857</v>
      </c>
      <c r="D28" s="61">
        <f>D$16*Bezugszahlen!$C12*(1+D$3)</f>
        <v>121947.84642857143</v>
      </c>
      <c r="E28" s="61">
        <f>E$16*Bezugszahlen!$C12*(1+E$3)</f>
        <v>189003.78514285712</v>
      </c>
      <c r="F28" s="61">
        <f>F$16*Bezugszahlen!$C12*(1+F$3)</f>
        <v>158483.84828571428</v>
      </c>
      <c r="G28" s="62">
        <f>G$16*Bezugszahlen!$C12*(1+G$3)</f>
        <v>169258.6335</v>
      </c>
      <c r="H28" s="63">
        <f t="shared" si="0"/>
        <v>956215.3318928571</v>
      </c>
    </row>
    <row r="29" spans="1:8" ht="14.25" customHeight="1" x14ac:dyDescent="0.45">
      <c r="A29" s="47" t="s">
        <v>22</v>
      </c>
      <c r="B29" s="64">
        <f>B$16*Bezugszahlen!$C13*(1+B$3)</f>
        <v>97317.93519642856</v>
      </c>
      <c r="C29" s="65">
        <f>C$16*Bezugszahlen!$C13*(1+C$3)</f>
        <v>176904.93535714282</v>
      </c>
      <c r="D29" s="65">
        <f>D$16*Bezugszahlen!$C13*(1+D$3)</f>
        <v>105318.59464285713</v>
      </c>
      <c r="E29" s="65">
        <f>E$16*Bezugszahlen!$C13*(1+E$3)</f>
        <v>163230.5417142857</v>
      </c>
      <c r="F29" s="65">
        <f>F$16*Bezugszahlen!$C13*(1+F$3)</f>
        <v>136872.41442857141</v>
      </c>
      <c r="G29" s="66">
        <f>G$16*Bezugszahlen!$C13*(1+G$3)</f>
        <v>146177.91075000001</v>
      </c>
      <c r="H29" s="67">
        <f t="shared" si="0"/>
        <v>825822.3320892856</v>
      </c>
    </row>
    <row r="30" spans="1:8" x14ac:dyDescent="0.45">
      <c r="A30" s="45" t="s">
        <v>30</v>
      </c>
      <c r="B30" s="68">
        <f t="shared" ref="B30:H30" si="1">SUM(B18:B29)</f>
        <v>1434159.0449999999</v>
      </c>
      <c r="C30" s="68">
        <f t="shared" si="1"/>
        <v>2607020.0999999996</v>
      </c>
      <c r="D30" s="68">
        <f t="shared" si="1"/>
        <v>1552063.5</v>
      </c>
      <c r="E30" s="68">
        <f t="shared" si="1"/>
        <v>2405502.7199999997</v>
      </c>
      <c r="F30" s="68">
        <f t="shared" si="1"/>
        <v>2017067.16</v>
      </c>
      <c r="G30" s="68">
        <f t="shared" si="1"/>
        <v>2154200.79</v>
      </c>
      <c r="H30" s="55">
        <f t="shared" si="1"/>
        <v>12170013.315000001</v>
      </c>
    </row>
  </sheetData>
  <mergeCells count="4">
    <mergeCell ref="A1:C1"/>
    <mergeCell ref="D1:E1"/>
    <mergeCell ref="F1:H1"/>
    <mergeCell ref="A17:H17"/>
  </mergeCells>
  <pageMargins left="0.7" right="0.7" top="0.78740157499999996" bottom="0.78740157499999996" header="0.3" footer="0.3"/>
  <ignoredErrors>
    <ignoredError sqref="B2:G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8D980-79A7-477F-80EF-0A3939A7A117}">
  <sheetPr>
    <tabColor rgb="FFC00000"/>
  </sheetPr>
  <dimension ref="A1:H30"/>
  <sheetViews>
    <sheetView showGridLines="0" workbookViewId="0">
      <selection activeCell="J10" sqref="J10"/>
    </sheetView>
  </sheetViews>
  <sheetFormatPr defaultColWidth="10.6640625" defaultRowHeight="14.25" outlineLevelRow="1" x14ac:dyDescent="0.45"/>
  <cols>
    <col min="1" max="1" width="11.86328125" customWidth="1"/>
  </cols>
  <sheetData>
    <row r="1" spans="1:8" ht="30" customHeight="1" x14ac:dyDescent="0.45">
      <c r="A1" s="124" t="s">
        <v>8</v>
      </c>
      <c r="B1" s="125"/>
      <c r="C1" s="125"/>
      <c r="D1" s="126" t="s">
        <v>62</v>
      </c>
      <c r="E1" s="127"/>
      <c r="F1" s="131" t="s">
        <v>69</v>
      </c>
      <c r="G1" s="132"/>
      <c r="H1" s="133"/>
    </row>
    <row r="2" spans="1:8" x14ac:dyDescent="0.45">
      <c r="A2" s="2" t="s">
        <v>24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9</v>
      </c>
    </row>
    <row r="3" spans="1:8" ht="28.5" x14ac:dyDescent="0.45">
      <c r="A3" s="5" t="s">
        <v>10</v>
      </c>
      <c r="B3" s="6">
        <v>6.5000000000000002E-2</v>
      </c>
      <c r="C3" s="6">
        <v>0.05</v>
      </c>
      <c r="D3" s="6">
        <v>8.5000000000000006E-2</v>
      </c>
      <c r="E3" s="6">
        <v>7.0000000000000007E-2</v>
      </c>
      <c r="F3" s="6">
        <v>0.06</v>
      </c>
      <c r="G3" s="6">
        <v>9.5000000000000001E-2</v>
      </c>
      <c r="H3" s="6">
        <f>(H30-H16)/H16</f>
        <v>6.9527148195139818E-2</v>
      </c>
    </row>
    <row r="4" spans="1:8" hidden="1" outlineLevel="1" x14ac:dyDescent="0.45">
      <c r="A4" s="69" t="s">
        <v>11</v>
      </c>
      <c r="B4" s="59">
        <v>249289</v>
      </c>
      <c r="C4" s="58">
        <v>449176</v>
      </c>
      <c r="D4" s="58">
        <v>247890</v>
      </c>
      <c r="E4" s="58">
        <v>404757</v>
      </c>
      <c r="F4" s="58">
        <v>310649</v>
      </c>
      <c r="G4" s="58">
        <v>410684</v>
      </c>
      <c r="H4" s="58">
        <v>2072445</v>
      </c>
    </row>
    <row r="5" spans="1:8" hidden="1" outlineLevel="1" x14ac:dyDescent="0.45">
      <c r="A5" s="70" t="s">
        <v>12</v>
      </c>
      <c r="B5" s="63">
        <v>261934</v>
      </c>
      <c r="C5" s="62">
        <v>189106</v>
      </c>
      <c r="D5" s="62">
        <v>155312</v>
      </c>
      <c r="E5" s="62">
        <v>263807</v>
      </c>
      <c r="F5" s="62">
        <v>385981</v>
      </c>
      <c r="G5" s="62">
        <v>321350</v>
      </c>
      <c r="H5" s="62">
        <v>1577490</v>
      </c>
    </row>
    <row r="6" spans="1:8" hidden="1" outlineLevel="1" x14ac:dyDescent="0.45">
      <c r="A6" s="70" t="s">
        <v>13</v>
      </c>
      <c r="B6" s="63">
        <v>149675</v>
      </c>
      <c r="C6" s="62">
        <v>397016</v>
      </c>
      <c r="D6" s="62">
        <v>149741</v>
      </c>
      <c r="E6" s="62">
        <v>364396</v>
      </c>
      <c r="F6" s="62">
        <v>192914</v>
      </c>
      <c r="G6" s="62">
        <v>322315</v>
      </c>
      <c r="H6" s="62">
        <v>1576057</v>
      </c>
    </row>
    <row r="7" spans="1:8" hidden="1" outlineLevel="1" x14ac:dyDescent="0.45">
      <c r="A7" s="70" t="s">
        <v>14</v>
      </c>
      <c r="B7" s="63">
        <v>163700</v>
      </c>
      <c r="C7" s="62">
        <v>224133</v>
      </c>
      <c r="D7" s="62">
        <v>136684</v>
      </c>
      <c r="E7" s="62">
        <v>175113</v>
      </c>
      <c r="F7" s="62">
        <v>288878</v>
      </c>
      <c r="G7" s="62">
        <v>164445</v>
      </c>
      <c r="H7" s="62">
        <v>1152953</v>
      </c>
    </row>
    <row r="8" spans="1:8" hidden="1" outlineLevel="1" x14ac:dyDescent="0.45">
      <c r="A8" s="70" t="s">
        <v>15</v>
      </c>
      <c r="B8" s="63">
        <v>248666</v>
      </c>
      <c r="C8" s="62">
        <v>426870</v>
      </c>
      <c r="D8" s="62">
        <v>209142</v>
      </c>
      <c r="E8" s="62">
        <v>643566</v>
      </c>
      <c r="F8" s="62">
        <v>223008</v>
      </c>
      <c r="G8" s="62">
        <v>296482</v>
      </c>
      <c r="H8" s="62">
        <v>2047734</v>
      </c>
    </row>
    <row r="9" spans="1:8" hidden="1" outlineLevel="1" x14ac:dyDescent="0.45">
      <c r="A9" s="70" t="s">
        <v>16</v>
      </c>
      <c r="B9" s="63">
        <v>280903</v>
      </c>
      <c r="C9" s="62">
        <v>335126</v>
      </c>
      <c r="D9" s="62">
        <v>172330</v>
      </c>
      <c r="E9" s="62">
        <v>340082</v>
      </c>
      <c r="F9" s="62">
        <v>255413</v>
      </c>
      <c r="G9" s="62">
        <v>300513</v>
      </c>
      <c r="H9" s="62">
        <v>1684367</v>
      </c>
    </row>
    <row r="10" spans="1:8" hidden="1" outlineLevel="1" x14ac:dyDescent="0.45">
      <c r="A10" s="70" t="s">
        <v>17</v>
      </c>
      <c r="B10" s="63">
        <v>272116</v>
      </c>
      <c r="C10" s="62">
        <v>240387</v>
      </c>
      <c r="D10" s="62">
        <v>156463</v>
      </c>
      <c r="E10" s="62">
        <v>200840</v>
      </c>
      <c r="F10" s="62">
        <v>263011</v>
      </c>
      <c r="G10" s="62">
        <v>261652</v>
      </c>
      <c r="H10" s="62">
        <v>1394469</v>
      </c>
    </row>
    <row r="11" spans="1:8" hidden="1" outlineLevel="1" x14ac:dyDescent="0.45">
      <c r="A11" s="70" t="s">
        <v>18</v>
      </c>
      <c r="B11" s="63">
        <v>150092</v>
      </c>
      <c r="C11" s="62">
        <v>501756</v>
      </c>
      <c r="D11" s="62">
        <v>136761</v>
      </c>
      <c r="E11" s="62">
        <v>632597</v>
      </c>
      <c r="F11" s="62">
        <v>373475</v>
      </c>
      <c r="G11" s="62">
        <v>233674</v>
      </c>
      <c r="H11" s="62">
        <v>2028355</v>
      </c>
    </row>
    <row r="12" spans="1:8" hidden="1" outlineLevel="1" x14ac:dyDescent="0.45">
      <c r="A12" s="70" t="s">
        <v>19</v>
      </c>
      <c r="B12" s="63">
        <v>239247</v>
      </c>
      <c r="C12" s="62">
        <v>386798</v>
      </c>
      <c r="D12" s="62">
        <v>195511</v>
      </c>
      <c r="E12" s="62">
        <v>409674</v>
      </c>
      <c r="F12" s="62">
        <v>296670</v>
      </c>
      <c r="G12" s="62">
        <v>340333</v>
      </c>
      <c r="H12" s="62">
        <v>1868233</v>
      </c>
    </row>
    <row r="13" spans="1:8" hidden="1" outlineLevel="1" x14ac:dyDescent="0.45">
      <c r="A13" s="70" t="s">
        <v>20</v>
      </c>
      <c r="B13" s="63">
        <v>218120</v>
      </c>
      <c r="C13" s="62">
        <v>214010</v>
      </c>
      <c r="D13" s="62">
        <v>189066</v>
      </c>
      <c r="E13" s="62">
        <v>259204</v>
      </c>
      <c r="F13" s="62">
        <v>299131</v>
      </c>
      <c r="G13" s="62">
        <v>174913</v>
      </c>
      <c r="H13" s="62">
        <v>1354444</v>
      </c>
    </row>
    <row r="14" spans="1:8" hidden="1" outlineLevel="1" x14ac:dyDescent="0.45">
      <c r="A14" s="70" t="s">
        <v>21</v>
      </c>
      <c r="B14" s="63">
        <v>181245</v>
      </c>
      <c r="C14" s="62">
        <v>237260</v>
      </c>
      <c r="D14" s="62">
        <v>173993</v>
      </c>
      <c r="E14" s="62">
        <v>286850</v>
      </c>
      <c r="F14" s="62">
        <v>281785</v>
      </c>
      <c r="G14" s="62">
        <v>244901</v>
      </c>
      <c r="H14" s="62">
        <v>1406034</v>
      </c>
    </row>
    <row r="15" spans="1:8" hidden="1" outlineLevel="1" x14ac:dyDescent="0.45">
      <c r="A15" s="71" t="s">
        <v>22</v>
      </c>
      <c r="B15" s="67">
        <v>222038</v>
      </c>
      <c r="C15" s="66">
        <v>210967</v>
      </c>
      <c r="D15" s="66">
        <v>143354</v>
      </c>
      <c r="E15" s="66">
        <v>296539</v>
      </c>
      <c r="F15" s="66">
        <v>216008</v>
      </c>
      <c r="G15" s="66">
        <v>252351</v>
      </c>
      <c r="H15" s="66">
        <v>1341257</v>
      </c>
    </row>
    <row r="16" spans="1:8" ht="20.25" customHeight="1" collapsed="1" x14ac:dyDescent="0.45">
      <c r="A16" s="102" t="s">
        <v>23</v>
      </c>
      <c r="B16" s="8">
        <v>2637025</v>
      </c>
      <c r="C16" s="9">
        <v>3812605</v>
      </c>
      <c r="D16" s="10">
        <v>2066247</v>
      </c>
      <c r="E16" s="10">
        <v>4277425</v>
      </c>
      <c r="F16" s="10">
        <v>3386923</v>
      </c>
      <c r="G16" s="11">
        <v>3323613</v>
      </c>
      <c r="H16" s="8">
        <v>19503838</v>
      </c>
    </row>
    <row r="17" spans="1:8" x14ac:dyDescent="0.45">
      <c r="A17" s="128" t="s">
        <v>31</v>
      </c>
      <c r="B17" s="129"/>
      <c r="C17" s="129"/>
      <c r="D17" s="129"/>
      <c r="E17" s="129"/>
      <c r="F17" s="129"/>
      <c r="G17" s="129"/>
      <c r="H17" s="130"/>
    </row>
    <row r="18" spans="1:8" x14ac:dyDescent="0.45">
      <c r="A18" s="1" t="s">
        <v>11</v>
      </c>
      <c r="B18" s="56">
        <f>B$16*Bezugszahlen!$C2*(1+B$3)</f>
        <v>200602.25892857139</v>
      </c>
      <c r="C18" s="57">
        <f>C$16*Bezugszahlen!$C2*(1+C$3)</f>
        <v>285945.375</v>
      </c>
      <c r="D18" s="57">
        <f>D$16*Bezugszahlen!$C2*(1+D$3)</f>
        <v>160134.14249999999</v>
      </c>
      <c r="E18" s="57">
        <f>E$16*Bezugszahlen!$C2*(1+E$3)</f>
        <v>326917.4821428571</v>
      </c>
      <c r="F18" s="57">
        <f>F$16*Bezugszahlen!$C2*(1+F$3)</f>
        <v>256438.45571428572</v>
      </c>
      <c r="G18" s="58">
        <f>G$16*Bezugszahlen!$C2*(1+G$3)</f>
        <v>259954.01678571425</v>
      </c>
      <c r="H18" s="59">
        <f t="shared" ref="H18:H29" si="0">SUM(B18:G18)</f>
        <v>1489991.7310714284</v>
      </c>
    </row>
    <row r="19" spans="1:8" x14ac:dyDescent="0.45">
      <c r="A19" s="46" t="s">
        <v>12</v>
      </c>
      <c r="B19" s="60">
        <f>B$16*Bezugszahlen!$C3*(1+B$3)</f>
        <v>250752.82366071426</v>
      </c>
      <c r="C19" s="61">
        <f>C$16*Bezugszahlen!$C3*(1+C$3)</f>
        <v>357431.71875000006</v>
      </c>
      <c r="D19" s="61">
        <f>D$16*Bezugszahlen!$C3*(1+D$3)</f>
        <v>200167.67812500001</v>
      </c>
      <c r="E19" s="61">
        <f>E$16*Bezugszahlen!$C3*(1+E$3)</f>
        <v>408646.85267857142</v>
      </c>
      <c r="F19" s="61">
        <f>F$16*Bezugszahlen!$C3*(1+F$3)</f>
        <v>320548.06964285718</v>
      </c>
      <c r="G19" s="62">
        <f>G$16*Bezugszahlen!$C3*(1+G$3)</f>
        <v>324942.52098214289</v>
      </c>
      <c r="H19" s="63">
        <f t="shared" si="0"/>
        <v>1862489.6638392857</v>
      </c>
    </row>
    <row r="20" spans="1:8" x14ac:dyDescent="0.45">
      <c r="A20" s="46" t="s">
        <v>13</v>
      </c>
      <c r="B20" s="60">
        <f>B$16*Bezugszahlen!$C4*(1+B$3)</f>
        <v>220662.48482142854</v>
      </c>
      <c r="C20" s="61">
        <f>C$16*Bezugszahlen!$C4*(1+C$3)</f>
        <v>314539.91249999998</v>
      </c>
      <c r="D20" s="61">
        <f>D$16*Bezugszahlen!$C4*(1+D$3)</f>
        <v>176147.55674999999</v>
      </c>
      <c r="E20" s="61">
        <f>E$16*Bezugszahlen!$C4*(1+E$3)</f>
        <v>359609.23035714286</v>
      </c>
      <c r="F20" s="61">
        <f>F$16*Bezugszahlen!$C4*(1+F$3)</f>
        <v>282082.30128571432</v>
      </c>
      <c r="G20" s="62">
        <f>G$16*Bezugszahlen!$C4*(1+G$3)</f>
        <v>285949.41846428573</v>
      </c>
      <c r="H20" s="63">
        <f t="shared" si="0"/>
        <v>1638990.9041785714</v>
      </c>
    </row>
    <row r="21" spans="1:8" x14ac:dyDescent="0.45">
      <c r="A21" s="46" t="s">
        <v>14</v>
      </c>
      <c r="B21" s="60">
        <f>B$16*Bezugszahlen!$C5*(1+B$3)</f>
        <v>220662.48482142854</v>
      </c>
      <c r="C21" s="61">
        <f>C$16*Bezugszahlen!$C5*(1+C$3)</f>
        <v>314539.91249999998</v>
      </c>
      <c r="D21" s="61">
        <f>D$16*Bezugszahlen!$C5*(1+D$3)</f>
        <v>176147.55674999999</v>
      </c>
      <c r="E21" s="61">
        <f>E$16*Bezugszahlen!$C5*(1+E$3)</f>
        <v>359609.23035714286</v>
      </c>
      <c r="F21" s="61">
        <f>F$16*Bezugszahlen!$C5*(1+F$3)</f>
        <v>282082.30128571432</v>
      </c>
      <c r="G21" s="62">
        <f>G$16*Bezugszahlen!$C5*(1+G$3)</f>
        <v>285949.41846428573</v>
      </c>
      <c r="H21" s="63">
        <f t="shared" si="0"/>
        <v>1638990.9041785714</v>
      </c>
    </row>
    <row r="22" spans="1:8" x14ac:dyDescent="0.45">
      <c r="A22" s="46" t="s">
        <v>15</v>
      </c>
      <c r="B22" s="60">
        <f>B$16*Bezugszahlen!$C6*(1+B$3)</f>
        <v>250752.82366071426</v>
      </c>
      <c r="C22" s="61">
        <f>C$16*Bezugszahlen!$C6*(1+C$3)</f>
        <v>357431.71875000006</v>
      </c>
      <c r="D22" s="61">
        <f>D$16*Bezugszahlen!$C6*(1+D$3)</f>
        <v>200167.67812500001</v>
      </c>
      <c r="E22" s="61">
        <f>E$16*Bezugszahlen!$C6*(1+E$3)</f>
        <v>408646.85267857142</v>
      </c>
      <c r="F22" s="61">
        <f>F$16*Bezugszahlen!$C6*(1+F$3)</f>
        <v>320548.06964285718</v>
      </c>
      <c r="G22" s="62">
        <f>G$16*Bezugszahlen!$C6*(1+G$3)</f>
        <v>324942.52098214289</v>
      </c>
      <c r="H22" s="63">
        <f t="shared" si="0"/>
        <v>1862489.6638392857</v>
      </c>
    </row>
    <row r="23" spans="1:8" x14ac:dyDescent="0.45">
      <c r="A23" s="46" t="s">
        <v>16</v>
      </c>
      <c r="B23" s="60">
        <f>B$16*Bezugszahlen!$C7*(1+B$3)</f>
        <v>240722.7107142857</v>
      </c>
      <c r="C23" s="61">
        <f>C$16*Bezugszahlen!$C7*(1+C$3)</f>
        <v>343134.45</v>
      </c>
      <c r="D23" s="61">
        <f>D$16*Bezugszahlen!$C7*(1+D$3)</f>
        <v>192160.97099999999</v>
      </c>
      <c r="E23" s="61">
        <f>E$16*Bezugszahlen!$C7*(1+E$3)</f>
        <v>392300.97857142863</v>
      </c>
      <c r="F23" s="61">
        <f>F$16*Bezugszahlen!$C7*(1+F$3)</f>
        <v>307726.14685714286</v>
      </c>
      <c r="G23" s="62">
        <f>G$16*Bezugszahlen!$C7*(1+G$3)</f>
        <v>311944.82014285715</v>
      </c>
      <c r="H23" s="63">
        <f t="shared" si="0"/>
        <v>1787990.0772857144</v>
      </c>
    </row>
    <row r="24" spans="1:8" x14ac:dyDescent="0.45">
      <c r="A24" s="46" t="s">
        <v>17</v>
      </c>
      <c r="B24" s="60">
        <f>B$16*Bezugszahlen!$C8*(1+B$3)</f>
        <v>220662.48482142854</v>
      </c>
      <c r="C24" s="61">
        <f>C$16*Bezugszahlen!$C8*(1+C$3)</f>
        <v>314539.91249999998</v>
      </c>
      <c r="D24" s="61">
        <f>D$16*Bezugszahlen!$C8*(1+D$3)</f>
        <v>176147.55674999999</v>
      </c>
      <c r="E24" s="61">
        <f>E$16*Bezugszahlen!$C8*(1+E$3)</f>
        <v>359609.23035714286</v>
      </c>
      <c r="F24" s="61">
        <f>F$16*Bezugszahlen!$C8*(1+F$3)</f>
        <v>282082.30128571432</v>
      </c>
      <c r="G24" s="62">
        <f>G$16*Bezugszahlen!$C8*(1+G$3)</f>
        <v>285949.41846428573</v>
      </c>
      <c r="H24" s="63">
        <f t="shared" si="0"/>
        <v>1638990.9041785714</v>
      </c>
    </row>
    <row r="25" spans="1:8" x14ac:dyDescent="0.45">
      <c r="A25" s="46" t="s">
        <v>18</v>
      </c>
      <c r="B25" s="60">
        <f>B$16*Bezugszahlen!$C9*(1+B$3)</f>
        <v>270813.04955357144</v>
      </c>
      <c r="C25" s="61">
        <f>C$16*Bezugszahlen!$C9*(1+C$3)</f>
        <v>386026.25625000003</v>
      </c>
      <c r="D25" s="61">
        <f>D$16*Bezugszahlen!$C9*(1+D$3)</f>
        <v>216181.09237500001</v>
      </c>
      <c r="E25" s="61">
        <f>E$16*Bezugszahlen!$C9*(1+E$3)</f>
        <v>441338.60089285718</v>
      </c>
      <c r="F25" s="61">
        <f>F$16*Bezugszahlen!$C9*(1+F$3)</f>
        <v>346191.91521428572</v>
      </c>
      <c r="G25" s="62">
        <f>G$16*Bezugszahlen!$C9*(1+G$3)</f>
        <v>350937.92266071431</v>
      </c>
      <c r="H25" s="63">
        <f t="shared" si="0"/>
        <v>2011488.8369464285</v>
      </c>
    </row>
    <row r="26" spans="1:8" x14ac:dyDescent="0.45">
      <c r="A26" s="46" t="s">
        <v>19</v>
      </c>
      <c r="B26" s="60">
        <f>B$16*Bezugszahlen!$C10*(1+B$3)</f>
        <v>300903.3883928571</v>
      </c>
      <c r="C26" s="61">
        <f>C$16*Bezugszahlen!$C10*(1+C$3)</f>
        <v>428918.0625</v>
      </c>
      <c r="D26" s="61">
        <f>D$16*Bezugszahlen!$C10*(1+D$3)</f>
        <v>240201.21374999997</v>
      </c>
      <c r="E26" s="61">
        <f>E$16*Bezugszahlen!$C10*(1+E$3)</f>
        <v>490376.22321428568</v>
      </c>
      <c r="F26" s="61">
        <f>F$16*Bezugszahlen!$C10*(1+F$3)</f>
        <v>384657.68357142853</v>
      </c>
      <c r="G26" s="62">
        <f>G$16*Bezugszahlen!$C10*(1+G$3)</f>
        <v>389931.02517857141</v>
      </c>
      <c r="H26" s="63">
        <f t="shared" si="0"/>
        <v>2234987.5966071426</v>
      </c>
    </row>
    <row r="27" spans="1:8" x14ac:dyDescent="0.45">
      <c r="A27" s="46" t="s">
        <v>20</v>
      </c>
      <c r="B27" s="60">
        <f>B$16*Bezugszahlen!$C11*(1+B$3)</f>
        <v>220662.48482142854</v>
      </c>
      <c r="C27" s="61">
        <f>C$16*Bezugszahlen!$C11*(1+C$3)</f>
        <v>314539.91249999998</v>
      </c>
      <c r="D27" s="61">
        <f>D$16*Bezugszahlen!$C11*(1+D$3)</f>
        <v>176147.55674999999</v>
      </c>
      <c r="E27" s="61">
        <f>E$16*Bezugszahlen!$C11*(1+E$3)</f>
        <v>359609.23035714286</v>
      </c>
      <c r="F27" s="61">
        <f>F$16*Bezugszahlen!$C11*(1+F$3)</f>
        <v>282082.30128571432</v>
      </c>
      <c r="G27" s="62">
        <f>G$16*Bezugszahlen!$C11*(1+G$3)</f>
        <v>285949.41846428573</v>
      </c>
      <c r="H27" s="63">
        <f t="shared" si="0"/>
        <v>1638990.9041785714</v>
      </c>
    </row>
    <row r="28" spans="1:8" x14ac:dyDescent="0.45">
      <c r="A28" s="46" t="s">
        <v>21</v>
      </c>
      <c r="B28" s="60">
        <f>B$16*Bezugszahlen!$C12*(1+B$3)</f>
        <v>220662.48482142854</v>
      </c>
      <c r="C28" s="61">
        <f>C$16*Bezugszahlen!$C12*(1+C$3)</f>
        <v>314539.91249999998</v>
      </c>
      <c r="D28" s="61">
        <f>D$16*Bezugszahlen!$C12*(1+D$3)</f>
        <v>176147.55674999999</v>
      </c>
      <c r="E28" s="61">
        <f>E$16*Bezugszahlen!$C12*(1+E$3)</f>
        <v>359609.23035714286</v>
      </c>
      <c r="F28" s="61">
        <f>F$16*Bezugszahlen!$C12*(1+F$3)</f>
        <v>282082.30128571432</v>
      </c>
      <c r="G28" s="62">
        <f>G$16*Bezugszahlen!$C12*(1+G$3)</f>
        <v>285949.41846428573</v>
      </c>
      <c r="H28" s="63">
        <f t="shared" si="0"/>
        <v>1638990.9041785714</v>
      </c>
    </row>
    <row r="29" spans="1:8" ht="14.25" customHeight="1" x14ac:dyDescent="0.45">
      <c r="A29" s="47" t="s">
        <v>22</v>
      </c>
      <c r="B29" s="64">
        <f>B$16*Bezugszahlen!$C13*(1+B$3)</f>
        <v>190572.14598214283</v>
      </c>
      <c r="C29" s="65">
        <f>C$16*Bezugszahlen!$C13*(1+C$3)</f>
        <v>271648.10625000001</v>
      </c>
      <c r="D29" s="65">
        <f>D$16*Bezugszahlen!$C13*(1+D$3)</f>
        <v>152127.43537499997</v>
      </c>
      <c r="E29" s="65">
        <f>E$16*Bezugszahlen!$C13*(1+E$3)</f>
        <v>310571.60803571425</v>
      </c>
      <c r="F29" s="65">
        <f>F$16*Bezugszahlen!$C13*(1+F$3)</f>
        <v>243616.53292857143</v>
      </c>
      <c r="G29" s="66">
        <f>G$16*Bezugszahlen!$C13*(1+G$3)</f>
        <v>246956.31594642854</v>
      </c>
      <c r="H29" s="67">
        <f t="shared" si="0"/>
        <v>1415492.1445178571</v>
      </c>
    </row>
    <row r="30" spans="1:8" x14ac:dyDescent="0.45">
      <c r="A30" s="45" t="s">
        <v>30</v>
      </c>
      <c r="B30" s="68">
        <f t="shared" ref="B30:H30" si="1">SUM(B18:B29)</f>
        <v>2808431.625</v>
      </c>
      <c r="C30" s="68">
        <f t="shared" si="1"/>
        <v>4003235.2500000005</v>
      </c>
      <c r="D30" s="68">
        <f t="shared" si="1"/>
        <v>2241877.9949999996</v>
      </c>
      <c r="E30" s="68">
        <f t="shared" si="1"/>
        <v>4576844.7500000009</v>
      </c>
      <c r="F30" s="68">
        <f t="shared" si="1"/>
        <v>3590138.3800000008</v>
      </c>
      <c r="G30" s="68">
        <f t="shared" si="1"/>
        <v>3639356.2350000003</v>
      </c>
      <c r="H30" s="55">
        <f t="shared" si="1"/>
        <v>20859884.234999999</v>
      </c>
    </row>
  </sheetData>
  <mergeCells count="4">
    <mergeCell ref="A1:C1"/>
    <mergeCell ref="D1:E1"/>
    <mergeCell ref="F1:H1"/>
    <mergeCell ref="A17:H17"/>
  </mergeCells>
  <pageMargins left="0.7" right="0.7" top="0.78740157499999996" bottom="0.78740157499999996" header="0.3" footer="0.3"/>
  <ignoredErrors>
    <ignoredError sqref="B2:G2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D7EDC-EF87-478F-967C-8A0A9B6EA160}">
  <sheetPr>
    <tabColor rgb="FFFF0000"/>
  </sheetPr>
  <dimension ref="A1:H31"/>
  <sheetViews>
    <sheetView showGridLines="0" workbookViewId="0">
      <selection activeCell="J10" sqref="J10"/>
    </sheetView>
  </sheetViews>
  <sheetFormatPr defaultColWidth="10.6640625" defaultRowHeight="14.25" outlineLevelRow="1" x14ac:dyDescent="0.45"/>
  <cols>
    <col min="1" max="1" width="11.86328125" customWidth="1"/>
  </cols>
  <sheetData>
    <row r="1" spans="1:8" ht="30" customHeight="1" x14ac:dyDescent="0.45">
      <c r="A1" s="124" t="s">
        <v>8</v>
      </c>
      <c r="B1" s="125"/>
      <c r="C1" s="125"/>
      <c r="D1" s="126" t="s">
        <v>62</v>
      </c>
      <c r="E1" s="127"/>
      <c r="F1" s="134" t="s">
        <v>39</v>
      </c>
      <c r="G1" s="135"/>
      <c r="H1" s="136"/>
    </row>
    <row r="2" spans="1:8" x14ac:dyDescent="0.45">
      <c r="A2" s="2" t="s">
        <v>24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9</v>
      </c>
    </row>
    <row r="3" spans="1:8" ht="28.5" x14ac:dyDescent="0.45">
      <c r="A3" s="5" t="s">
        <v>10</v>
      </c>
      <c r="B3" s="50">
        <f t="shared" ref="B3:H3" si="0">(B30-B16)/B16</f>
        <v>5.3361655782401173E-2</v>
      </c>
      <c r="C3" s="50">
        <f t="shared" si="0"/>
        <v>3.739560624830341E-2</v>
      </c>
      <c r="D3" s="50">
        <f t="shared" si="0"/>
        <v>7.4211774501025715E-2</v>
      </c>
      <c r="E3" s="50">
        <f t="shared" si="0"/>
        <v>6.4697276401567527E-2</v>
      </c>
      <c r="F3" s="50">
        <f t="shared" si="0"/>
        <v>5.7056767215539012E-2</v>
      </c>
      <c r="G3" s="50">
        <f t="shared" si="0"/>
        <v>7.6400415656510762E-2</v>
      </c>
      <c r="H3" s="50">
        <f t="shared" si="0"/>
        <v>5.9926023442652195E-2</v>
      </c>
    </row>
    <row r="4" spans="1:8" hidden="1" outlineLevel="1" x14ac:dyDescent="0.45">
      <c r="A4" s="99" t="s">
        <v>11</v>
      </c>
      <c r="B4" s="57">
        <v>542087</v>
      </c>
      <c r="C4" s="57">
        <v>897425</v>
      </c>
      <c r="D4" s="57">
        <v>599176</v>
      </c>
      <c r="E4" s="57">
        <v>1117628</v>
      </c>
      <c r="F4" s="57">
        <v>740722</v>
      </c>
      <c r="G4" s="57">
        <v>876534</v>
      </c>
      <c r="H4" s="58">
        <v>4773572</v>
      </c>
    </row>
    <row r="5" spans="1:8" hidden="1" outlineLevel="1" x14ac:dyDescent="0.45">
      <c r="A5" s="100" t="s">
        <v>12</v>
      </c>
      <c r="B5" s="61">
        <v>455445</v>
      </c>
      <c r="C5" s="61">
        <v>570515</v>
      </c>
      <c r="D5" s="61">
        <v>485370</v>
      </c>
      <c r="E5" s="61">
        <v>784884</v>
      </c>
      <c r="F5" s="61">
        <v>675937</v>
      </c>
      <c r="G5" s="61">
        <v>828353</v>
      </c>
      <c r="H5" s="62">
        <v>3800504</v>
      </c>
    </row>
    <row r="6" spans="1:8" hidden="1" outlineLevel="1" x14ac:dyDescent="0.45">
      <c r="A6" s="100" t="s">
        <v>13</v>
      </c>
      <c r="B6" s="61">
        <v>484912</v>
      </c>
      <c r="C6" s="61">
        <v>844891</v>
      </c>
      <c r="D6" s="61">
        <v>434844</v>
      </c>
      <c r="E6" s="61">
        <v>1115199</v>
      </c>
      <c r="F6" s="61">
        <v>528121</v>
      </c>
      <c r="G6" s="61">
        <v>641151</v>
      </c>
      <c r="H6" s="62">
        <v>4049118</v>
      </c>
    </row>
    <row r="7" spans="1:8" hidden="1" outlineLevel="1" x14ac:dyDescent="0.45">
      <c r="A7" s="100" t="s">
        <v>14</v>
      </c>
      <c r="B7" s="61">
        <v>422110</v>
      </c>
      <c r="C7" s="61">
        <v>736838</v>
      </c>
      <c r="D7" s="61">
        <v>428336</v>
      </c>
      <c r="E7" s="61">
        <v>596455</v>
      </c>
      <c r="F7" s="61">
        <v>707918</v>
      </c>
      <c r="G7" s="61">
        <v>642414</v>
      </c>
      <c r="H7" s="62">
        <v>3534071</v>
      </c>
    </row>
    <row r="8" spans="1:8" hidden="1" outlineLevel="1" x14ac:dyDescent="0.45">
      <c r="A8" s="100" t="s">
        <v>15</v>
      </c>
      <c r="B8" s="61">
        <v>436381</v>
      </c>
      <c r="C8" s="61">
        <v>724771</v>
      </c>
      <c r="D8" s="61">
        <v>495243</v>
      </c>
      <c r="E8" s="61">
        <v>1217528</v>
      </c>
      <c r="F8" s="61">
        <v>657893</v>
      </c>
      <c r="G8" s="61">
        <v>735234</v>
      </c>
      <c r="H8" s="62">
        <v>4267050</v>
      </c>
    </row>
    <row r="9" spans="1:8" hidden="1" outlineLevel="1" x14ac:dyDescent="0.45">
      <c r="A9" s="100" t="s">
        <v>16</v>
      </c>
      <c r="B9" s="61">
        <v>513801</v>
      </c>
      <c r="C9" s="61">
        <v>1008669</v>
      </c>
      <c r="D9" s="61">
        <v>480412</v>
      </c>
      <c r="E9" s="61">
        <v>926196</v>
      </c>
      <c r="F9" s="61">
        <v>617946</v>
      </c>
      <c r="G9" s="61">
        <v>747236</v>
      </c>
      <c r="H9" s="62">
        <v>4294260</v>
      </c>
    </row>
    <row r="10" spans="1:8" hidden="1" outlineLevel="1" x14ac:dyDescent="0.45">
      <c r="A10" s="100" t="s">
        <v>17</v>
      </c>
      <c r="B10" s="61">
        <v>780531</v>
      </c>
      <c r="C10" s="61">
        <v>717896</v>
      </c>
      <c r="D10" s="61">
        <v>673765</v>
      </c>
      <c r="E10" s="61">
        <v>657236</v>
      </c>
      <c r="F10" s="61">
        <v>544510</v>
      </c>
      <c r="G10" s="61">
        <v>682602</v>
      </c>
      <c r="H10" s="62">
        <v>4056540</v>
      </c>
    </row>
    <row r="11" spans="1:8" hidden="1" outlineLevel="1" x14ac:dyDescent="0.45">
      <c r="A11" s="100" t="s">
        <v>18</v>
      </c>
      <c r="B11" s="61">
        <v>518153</v>
      </c>
      <c r="C11" s="61">
        <v>944136</v>
      </c>
      <c r="D11" s="61">
        <v>528263</v>
      </c>
      <c r="E11" s="61">
        <v>1680241</v>
      </c>
      <c r="F11" s="61">
        <v>754385</v>
      </c>
      <c r="G11" s="61">
        <v>739247</v>
      </c>
      <c r="H11" s="62">
        <v>5164425</v>
      </c>
    </row>
    <row r="12" spans="1:8" hidden="1" outlineLevel="1" x14ac:dyDescent="0.45">
      <c r="A12" s="100" t="s">
        <v>19</v>
      </c>
      <c r="B12" s="61">
        <v>758932</v>
      </c>
      <c r="C12" s="61">
        <v>1262351</v>
      </c>
      <c r="D12" s="61">
        <v>605358</v>
      </c>
      <c r="E12" s="61">
        <v>1222342</v>
      </c>
      <c r="F12" s="61">
        <v>949483</v>
      </c>
      <c r="G12" s="61">
        <v>852008</v>
      </c>
      <c r="H12" s="62">
        <v>5650474</v>
      </c>
    </row>
    <row r="13" spans="1:8" hidden="1" outlineLevel="1" x14ac:dyDescent="0.45">
      <c r="A13" s="100" t="s">
        <v>20</v>
      </c>
      <c r="B13" s="61">
        <v>549600</v>
      </c>
      <c r="C13" s="61">
        <v>685235</v>
      </c>
      <c r="D13" s="61">
        <v>521470</v>
      </c>
      <c r="E13" s="61">
        <v>747243</v>
      </c>
      <c r="F13" s="61">
        <v>797206</v>
      </c>
      <c r="G13" s="61">
        <v>676849</v>
      </c>
      <c r="H13" s="62">
        <v>3977603</v>
      </c>
    </row>
    <row r="14" spans="1:8" hidden="1" outlineLevel="1" x14ac:dyDescent="0.45">
      <c r="A14" s="100" t="s">
        <v>21</v>
      </c>
      <c r="B14" s="61">
        <v>446277</v>
      </c>
      <c r="C14" s="61">
        <v>748571</v>
      </c>
      <c r="D14" s="61">
        <v>432774</v>
      </c>
      <c r="E14" s="61">
        <v>811905</v>
      </c>
      <c r="F14" s="61">
        <v>763851</v>
      </c>
      <c r="G14" s="61">
        <v>629386</v>
      </c>
      <c r="H14" s="62">
        <v>3832764</v>
      </c>
    </row>
    <row r="15" spans="1:8" hidden="1" outlineLevel="1" x14ac:dyDescent="0.45">
      <c r="A15" s="101" t="s">
        <v>22</v>
      </c>
      <c r="B15" s="65">
        <v>399194</v>
      </c>
      <c r="C15" s="65">
        <v>580189</v>
      </c>
      <c r="D15" s="65">
        <v>368409</v>
      </c>
      <c r="E15" s="65">
        <v>633577</v>
      </c>
      <c r="F15" s="65">
        <v>495636</v>
      </c>
      <c r="G15" s="65">
        <v>608540</v>
      </c>
      <c r="H15" s="66">
        <v>3085545</v>
      </c>
    </row>
    <row r="16" spans="1:8" ht="20.25" customHeight="1" collapsed="1" x14ac:dyDescent="0.45">
      <c r="A16" s="111" t="s">
        <v>23</v>
      </c>
      <c r="B16" s="10">
        <v>6307423</v>
      </c>
      <c r="C16" s="9">
        <v>9721487</v>
      </c>
      <c r="D16" s="10">
        <v>6053420</v>
      </c>
      <c r="E16" s="10">
        <v>11510434</v>
      </c>
      <c r="F16" s="10">
        <v>8233608</v>
      </c>
      <c r="G16" s="11">
        <v>8659554</v>
      </c>
      <c r="H16" s="10">
        <v>50485926</v>
      </c>
    </row>
    <row r="17" spans="1:8" ht="14.65" customHeight="1" x14ac:dyDescent="0.45">
      <c r="A17" s="137" t="s">
        <v>73</v>
      </c>
      <c r="B17" s="138"/>
      <c r="C17" s="138"/>
      <c r="D17" s="138"/>
      <c r="E17" s="138"/>
      <c r="F17" s="138"/>
      <c r="G17" s="138"/>
      <c r="H17" s="139"/>
    </row>
    <row r="18" spans="1:8" x14ac:dyDescent="0.45">
      <c r="A18" s="46" t="s">
        <v>11</v>
      </c>
      <c r="B18" s="63">
        <v>474571.25249999994</v>
      </c>
      <c r="C18" s="63">
        <v>720359.13571428566</v>
      </c>
      <c r="D18" s="62">
        <v>464475.36</v>
      </c>
      <c r="E18" s="62">
        <v>875366.26642857143</v>
      </c>
      <c r="F18" s="62">
        <v>621670.78964285715</v>
      </c>
      <c r="G18" s="63">
        <v>665796.25178571418</v>
      </c>
      <c r="H18" s="63">
        <v>3822239.0560714281</v>
      </c>
    </row>
    <row r="19" spans="1:8" x14ac:dyDescent="0.45">
      <c r="A19" s="46" t="s">
        <v>12</v>
      </c>
      <c r="B19" s="63">
        <v>593214.06562500005</v>
      </c>
      <c r="C19" s="63">
        <v>900448.91964285704</v>
      </c>
      <c r="D19" s="62">
        <v>580594.19999999995</v>
      </c>
      <c r="E19" s="62">
        <v>1094207.8330357142</v>
      </c>
      <c r="F19" s="62">
        <v>777088.4870535715</v>
      </c>
      <c r="G19" s="63">
        <v>832245.31473214296</v>
      </c>
      <c r="H19" s="63">
        <v>4777798.8200892862</v>
      </c>
    </row>
    <row r="20" spans="1:8" x14ac:dyDescent="0.45">
      <c r="A20" s="46" t="s">
        <v>13</v>
      </c>
      <c r="B20" s="63">
        <v>522028.37774999993</v>
      </c>
      <c r="C20" s="63">
        <v>792395.04928571428</v>
      </c>
      <c r="D20" s="62">
        <v>510922.89599999995</v>
      </c>
      <c r="E20" s="62">
        <v>962902.89307142864</v>
      </c>
      <c r="F20" s="62">
        <v>683837.86860714294</v>
      </c>
      <c r="G20" s="63">
        <v>732375.87696428574</v>
      </c>
      <c r="H20" s="63">
        <v>4204462.961678572</v>
      </c>
    </row>
    <row r="21" spans="1:8" x14ac:dyDescent="0.45">
      <c r="A21" s="46" t="s">
        <v>14</v>
      </c>
      <c r="B21" s="63">
        <v>522028.37774999993</v>
      </c>
      <c r="C21" s="63">
        <v>792395.04928571428</v>
      </c>
      <c r="D21" s="62">
        <v>510922.89599999995</v>
      </c>
      <c r="E21" s="62">
        <v>962902.89307142864</v>
      </c>
      <c r="F21" s="62">
        <v>683837.86860714294</v>
      </c>
      <c r="G21" s="63">
        <v>732375.87696428574</v>
      </c>
      <c r="H21" s="63">
        <v>4204462.961678572</v>
      </c>
    </row>
    <row r="22" spans="1:8" x14ac:dyDescent="0.45">
      <c r="A22" s="46" t="s">
        <v>15</v>
      </c>
      <c r="B22" s="63">
        <v>593214.06562500005</v>
      </c>
      <c r="C22" s="63">
        <v>900448.91964285704</v>
      </c>
      <c r="D22" s="62">
        <v>580594.19999999995</v>
      </c>
      <c r="E22" s="62">
        <v>1094207.8330357142</v>
      </c>
      <c r="F22" s="62">
        <v>777088.4870535715</v>
      </c>
      <c r="G22" s="63">
        <v>832245.31473214296</v>
      </c>
      <c r="H22" s="63">
        <v>4777798.8200892862</v>
      </c>
    </row>
    <row r="23" spans="1:8" x14ac:dyDescent="0.45">
      <c r="A23" s="46" t="s">
        <v>16</v>
      </c>
      <c r="B23" s="63">
        <v>569485.50300000003</v>
      </c>
      <c r="C23" s="63">
        <v>864430.96285714279</v>
      </c>
      <c r="D23" s="62">
        <v>557370.43200000003</v>
      </c>
      <c r="E23" s="62">
        <v>1050439.5197142859</v>
      </c>
      <c r="F23" s="62">
        <v>746004.94757142849</v>
      </c>
      <c r="G23" s="63">
        <v>798955.50214285718</v>
      </c>
      <c r="H23" s="63">
        <v>4586686.8672857145</v>
      </c>
    </row>
    <row r="24" spans="1:8" x14ac:dyDescent="0.45">
      <c r="A24" s="46" t="s">
        <v>17</v>
      </c>
      <c r="B24" s="63">
        <v>522028.37774999993</v>
      </c>
      <c r="C24" s="63">
        <v>792395.04928571428</v>
      </c>
      <c r="D24" s="62">
        <v>510922.89599999995</v>
      </c>
      <c r="E24" s="62">
        <v>962902.89307142864</v>
      </c>
      <c r="F24" s="62">
        <v>683837.86860714294</v>
      </c>
      <c r="G24" s="63">
        <v>732375.87696428574</v>
      </c>
      <c r="H24" s="63">
        <v>4204462.961678572</v>
      </c>
    </row>
    <row r="25" spans="1:8" x14ac:dyDescent="0.45">
      <c r="A25" s="46" t="s">
        <v>18</v>
      </c>
      <c r="B25" s="63">
        <v>640671.19087500009</v>
      </c>
      <c r="C25" s="63">
        <v>972484.83321428578</v>
      </c>
      <c r="D25" s="62">
        <v>627041.73600000003</v>
      </c>
      <c r="E25" s="62">
        <v>1181744.4596785714</v>
      </c>
      <c r="F25" s="62">
        <v>839255.56601785717</v>
      </c>
      <c r="G25" s="63">
        <v>898824.93991071428</v>
      </c>
      <c r="H25" s="63">
        <v>5160022.7256964287</v>
      </c>
    </row>
    <row r="26" spans="1:8" x14ac:dyDescent="0.45">
      <c r="A26" s="46" t="s">
        <v>19</v>
      </c>
      <c r="B26" s="63">
        <v>711856.87874999992</v>
      </c>
      <c r="C26" s="63">
        <v>1080538.7035714285</v>
      </c>
      <c r="D26" s="62">
        <v>696713.03999999992</v>
      </c>
      <c r="E26" s="62">
        <v>1313049.399642857</v>
      </c>
      <c r="F26" s="62">
        <v>932506.18446428562</v>
      </c>
      <c r="G26" s="63">
        <v>998694.3776785715</v>
      </c>
      <c r="H26" s="63">
        <v>5733358.5841071419</v>
      </c>
    </row>
    <row r="27" spans="1:8" x14ac:dyDescent="0.45">
      <c r="A27" s="46" t="s">
        <v>20</v>
      </c>
      <c r="B27" s="63">
        <v>522028.37774999993</v>
      </c>
      <c r="C27" s="63">
        <v>792395.04928571428</v>
      </c>
      <c r="D27" s="62">
        <v>510922.89599999995</v>
      </c>
      <c r="E27" s="62">
        <v>962902.89307142864</v>
      </c>
      <c r="F27" s="62">
        <v>683837.86860714294</v>
      </c>
      <c r="G27" s="63">
        <v>732375.87696428574</v>
      </c>
      <c r="H27" s="63">
        <v>4204462.961678572</v>
      </c>
    </row>
    <row r="28" spans="1:8" x14ac:dyDescent="0.45">
      <c r="A28" s="46" t="s">
        <v>21</v>
      </c>
      <c r="B28" s="63">
        <v>522028.37774999993</v>
      </c>
      <c r="C28" s="63">
        <v>792395.04928571428</v>
      </c>
      <c r="D28" s="62">
        <v>510922.89599999995</v>
      </c>
      <c r="E28" s="62">
        <v>962902.89307142864</v>
      </c>
      <c r="F28" s="62">
        <v>683837.86860714294</v>
      </c>
      <c r="G28" s="63">
        <v>732375.87696428574</v>
      </c>
      <c r="H28" s="63">
        <v>4204462.961678572</v>
      </c>
    </row>
    <row r="29" spans="1:8" x14ac:dyDescent="0.45">
      <c r="A29" s="47" t="s">
        <v>22</v>
      </c>
      <c r="B29" s="67">
        <v>450842.68987499992</v>
      </c>
      <c r="C29" s="63">
        <v>684341.17892857129</v>
      </c>
      <c r="D29" s="62">
        <v>441251.59199999995</v>
      </c>
      <c r="E29" s="62">
        <v>831597.95310714282</v>
      </c>
      <c r="F29" s="62">
        <v>590587.25016071426</v>
      </c>
      <c r="G29" s="63">
        <v>632506.43919642852</v>
      </c>
      <c r="H29" s="67">
        <v>3631127.1032678569</v>
      </c>
    </row>
    <row r="30" spans="1:8" ht="21.75" customHeight="1" x14ac:dyDescent="0.45">
      <c r="A30" s="51" t="s">
        <v>30</v>
      </c>
      <c r="B30" s="55">
        <v>6643997.5350000001</v>
      </c>
      <c r="C30" s="55">
        <v>10085027.9</v>
      </c>
      <c r="D30" s="55">
        <v>6502655.0399999991</v>
      </c>
      <c r="E30" s="55">
        <v>12255127.73</v>
      </c>
      <c r="F30" s="55">
        <v>8703391.0549999997</v>
      </c>
      <c r="G30" s="55">
        <v>9321147.5250000004</v>
      </c>
      <c r="H30" s="55">
        <v>53511346.785000004</v>
      </c>
    </row>
    <row r="31" spans="1:8" x14ac:dyDescent="0.45">
      <c r="A31" s="52"/>
    </row>
  </sheetData>
  <mergeCells count="4">
    <mergeCell ref="A1:C1"/>
    <mergeCell ref="D1:E1"/>
    <mergeCell ref="F1:H1"/>
    <mergeCell ref="A17:H17"/>
  </mergeCells>
  <pageMargins left="0.7" right="0.7" top="0.78740157499999996" bottom="0.78740157499999996" header="0.3" footer="0.3"/>
  <ignoredErrors>
    <ignoredError sqref="B2:G2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339F4-261D-4330-AC25-3C24DD30C0A8}">
  <sheetPr>
    <tabColor rgb="FFF59429"/>
  </sheetPr>
  <dimension ref="A1:H30"/>
  <sheetViews>
    <sheetView showGridLines="0" workbookViewId="0">
      <selection activeCell="J10" sqref="J10"/>
    </sheetView>
  </sheetViews>
  <sheetFormatPr defaultColWidth="10.6640625" defaultRowHeight="14.25" outlineLevelRow="1" x14ac:dyDescent="0.45"/>
  <cols>
    <col min="1" max="1" width="11.86328125" customWidth="1"/>
  </cols>
  <sheetData>
    <row r="1" spans="1:8" ht="30" customHeight="1" x14ac:dyDescent="0.45">
      <c r="A1" s="124" t="s">
        <v>8</v>
      </c>
      <c r="B1" s="125"/>
      <c r="C1" s="125"/>
      <c r="D1" s="126" t="s">
        <v>62</v>
      </c>
      <c r="E1" s="127"/>
      <c r="F1" s="140" t="s">
        <v>68</v>
      </c>
      <c r="G1" s="141"/>
      <c r="H1" s="142"/>
    </row>
    <row r="2" spans="1:8" x14ac:dyDescent="0.45">
      <c r="A2" s="2" t="s">
        <v>24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9</v>
      </c>
    </row>
    <row r="3" spans="1:8" ht="28.5" x14ac:dyDescent="0.45">
      <c r="A3" s="13" t="s">
        <v>10</v>
      </c>
      <c r="B3" s="49">
        <v>0.04</v>
      </c>
      <c r="C3" s="49">
        <v>3.5000000000000003E-2</v>
      </c>
      <c r="D3" s="49">
        <v>5.5E-2</v>
      </c>
      <c r="E3" s="49">
        <v>2.5000000000000001E-2</v>
      </c>
      <c r="F3" s="49">
        <v>0.03</v>
      </c>
      <c r="G3" s="49">
        <v>6.5000000000000002E-2</v>
      </c>
      <c r="H3" s="49">
        <f>(H30-H16)/H16</f>
        <v>4.0088149345825871E-2</v>
      </c>
    </row>
    <row r="4" spans="1:8" hidden="1" outlineLevel="1" x14ac:dyDescent="0.45">
      <c r="A4" s="69" t="s">
        <v>11</v>
      </c>
      <c r="B4" s="59">
        <v>97705</v>
      </c>
      <c r="C4" s="58">
        <v>108244</v>
      </c>
      <c r="D4" s="58">
        <v>28705</v>
      </c>
      <c r="E4" s="58">
        <v>108011</v>
      </c>
      <c r="F4" s="58">
        <v>37661</v>
      </c>
      <c r="G4" s="58">
        <v>75445</v>
      </c>
      <c r="H4" s="58">
        <v>455771</v>
      </c>
    </row>
    <row r="5" spans="1:8" hidden="1" outlineLevel="1" x14ac:dyDescent="0.45">
      <c r="A5" s="70" t="s">
        <v>12</v>
      </c>
      <c r="B5" s="63">
        <v>81870</v>
      </c>
      <c r="C5" s="62">
        <v>52006</v>
      </c>
      <c r="D5" s="62">
        <v>62852</v>
      </c>
      <c r="E5" s="62">
        <v>60382</v>
      </c>
      <c r="F5" s="62">
        <v>96016</v>
      </c>
      <c r="G5" s="62">
        <v>55377</v>
      </c>
      <c r="H5" s="62">
        <v>408503</v>
      </c>
    </row>
    <row r="6" spans="1:8" hidden="1" outlineLevel="1" x14ac:dyDescent="0.45">
      <c r="A6" s="70" t="s">
        <v>13</v>
      </c>
      <c r="B6" s="63">
        <v>43292</v>
      </c>
      <c r="C6" s="62">
        <v>1796</v>
      </c>
      <c r="D6" s="62">
        <v>40867</v>
      </c>
      <c r="E6" s="62">
        <v>55270</v>
      </c>
      <c r="F6" s="62">
        <v>78912</v>
      </c>
      <c r="G6" s="62">
        <v>42534</v>
      </c>
      <c r="H6" s="62">
        <v>262671</v>
      </c>
    </row>
    <row r="7" spans="1:8" hidden="1" outlineLevel="1" x14ac:dyDescent="0.45">
      <c r="A7" s="70" t="s">
        <v>14</v>
      </c>
      <c r="B7" s="63">
        <v>51117</v>
      </c>
      <c r="C7" s="62">
        <v>11727</v>
      </c>
      <c r="D7" s="62">
        <v>38301</v>
      </c>
      <c r="E7" s="62">
        <v>148743</v>
      </c>
      <c r="F7" s="62">
        <v>25765</v>
      </c>
      <c r="G7" s="62">
        <v>117322</v>
      </c>
      <c r="H7" s="62">
        <v>392975</v>
      </c>
    </row>
    <row r="8" spans="1:8" hidden="1" outlineLevel="1" x14ac:dyDescent="0.45">
      <c r="A8" s="70" t="s">
        <v>15</v>
      </c>
      <c r="B8" s="63">
        <v>79336</v>
      </c>
      <c r="C8" s="62">
        <v>233933</v>
      </c>
      <c r="D8" s="62">
        <v>55164</v>
      </c>
      <c r="E8" s="62">
        <v>159256</v>
      </c>
      <c r="F8" s="62">
        <v>150263</v>
      </c>
      <c r="G8" s="62">
        <v>111696</v>
      </c>
      <c r="H8" s="62">
        <v>789648</v>
      </c>
    </row>
    <row r="9" spans="1:8" hidden="1" outlineLevel="1" x14ac:dyDescent="0.45">
      <c r="A9" s="70" t="s">
        <v>16</v>
      </c>
      <c r="B9" s="63">
        <v>65820</v>
      </c>
      <c r="C9" s="62">
        <v>30997</v>
      </c>
      <c r="D9" s="62">
        <v>23074</v>
      </c>
      <c r="E9" s="62">
        <v>67776</v>
      </c>
      <c r="F9" s="62">
        <v>46254</v>
      </c>
      <c r="G9" s="62">
        <v>55217</v>
      </c>
      <c r="H9" s="62">
        <v>289138</v>
      </c>
    </row>
    <row r="10" spans="1:8" hidden="1" outlineLevel="1" x14ac:dyDescent="0.45">
      <c r="A10" s="70" t="s">
        <v>17</v>
      </c>
      <c r="B10" s="63">
        <v>44346</v>
      </c>
      <c r="C10" s="62">
        <v>35282</v>
      </c>
      <c r="D10" s="62">
        <v>61080</v>
      </c>
      <c r="E10" s="62">
        <v>169508</v>
      </c>
      <c r="F10" s="62">
        <v>41945</v>
      </c>
      <c r="G10" s="62">
        <v>46312</v>
      </c>
      <c r="H10" s="62">
        <v>398473</v>
      </c>
    </row>
    <row r="11" spans="1:8" hidden="1" outlineLevel="1" x14ac:dyDescent="0.45">
      <c r="A11" s="70" t="s">
        <v>18</v>
      </c>
      <c r="B11" s="63">
        <v>49690</v>
      </c>
      <c r="C11" s="62">
        <v>29890</v>
      </c>
      <c r="D11" s="62">
        <v>55824</v>
      </c>
      <c r="E11" s="62">
        <v>44577</v>
      </c>
      <c r="F11" s="62">
        <v>25189</v>
      </c>
      <c r="G11" s="62">
        <v>75968</v>
      </c>
      <c r="H11" s="62">
        <v>281138</v>
      </c>
    </row>
    <row r="12" spans="1:8" hidden="1" outlineLevel="1" x14ac:dyDescent="0.45">
      <c r="A12" s="70" t="s">
        <v>19</v>
      </c>
      <c r="B12" s="63">
        <v>97827</v>
      </c>
      <c r="C12" s="62">
        <v>95120</v>
      </c>
      <c r="D12" s="62">
        <v>117365</v>
      </c>
      <c r="E12" s="62">
        <v>168118</v>
      </c>
      <c r="F12" s="62">
        <v>147428</v>
      </c>
      <c r="G12" s="62">
        <v>130592</v>
      </c>
      <c r="H12" s="62">
        <v>756450</v>
      </c>
    </row>
    <row r="13" spans="1:8" hidden="1" outlineLevel="1" x14ac:dyDescent="0.45">
      <c r="A13" s="70" t="s">
        <v>20</v>
      </c>
      <c r="B13" s="63">
        <v>38973</v>
      </c>
      <c r="C13" s="62">
        <v>53336</v>
      </c>
      <c r="D13" s="62">
        <v>44836</v>
      </c>
      <c r="E13" s="62">
        <v>65690</v>
      </c>
      <c r="F13" s="62">
        <v>28704</v>
      </c>
      <c r="G13" s="62">
        <v>86281</v>
      </c>
      <c r="H13" s="62">
        <v>317820</v>
      </c>
    </row>
    <row r="14" spans="1:8" hidden="1" outlineLevel="1" x14ac:dyDescent="0.45">
      <c r="A14" s="70" t="s">
        <v>21</v>
      </c>
      <c r="B14" s="63">
        <v>20909</v>
      </c>
      <c r="C14" s="62">
        <v>12477</v>
      </c>
      <c r="D14" s="62">
        <v>71070</v>
      </c>
      <c r="E14" s="62">
        <v>239159</v>
      </c>
      <c r="F14" s="62">
        <v>15497</v>
      </c>
      <c r="G14" s="62">
        <v>73305</v>
      </c>
      <c r="H14" s="62">
        <v>432417</v>
      </c>
    </row>
    <row r="15" spans="1:8" hidden="1" outlineLevel="1" x14ac:dyDescent="0.45">
      <c r="A15" s="71" t="s">
        <v>22</v>
      </c>
      <c r="B15" s="67">
        <v>3131</v>
      </c>
      <c r="C15" s="66">
        <v>1796</v>
      </c>
      <c r="D15" s="66">
        <v>40609</v>
      </c>
      <c r="E15" s="66">
        <v>170172</v>
      </c>
      <c r="F15" s="66">
        <v>23251</v>
      </c>
      <c r="G15" s="66">
        <v>58094</v>
      </c>
      <c r="H15" s="66">
        <v>297053</v>
      </c>
    </row>
    <row r="16" spans="1:8" ht="20.25" customHeight="1" collapsed="1" x14ac:dyDescent="0.45">
      <c r="A16" s="102" t="s">
        <v>23</v>
      </c>
      <c r="B16" s="8">
        <v>674016</v>
      </c>
      <c r="C16" s="9">
        <v>666604</v>
      </c>
      <c r="D16" s="10">
        <v>639747</v>
      </c>
      <c r="E16" s="10">
        <v>1456662</v>
      </c>
      <c r="F16" s="10">
        <v>716885</v>
      </c>
      <c r="G16" s="11">
        <v>928143</v>
      </c>
      <c r="H16" s="8">
        <v>5082057</v>
      </c>
    </row>
    <row r="17" spans="1:8" x14ac:dyDescent="0.45">
      <c r="A17" s="128" t="s">
        <v>31</v>
      </c>
      <c r="B17" s="129"/>
      <c r="C17" s="129"/>
      <c r="D17" s="129"/>
      <c r="E17" s="129"/>
      <c r="F17" s="129"/>
      <c r="G17" s="129"/>
      <c r="H17" s="130"/>
    </row>
    <row r="18" spans="1:8" x14ac:dyDescent="0.45">
      <c r="A18" s="1" t="s">
        <v>11</v>
      </c>
      <c r="B18" s="56">
        <f>B$16*Bezugszahlen!$C2*(1+B$3)</f>
        <v>50069.760000000002</v>
      </c>
      <c r="C18" s="57">
        <f>C$16*Bezugszahlen!$C2*(1+C$3)</f>
        <v>49281.081428571422</v>
      </c>
      <c r="D18" s="57">
        <f>D$16*Bezugszahlen!$C2*(1+D$3)</f>
        <v>48209.506071428565</v>
      </c>
      <c r="E18" s="57">
        <f>E$16*Bezugszahlen!$C2*(1+E$3)</f>
        <v>106648.46785714284</v>
      </c>
      <c r="F18" s="57">
        <f>F$16*Bezugszahlen!$C2*(1+F$3)</f>
        <v>52742.25357142857</v>
      </c>
      <c r="G18" s="58">
        <f>G$16*Bezugszahlen!$C2*(1+G$3)</f>
        <v>70605.163928571419</v>
      </c>
      <c r="H18" s="59">
        <f t="shared" ref="H18:H29" si="0">SUM(B18:G18)</f>
        <v>377556.23285714281</v>
      </c>
    </row>
    <row r="19" spans="1:8" x14ac:dyDescent="0.45">
      <c r="A19" s="46" t="s">
        <v>12</v>
      </c>
      <c r="B19" s="60">
        <f>B$16*Bezugszahlen!$C3*(1+B$3)</f>
        <v>62587.200000000004</v>
      </c>
      <c r="C19" s="61">
        <f>C$16*Bezugszahlen!$C3*(1+C$3)</f>
        <v>61601.351785714287</v>
      </c>
      <c r="D19" s="61">
        <f>D$16*Bezugszahlen!$C3*(1+D$3)</f>
        <v>60261.882589285706</v>
      </c>
      <c r="E19" s="61">
        <f>E$16*Bezugszahlen!$C3*(1+E$3)</f>
        <v>133310.58482142855</v>
      </c>
      <c r="F19" s="61">
        <f>F$16*Bezugszahlen!$C3*(1+F$3)</f>
        <v>65927.816964285725</v>
      </c>
      <c r="G19" s="62">
        <f>G$16*Bezugszahlen!$C3*(1+G$3)</f>
        <v>88256.454910714281</v>
      </c>
      <c r="H19" s="63">
        <f t="shared" si="0"/>
        <v>471945.29107142857</v>
      </c>
    </row>
    <row r="20" spans="1:8" x14ac:dyDescent="0.45">
      <c r="A20" s="46" t="s">
        <v>13</v>
      </c>
      <c r="B20" s="60">
        <f>B$16*Bezugszahlen!$C4*(1+B$3)</f>
        <v>55076.736000000004</v>
      </c>
      <c r="C20" s="61">
        <f>C$16*Bezugszahlen!$C4*(1+C$3)</f>
        <v>54209.189571428564</v>
      </c>
      <c r="D20" s="61">
        <f>D$16*Bezugszahlen!$C4*(1+D$3)</f>
        <v>53030.456678571427</v>
      </c>
      <c r="E20" s="61">
        <f>E$16*Bezugszahlen!$C4*(1+E$3)</f>
        <v>117313.31464285712</v>
      </c>
      <c r="F20" s="61">
        <f>F$16*Bezugszahlen!$C4*(1+F$3)</f>
        <v>58016.478928571429</v>
      </c>
      <c r="G20" s="62">
        <f>G$16*Bezugszahlen!$C4*(1+G$3)</f>
        <v>77665.680321428576</v>
      </c>
      <c r="H20" s="63">
        <f t="shared" si="0"/>
        <v>415311.85614285711</v>
      </c>
    </row>
    <row r="21" spans="1:8" x14ac:dyDescent="0.45">
      <c r="A21" s="46" t="s">
        <v>14</v>
      </c>
      <c r="B21" s="60">
        <f>B$16*Bezugszahlen!$C5*(1+B$3)</f>
        <v>55076.736000000004</v>
      </c>
      <c r="C21" s="61">
        <f>C$16*Bezugszahlen!$C5*(1+C$3)</f>
        <v>54209.189571428564</v>
      </c>
      <c r="D21" s="61">
        <f>D$16*Bezugszahlen!$C5*(1+D$3)</f>
        <v>53030.456678571427</v>
      </c>
      <c r="E21" s="61">
        <f>E$16*Bezugszahlen!$C5*(1+E$3)</f>
        <v>117313.31464285712</v>
      </c>
      <c r="F21" s="61">
        <f>F$16*Bezugszahlen!$C5*(1+F$3)</f>
        <v>58016.478928571429</v>
      </c>
      <c r="G21" s="62">
        <f>G$16*Bezugszahlen!$C5*(1+G$3)</f>
        <v>77665.680321428576</v>
      </c>
      <c r="H21" s="63">
        <f t="shared" si="0"/>
        <v>415311.85614285711</v>
      </c>
    </row>
    <row r="22" spans="1:8" x14ac:dyDescent="0.45">
      <c r="A22" s="46" t="s">
        <v>15</v>
      </c>
      <c r="B22" s="60">
        <f>B$16*Bezugszahlen!$C6*(1+B$3)</f>
        <v>62587.200000000004</v>
      </c>
      <c r="C22" s="61">
        <f>C$16*Bezugszahlen!$C6*(1+C$3)</f>
        <v>61601.351785714287</v>
      </c>
      <c r="D22" s="61">
        <f>D$16*Bezugszahlen!$C6*(1+D$3)</f>
        <v>60261.882589285706</v>
      </c>
      <c r="E22" s="61">
        <f>E$16*Bezugszahlen!$C6*(1+E$3)</f>
        <v>133310.58482142855</v>
      </c>
      <c r="F22" s="61">
        <f>F$16*Bezugszahlen!$C6*(1+F$3)</f>
        <v>65927.816964285725</v>
      </c>
      <c r="G22" s="62">
        <f>G$16*Bezugszahlen!$C6*(1+G$3)</f>
        <v>88256.454910714281</v>
      </c>
      <c r="H22" s="63">
        <f t="shared" si="0"/>
        <v>471945.29107142857</v>
      </c>
    </row>
    <row r="23" spans="1:8" x14ac:dyDescent="0.45">
      <c r="A23" s="46" t="s">
        <v>16</v>
      </c>
      <c r="B23" s="60">
        <f>B$16*Bezugszahlen!$C7*(1+B$3)</f>
        <v>60083.712000000007</v>
      </c>
      <c r="C23" s="61">
        <f>C$16*Bezugszahlen!$C7*(1+C$3)</f>
        <v>59137.297714285713</v>
      </c>
      <c r="D23" s="61">
        <f>D$16*Bezugszahlen!$C7*(1+D$3)</f>
        <v>57851.407285714282</v>
      </c>
      <c r="E23" s="61">
        <f>E$16*Bezugszahlen!$C7*(1+E$3)</f>
        <v>127978.16142857142</v>
      </c>
      <c r="F23" s="61">
        <f>F$16*Bezugszahlen!$C7*(1+F$3)</f>
        <v>63290.704285714288</v>
      </c>
      <c r="G23" s="62">
        <f>G$16*Bezugszahlen!$C7*(1+G$3)</f>
        <v>84726.196714285703</v>
      </c>
      <c r="H23" s="63">
        <f t="shared" si="0"/>
        <v>453067.47942857147</v>
      </c>
    </row>
    <row r="24" spans="1:8" x14ac:dyDescent="0.45">
      <c r="A24" s="46" t="s">
        <v>17</v>
      </c>
      <c r="B24" s="60">
        <f>B$16*Bezugszahlen!$C8*(1+B$3)</f>
        <v>55076.736000000004</v>
      </c>
      <c r="C24" s="61">
        <f>C$16*Bezugszahlen!$C8*(1+C$3)</f>
        <v>54209.189571428564</v>
      </c>
      <c r="D24" s="61">
        <f>D$16*Bezugszahlen!$C8*(1+D$3)</f>
        <v>53030.456678571427</v>
      </c>
      <c r="E24" s="61">
        <f>E$16*Bezugszahlen!$C8*(1+E$3)</f>
        <v>117313.31464285712</v>
      </c>
      <c r="F24" s="61">
        <f>F$16*Bezugszahlen!$C8*(1+F$3)</f>
        <v>58016.478928571429</v>
      </c>
      <c r="G24" s="62">
        <f>G$16*Bezugszahlen!$C8*(1+G$3)</f>
        <v>77665.680321428576</v>
      </c>
      <c r="H24" s="63">
        <f t="shared" si="0"/>
        <v>415311.85614285711</v>
      </c>
    </row>
    <row r="25" spans="1:8" x14ac:dyDescent="0.45">
      <c r="A25" s="46" t="s">
        <v>18</v>
      </c>
      <c r="B25" s="60">
        <f>B$16*Bezugszahlen!$C9*(1+B$3)</f>
        <v>67594.176000000007</v>
      </c>
      <c r="C25" s="61">
        <f>C$16*Bezugszahlen!$C9*(1+C$3)</f>
        <v>66529.459928571421</v>
      </c>
      <c r="D25" s="61">
        <f>D$16*Bezugszahlen!$C9*(1+D$3)</f>
        <v>65082.833196428568</v>
      </c>
      <c r="E25" s="61">
        <f>E$16*Bezugszahlen!$C9*(1+E$3)</f>
        <v>143975.43160714285</v>
      </c>
      <c r="F25" s="61">
        <f>F$16*Bezugszahlen!$C9*(1+F$3)</f>
        <v>71202.042321428584</v>
      </c>
      <c r="G25" s="62">
        <f>G$16*Bezugszahlen!$C9*(1+G$3)</f>
        <v>95316.971303571423</v>
      </c>
      <c r="H25" s="63">
        <f t="shared" si="0"/>
        <v>509700.91435714287</v>
      </c>
    </row>
    <row r="26" spans="1:8" x14ac:dyDescent="0.45">
      <c r="A26" s="46" t="s">
        <v>19</v>
      </c>
      <c r="B26" s="60">
        <f>B$16*Bezugszahlen!$C10*(1+B$3)</f>
        <v>75104.639999999999</v>
      </c>
      <c r="C26" s="61">
        <f>C$16*Bezugszahlen!$C10*(1+C$3)</f>
        <v>73921.622142857144</v>
      </c>
      <c r="D26" s="61">
        <f>D$16*Bezugszahlen!$C10*(1+D$3)</f>
        <v>72314.259107142847</v>
      </c>
      <c r="E26" s="61">
        <f>E$16*Bezugszahlen!$C10*(1+E$3)</f>
        <v>159972.70178571425</v>
      </c>
      <c r="F26" s="61">
        <f>F$16*Bezugszahlen!$C10*(1+F$3)</f>
        <v>79113.380357142858</v>
      </c>
      <c r="G26" s="62">
        <f>G$16*Bezugszahlen!$C10*(1+G$3)</f>
        <v>105907.74589285713</v>
      </c>
      <c r="H26" s="63">
        <f t="shared" si="0"/>
        <v>566334.34928571421</v>
      </c>
    </row>
    <row r="27" spans="1:8" x14ac:dyDescent="0.45">
      <c r="A27" s="46" t="s">
        <v>20</v>
      </c>
      <c r="B27" s="60">
        <f>B$16*Bezugszahlen!$C11*(1+B$3)</f>
        <v>55076.736000000004</v>
      </c>
      <c r="C27" s="61">
        <f>C$16*Bezugszahlen!$C11*(1+C$3)</f>
        <v>54209.189571428564</v>
      </c>
      <c r="D27" s="61">
        <f>D$16*Bezugszahlen!$C11*(1+D$3)</f>
        <v>53030.456678571427</v>
      </c>
      <c r="E27" s="61">
        <f>E$16*Bezugszahlen!$C11*(1+E$3)</f>
        <v>117313.31464285712</v>
      </c>
      <c r="F27" s="61">
        <f>F$16*Bezugszahlen!$C11*(1+F$3)</f>
        <v>58016.478928571429</v>
      </c>
      <c r="G27" s="62">
        <f>G$16*Bezugszahlen!$C11*(1+G$3)</f>
        <v>77665.680321428576</v>
      </c>
      <c r="H27" s="63">
        <f t="shared" si="0"/>
        <v>415311.85614285711</v>
      </c>
    </row>
    <row r="28" spans="1:8" x14ac:dyDescent="0.45">
      <c r="A28" s="46" t="s">
        <v>21</v>
      </c>
      <c r="B28" s="60">
        <f>B$16*Bezugszahlen!$C12*(1+B$3)</f>
        <v>55076.736000000004</v>
      </c>
      <c r="C28" s="61">
        <f>C$16*Bezugszahlen!$C12*(1+C$3)</f>
        <v>54209.189571428564</v>
      </c>
      <c r="D28" s="61">
        <f>D$16*Bezugszahlen!$C12*(1+D$3)</f>
        <v>53030.456678571427</v>
      </c>
      <c r="E28" s="61">
        <f>E$16*Bezugszahlen!$C12*(1+E$3)</f>
        <v>117313.31464285712</v>
      </c>
      <c r="F28" s="61">
        <f>F$16*Bezugszahlen!$C12*(1+F$3)</f>
        <v>58016.478928571429</v>
      </c>
      <c r="G28" s="62">
        <f>G$16*Bezugszahlen!$C12*(1+G$3)</f>
        <v>77665.680321428576</v>
      </c>
      <c r="H28" s="63">
        <f t="shared" si="0"/>
        <v>415311.85614285711</v>
      </c>
    </row>
    <row r="29" spans="1:8" ht="14.25" customHeight="1" x14ac:dyDescent="0.45">
      <c r="A29" s="47" t="s">
        <v>22</v>
      </c>
      <c r="B29" s="64">
        <f>B$16*Bezugszahlen!$C13*(1+B$3)</f>
        <v>47566.271999999997</v>
      </c>
      <c r="C29" s="65">
        <f>C$16*Bezugszahlen!$C13*(1+C$3)</f>
        <v>46817.027357142848</v>
      </c>
      <c r="D29" s="65">
        <f>D$16*Bezugszahlen!$C13*(1+D$3)</f>
        <v>45799.030767857141</v>
      </c>
      <c r="E29" s="65">
        <f>E$16*Bezugszahlen!$C13*(1+E$3)</f>
        <v>101316.0444642857</v>
      </c>
      <c r="F29" s="65">
        <f>F$16*Bezugszahlen!$C13*(1+F$3)</f>
        <v>50105.14089285714</v>
      </c>
      <c r="G29" s="66">
        <f>G$16*Bezugszahlen!$C13*(1+G$3)</f>
        <v>67074.905732142855</v>
      </c>
      <c r="H29" s="67">
        <f t="shared" si="0"/>
        <v>358678.42121428571</v>
      </c>
    </row>
    <row r="30" spans="1:8" x14ac:dyDescent="0.45">
      <c r="A30" s="45" t="s">
        <v>30</v>
      </c>
      <c r="B30" s="68">
        <f t="shared" ref="B30:H30" si="1">SUM(B18:B29)</f>
        <v>700976.64000000001</v>
      </c>
      <c r="C30" s="68">
        <f t="shared" si="1"/>
        <v>689935.14</v>
      </c>
      <c r="D30" s="68">
        <f t="shared" si="1"/>
        <v>674933.08499999985</v>
      </c>
      <c r="E30" s="68">
        <f t="shared" si="1"/>
        <v>1493078.5499999996</v>
      </c>
      <c r="F30" s="68">
        <f t="shared" si="1"/>
        <v>738391.55</v>
      </c>
      <c r="G30" s="68">
        <f t="shared" si="1"/>
        <v>988472.29499999993</v>
      </c>
      <c r="H30" s="55">
        <f t="shared" si="1"/>
        <v>5285787.26</v>
      </c>
    </row>
  </sheetData>
  <mergeCells count="4">
    <mergeCell ref="A1:C1"/>
    <mergeCell ref="D1:E1"/>
    <mergeCell ref="F1:H1"/>
    <mergeCell ref="A17:H17"/>
  </mergeCells>
  <pageMargins left="0.7" right="0.7" top="0.78740157499999996" bottom="0.78740157499999996" header="0.3" footer="0.3"/>
  <ignoredErrors>
    <ignoredError sqref="B2:G2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47C6C-9E80-48F9-A00C-639E9B67C5BA}">
  <sheetPr>
    <tabColor rgb="FFF59429"/>
  </sheetPr>
  <dimension ref="A1:H30"/>
  <sheetViews>
    <sheetView showGridLines="0" workbookViewId="0">
      <selection activeCell="J10" sqref="J10"/>
    </sheetView>
  </sheetViews>
  <sheetFormatPr defaultColWidth="10.6640625" defaultRowHeight="14.25" outlineLevelRow="1" x14ac:dyDescent="0.45"/>
  <cols>
    <col min="1" max="1" width="11.86328125" customWidth="1"/>
  </cols>
  <sheetData>
    <row r="1" spans="1:8" ht="30" customHeight="1" x14ac:dyDescent="0.45">
      <c r="A1" s="124" t="s">
        <v>8</v>
      </c>
      <c r="B1" s="125"/>
      <c r="C1" s="125"/>
      <c r="D1" s="126" t="s">
        <v>62</v>
      </c>
      <c r="E1" s="127"/>
      <c r="F1" s="140" t="s">
        <v>67</v>
      </c>
      <c r="G1" s="141"/>
      <c r="H1" s="142"/>
    </row>
    <row r="2" spans="1:8" x14ac:dyDescent="0.45">
      <c r="A2" s="2" t="s">
        <v>24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9</v>
      </c>
    </row>
    <row r="3" spans="1:8" ht="28.5" x14ac:dyDescent="0.45">
      <c r="A3" s="5" t="s">
        <v>10</v>
      </c>
      <c r="B3" s="49">
        <v>0.04</v>
      </c>
      <c r="C3" s="49">
        <v>3.5000000000000003E-2</v>
      </c>
      <c r="D3" s="49">
        <v>5.5E-2</v>
      </c>
      <c r="E3" s="49">
        <v>2.5000000000000001E-2</v>
      </c>
      <c r="F3" s="49">
        <v>0.03</v>
      </c>
      <c r="G3" s="49">
        <v>6.5000000000000002E-2</v>
      </c>
      <c r="H3" s="49">
        <f>(H30-H16)/H16</f>
        <v>3.9714039080094674E-2</v>
      </c>
    </row>
    <row r="4" spans="1:8" hidden="1" outlineLevel="1" x14ac:dyDescent="0.45">
      <c r="A4" s="69" t="s">
        <v>11</v>
      </c>
      <c r="B4" s="59">
        <v>124738</v>
      </c>
      <c r="C4" s="58">
        <v>330294</v>
      </c>
      <c r="D4" s="58">
        <v>123782</v>
      </c>
      <c r="E4" s="58">
        <v>362672</v>
      </c>
      <c r="F4" s="58">
        <v>180880</v>
      </c>
      <c r="G4" s="58">
        <v>179729</v>
      </c>
      <c r="H4" s="58">
        <v>1302095</v>
      </c>
    </row>
    <row r="5" spans="1:8" hidden="1" outlineLevel="1" x14ac:dyDescent="0.45">
      <c r="A5" s="70" t="s">
        <v>12</v>
      </c>
      <c r="B5" s="63">
        <v>140743</v>
      </c>
      <c r="C5" s="62">
        <v>221684</v>
      </c>
      <c r="D5" s="62">
        <v>172842</v>
      </c>
      <c r="E5" s="62">
        <v>136188</v>
      </c>
      <c r="F5" s="62">
        <v>257925</v>
      </c>
      <c r="G5" s="62">
        <v>215109</v>
      </c>
      <c r="H5" s="62">
        <v>1144491</v>
      </c>
    </row>
    <row r="6" spans="1:8" hidden="1" outlineLevel="1" x14ac:dyDescent="0.45">
      <c r="A6" s="70" t="s">
        <v>13</v>
      </c>
      <c r="B6" s="63">
        <v>197357</v>
      </c>
      <c r="C6" s="62">
        <v>390470</v>
      </c>
      <c r="D6" s="62">
        <v>159817</v>
      </c>
      <c r="E6" s="62">
        <v>157630</v>
      </c>
      <c r="F6" s="62">
        <v>295613</v>
      </c>
      <c r="G6" s="62">
        <v>251874</v>
      </c>
      <c r="H6" s="62">
        <v>1452761</v>
      </c>
    </row>
    <row r="7" spans="1:8" hidden="1" outlineLevel="1" x14ac:dyDescent="0.45">
      <c r="A7" s="70" t="s">
        <v>14</v>
      </c>
      <c r="B7" s="63">
        <v>186565</v>
      </c>
      <c r="C7" s="62">
        <v>320387</v>
      </c>
      <c r="D7" s="62">
        <v>116246</v>
      </c>
      <c r="E7" s="62">
        <v>355545</v>
      </c>
      <c r="F7" s="62">
        <v>239089</v>
      </c>
      <c r="G7" s="62">
        <v>255644</v>
      </c>
      <c r="H7" s="62">
        <v>1473476</v>
      </c>
    </row>
    <row r="8" spans="1:8" hidden="1" outlineLevel="1" x14ac:dyDescent="0.45">
      <c r="A8" s="70" t="s">
        <v>15</v>
      </c>
      <c r="B8" s="63">
        <v>154671</v>
      </c>
      <c r="C8" s="62">
        <v>231720</v>
      </c>
      <c r="D8" s="62">
        <v>141077</v>
      </c>
      <c r="E8" s="62">
        <v>245044</v>
      </c>
      <c r="F8" s="62">
        <v>192562</v>
      </c>
      <c r="G8" s="62">
        <v>379862</v>
      </c>
      <c r="H8" s="62">
        <v>1344936</v>
      </c>
    </row>
    <row r="9" spans="1:8" hidden="1" outlineLevel="1" x14ac:dyDescent="0.45">
      <c r="A9" s="70" t="s">
        <v>16</v>
      </c>
      <c r="B9" s="63">
        <v>242543</v>
      </c>
      <c r="C9" s="62">
        <v>192954</v>
      </c>
      <c r="D9" s="62">
        <v>209166</v>
      </c>
      <c r="E9" s="62">
        <v>400628</v>
      </c>
      <c r="F9" s="62">
        <v>198502</v>
      </c>
      <c r="G9" s="62">
        <v>235248</v>
      </c>
      <c r="H9" s="62">
        <v>1479041</v>
      </c>
    </row>
    <row r="10" spans="1:8" hidden="1" outlineLevel="1" x14ac:dyDescent="0.45">
      <c r="A10" s="70" t="s">
        <v>17</v>
      </c>
      <c r="B10" s="63">
        <v>203717</v>
      </c>
      <c r="C10" s="62">
        <v>234886</v>
      </c>
      <c r="D10" s="62">
        <v>233639</v>
      </c>
      <c r="E10" s="62">
        <v>390524</v>
      </c>
      <c r="F10" s="62">
        <v>163866</v>
      </c>
      <c r="G10" s="62">
        <v>184200</v>
      </c>
      <c r="H10" s="62">
        <v>1410832</v>
      </c>
    </row>
    <row r="11" spans="1:8" hidden="1" outlineLevel="1" x14ac:dyDescent="0.45">
      <c r="A11" s="70" t="s">
        <v>18</v>
      </c>
      <c r="B11" s="63">
        <v>272174</v>
      </c>
      <c r="C11" s="62">
        <v>317855</v>
      </c>
      <c r="D11" s="62">
        <v>174693</v>
      </c>
      <c r="E11" s="62">
        <v>286222</v>
      </c>
      <c r="F11" s="62">
        <v>265344</v>
      </c>
      <c r="G11" s="62">
        <v>241660</v>
      </c>
      <c r="H11" s="62">
        <v>1557948</v>
      </c>
    </row>
    <row r="12" spans="1:8" hidden="1" outlineLevel="1" x14ac:dyDescent="0.45">
      <c r="A12" s="70" t="s">
        <v>19</v>
      </c>
      <c r="B12" s="63">
        <v>232194</v>
      </c>
      <c r="C12" s="62">
        <v>348246</v>
      </c>
      <c r="D12" s="62">
        <v>231392</v>
      </c>
      <c r="E12" s="62">
        <v>598295</v>
      </c>
      <c r="F12" s="62">
        <v>217142</v>
      </c>
      <c r="G12" s="62">
        <v>320494</v>
      </c>
      <c r="H12" s="62">
        <v>1947763</v>
      </c>
    </row>
    <row r="13" spans="1:8" hidden="1" outlineLevel="1" x14ac:dyDescent="0.45">
      <c r="A13" s="70" t="s">
        <v>20</v>
      </c>
      <c r="B13" s="63">
        <v>100060</v>
      </c>
      <c r="C13" s="62">
        <v>380992</v>
      </c>
      <c r="D13" s="62">
        <v>118681</v>
      </c>
      <c r="E13" s="62">
        <v>307751</v>
      </c>
      <c r="F13" s="62">
        <v>262844</v>
      </c>
      <c r="G13" s="62">
        <v>187823</v>
      </c>
      <c r="H13" s="62">
        <v>1358151</v>
      </c>
    </row>
    <row r="14" spans="1:8" hidden="1" outlineLevel="1" x14ac:dyDescent="0.45">
      <c r="A14" s="70" t="s">
        <v>21</v>
      </c>
      <c r="B14" s="63">
        <v>116475</v>
      </c>
      <c r="C14" s="62">
        <v>139476</v>
      </c>
      <c r="D14" s="62">
        <v>118664</v>
      </c>
      <c r="E14" s="62">
        <v>307888</v>
      </c>
      <c r="F14" s="62">
        <v>259245</v>
      </c>
      <c r="G14" s="62">
        <v>159374</v>
      </c>
      <c r="H14" s="62">
        <v>1101122</v>
      </c>
    </row>
    <row r="15" spans="1:8" hidden="1" outlineLevel="1" x14ac:dyDescent="0.45">
      <c r="A15" s="71" t="s">
        <v>22</v>
      </c>
      <c r="B15" s="67">
        <v>176210</v>
      </c>
      <c r="C15" s="66">
        <v>322547</v>
      </c>
      <c r="D15" s="66">
        <v>95915</v>
      </c>
      <c r="E15" s="66">
        <v>343871</v>
      </c>
      <c r="F15" s="66">
        <v>287977</v>
      </c>
      <c r="G15" s="66">
        <v>206964</v>
      </c>
      <c r="H15" s="66">
        <v>1433484</v>
      </c>
    </row>
    <row r="16" spans="1:8" ht="20.25" customHeight="1" collapsed="1" x14ac:dyDescent="0.45">
      <c r="A16" s="102" t="s">
        <v>23</v>
      </c>
      <c r="B16" s="8">
        <v>2147447</v>
      </c>
      <c r="C16" s="9">
        <v>3431511</v>
      </c>
      <c r="D16" s="10">
        <v>1895914</v>
      </c>
      <c r="E16" s="10">
        <v>3892258</v>
      </c>
      <c r="F16" s="10">
        <v>2820989</v>
      </c>
      <c r="G16" s="11">
        <v>2817981</v>
      </c>
      <c r="H16" s="8">
        <v>17006100</v>
      </c>
    </row>
    <row r="17" spans="1:8" x14ac:dyDescent="0.45">
      <c r="A17" s="128" t="s">
        <v>31</v>
      </c>
      <c r="B17" s="129"/>
      <c r="C17" s="129"/>
      <c r="D17" s="129"/>
      <c r="E17" s="129"/>
      <c r="F17" s="129"/>
      <c r="G17" s="129"/>
      <c r="H17" s="130"/>
    </row>
    <row r="18" spans="1:8" x14ac:dyDescent="0.45">
      <c r="A18" s="1" t="s">
        <v>11</v>
      </c>
      <c r="B18" s="56">
        <f>B$16*Bezugszahlen!$C2*(1+B$3)</f>
        <v>159524.63428571427</v>
      </c>
      <c r="C18" s="57">
        <f>C$16*Bezugszahlen!$C2*(1+C$3)</f>
        <v>253686.70607142852</v>
      </c>
      <c r="D18" s="57">
        <f>D$16*Bezugszahlen!$C2*(1+D$3)</f>
        <v>142870.66214285712</v>
      </c>
      <c r="E18" s="57">
        <f>E$16*Bezugszahlen!$C2*(1+E$3)</f>
        <v>284968.88928571425</v>
      </c>
      <c r="F18" s="57">
        <f>F$16*Bezugszahlen!$C2*(1+F$3)</f>
        <v>207544.19071428568</v>
      </c>
      <c r="G18" s="58">
        <f>G$16*Bezugszahlen!$C2*(1+G$3)</f>
        <v>214367.84035714282</v>
      </c>
      <c r="H18" s="59">
        <f t="shared" ref="H18:H29" si="0">SUM(B18:G18)</f>
        <v>1262962.9228571425</v>
      </c>
    </row>
    <row r="19" spans="1:8" x14ac:dyDescent="0.45">
      <c r="A19" s="46" t="s">
        <v>12</v>
      </c>
      <c r="B19" s="60">
        <f>B$16*Bezugszahlen!$C3*(1+B$3)</f>
        <v>199405.79285714286</v>
      </c>
      <c r="C19" s="61">
        <f>C$16*Bezugszahlen!$C3*(1+C$3)</f>
        <v>317108.38258928573</v>
      </c>
      <c r="D19" s="61">
        <f>D$16*Bezugszahlen!$C3*(1+D$3)</f>
        <v>178588.32767857143</v>
      </c>
      <c r="E19" s="61">
        <f>E$16*Bezugszahlen!$C3*(1+E$3)</f>
        <v>356211.11160714284</v>
      </c>
      <c r="F19" s="61">
        <f>F$16*Bezugszahlen!$C3*(1+F$3)</f>
        <v>259430.23839285717</v>
      </c>
      <c r="G19" s="62">
        <f>G$16*Bezugszahlen!$C3*(1+G$3)</f>
        <v>267959.80044642853</v>
      </c>
      <c r="H19" s="63">
        <f t="shared" si="0"/>
        <v>1578703.6535714287</v>
      </c>
    </row>
    <row r="20" spans="1:8" x14ac:dyDescent="0.45">
      <c r="A20" s="46" t="s">
        <v>13</v>
      </c>
      <c r="B20" s="60">
        <f>B$16*Bezugszahlen!$C4*(1+B$3)</f>
        <v>175477.09771428572</v>
      </c>
      <c r="C20" s="61">
        <f>C$16*Bezugszahlen!$C4*(1+C$3)</f>
        <v>279055.3766785714</v>
      </c>
      <c r="D20" s="61">
        <f>D$16*Bezugszahlen!$C4*(1+D$3)</f>
        <v>157157.72835714286</v>
      </c>
      <c r="E20" s="61">
        <f>E$16*Bezugszahlen!$C4*(1+E$3)</f>
        <v>313465.77821428567</v>
      </c>
      <c r="F20" s="61">
        <f>F$16*Bezugszahlen!$C4*(1+F$3)</f>
        <v>228298.6097857143</v>
      </c>
      <c r="G20" s="62">
        <f>G$16*Bezugszahlen!$C4*(1+G$3)</f>
        <v>235804.62439285713</v>
      </c>
      <c r="H20" s="63">
        <f t="shared" si="0"/>
        <v>1389259.2151428571</v>
      </c>
    </row>
    <row r="21" spans="1:8" x14ac:dyDescent="0.45">
      <c r="A21" s="46" t="s">
        <v>14</v>
      </c>
      <c r="B21" s="60">
        <f>B$16*Bezugszahlen!$C5*(1+B$3)</f>
        <v>175477.09771428572</v>
      </c>
      <c r="C21" s="61">
        <f>C$16*Bezugszahlen!$C5*(1+C$3)</f>
        <v>279055.3766785714</v>
      </c>
      <c r="D21" s="61">
        <f>D$16*Bezugszahlen!$C5*(1+D$3)</f>
        <v>157157.72835714286</v>
      </c>
      <c r="E21" s="61">
        <f>E$16*Bezugszahlen!$C5*(1+E$3)</f>
        <v>313465.77821428567</v>
      </c>
      <c r="F21" s="61">
        <f>F$16*Bezugszahlen!$C5*(1+F$3)</f>
        <v>228298.6097857143</v>
      </c>
      <c r="G21" s="62">
        <f>G$16*Bezugszahlen!$C5*(1+G$3)</f>
        <v>235804.62439285713</v>
      </c>
      <c r="H21" s="63">
        <f t="shared" si="0"/>
        <v>1389259.2151428571</v>
      </c>
    </row>
    <row r="22" spans="1:8" x14ac:dyDescent="0.45">
      <c r="A22" s="46" t="s">
        <v>15</v>
      </c>
      <c r="B22" s="60">
        <f>B$16*Bezugszahlen!$C6*(1+B$3)</f>
        <v>199405.79285714286</v>
      </c>
      <c r="C22" s="61">
        <f>C$16*Bezugszahlen!$C6*(1+C$3)</f>
        <v>317108.38258928573</v>
      </c>
      <c r="D22" s="61">
        <f>D$16*Bezugszahlen!$C6*(1+D$3)</f>
        <v>178588.32767857143</v>
      </c>
      <c r="E22" s="61">
        <f>E$16*Bezugszahlen!$C6*(1+E$3)</f>
        <v>356211.11160714284</v>
      </c>
      <c r="F22" s="61">
        <f>F$16*Bezugszahlen!$C6*(1+F$3)</f>
        <v>259430.23839285717</v>
      </c>
      <c r="G22" s="62">
        <f>G$16*Bezugszahlen!$C6*(1+G$3)</f>
        <v>267959.80044642853</v>
      </c>
      <c r="H22" s="63">
        <f t="shared" si="0"/>
        <v>1578703.6535714287</v>
      </c>
    </row>
    <row r="23" spans="1:8" x14ac:dyDescent="0.45">
      <c r="A23" s="46" t="s">
        <v>16</v>
      </c>
      <c r="B23" s="60">
        <f>B$16*Bezugszahlen!$C7*(1+B$3)</f>
        <v>191429.56114285716</v>
      </c>
      <c r="C23" s="61">
        <f>C$16*Bezugszahlen!$C7*(1+C$3)</f>
        <v>304424.0472857143</v>
      </c>
      <c r="D23" s="61">
        <f>D$16*Bezugszahlen!$C7*(1+D$3)</f>
        <v>171444.79457142859</v>
      </c>
      <c r="E23" s="61">
        <f>E$16*Bezugszahlen!$C7*(1+E$3)</f>
        <v>341962.6671428571</v>
      </c>
      <c r="F23" s="61">
        <f>F$16*Bezugszahlen!$C7*(1+F$3)</f>
        <v>249053.02885714287</v>
      </c>
      <c r="G23" s="62">
        <f>G$16*Bezugszahlen!$C7*(1+G$3)</f>
        <v>257241.40842857142</v>
      </c>
      <c r="H23" s="63">
        <f t="shared" si="0"/>
        <v>1515555.5074285713</v>
      </c>
    </row>
    <row r="24" spans="1:8" x14ac:dyDescent="0.45">
      <c r="A24" s="46" t="s">
        <v>17</v>
      </c>
      <c r="B24" s="60">
        <f>B$16*Bezugszahlen!$C8*(1+B$3)</f>
        <v>175477.09771428572</v>
      </c>
      <c r="C24" s="61">
        <f>C$16*Bezugszahlen!$C8*(1+C$3)</f>
        <v>279055.3766785714</v>
      </c>
      <c r="D24" s="61">
        <f>D$16*Bezugszahlen!$C8*(1+D$3)</f>
        <v>157157.72835714286</v>
      </c>
      <c r="E24" s="61">
        <f>E$16*Bezugszahlen!$C8*(1+E$3)</f>
        <v>313465.77821428567</v>
      </c>
      <c r="F24" s="61">
        <f>F$16*Bezugszahlen!$C8*(1+F$3)</f>
        <v>228298.6097857143</v>
      </c>
      <c r="G24" s="62">
        <f>G$16*Bezugszahlen!$C8*(1+G$3)</f>
        <v>235804.62439285713</v>
      </c>
      <c r="H24" s="63">
        <f t="shared" si="0"/>
        <v>1389259.2151428571</v>
      </c>
    </row>
    <row r="25" spans="1:8" x14ac:dyDescent="0.45">
      <c r="A25" s="46" t="s">
        <v>18</v>
      </c>
      <c r="B25" s="60">
        <f>B$16*Bezugszahlen!$C9*(1+B$3)</f>
        <v>215358.25628571431</v>
      </c>
      <c r="C25" s="61">
        <f>C$16*Bezugszahlen!$C9*(1+C$3)</f>
        <v>342477.05319642858</v>
      </c>
      <c r="D25" s="61">
        <f>D$16*Bezugszahlen!$C9*(1+D$3)</f>
        <v>192875.39389285716</v>
      </c>
      <c r="E25" s="61">
        <f>E$16*Bezugszahlen!$C9*(1+E$3)</f>
        <v>384708.00053571427</v>
      </c>
      <c r="F25" s="61">
        <f>F$16*Bezugszahlen!$C9*(1+F$3)</f>
        <v>280184.65746428573</v>
      </c>
      <c r="G25" s="62">
        <f>G$16*Bezugszahlen!$C9*(1+G$3)</f>
        <v>289396.58448214288</v>
      </c>
      <c r="H25" s="63">
        <f t="shared" si="0"/>
        <v>1704999.9458571428</v>
      </c>
    </row>
    <row r="26" spans="1:8" x14ac:dyDescent="0.45">
      <c r="A26" s="46" t="s">
        <v>19</v>
      </c>
      <c r="B26" s="60">
        <f>B$16*Bezugszahlen!$C10*(1+B$3)</f>
        <v>239286.95142857142</v>
      </c>
      <c r="C26" s="61">
        <f>C$16*Bezugszahlen!$C10*(1+C$3)</f>
        <v>380530.05910714279</v>
      </c>
      <c r="D26" s="61">
        <f>D$16*Bezugszahlen!$C10*(1+D$3)</f>
        <v>214305.99321428567</v>
      </c>
      <c r="E26" s="61">
        <f>E$16*Bezugszahlen!$C10*(1+E$3)</f>
        <v>427453.33392857137</v>
      </c>
      <c r="F26" s="61">
        <f>F$16*Bezugszahlen!$C10*(1+F$3)</f>
        <v>311316.28607142856</v>
      </c>
      <c r="G26" s="62">
        <f>G$16*Bezugszahlen!$C10*(1+G$3)</f>
        <v>321551.76053571422</v>
      </c>
      <c r="H26" s="63">
        <f t="shared" si="0"/>
        <v>1894444.384285714</v>
      </c>
    </row>
    <row r="27" spans="1:8" x14ac:dyDescent="0.45">
      <c r="A27" s="46" t="s">
        <v>20</v>
      </c>
      <c r="B27" s="60">
        <f>B$16*Bezugszahlen!$C11*(1+B$3)</f>
        <v>175477.09771428572</v>
      </c>
      <c r="C27" s="61">
        <f>C$16*Bezugszahlen!$C11*(1+C$3)</f>
        <v>279055.3766785714</v>
      </c>
      <c r="D27" s="61">
        <f>D$16*Bezugszahlen!$C11*(1+D$3)</f>
        <v>157157.72835714286</v>
      </c>
      <c r="E27" s="61">
        <f>E$16*Bezugszahlen!$C11*(1+E$3)</f>
        <v>313465.77821428567</v>
      </c>
      <c r="F27" s="61">
        <f>F$16*Bezugszahlen!$C11*(1+F$3)</f>
        <v>228298.6097857143</v>
      </c>
      <c r="G27" s="62">
        <f>G$16*Bezugszahlen!$C11*(1+G$3)</f>
        <v>235804.62439285713</v>
      </c>
      <c r="H27" s="63">
        <f t="shared" si="0"/>
        <v>1389259.2151428571</v>
      </c>
    </row>
    <row r="28" spans="1:8" x14ac:dyDescent="0.45">
      <c r="A28" s="46" t="s">
        <v>21</v>
      </c>
      <c r="B28" s="60">
        <f>B$16*Bezugszahlen!$C12*(1+B$3)</f>
        <v>175477.09771428572</v>
      </c>
      <c r="C28" s="61">
        <f>C$16*Bezugszahlen!$C12*(1+C$3)</f>
        <v>279055.3766785714</v>
      </c>
      <c r="D28" s="61">
        <f>D$16*Bezugszahlen!$C12*(1+D$3)</f>
        <v>157157.72835714286</v>
      </c>
      <c r="E28" s="61">
        <f>E$16*Bezugszahlen!$C12*(1+E$3)</f>
        <v>313465.77821428567</v>
      </c>
      <c r="F28" s="61">
        <f>F$16*Bezugszahlen!$C12*(1+F$3)</f>
        <v>228298.6097857143</v>
      </c>
      <c r="G28" s="62">
        <f>G$16*Bezugszahlen!$C12*(1+G$3)</f>
        <v>235804.62439285713</v>
      </c>
      <c r="H28" s="63">
        <f t="shared" si="0"/>
        <v>1389259.2151428571</v>
      </c>
    </row>
    <row r="29" spans="1:8" ht="14.25" customHeight="1" x14ac:dyDescent="0.45">
      <c r="A29" s="47" t="s">
        <v>22</v>
      </c>
      <c r="B29" s="64">
        <f>B$16*Bezugszahlen!$C13*(1+B$3)</f>
        <v>151548.40257142857</v>
      </c>
      <c r="C29" s="65">
        <f>C$16*Bezugszahlen!$C13*(1+C$3)</f>
        <v>241002.37076785709</v>
      </c>
      <c r="D29" s="65">
        <f>D$16*Bezugszahlen!$C13*(1+D$3)</f>
        <v>135727.12903571426</v>
      </c>
      <c r="E29" s="65">
        <f>E$16*Bezugszahlen!$C13*(1+E$3)</f>
        <v>270720.44482142851</v>
      </c>
      <c r="F29" s="65">
        <f>F$16*Bezugszahlen!$C13*(1+F$3)</f>
        <v>197166.98117857141</v>
      </c>
      <c r="G29" s="66">
        <f>G$16*Bezugszahlen!$C13*(1+G$3)</f>
        <v>203649.44833928571</v>
      </c>
      <c r="H29" s="67">
        <f t="shared" si="0"/>
        <v>1199814.7767142856</v>
      </c>
    </row>
    <row r="30" spans="1:8" x14ac:dyDescent="0.45">
      <c r="A30" s="45" t="s">
        <v>30</v>
      </c>
      <c r="B30" s="68">
        <f t="shared" ref="B30:H30" si="1">SUM(B18:B29)</f>
        <v>2233344.8800000004</v>
      </c>
      <c r="C30" s="68">
        <f t="shared" si="1"/>
        <v>3551613.8849999998</v>
      </c>
      <c r="D30" s="68">
        <f t="shared" si="1"/>
        <v>2000189.27</v>
      </c>
      <c r="E30" s="68">
        <f t="shared" si="1"/>
        <v>3989564.4499999997</v>
      </c>
      <c r="F30" s="68">
        <f t="shared" si="1"/>
        <v>2905618.67</v>
      </c>
      <c r="G30" s="68">
        <f t="shared" si="1"/>
        <v>3001149.7650000001</v>
      </c>
      <c r="H30" s="55">
        <f t="shared" si="1"/>
        <v>17681480.919999998</v>
      </c>
    </row>
  </sheetData>
  <mergeCells count="4">
    <mergeCell ref="A1:C1"/>
    <mergeCell ref="D1:E1"/>
    <mergeCell ref="F1:H1"/>
    <mergeCell ref="A17:H17"/>
  </mergeCells>
  <pageMargins left="0.7" right="0.7" top="0.78740157499999996" bottom="0.78740157499999996" header="0.3" footer="0.3"/>
  <ignoredErrors>
    <ignoredError sqref="B2:G2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CE34D-1874-438B-8584-EB214F035FBE}">
  <sheetPr>
    <tabColor rgb="FFF59429"/>
  </sheetPr>
  <dimension ref="A1:H30"/>
  <sheetViews>
    <sheetView showGridLines="0" workbookViewId="0">
      <selection activeCell="J10" sqref="J10"/>
    </sheetView>
  </sheetViews>
  <sheetFormatPr defaultColWidth="10.6640625" defaultRowHeight="14.25" outlineLevelRow="1" x14ac:dyDescent="0.45"/>
  <cols>
    <col min="1" max="1" width="11.86328125" customWidth="1"/>
  </cols>
  <sheetData>
    <row r="1" spans="1:8" ht="30" customHeight="1" x14ac:dyDescent="0.45">
      <c r="A1" s="124" t="s">
        <v>8</v>
      </c>
      <c r="B1" s="125"/>
      <c r="C1" s="125"/>
      <c r="D1" s="126" t="s">
        <v>62</v>
      </c>
      <c r="E1" s="127"/>
      <c r="F1" s="140" t="s">
        <v>66</v>
      </c>
      <c r="G1" s="141"/>
      <c r="H1" s="142"/>
    </row>
    <row r="2" spans="1:8" x14ac:dyDescent="0.45">
      <c r="A2" s="2" t="s">
        <v>24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9</v>
      </c>
    </row>
    <row r="3" spans="1:8" ht="28.5" x14ac:dyDescent="0.45">
      <c r="A3" s="5" t="s">
        <v>10</v>
      </c>
      <c r="B3" s="49">
        <v>0.04</v>
      </c>
      <c r="C3" s="49">
        <v>3.5000000000000003E-2</v>
      </c>
      <c r="D3" s="49">
        <v>5.5E-2</v>
      </c>
      <c r="E3" s="49">
        <v>0.03</v>
      </c>
      <c r="F3" s="49">
        <v>0.03</v>
      </c>
      <c r="G3" s="49">
        <v>6.5000000000000002E-2</v>
      </c>
      <c r="H3" s="49">
        <f>(H30-H16)/H16</f>
        <v>4.0262182637428166E-2</v>
      </c>
    </row>
    <row r="4" spans="1:8" hidden="1" outlineLevel="1" x14ac:dyDescent="0.45">
      <c r="A4" s="69" t="s">
        <v>11</v>
      </c>
      <c r="B4" s="59">
        <v>194256</v>
      </c>
      <c r="C4" s="58">
        <v>339156</v>
      </c>
      <c r="D4" s="58">
        <v>154994</v>
      </c>
      <c r="E4" s="58">
        <v>282880</v>
      </c>
      <c r="F4" s="58">
        <v>290906</v>
      </c>
      <c r="G4" s="58">
        <v>179532</v>
      </c>
      <c r="H4" s="58">
        <v>1441724</v>
      </c>
    </row>
    <row r="5" spans="1:8" hidden="1" outlineLevel="1" x14ac:dyDescent="0.45">
      <c r="A5" s="70" t="s">
        <v>12</v>
      </c>
      <c r="B5" s="63">
        <v>180090</v>
      </c>
      <c r="C5" s="62">
        <v>242336</v>
      </c>
      <c r="D5" s="62">
        <v>131906</v>
      </c>
      <c r="E5" s="62">
        <v>318696</v>
      </c>
      <c r="F5" s="62">
        <v>240128</v>
      </c>
      <c r="G5" s="62">
        <v>198867</v>
      </c>
      <c r="H5" s="62">
        <v>1312023</v>
      </c>
    </row>
    <row r="6" spans="1:8" hidden="1" outlineLevel="1" x14ac:dyDescent="0.45">
      <c r="A6" s="70" t="s">
        <v>13</v>
      </c>
      <c r="B6" s="63">
        <v>146248</v>
      </c>
      <c r="C6" s="62">
        <v>225341</v>
      </c>
      <c r="D6" s="62">
        <v>157467</v>
      </c>
      <c r="E6" s="62">
        <v>462555</v>
      </c>
      <c r="F6" s="62">
        <v>197083</v>
      </c>
      <c r="G6" s="62">
        <v>275688</v>
      </c>
      <c r="H6" s="62">
        <v>1464382</v>
      </c>
    </row>
    <row r="7" spans="1:8" hidden="1" outlineLevel="1" x14ac:dyDescent="0.45">
      <c r="A7" s="70" t="s">
        <v>14</v>
      </c>
      <c r="B7" s="63">
        <v>120459</v>
      </c>
      <c r="C7" s="62">
        <v>352081</v>
      </c>
      <c r="D7" s="62">
        <v>152177</v>
      </c>
      <c r="E7" s="62">
        <v>315928</v>
      </c>
      <c r="F7" s="62">
        <v>195490</v>
      </c>
      <c r="G7" s="62">
        <v>218399</v>
      </c>
      <c r="H7" s="62">
        <v>1354534</v>
      </c>
    </row>
    <row r="8" spans="1:8" hidden="1" outlineLevel="1" x14ac:dyDescent="0.45">
      <c r="A8" s="70" t="s">
        <v>15</v>
      </c>
      <c r="B8" s="63">
        <v>272797</v>
      </c>
      <c r="C8" s="62">
        <v>384499</v>
      </c>
      <c r="D8" s="62">
        <v>135764</v>
      </c>
      <c r="E8" s="62">
        <v>411501</v>
      </c>
      <c r="F8" s="62">
        <v>356531</v>
      </c>
      <c r="G8" s="62">
        <v>241592</v>
      </c>
      <c r="H8" s="62">
        <v>1802684</v>
      </c>
    </row>
    <row r="9" spans="1:8" hidden="1" outlineLevel="1" x14ac:dyDescent="0.45">
      <c r="A9" s="70" t="s">
        <v>16</v>
      </c>
      <c r="B9" s="63">
        <v>246292</v>
      </c>
      <c r="C9" s="62">
        <v>287979</v>
      </c>
      <c r="D9" s="62">
        <v>179897</v>
      </c>
      <c r="E9" s="62">
        <v>383699</v>
      </c>
      <c r="F9" s="62">
        <v>317059</v>
      </c>
      <c r="G9" s="62">
        <v>147311</v>
      </c>
      <c r="H9" s="62">
        <v>1562237</v>
      </c>
    </row>
    <row r="10" spans="1:8" hidden="1" outlineLevel="1" x14ac:dyDescent="0.45">
      <c r="A10" s="70" t="s">
        <v>17</v>
      </c>
      <c r="B10" s="63">
        <v>188975</v>
      </c>
      <c r="C10" s="62">
        <v>389325</v>
      </c>
      <c r="D10" s="62">
        <v>126710</v>
      </c>
      <c r="E10" s="62">
        <v>220473</v>
      </c>
      <c r="F10" s="62">
        <v>339597</v>
      </c>
      <c r="G10" s="62">
        <v>182174</v>
      </c>
      <c r="H10" s="62">
        <v>1447254</v>
      </c>
    </row>
    <row r="11" spans="1:8" hidden="1" outlineLevel="1" x14ac:dyDescent="0.45">
      <c r="A11" s="70" t="s">
        <v>18</v>
      </c>
      <c r="B11" s="63">
        <v>289807</v>
      </c>
      <c r="C11" s="62">
        <v>532459</v>
      </c>
      <c r="D11" s="62">
        <v>140632</v>
      </c>
      <c r="E11" s="62">
        <v>204633</v>
      </c>
      <c r="F11" s="62">
        <v>337015</v>
      </c>
      <c r="G11" s="62">
        <v>264337</v>
      </c>
      <c r="H11" s="62">
        <v>1768883</v>
      </c>
    </row>
    <row r="12" spans="1:8" hidden="1" outlineLevel="1" x14ac:dyDescent="0.45">
      <c r="A12" s="70" t="s">
        <v>19</v>
      </c>
      <c r="B12" s="63">
        <v>117649</v>
      </c>
      <c r="C12" s="62">
        <v>391651</v>
      </c>
      <c r="D12" s="62">
        <v>242843</v>
      </c>
      <c r="E12" s="62">
        <v>243400</v>
      </c>
      <c r="F12" s="62">
        <v>300055</v>
      </c>
      <c r="G12" s="62">
        <v>193279</v>
      </c>
      <c r="H12" s="62">
        <v>1488877</v>
      </c>
    </row>
    <row r="13" spans="1:8" hidden="1" outlineLevel="1" x14ac:dyDescent="0.45">
      <c r="A13" s="70" t="s">
        <v>20</v>
      </c>
      <c r="B13" s="63">
        <v>131365</v>
      </c>
      <c r="C13" s="62">
        <v>238299</v>
      </c>
      <c r="D13" s="62">
        <v>128468</v>
      </c>
      <c r="E13" s="62">
        <v>319338</v>
      </c>
      <c r="F13" s="62">
        <v>162769</v>
      </c>
      <c r="G13" s="62">
        <v>342236</v>
      </c>
      <c r="H13" s="62">
        <v>1322475</v>
      </c>
    </row>
    <row r="14" spans="1:8" hidden="1" outlineLevel="1" x14ac:dyDescent="0.45">
      <c r="A14" s="70" t="s">
        <v>21</v>
      </c>
      <c r="B14" s="63">
        <v>281026</v>
      </c>
      <c r="C14" s="62">
        <v>312540</v>
      </c>
      <c r="D14" s="62">
        <v>141755</v>
      </c>
      <c r="E14" s="62">
        <v>278336</v>
      </c>
      <c r="F14" s="62">
        <v>232049</v>
      </c>
      <c r="G14" s="62">
        <v>255921</v>
      </c>
      <c r="H14" s="62">
        <v>1501627</v>
      </c>
    </row>
    <row r="15" spans="1:8" hidden="1" outlineLevel="1" x14ac:dyDescent="0.45">
      <c r="A15" s="71" t="s">
        <v>22</v>
      </c>
      <c r="B15" s="67">
        <v>143425</v>
      </c>
      <c r="C15" s="66">
        <v>336916</v>
      </c>
      <c r="D15" s="66">
        <v>116669</v>
      </c>
      <c r="E15" s="66">
        <v>173347</v>
      </c>
      <c r="F15" s="66">
        <v>168382</v>
      </c>
      <c r="G15" s="66">
        <v>105999</v>
      </c>
      <c r="H15" s="66">
        <v>1044738</v>
      </c>
    </row>
    <row r="16" spans="1:8" ht="20.25" customHeight="1" collapsed="1" x14ac:dyDescent="0.45">
      <c r="A16" s="102" t="s">
        <v>23</v>
      </c>
      <c r="B16" s="8">
        <v>2312389</v>
      </c>
      <c r="C16" s="9">
        <v>4032582</v>
      </c>
      <c r="D16" s="10">
        <v>1809282</v>
      </c>
      <c r="E16" s="10">
        <v>3614786</v>
      </c>
      <c r="F16" s="10">
        <v>3137064</v>
      </c>
      <c r="G16" s="11">
        <v>2605335</v>
      </c>
      <c r="H16" s="8">
        <v>17511438</v>
      </c>
    </row>
    <row r="17" spans="1:8" x14ac:dyDescent="0.45">
      <c r="A17" s="128" t="s">
        <v>31</v>
      </c>
      <c r="B17" s="129"/>
      <c r="C17" s="129"/>
      <c r="D17" s="129"/>
      <c r="E17" s="129"/>
      <c r="F17" s="129"/>
      <c r="G17" s="129"/>
      <c r="H17" s="130"/>
    </row>
    <row r="18" spans="1:8" x14ac:dyDescent="0.45">
      <c r="A18" s="1" t="s">
        <v>11</v>
      </c>
      <c r="B18" s="56">
        <f>B$16*Bezugszahlen!$C2*(1+B$3)</f>
        <v>171777.46857142856</v>
      </c>
      <c r="C18" s="57">
        <f>C$16*Bezugszahlen!$C2*(1+C$3)</f>
        <v>298123.02642857138</v>
      </c>
      <c r="D18" s="57">
        <f>D$16*Bezugszahlen!$C2*(1+D$3)</f>
        <v>136342.32214285713</v>
      </c>
      <c r="E18" s="57">
        <f>E$16*Bezugszahlen!$C2*(1+E$3)</f>
        <v>265944.97000000003</v>
      </c>
      <c r="F18" s="57">
        <f>F$16*Bezugszahlen!$C2*(1+F$3)</f>
        <v>230798.28</v>
      </c>
      <c r="G18" s="58">
        <f>G$16*Bezugszahlen!$C2*(1+G$3)</f>
        <v>198191.55535714285</v>
      </c>
      <c r="H18" s="59">
        <f t="shared" ref="H18:H29" si="0">SUM(B18:G18)</f>
        <v>1301177.6224999998</v>
      </c>
    </row>
    <row r="19" spans="1:8" x14ac:dyDescent="0.45">
      <c r="A19" s="46" t="s">
        <v>12</v>
      </c>
      <c r="B19" s="60">
        <f>B$16*Bezugszahlen!$C3*(1+B$3)</f>
        <v>214721.83571428573</v>
      </c>
      <c r="C19" s="61">
        <f>C$16*Bezugszahlen!$C3*(1+C$3)</f>
        <v>372653.7830357143</v>
      </c>
      <c r="D19" s="61">
        <f>D$16*Bezugszahlen!$C3*(1+D$3)</f>
        <v>170427.90267857141</v>
      </c>
      <c r="E19" s="61">
        <f>E$16*Bezugszahlen!$C3*(1+E$3)</f>
        <v>332431.21250000002</v>
      </c>
      <c r="F19" s="61">
        <f>F$16*Bezugszahlen!$C3*(1+F$3)</f>
        <v>288497.85000000003</v>
      </c>
      <c r="G19" s="62">
        <f>G$16*Bezugszahlen!$C3*(1+G$3)</f>
        <v>247739.44419642855</v>
      </c>
      <c r="H19" s="63">
        <f t="shared" si="0"/>
        <v>1626472.0281250002</v>
      </c>
    </row>
    <row r="20" spans="1:8" x14ac:dyDescent="0.45">
      <c r="A20" s="46" t="s">
        <v>13</v>
      </c>
      <c r="B20" s="60">
        <f>B$16*Bezugszahlen!$C4*(1+B$3)</f>
        <v>188955.21542857142</v>
      </c>
      <c r="C20" s="61">
        <f>C$16*Bezugszahlen!$C4*(1+C$3)</f>
        <v>327935.32907142857</v>
      </c>
      <c r="D20" s="61">
        <f>D$16*Bezugszahlen!$C4*(1+D$3)</f>
        <v>149976.55435714286</v>
      </c>
      <c r="E20" s="61">
        <f>E$16*Bezugszahlen!$C4*(1+E$3)</f>
        <v>292539.467</v>
      </c>
      <c r="F20" s="61">
        <f>F$16*Bezugszahlen!$C4*(1+F$3)</f>
        <v>253878.10800000001</v>
      </c>
      <c r="G20" s="62">
        <f>G$16*Bezugszahlen!$C4*(1+G$3)</f>
        <v>218010.71089285711</v>
      </c>
      <c r="H20" s="63">
        <f t="shared" si="0"/>
        <v>1431295.38475</v>
      </c>
    </row>
    <row r="21" spans="1:8" x14ac:dyDescent="0.45">
      <c r="A21" s="46" t="s">
        <v>14</v>
      </c>
      <c r="B21" s="60">
        <f>B$16*Bezugszahlen!$C5*(1+B$3)</f>
        <v>188955.21542857142</v>
      </c>
      <c r="C21" s="61">
        <f>C$16*Bezugszahlen!$C5*(1+C$3)</f>
        <v>327935.32907142857</v>
      </c>
      <c r="D21" s="61">
        <f>D$16*Bezugszahlen!$C5*(1+D$3)</f>
        <v>149976.55435714286</v>
      </c>
      <c r="E21" s="61">
        <f>E$16*Bezugszahlen!$C5*(1+E$3)</f>
        <v>292539.467</v>
      </c>
      <c r="F21" s="61">
        <f>F$16*Bezugszahlen!$C5*(1+F$3)</f>
        <v>253878.10800000001</v>
      </c>
      <c r="G21" s="62">
        <f>G$16*Bezugszahlen!$C5*(1+G$3)</f>
        <v>218010.71089285711</v>
      </c>
      <c r="H21" s="63">
        <f t="shared" si="0"/>
        <v>1431295.38475</v>
      </c>
    </row>
    <row r="22" spans="1:8" x14ac:dyDescent="0.45">
      <c r="A22" s="46" t="s">
        <v>15</v>
      </c>
      <c r="B22" s="60">
        <f>B$16*Bezugszahlen!$C6*(1+B$3)</f>
        <v>214721.83571428573</v>
      </c>
      <c r="C22" s="61">
        <f>C$16*Bezugszahlen!$C6*(1+C$3)</f>
        <v>372653.7830357143</v>
      </c>
      <c r="D22" s="61">
        <f>D$16*Bezugszahlen!$C6*(1+D$3)</f>
        <v>170427.90267857141</v>
      </c>
      <c r="E22" s="61">
        <f>E$16*Bezugszahlen!$C6*(1+E$3)</f>
        <v>332431.21250000002</v>
      </c>
      <c r="F22" s="61">
        <f>F$16*Bezugszahlen!$C6*(1+F$3)</f>
        <v>288497.85000000003</v>
      </c>
      <c r="G22" s="62">
        <f>G$16*Bezugszahlen!$C6*(1+G$3)</f>
        <v>247739.44419642855</v>
      </c>
      <c r="H22" s="63">
        <f t="shared" si="0"/>
        <v>1626472.0281250002</v>
      </c>
    </row>
    <row r="23" spans="1:8" x14ac:dyDescent="0.45">
      <c r="A23" s="46" t="s">
        <v>16</v>
      </c>
      <c r="B23" s="60">
        <f>B$16*Bezugszahlen!$C7*(1+B$3)</f>
        <v>206132.96228571428</v>
      </c>
      <c r="C23" s="61">
        <f>C$16*Bezugszahlen!$C7*(1+C$3)</f>
        <v>357747.6317142857</v>
      </c>
      <c r="D23" s="61">
        <f>D$16*Bezugszahlen!$C7*(1+D$3)</f>
        <v>163610.78657142856</v>
      </c>
      <c r="E23" s="61">
        <f>E$16*Bezugszahlen!$C7*(1+E$3)</f>
        <v>319133.96399999998</v>
      </c>
      <c r="F23" s="61">
        <f>F$16*Bezugszahlen!$C7*(1+F$3)</f>
        <v>276957.93600000005</v>
      </c>
      <c r="G23" s="62">
        <f>G$16*Bezugszahlen!$C7*(1+G$3)</f>
        <v>237829.86642857143</v>
      </c>
      <c r="H23" s="63">
        <f t="shared" si="0"/>
        <v>1561413.1470000001</v>
      </c>
    </row>
    <row r="24" spans="1:8" x14ac:dyDescent="0.45">
      <c r="A24" s="46" t="s">
        <v>17</v>
      </c>
      <c r="B24" s="60">
        <f>B$16*Bezugszahlen!$C8*(1+B$3)</f>
        <v>188955.21542857142</v>
      </c>
      <c r="C24" s="61">
        <f>C$16*Bezugszahlen!$C8*(1+C$3)</f>
        <v>327935.32907142857</v>
      </c>
      <c r="D24" s="61">
        <f>D$16*Bezugszahlen!$C8*(1+D$3)</f>
        <v>149976.55435714286</v>
      </c>
      <c r="E24" s="61">
        <f>E$16*Bezugszahlen!$C8*(1+E$3)</f>
        <v>292539.467</v>
      </c>
      <c r="F24" s="61">
        <f>F$16*Bezugszahlen!$C8*(1+F$3)</f>
        <v>253878.10800000001</v>
      </c>
      <c r="G24" s="62">
        <f>G$16*Bezugszahlen!$C8*(1+G$3)</f>
        <v>218010.71089285711</v>
      </c>
      <c r="H24" s="63">
        <f t="shared" si="0"/>
        <v>1431295.38475</v>
      </c>
    </row>
    <row r="25" spans="1:8" x14ac:dyDescent="0.45">
      <c r="A25" s="46" t="s">
        <v>18</v>
      </c>
      <c r="B25" s="60">
        <f>B$16*Bezugszahlen!$C9*(1+B$3)</f>
        <v>231899.58257142859</v>
      </c>
      <c r="C25" s="61">
        <f>C$16*Bezugszahlen!$C9*(1+C$3)</f>
        <v>402466.08567857143</v>
      </c>
      <c r="D25" s="61">
        <f>D$16*Bezugszahlen!$C9*(1+D$3)</f>
        <v>184062.13489285714</v>
      </c>
      <c r="E25" s="61">
        <f>E$16*Bezugszahlen!$C9*(1+E$3)</f>
        <v>359025.70950000006</v>
      </c>
      <c r="F25" s="61">
        <f>F$16*Bezugszahlen!$C9*(1+F$3)</f>
        <v>311577.67800000007</v>
      </c>
      <c r="G25" s="62">
        <f>G$16*Bezugszahlen!$C9*(1+G$3)</f>
        <v>267558.59973214287</v>
      </c>
      <c r="H25" s="63">
        <f t="shared" si="0"/>
        <v>1756589.7903750001</v>
      </c>
    </row>
    <row r="26" spans="1:8" x14ac:dyDescent="0.45">
      <c r="A26" s="46" t="s">
        <v>19</v>
      </c>
      <c r="B26" s="60">
        <f>B$16*Bezugszahlen!$C10*(1+B$3)</f>
        <v>257666.20285714284</v>
      </c>
      <c r="C26" s="61">
        <f>C$16*Bezugszahlen!$C10*(1+C$3)</f>
        <v>447184.53964285704</v>
      </c>
      <c r="D26" s="61">
        <f>D$16*Bezugszahlen!$C10*(1+D$3)</f>
        <v>204513.48321428569</v>
      </c>
      <c r="E26" s="61">
        <f>E$16*Bezugszahlen!$C10*(1+E$3)</f>
        <v>398917.45500000002</v>
      </c>
      <c r="F26" s="61">
        <f>F$16*Bezugszahlen!$C10*(1+F$3)</f>
        <v>346197.42</v>
      </c>
      <c r="G26" s="62">
        <f>G$16*Bezugszahlen!$C10*(1+G$3)</f>
        <v>297287.33303571423</v>
      </c>
      <c r="H26" s="63">
        <f t="shared" si="0"/>
        <v>1951766.4337499999</v>
      </c>
    </row>
    <row r="27" spans="1:8" x14ac:dyDescent="0.45">
      <c r="A27" s="46" t="s">
        <v>20</v>
      </c>
      <c r="B27" s="60">
        <f>B$16*Bezugszahlen!$C11*(1+B$3)</f>
        <v>188955.21542857142</v>
      </c>
      <c r="C27" s="61">
        <f>C$16*Bezugszahlen!$C11*(1+C$3)</f>
        <v>327935.32907142857</v>
      </c>
      <c r="D27" s="61">
        <f>D$16*Bezugszahlen!$C11*(1+D$3)</f>
        <v>149976.55435714286</v>
      </c>
      <c r="E27" s="61">
        <f>E$16*Bezugszahlen!$C11*(1+E$3)</f>
        <v>292539.467</v>
      </c>
      <c r="F27" s="61">
        <f>F$16*Bezugszahlen!$C11*(1+F$3)</f>
        <v>253878.10800000001</v>
      </c>
      <c r="G27" s="62">
        <f>G$16*Bezugszahlen!$C11*(1+G$3)</f>
        <v>218010.71089285711</v>
      </c>
      <c r="H27" s="63">
        <f t="shared" si="0"/>
        <v>1431295.38475</v>
      </c>
    </row>
    <row r="28" spans="1:8" x14ac:dyDescent="0.45">
      <c r="A28" s="46" t="s">
        <v>21</v>
      </c>
      <c r="B28" s="60">
        <f>B$16*Bezugszahlen!$C12*(1+B$3)</f>
        <v>188955.21542857142</v>
      </c>
      <c r="C28" s="61">
        <f>C$16*Bezugszahlen!$C12*(1+C$3)</f>
        <v>327935.32907142857</v>
      </c>
      <c r="D28" s="61">
        <f>D$16*Bezugszahlen!$C12*(1+D$3)</f>
        <v>149976.55435714286</v>
      </c>
      <c r="E28" s="61">
        <f>E$16*Bezugszahlen!$C12*(1+E$3)</f>
        <v>292539.467</v>
      </c>
      <c r="F28" s="61">
        <f>F$16*Bezugszahlen!$C12*(1+F$3)</f>
        <v>253878.10800000001</v>
      </c>
      <c r="G28" s="62">
        <f>G$16*Bezugszahlen!$C12*(1+G$3)</f>
        <v>218010.71089285711</v>
      </c>
      <c r="H28" s="63">
        <f t="shared" si="0"/>
        <v>1431295.38475</v>
      </c>
    </row>
    <row r="29" spans="1:8" ht="14.25" customHeight="1" x14ac:dyDescent="0.45">
      <c r="A29" s="47" t="s">
        <v>22</v>
      </c>
      <c r="B29" s="64">
        <f>B$16*Bezugszahlen!$C13*(1+B$3)</f>
        <v>163188.59514285711</v>
      </c>
      <c r="C29" s="65">
        <f>C$16*Bezugszahlen!$C13*(1+C$3)</f>
        <v>283216.87510714278</v>
      </c>
      <c r="D29" s="65">
        <f>D$16*Bezugszahlen!$C13*(1+D$3)</f>
        <v>129525.20603571428</v>
      </c>
      <c r="E29" s="65">
        <f>E$16*Bezugszahlen!$C13*(1+E$3)</f>
        <v>252647.72149999999</v>
      </c>
      <c r="F29" s="65">
        <f>F$16*Bezugszahlen!$C13*(1+F$3)</f>
        <v>219258.36599999998</v>
      </c>
      <c r="G29" s="66">
        <f>G$16*Bezugszahlen!$C13*(1+G$3)</f>
        <v>188281.97758928567</v>
      </c>
      <c r="H29" s="67">
        <f t="shared" si="0"/>
        <v>1236118.7413749998</v>
      </c>
    </row>
    <row r="30" spans="1:8" x14ac:dyDescent="0.45">
      <c r="A30" s="45" t="s">
        <v>30</v>
      </c>
      <c r="B30" s="68">
        <f t="shared" ref="B30:H30" si="1">SUM(B18:B29)</f>
        <v>2404884.56</v>
      </c>
      <c r="C30" s="68">
        <f t="shared" si="1"/>
        <v>4173722.3699999996</v>
      </c>
      <c r="D30" s="68">
        <f t="shared" si="1"/>
        <v>1908792.51</v>
      </c>
      <c r="E30" s="68">
        <f t="shared" si="1"/>
        <v>3723229.58</v>
      </c>
      <c r="F30" s="68">
        <f t="shared" si="1"/>
        <v>3231175.92</v>
      </c>
      <c r="G30" s="68">
        <f t="shared" si="1"/>
        <v>2774681.7749999994</v>
      </c>
      <c r="H30" s="55">
        <f t="shared" si="1"/>
        <v>18216486.715</v>
      </c>
    </row>
  </sheetData>
  <mergeCells count="4">
    <mergeCell ref="A1:C1"/>
    <mergeCell ref="D1:E1"/>
    <mergeCell ref="F1:H1"/>
    <mergeCell ref="A17:H17"/>
  </mergeCells>
  <pageMargins left="0.7" right="0.7" top="0.78740157499999996" bottom="0.78740157499999996" header="0.3" footer="0.3"/>
  <ignoredErrors>
    <ignoredError sqref="B2:G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ÜBERSICHT</vt:lpstr>
      <vt:lpstr>VD10</vt:lpstr>
      <vt:lpstr>VD12</vt:lpstr>
      <vt:lpstr>VD15</vt:lpstr>
      <vt:lpstr>VD17</vt:lpstr>
      <vt:lpstr>VD_GESAMT</vt:lpstr>
      <vt:lpstr>VES</vt:lpstr>
      <vt:lpstr>VEU1</vt:lpstr>
      <vt:lpstr>VEU2</vt:lpstr>
      <vt:lpstr>VEU_GESAMT</vt:lpstr>
      <vt:lpstr>VÜO</vt:lpstr>
      <vt:lpstr>VÜW</vt:lpstr>
      <vt:lpstr>VÜ_GESAMT</vt:lpstr>
      <vt:lpstr>Um_GESAMT</vt:lpstr>
      <vt:lpstr>Bezugszahlen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Ziegler</dc:creator>
  <cp:lastModifiedBy>Ziegler, Caroline</cp:lastModifiedBy>
  <dcterms:created xsi:type="dcterms:W3CDTF">2021-03-27T11:03:11Z</dcterms:created>
  <dcterms:modified xsi:type="dcterms:W3CDTF">2024-03-27T11:41:11Z</dcterms:modified>
</cp:coreProperties>
</file>