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.carolina\São João Capital\Armory Front Office - General\Programs\ciencia_de_dados\Correlacao_de_fundos\Relatorios\"/>
    </mc:Choice>
  </mc:AlternateContent>
  <xr:revisionPtr revIDLastSave="0" documentId="13_ncr:1_{85B178C1-0B8F-4B60-9DFB-A9135694CACE}" xr6:coauthVersionLast="47" xr6:coauthVersionMax="47" xr10:uidLastSave="{00000000-0000-0000-0000-000000000000}"/>
  <bookViews>
    <workbookView xWindow="-57720" yWindow="-540" windowWidth="29040" windowHeight="15840" xr2:uid="{00000000-000D-0000-FFFF-FFFF00000000}"/>
  </bookViews>
  <sheets>
    <sheet name="Relatorio" sheetId="1" r:id="rId1"/>
    <sheet name="UnstackRetornosPercentuais" sheetId="2" r:id="rId2"/>
    <sheet name="StackRetornos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" i="2"/>
  <c r="L4" i="2"/>
  <c r="L8" i="2"/>
  <c r="L12" i="2"/>
  <c r="L16" i="2"/>
  <c r="L20" i="2"/>
  <c r="L24" i="2"/>
  <c r="L28" i="2"/>
  <c r="L32" i="2"/>
  <c r="N29" i="1"/>
  <c r="M34" i="2"/>
  <c r="M33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L31" i="2" l="1"/>
  <c r="L23" i="2"/>
  <c r="L15" i="2"/>
  <c r="L11" i="2"/>
  <c r="L3" i="2"/>
  <c r="G2" i="2"/>
  <c r="L27" i="2"/>
  <c r="L19" i="2"/>
  <c r="L7" i="2"/>
  <c r="G3" i="2"/>
  <c r="L34" i="2"/>
  <c r="L33" i="2"/>
  <c r="L29" i="2"/>
  <c r="L25" i="2"/>
  <c r="L21" i="2"/>
  <c r="L17" i="2"/>
  <c r="L13" i="2"/>
  <c r="L9" i="2"/>
  <c r="L5" i="2"/>
  <c r="L30" i="2"/>
  <c r="L22" i="2"/>
  <c r="L10" i="2"/>
  <c r="L6" i="2"/>
  <c r="L18" i="2"/>
  <c r="L26" i="2"/>
  <c r="L14" i="2"/>
  <c r="L2" i="2"/>
</calcChain>
</file>

<file path=xl/sharedStrings.xml><?xml version="1.0" encoding="utf-8"?>
<sst xmlns="http://schemas.openxmlformats.org/spreadsheetml/2006/main" count="607" uniqueCount="169">
  <si>
    <t>data</t>
  </si>
  <si>
    <t>Ano</t>
  </si>
  <si>
    <t>Mes</t>
  </si>
  <si>
    <t>IBOXHY Index</t>
  </si>
  <si>
    <t>Pagaya Opportunity Fund</t>
  </si>
  <si>
    <t>Riverview ALF</t>
  </si>
  <si>
    <t>2018-09-28</t>
  </si>
  <si>
    <t>2018-10-31</t>
  </si>
  <si>
    <t>2018-11-30</t>
  </si>
  <si>
    <t>2018-12-31</t>
  </si>
  <si>
    <t>2019-01-31</t>
  </si>
  <si>
    <t>2019-02-28</t>
  </si>
  <si>
    <t>2019-03-29</t>
  </si>
  <si>
    <t>2019-04-30</t>
  </si>
  <si>
    <t>2019-05-31</t>
  </si>
  <si>
    <t>2019-06-28</t>
  </si>
  <si>
    <t>2019-07-31</t>
  </si>
  <si>
    <t>2019-08-30</t>
  </si>
  <si>
    <t>2019-09-30</t>
  </si>
  <si>
    <t>2019-10-31</t>
  </si>
  <si>
    <t>2019-11-29</t>
  </si>
  <si>
    <t>2019-12-31</t>
  </si>
  <si>
    <t>2020-01-31</t>
  </si>
  <si>
    <t>2020-02-28</t>
  </si>
  <si>
    <t>2020-03-31</t>
  </si>
  <si>
    <t>2020-04-30</t>
  </si>
  <si>
    <t>2020-05-29</t>
  </si>
  <si>
    <t>2020-06-30</t>
  </si>
  <si>
    <t>2020-07-31</t>
  </si>
  <si>
    <t>2020-08-31</t>
  </si>
  <si>
    <t>2020-09-30</t>
  </si>
  <si>
    <t>2020-10-30</t>
  </si>
  <si>
    <t>2020-11-30</t>
  </si>
  <si>
    <t>2020-12-31</t>
  </si>
  <si>
    <t>2021-01-29</t>
  </si>
  <si>
    <t>2021-02-26</t>
  </si>
  <si>
    <t>2021-03-31</t>
  </si>
  <si>
    <t>2021-04-30</t>
  </si>
  <si>
    <t>2021-05-31</t>
  </si>
  <si>
    <t>MesAno</t>
  </si>
  <si>
    <t>Product</t>
  </si>
  <si>
    <t>FinancialPrice</t>
  </si>
  <si>
    <t>Mes_nomial</t>
  </si>
  <si>
    <t>Retorno_1</t>
  </si>
  <si>
    <t>Retorno</t>
  </si>
  <si>
    <t>Retorno_Positivo</t>
  </si>
  <si>
    <t>Retorno_Negativo</t>
  </si>
  <si>
    <t>12-2017</t>
  </si>
  <si>
    <t>01-2018</t>
  </si>
  <si>
    <t>02-2018</t>
  </si>
  <si>
    <t>03-2018</t>
  </si>
  <si>
    <t>04-2018</t>
  </si>
  <si>
    <t>05-2018</t>
  </si>
  <si>
    <t>06-2018</t>
  </si>
  <si>
    <t>07-2018</t>
  </si>
  <si>
    <t>08-2018</t>
  </si>
  <si>
    <t>09-2018</t>
  </si>
  <si>
    <t>10-2018</t>
  </si>
  <si>
    <t>11-2018</t>
  </si>
  <si>
    <t>12-2018</t>
  </si>
  <si>
    <t>01-2019</t>
  </si>
  <si>
    <t>02-2019</t>
  </si>
  <si>
    <t>03-2019</t>
  </si>
  <si>
    <t>04-2019</t>
  </si>
  <si>
    <t>05-2019</t>
  </si>
  <si>
    <t>06-2019</t>
  </si>
  <si>
    <t>07-2019</t>
  </si>
  <si>
    <t>08-2019</t>
  </si>
  <si>
    <t>09-2019</t>
  </si>
  <si>
    <t>10-2019</t>
  </si>
  <si>
    <t>11-2019</t>
  </si>
  <si>
    <t>12-2019</t>
  </si>
  <si>
    <t>01-2020</t>
  </si>
  <si>
    <t>02-2020</t>
  </si>
  <si>
    <t>03-2020</t>
  </si>
  <si>
    <t>04-2020</t>
  </si>
  <si>
    <t>05-2020</t>
  </si>
  <si>
    <t>06-2020</t>
  </si>
  <si>
    <t>07-2020</t>
  </si>
  <si>
    <t>08-2020</t>
  </si>
  <si>
    <t>09-2020</t>
  </si>
  <si>
    <t>10-2020</t>
  </si>
  <si>
    <t>11-2020</t>
  </si>
  <si>
    <t>12-2020</t>
  </si>
  <si>
    <t>01-2021</t>
  </si>
  <si>
    <t>02-2021</t>
  </si>
  <si>
    <t>03-2021</t>
  </si>
  <si>
    <t>04-2021</t>
  </si>
  <si>
    <t>05-2021</t>
  </si>
  <si>
    <t>06-2021</t>
  </si>
  <si>
    <t>07-2021</t>
  </si>
  <si>
    <t>08-2021</t>
  </si>
  <si>
    <t>09-2021</t>
  </si>
  <si>
    <t>2017-12-29</t>
  </si>
  <si>
    <t>2018-01-31</t>
  </si>
  <si>
    <t>2018-02-28</t>
  </si>
  <si>
    <t>2018-03-29</t>
  </si>
  <si>
    <t>2018-04-30</t>
  </si>
  <si>
    <t>2018-05-31</t>
  </si>
  <si>
    <t>2018-06-29</t>
  </si>
  <si>
    <t>2018-07-31</t>
  </si>
  <si>
    <t>2018-08-31</t>
  </si>
  <si>
    <t>2021-06-30</t>
  </si>
  <si>
    <t>2021-07-30</t>
  </si>
  <si>
    <t>2021-08-31</t>
  </si>
  <si>
    <t>2021-09-27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</si>
  <si>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</si>
  <si>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</si>
  <si>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</si>
  <si>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</si>
  <si>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</si>
  <si>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</si>
  <si>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</si>
  <si>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</si>
  <si>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</si>
  <si>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</si>
  <si>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</si>
  <si>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</si>
  <si>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Retorno (%)</t>
  </si>
  <si>
    <t>Riverview ALF dif</t>
  </si>
  <si>
    <t>count</t>
  </si>
  <si>
    <t>max</t>
  </si>
  <si>
    <t>min</t>
  </si>
  <si>
    <t>mean</t>
  </si>
  <si>
    <t>Volatilidade Anualizada</t>
  </si>
  <si>
    <t>Dias_Negativos</t>
  </si>
  <si>
    <t>Dias_Positivos</t>
  </si>
  <si>
    <t>Retorno Total</t>
  </si>
  <si>
    <t>Retorno Anualizado</t>
  </si>
  <si>
    <t>Sharpe</t>
  </si>
  <si>
    <t>Maximo Drawdown</t>
  </si>
  <si>
    <t>Beta</t>
  </si>
  <si>
    <t>Alpha</t>
  </si>
  <si>
    <t>R^2</t>
  </si>
  <si>
    <t>Tracking Error</t>
  </si>
  <si>
    <t>Pq o número de amostrar é diferente dos fundos em analise? Melhor normalizar para o mesmo periodo</t>
  </si>
  <si>
    <t>Não sei muito bem o que isso significa, acho que é o mesmo comentário que o Brisac fez ontem a respeito desse gráfico</t>
  </si>
  <si>
    <t>Queria uma tabela assim, note que que em alguns casos a informação não está disponível pq a série de preço não é longa o bastante</t>
  </si>
  <si>
    <t>As estatisticas de alpha, beta, volatilidade tb são calculadas para periodos diferentes (3 anos, 5 anos e desde o começo)</t>
  </si>
  <si>
    <t xml:space="preserve">Seria ter a mesma tabela só com o retorno do fundo e não da diferença do retorno. </t>
  </si>
  <si>
    <t>Faltou o Acumulado do ano</t>
  </si>
  <si>
    <t>Acumulado vida</t>
  </si>
  <si>
    <t>Como o Erico disse, além das tabelas de diferença, também precisa das tabelas</t>
  </si>
  <si>
    <t>com o retorno absoluto.</t>
  </si>
  <si>
    <t>Além da coluna com o retorno no ano, também precisa de uma coluna com o retorno acumulado na vida.</t>
  </si>
  <si>
    <t>Você calculou as diferenca como (fundo - benchmark) ou como ((1+fundo)/(1+benchmark))?</t>
  </si>
  <si>
    <t>Expliqueio o gráfico para o Erico. O que faz falta aqui é o valor numérico do coeficiente de correlação (temos só a visualização dele)</t>
  </si>
  <si>
    <t>Concordo. Temos que olhar todo mundo na mesma janela</t>
  </si>
  <si>
    <t>"count"  deveria ser "pontos"</t>
  </si>
  <si>
    <t xml:space="preserve">"Dias_negativos" na verdade são "pontos" negativos. </t>
  </si>
  <si>
    <t>Os valores são essa tabela na direita, é isso?</t>
  </si>
  <si>
    <t>Esse gráfico está certo? Essa corcova na direita do Pagaya é bem estranha</t>
  </si>
  <si>
    <t>considerando que o outros gráficos parecem estar "smoothed"</t>
  </si>
  <si>
    <t xml:space="preserve">Não é melhor correlação do que R^2? </t>
  </si>
  <si>
    <t>Alem de não ter que tirar raiz quadrada</t>
  </si>
  <si>
    <t>de cabeça a correlação tem o sinal</t>
  </si>
  <si>
    <t>Vamos fazer um gráfico desses com o tracking error também?</t>
  </si>
  <si>
    <t>Quero um gráfico com a correlação (dos ultimos 24 periodos)</t>
  </si>
  <si>
    <t>ao longo do tempo (para ver se ela é estável).</t>
  </si>
  <si>
    <t>E um gráfico do tracking error dos ultimos 24 periodos tambem</t>
  </si>
  <si>
    <t>Para você não ficar louca, isso aqui em baixo vai ser outro relatório (outro programa) onde você vai usar períodos diferentes para cada fundo</t>
  </si>
  <si>
    <t>No programa atual vai ser um "mata-mata" com todo mundo no mesmo período.</t>
  </si>
  <si>
    <t xml:space="preserve">Uma coisa que vai ser importante é comparar com vários benchmarks diferentes e poder olhar essa informação </t>
  </si>
  <si>
    <t>rapidamente. Talvez a melhor maneira de fazer isso seja rodar a análise para uma lista de benchmarks</t>
  </si>
  <si>
    <t xml:space="preserve">e deixar um relatório em cada TAB da planilha. </t>
  </si>
  <si>
    <t>Uma última consideração é a limpeza / apresentação do relatório. Tem umas coisas bem bonitas e umas bem bagunçadas.</t>
  </si>
  <si>
    <t>Imagino que você só tenha "jogado" as coisas aqui por enquanto. Mas minha recomendação é ir olhando a apresentação desde o começo.</t>
  </si>
  <si>
    <t xml:space="preserve">Muito chato depois de terminar você ter que ficar arrumando layout das coisas.... Melhor ir fazendo aos poucos, junto com a perte </t>
  </si>
  <si>
    <t>legal do relatório.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</si>
</sst>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1F1F1"/>
      <name val="Calibri"/>
      <family val="2"/>
      <scheme val="minor"/>
    </font>
    <font>
      <sz val="11"/>
      <color rgb="FF9C0006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  <fill>
      <patternFill patternType="solid">
        <fgColor rgb="FFEEF6EE"/>
        <bgColor indexed="64"/>
      </patternFill>
    </fill>
    <fill>
      <patternFill patternType="solid">
        <fgColor rgb="FF9ECE9E"/>
        <bgColor indexed="64"/>
      </patternFill>
    </fill>
    <fill>
      <patternFill patternType="solid">
        <fgColor rgb="FFB4DAB4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0F0"/>
        <bgColor indexed="64"/>
      </patternFill>
    </fill>
    <fill>
      <patternFill patternType="solid">
        <fgColor rgb="FFFFDEDE"/>
        <bgColor indexed="64"/>
      </patternFill>
    </fill>
    <fill>
      <patternFill patternType="solid">
        <fgColor rgb="FFDAECDA"/>
        <bgColor indexed="64"/>
      </patternFill>
    </fill>
    <fill>
      <patternFill patternType="solid">
        <fgColor rgb="FFFFDADA"/>
        <bgColor indexed="64"/>
      </patternFill>
    </fill>
    <fill>
      <patternFill patternType="solid">
        <fgColor rgb="FFF4FAF4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E2F0E2"/>
        <bgColor indexed="64"/>
      </patternFill>
    </fill>
    <fill>
      <patternFill patternType="solid">
        <fgColor rgb="FFFFBEBE"/>
        <bgColor indexed="64"/>
      </patternFill>
    </fill>
    <fill>
      <patternFill patternType="solid">
        <fgColor rgb="FFFCFEFC"/>
        <bgColor indexed="64"/>
      </patternFill>
    </fill>
    <fill>
      <patternFill patternType="solid">
        <fgColor rgb="FFF0F8F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ECE"/>
        <bgColor indexed="64"/>
      </patternFill>
    </fill>
    <fill>
      <patternFill patternType="solid">
        <fgColor rgb="FFFFE2E2"/>
        <bgColor indexed="64"/>
      </patternFill>
    </fill>
    <fill>
      <patternFill patternType="solid">
        <fgColor rgb="FFDEEEDE"/>
        <bgColor indexed="64"/>
      </patternFill>
    </fill>
    <fill>
      <patternFill patternType="solid">
        <fgColor rgb="FFEAF4EA"/>
        <bgColor indexed="64"/>
      </patternFill>
    </fill>
    <fill>
      <patternFill patternType="solid">
        <fgColor rgb="FFE6F2E6"/>
        <bgColor indexed="64"/>
      </patternFill>
    </fill>
    <fill>
      <patternFill patternType="solid">
        <fgColor rgb="FFFFAEAE"/>
        <bgColor indexed="64"/>
      </patternFill>
    </fill>
    <fill>
      <patternFill patternType="solid">
        <fgColor rgb="FFFFD2D2"/>
        <bgColor indexed="64"/>
      </patternFill>
    </fill>
    <fill>
      <patternFill patternType="solid">
        <fgColor rgb="FFF2F8F2"/>
        <bgColor indexed="64"/>
      </patternFill>
    </fill>
    <fill>
      <patternFill patternType="solid">
        <fgColor rgb="FFF8FCF8"/>
        <bgColor indexed="64"/>
      </patternFill>
    </fill>
    <fill>
      <patternFill patternType="solid">
        <fgColor rgb="FFCAE4CA"/>
        <bgColor indexed="64"/>
      </patternFill>
    </fill>
    <fill>
      <patternFill patternType="solid">
        <fgColor rgb="FFFFECEC"/>
        <bgColor indexed="64"/>
      </patternFill>
    </fill>
    <fill>
      <patternFill patternType="solid">
        <fgColor rgb="FFFFEAEA"/>
        <bgColor indexed="64"/>
      </patternFill>
    </fill>
    <fill>
      <patternFill patternType="solid">
        <fgColor rgb="FFFFF4F4"/>
        <bgColor indexed="64"/>
      </patternFill>
    </fill>
    <fill>
      <patternFill patternType="solid">
        <fgColor rgb="FFA6D2A6"/>
        <bgColor indexed="64"/>
      </patternFill>
    </fill>
    <fill>
      <patternFill patternType="solid">
        <fgColor rgb="FFB8DCB8"/>
        <bgColor indexed="64"/>
      </patternFill>
    </fill>
    <fill>
      <patternFill patternType="solid">
        <fgColor rgb="FFFFB2B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D6D6"/>
        <bgColor indexed="64"/>
      </patternFill>
    </fill>
    <fill>
      <patternFill patternType="solid">
        <fgColor rgb="FFA2D0A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BEDEBE"/>
        <bgColor indexed="64"/>
      </patternFill>
    </fill>
    <fill>
      <patternFill patternType="solid">
        <fgColor rgb="FFF6FBF6"/>
        <bgColor indexed="64"/>
      </patternFill>
    </fill>
    <fill>
      <patternFill patternType="solid">
        <fgColor rgb="FFCEE6CE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FCFC"/>
        <bgColor indexed="64"/>
      </patternFill>
    </fill>
    <fill>
      <patternFill patternType="solid">
        <fgColor rgb="FFFF2A2A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DCEEDC"/>
        <bgColor indexed="64"/>
      </patternFill>
    </fill>
    <fill>
      <patternFill patternType="solid">
        <fgColor rgb="FFD2E8D2"/>
        <bgColor indexed="64"/>
      </patternFill>
    </fill>
    <fill>
      <patternFill patternType="solid">
        <fgColor rgb="FFBADCBA"/>
        <bgColor indexed="64"/>
      </patternFill>
    </fill>
    <fill>
      <patternFill patternType="solid">
        <fgColor rgb="FFFFD0D0"/>
        <bgColor indexed="64"/>
      </patternFill>
    </fill>
    <fill>
      <patternFill patternType="solid">
        <fgColor rgb="FF68B368"/>
        <bgColor indexed="64"/>
      </patternFill>
    </fill>
    <fill>
      <patternFill patternType="solid">
        <fgColor rgb="FF60B060"/>
        <bgColor indexed="64"/>
      </patternFill>
    </fill>
    <fill>
      <patternFill patternType="solid">
        <fgColor rgb="FF9ACC9A"/>
        <bgColor indexed="64"/>
      </patternFill>
    </fill>
    <fill>
      <patternFill patternType="solid">
        <fgColor rgb="FFA4D2A4"/>
        <bgColor indexed="64"/>
      </patternFill>
    </fill>
    <fill>
      <patternFill patternType="solid">
        <fgColor rgb="FFCCE6CC"/>
        <bgColor indexed="64"/>
      </patternFill>
    </fill>
    <fill>
      <patternFill patternType="solid">
        <fgColor rgb="FFFFD4D4"/>
        <bgColor indexed="64"/>
      </patternFill>
    </fill>
    <fill>
      <patternFill patternType="solid">
        <fgColor rgb="FF96CB96"/>
        <bgColor indexed="64"/>
      </patternFill>
    </fill>
    <fill>
      <patternFill patternType="solid">
        <fgColor rgb="FFACD6AC"/>
        <bgColor indexed="64"/>
      </patternFill>
    </fill>
    <fill>
      <patternFill patternType="solid">
        <fgColor rgb="FFC0E0C0"/>
        <bgColor indexed="64"/>
      </patternFill>
    </fill>
    <fill>
      <patternFill patternType="solid">
        <fgColor rgb="FFE8F4E8"/>
        <bgColor indexed="64"/>
      </patternFill>
    </fill>
    <fill>
      <patternFill patternType="solid">
        <fgColor rgb="FFECF6EC"/>
        <bgColor indexed="64"/>
      </patternFill>
    </fill>
    <fill>
      <patternFill patternType="solid">
        <fgColor rgb="FF9CCE9C"/>
        <bgColor indexed="64"/>
      </patternFill>
    </fill>
    <fill>
      <patternFill patternType="solid">
        <fgColor rgb="FFE0F0E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C080"/>
        <bgColor indexed="64"/>
      </patternFill>
    </fill>
    <fill>
      <patternFill patternType="solid">
        <fgColor rgb="FFD8ECD8"/>
        <bgColor indexed="64"/>
      </patternFill>
    </fill>
    <fill>
      <patternFill patternType="solid">
        <fgColor rgb="FF86C286"/>
        <bgColor indexed="64"/>
      </patternFill>
    </fill>
    <fill>
      <patternFill patternType="solid">
        <fgColor rgb="FFA8D3A8"/>
        <bgColor indexed="64"/>
      </patternFill>
    </fill>
    <fill>
      <patternFill patternType="solid">
        <fgColor rgb="FFC8E3C8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70" borderId="0" applyNumberFormat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3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2" fillId="33" borderId="0" xfId="0" applyFont="1" applyFill="1"/>
    <xf numFmtId="0" fontId="2" fillId="34" borderId="0" xfId="0" applyFont="1" applyFill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38" borderId="0" xfId="0" applyFont="1" applyFill="1"/>
    <xf numFmtId="0" fontId="2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43" borderId="0" xfId="0" applyFont="1" applyFill="1"/>
    <xf numFmtId="0" fontId="3" fillId="44" borderId="0" xfId="0" applyFont="1" applyFill="1"/>
    <xf numFmtId="0" fontId="2" fillId="45" borderId="0" xfId="0" applyFont="1" applyFill="1"/>
    <xf numFmtId="0" fontId="2" fillId="46" borderId="0" xfId="0" applyFont="1" applyFill="1"/>
    <xf numFmtId="0" fontId="2" fillId="47" borderId="0" xfId="0" applyFont="1" applyFill="1"/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2" fillId="51" borderId="0" xfId="0" applyFont="1" applyFill="1"/>
    <xf numFmtId="0" fontId="2" fillId="52" borderId="0" xfId="0" applyFont="1" applyFill="1"/>
    <xf numFmtId="0" fontId="2" fillId="53" borderId="0" xfId="0" applyFont="1" applyFill="1"/>
    <xf numFmtId="0" fontId="2" fillId="54" borderId="0" xfId="0" applyFont="1" applyFill="1"/>
    <xf numFmtId="0" fontId="2" fillId="55" borderId="0" xfId="0" applyFont="1" applyFill="1"/>
    <xf numFmtId="0" fontId="2" fillId="56" borderId="0" xfId="0" applyFont="1" applyFill="1"/>
    <xf numFmtId="0" fontId="2" fillId="57" borderId="0" xfId="0" applyFont="1" applyFill="1"/>
    <xf numFmtId="0" fontId="2" fillId="58" borderId="0" xfId="0" applyFont="1" applyFill="1"/>
    <xf numFmtId="0" fontId="2" fillId="59" borderId="0" xfId="0" applyFont="1" applyFill="1"/>
    <xf numFmtId="0" fontId="2" fillId="60" borderId="0" xfId="0" applyFont="1" applyFill="1"/>
    <xf numFmtId="0" fontId="2" fillId="61" borderId="0" xfId="0" applyFont="1" applyFill="1"/>
    <xf numFmtId="0" fontId="2" fillId="62" borderId="0" xfId="0" applyFont="1" applyFill="1"/>
    <xf numFmtId="0" fontId="2" fillId="63" borderId="0" xfId="0" applyFont="1" applyFill="1"/>
    <xf numFmtId="0" fontId="3" fillId="64" borderId="0" xfId="0" applyFont="1" applyFill="1"/>
    <xf numFmtId="0" fontId="2" fillId="65" borderId="0" xfId="0" applyFont="1" applyFill="1"/>
    <xf numFmtId="0" fontId="2" fillId="66" borderId="0" xfId="0" applyFont="1" applyFill="1"/>
    <xf numFmtId="0" fontId="2" fillId="67" borderId="0" xfId="0" applyFont="1" applyFill="1"/>
    <xf numFmtId="0" fontId="2" fillId="68" borderId="0" xfId="0" applyFont="1" applyFill="1"/>
    <xf numFmtId="0" fontId="2" fillId="69" borderId="0" xfId="0" applyFont="1" applyFill="1"/>
    <xf numFmtId="0" fontId="4" fillId="70" borderId="0" xfId="1"/>
    <xf numFmtId="14" fontId="0" fillId="0" borderId="0" xfId="0" applyNumberFormat="1"/>
    <xf numFmtId="0" fontId="4" fillId="70" borderId="2" xfId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71" borderId="0" xfId="0" applyFill="1"/>
    <xf numFmtId="0" fontId="1" fillId="71" borderId="2" xfId="0" applyFont="1" applyFill="1" applyBorder="1" applyAlignment="1">
      <alignment horizontal="center" vertical="top"/>
    </xf>
    <xf numFmtId="0" fontId="1" fillId="71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38100</xdr:rowOff>
    </xdr:from>
    <xdr:to>
      <xdr:col>9</xdr:col>
      <xdr:colOff>480155</xdr:colOff>
      <xdr:row>70</xdr:row>
      <xdr:rowOff>37243</xdr:rowOff>
    </xdr:to>
    <xdr:pic>
      <xdr:nvPicPr>
        <xdr:cNvPr id="2" name="Picture 1" descr="fig_pairplo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56020"/>
          <a:ext cx="6893338" cy="658282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35</xdr:row>
      <xdr:rowOff>0</xdr:rowOff>
    </xdr:from>
    <xdr:to>
      <xdr:col>18</xdr:col>
      <xdr:colOff>27890</xdr:colOff>
      <xdr:row>54</xdr:row>
      <xdr:rowOff>37643</xdr:rowOff>
    </xdr:to>
    <xdr:pic>
      <xdr:nvPicPr>
        <xdr:cNvPr id="3" name="Picture 2" descr="retorno_density_distribution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666750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408890</xdr:colOff>
      <xdr:row>55</xdr:row>
      <xdr:rowOff>0</xdr:rowOff>
    </xdr:from>
    <xdr:to>
      <xdr:col>17</xdr:col>
      <xdr:colOff>513666</xdr:colOff>
      <xdr:row>74</xdr:row>
      <xdr:rowOff>171450</xdr:rowOff>
    </xdr:to>
    <xdr:pic>
      <xdr:nvPicPr>
        <xdr:cNvPr id="4" name="Picture 3" descr="CorrelationMatrix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215" y="10477500"/>
          <a:ext cx="5686424" cy="3790950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1</xdr:row>
      <xdr:rowOff>95250</xdr:rowOff>
    </xdr:from>
    <xdr:to>
      <xdr:col>5</xdr:col>
      <xdr:colOff>95250</xdr:colOff>
      <xdr:row>6</xdr:row>
      <xdr:rowOff>95250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476375" y="285750"/>
          <a:ext cx="2438400" cy="952500"/>
        </a:xfrm>
        <a:prstGeom prst="rect">
          <a:avLst/>
        </a:prstGeom>
        <a:gradFill>
          <a:gsLst>
            <a:gs pos="0">
              <a:srgbClr val="3E9EBC"/>
            </a:gs>
            <a:gs pos="100000">
              <a:srgbClr val="2F778D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2000">
              <a:solidFill>
                <a:srgbClr val="FFFFFF"/>
              </a:solidFill>
            </a:rPr>
            <a:t>Relatório Estatístico</a:t>
          </a:r>
        </a:p>
      </xdr:txBody>
    </xdr:sp>
    <xdr:clientData/>
  </xdr:twoCellAnchor>
  <xdr:twoCellAnchor>
    <xdr:from>
      <xdr:col>1</xdr:col>
      <xdr:colOff>95250</xdr:colOff>
      <xdr:row>7</xdr:row>
      <xdr:rowOff>95250</xdr:rowOff>
    </xdr:from>
    <xdr:to>
      <xdr:col>5</xdr:col>
      <xdr:colOff>419100</xdr:colOff>
      <xdr:row>8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76375" y="1428750"/>
          <a:ext cx="2762250" cy="190500"/>
        </a:xfrm>
        <a:prstGeom prst="rect">
          <a:avLst/>
        </a:prstGeom>
        <a:gradFill>
          <a:gsLst>
            <a:gs pos="0">
              <a:srgbClr val="3E9EBC"/>
            </a:gs>
            <a:gs pos="100000">
              <a:srgbClr val="2F778D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1000">
              <a:solidFill>
                <a:srgbClr val="FFFFFF"/>
              </a:solidFill>
            </a:rPr>
            <a:t>Retorno do fundo - Retorno do benchmarck</a:t>
          </a:r>
        </a:p>
      </xdr:txBody>
    </xdr:sp>
    <xdr:clientData/>
  </xdr:twoCellAnchor>
  <xdr:twoCellAnchor>
    <xdr:from>
      <xdr:col>1</xdr:col>
      <xdr:colOff>95250</xdr:colOff>
      <xdr:row>7</xdr:row>
      <xdr:rowOff>95250</xdr:rowOff>
    </xdr:from>
    <xdr:to>
      <xdr:col>5</xdr:col>
      <xdr:colOff>419100</xdr:colOff>
      <xdr:row>8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476375" y="1428750"/>
          <a:ext cx="2762250" cy="190500"/>
        </a:xfrm>
        <a:prstGeom prst="rect">
          <a:avLst/>
        </a:prstGeom>
        <a:gradFill>
          <a:gsLst>
            <a:gs pos="0">
              <a:srgbClr val="3E9EBC"/>
            </a:gs>
            <a:gs pos="100000">
              <a:srgbClr val="2F778D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1000">
              <a:solidFill>
                <a:srgbClr val="FFFFFF"/>
              </a:solidFill>
            </a:rPr>
            <a:t>Retorno do fundo /</a:t>
          </a:r>
          <a:r>
            <a:rPr lang="en-US" sz="1000" baseline="0">
              <a:solidFill>
                <a:srgbClr val="FFFFFF"/>
              </a:solidFill>
            </a:rPr>
            <a:t> </a:t>
          </a:r>
          <a:r>
            <a:rPr lang="en-US" sz="1000">
              <a:solidFill>
                <a:srgbClr val="FFFFFF"/>
              </a:solidFill>
            </a:rPr>
            <a:t>Retorno do benchmarck</a:t>
          </a:r>
        </a:p>
      </xdr:txBody>
    </xdr:sp>
    <xdr:clientData/>
  </xdr:twoCellAnchor>
  <xdr:twoCellAnchor>
    <xdr:from>
      <xdr:col>1</xdr:col>
      <xdr:colOff>95250</xdr:colOff>
      <xdr:row>16</xdr:row>
      <xdr:rowOff>95250</xdr:rowOff>
    </xdr:from>
    <xdr:to>
      <xdr:col>5</xdr:col>
      <xdr:colOff>419100</xdr:colOff>
      <xdr:row>17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476375" y="3143250"/>
          <a:ext cx="2762250" cy="190500"/>
        </a:xfrm>
        <a:prstGeom prst="rect">
          <a:avLst/>
        </a:prstGeom>
        <a:gradFill>
          <a:gsLst>
            <a:gs pos="0">
              <a:srgbClr val="3E9EBC"/>
            </a:gs>
            <a:gs pos="100000">
              <a:srgbClr val="2F778D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1000">
              <a:solidFill>
                <a:srgbClr val="FFFFFF"/>
              </a:solidFill>
            </a:rPr>
            <a:t>Retorno do fundo /</a:t>
          </a:r>
          <a:r>
            <a:rPr lang="en-US" sz="1000" baseline="0">
              <a:solidFill>
                <a:srgbClr val="FFFFFF"/>
              </a:solidFill>
            </a:rPr>
            <a:t> </a:t>
          </a:r>
          <a:r>
            <a:rPr lang="en-US" sz="1000">
              <a:solidFill>
                <a:srgbClr val="FFFFFF"/>
              </a:solidFill>
            </a:rPr>
            <a:t>Retorno do benchmarck</a:t>
          </a:r>
        </a:p>
      </xdr:txBody>
    </xdr:sp>
    <xdr:clientData/>
  </xdr:twoCellAnchor>
  <xdr:twoCellAnchor>
    <xdr:from>
      <xdr:col>1</xdr:col>
      <xdr:colOff>95250</xdr:colOff>
      <xdr:row>25</xdr:row>
      <xdr:rowOff>95250</xdr:rowOff>
    </xdr:from>
    <xdr:to>
      <xdr:col>5</xdr:col>
      <xdr:colOff>419100</xdr:colOff>
      <xdr:row>26</xdr:row>
      <xdr:rowOff>95250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476375" y="4857750"/>
          <a:ext cx="2762250" cy="190500"/>
        </a:xfrm>
        <a:prstGeom prst="rect">
          <a:avLst/>
        </a:prstGeom>
        <a:gradFill>
          <a:gsLst>
            <a:gs pos="0">
              <a:srgbClr val="3E9EBC"/>
            </a:gs>
            <a:gs pos="100000">
              <a:srgbClr val="2F778D"/>
            </a:gs>
          </a:gsLst>
          <a:lin ang="5400000"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1"/>
        <a:lstStyle/>
        <a:p>
          <a:r>
            <a:rPr lang="en-US" sz="1000">
              <a:solidFill>
                <a:srgbClr val="FFFFFF"/>
              </a:solidFill>
            </a:rPr>
            <a:t>Retorno Benchmarck</a:t>
          </a:r>
        </a:p>
      </xdr:txBody>
    </xdr:sp>
    <xdr:clientData/>
  </xdr:twoCellAnchor>
  <xdr:twoCellAnchor editAs="oneCell">
    <xdr:from>
      <xdr:col>20</xdr:col>
      <xdr:colOff>228600</xdr:colOff>
      <xdr:row>12</xdr:row>
      <xdr:rowOff>28575</xdr:rowOff>
    </xdr:from>
    <xdr:to>
      <xdr:col>20</xdr:col>
      <xdr:colOff>6111111</xdr:colOff>
      <xdr:row>47</xdr:row>
      <xdr:rowOff>67611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73F0B72-0CA0-48FE-A69D-6BC8ECEA4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78225" y="2314575"/>
          <a:ext cx="5906324" cy="6706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2"/>
  <sheetViews>
    <sheetView showGridLines="0" tabSelected="1" zoomScale="130" zoomScaleNormal="130" workbookViewId="0">
      <selection activeCell="G10" sqref="G10"/>
    </sheetView>
  </sheetViews>
  <sheetFormatPr defaultRowHeight="15" x14ac:dyDescent="0.25"/>
  <cols>
    <col min="1" max="1" width="20.7109375" customWidth="1"/>
    <col min="7" max="7" width="10.85546875" customWidth="1"/>
    <col min="13" max="13" width="10.5703125" customWidth="1"/>
    <col min="14" max="14" width="25.5703125" bestFit="1" customWidth="1"/>
    <col min="15" max="15" width="15.28515625" bestFit="1" customWidth="1"/>
    <col min="16" max="16" width="22.140625" customWidth="1"/>
    <col min="17" max="17" width="20.7109375" customWidth="1"/>
    <col min="18" max="18" width="23.7109375" bestFit="1" customWidth="1"/>
    <col min="19" max="19" width="20.7109375" customWidth="1"/>
    <col min="21" max="21" width="143.85546875" bestFit="1" customWidth="1"/>
    <col min="33" max="33" width="14" customWidth="1"/>
  </cols>
  <sheetData>
    <row r="1" spans="1:33" x14ac:dyDescent="0.25">
      <c r="Q1" s="74" t="s">
        <v>148</v>
      </c>
      <c r="R1" s="74"/>
      <c r="S1" s="74"/>
    </row>
    <row r="2" spans="1:33" x14ac:dyDescent="0.25">
      <c r="Q2" s="74" t="s">
        <v>149</v>
      </c>
      <c r="R2" s="74"/>
      <c r="S2" s="74"/>
    </row>
    <row r="3" spans="1:33" x14ac:dyDescent="0.25">
      <c r="Q3" s="74"/>
      <c r="R3" s="74"/>
      <c r="S3" s="74"/>
    </row>
    <row r="4" spans="1:33" x14ac:dyDescent="0.25">
      <c r="G4" s="74" t="s">
        <v>142</v>
      </c>
      <c r="H4" s="74"/>
      <c r="I4" s="74"/>
      <c r="J4" s="74"/>
      <c r="K4" s="74"/>
      <c r="L4" s="74"/>
      <c r="M4" s="74"/>
      <c r="N4" s="74"/>
      <c r="Q4" s="74"/>
      <c r="R4" s="74"/>
      <c r="S4" s="74"/>
    </row>
    <row r="5" spans="1:33" x14ac:dyDescent="0.25">
      <c r="G5" s="74" t="s">
        <v>143</v>
      </c>
      <c r="H5" s="74"/>
      <c r="I5" s="74"/>
      <c r="J5" s="74"/>
      <c r="K5" s="74"/>
      <c r="L5" s="74"/>
      <c r="M5" s="74"/>
      <c r="N5" s="74"/>
      <c r="Q5" s="74"/>
      <c r="R5" s="74"/>
      <c r="S5" s="74"/>
    </row>
    <row r="6" spans="1:33" x14ac:dyDescent="0.25">
      <c r="G6" s="74" t="s">
        <v>144</v>
      </c>
      <c r="H6" s="74"/>
      <c r="I6" s="74"/>
      <c r="J6" s="74"/>
      <c r="K6" s="74"/>
      <c r="L6" s="74"/>
      <c r="M6" s="74"/>
      <c r="N6" s="74"/>
    </row>
    <row r="7" spans="1:33" x14ac:dyDescent="0.25">
      <c r="G7" s="70" t="s">
        <v>139</v>
      </c>
      <c r="Q7" s="74" t="s">
        <v>147</v>
      </c>
      <c r="R7" s="74"/>
      <c r="S7" s="74"/>
    </row>
    <row r="8" spans="1:33" x14ac:dyDescent="0.25">
      <c r="Q8" s="70" t="s">
        <v>135</v>
      </c>
    </row>
    <row r="9" spans="1:33" x14ac:dyDescent="0.25">
      <c r="A9" s="1" t="s">
        <v>40</v>
      </c>
      <c r="B9" s="77" t="s">
        <v>4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Q9" s="1" t="s">
        <v>3</v>
      </c>
      <c r="R9" s="1" t="s">
        <v>4</v>
      </c>
      <c r="S9" s="1" t="s">
        <v>5</v>
      </c>
      <c r="U9" s="70" t="s">
        <v>137</v>
      </c>
    </row>
    <row r="10" spans="1:33" x14ac:dyDescent="0.25">
      <c r="A10" s="1" t="s">
        <v>2</v>
      </c>
      <c r="B10" s="1" t="s">
        <v>107</v>
      </c>
      <c r="C10" s="1" t="s">
        <v>108</v>
      </c>
      <c r="D10" s="1" t="s">
        <v>109</v>
      </c>
      <c r="E10" s="1" t="s">
        <v>110</v>
      </c>
      <c r="F10" s="1" t="s">
        <v>111</v>
      </c>
      <c r="G10" s="1" t="s">
        <v>112</v>
      </c>
      <c r="H10" s="1" t="s">
        <v>113</v>
      </c>
      <c r="I10" s="1" t="s">
        <v>114</v>
      </c>
      <c r="J10" s="1" t="s">
        <v>115</v>
      </c>
      <c r="K10" s="1" t="s">
        <v>116</v>
      </c>
      <c r="L10" s="1" t="s">
        <v>117</v>
      </c>
      <c r="M10" s="1" t="s">
        <v>106</v>
      </c>
      <c r="N10" s="72" t="s">
        <v>140</v>
      </c>
      <c r="O10" s="75" t="s">
        <v>141</v>
      </c>
      <c r="P10" s="1" t="s">
        <v>120</v>
      </c>
      <c r="Q10" s="70">
        <v>45</v>
      </c>
      <c r="R10">
        <v>33</v>
      </c>
      <c r="S10">
        <v>33</v>
      </c>
      <c r="U10" s="70" t="s">
        <v>138</v>
      </c>
    </row>
    <row r="11" spans="1:33" x14ac:dyDescent="0.25">
      <c r="A11" s="1" t="s">
        <v>118</v>
      </c>
      <c r="N11" s="70"/>
      <c r="O11" s="74"/>
      <c r="P11" s="1" t="s">
        <v>121</v>
      </c>
      <c r="Q11">
        <v>3.11</v>
      </c>
      <c r="R11">
        <v>2.7</v>
      </c>
      <c r="S11">
        <v>8.75</v>
      </c>
      <c r="U11" s="74" t="s">
        <v>160</v>
      </c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</row>
    <row r="12" spans="1:33" x14ac:dyDescent="0.25">
      <c r="A12" s="1">
        <v>2018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3">
        <v>0.34</v>
      </c>
      <c r="K12" s="4">
        <v>1.9</v>
      </c>
      <c r="L12" s="5">
        <v>1.46</v>
      </c>
      <c r="M12" s="6">
        <v>-1.34</v>
      </c>
      <c r="N12" s="70"/>
      <c r="O12" s="74"/>
      <c r="P12" s="1" t="s">
        <v>122</v>
      </c>
      <c r="Q12">
        <v>-6.99</v>
      </c>
      <c r="R12">
        <v>0.54</v>
      </c>
      <c r="S12">
        <v>-5.39</v>
      </c>
      <c r="U12" s="74" t="s">
        <v>161</v>
      </c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</row>
    <row r="13" spans="1:33" x14ac:dyDescent="0.25">
      <c r="A13" s="1">
        <v>2019</v>
      </c>
      <c r="B13" s="7">
        <v>-1.01</v>
      </c>
      <c r="C13" s="8">
        <v>-0.3</v>
      </c>
      <c r="D13" s="9">
        <v>-0.64</v>
      </c>
      <c r="E13" s="10">
        <v>0.72</v>
      </c>
      <c r="F13" s="11">
        <v>-0.71</v>
      </c>
      <c r="G13" s="12">
        <v>0.22</v>
      </c>
      <c r="H13" s="12">
        <v>0.2</v>
      </c>
      <c r="I13" s="13">
        <v>-0.14000000000000001</v>
      </c>
      <c r="J13" s="3">
        <v>0.34</v>
      </c>
      <c r="K13" s="14">
        <v>0.56000000000000005</v>
      </c>
      <c r="L13" s="15">
        <v>-1.29</v>
      </c>
      <c r="M13" s="16">
        <v>7.0000000000000007E-2</v>
      </c>
      <c r="N13" s="70"/>
      <c r="O13" s="74"/>
      <c r="P13" s="1" t="s">
        <v>123</v>
      </c>
      <c r="Q13">
        <v>0.48</v>
      </c>
      <c r="R13">
        <v>0.81</v>
      </c>
      <c r="S13">
        <v>1.28</v>
      </c>
    </row>
    <row r="14" spans="1:33" x14ac:dyDescent="0.25">
      <c r="A14" s="1">
        <v>2020</v>
      </c>
      <c r="B14" s="17">
        <v>0.28000000000000003</v>
      </c>
      <c r="C14" s="4">
        <v>1.89</v>
      </c>
      <c r="D14" s="18">
        <v>9.69</v>
      </c>
      <c r="E14" s="15">
        <v>-1.28</v>
      </c>
      <c r="F14" s="19">
        <v>-0.95</v>
      </c>
      <c r="G14" s="20">
        <v>-0.56999999999999995</v>
      </c>
      <c r="H14" s="21">
        <v>0.63</v>
      </c>
      <c r="I14" s="22">
        <v>0.39</v>
      </c>
      <c r="J14" s="23">
        <v>0.47</v>
      </c>
      <c r="K14" s="24">
        <v>-1.59</v>
      </c>
      <c r="L14" s="25">
        <v>-0.89</v>
      </c>
      <c r="M14" s="26">
        <v>0.27</v>
      </c>
      <c r="N14" s="70"/>
      <c r="O14" s="74"/>
      <c r="P14" s="1" t="s">
        <v>124</v>
      </c>
      <c r="Q14">
        <v>5.07</v>
      </c>
      <c r="R14">
        <v>1.58</v>
      </c>
      <c r="S14">
        <v>7.06</v>
      </c>
    </row>
    <row r="15" spans="1:33" x14ac:dyDescent="0.25">
      <c r="A15" s="1">
        <v>2021</v>
      </c>
      <c r="B15" s="27">
        <v>0.13</v>
      </c>
      <c r="C15" s="28">
        <v>1.03</v>
      </c>
      <c r="D15" s="29">
        <v>-0.38</v>
      </c>
      <c r="E15" s="17">
        <v>0.28999999999999998</v>
      </c>
      <c r="F15" s="30">
        <v>-0.42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70"/>
      <c r="O15" s="74"/>
      <c r="P15" s="1" t="s">
        <v>125</v>
      </c>
      <c r="Q15">
        <v>8</v>
      </c>
      <c r="R15">
        <v>0</v>
      </c>
      <c r="S15">
        <v>1</v>
      </c>
    </row>
    <row r="16" spans="1:33" x14ac:dyDescent="0.25">
      <c r="B16" s="74" t="s">
        <v>145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P16" s="1" t="s">
        <v>126</v>
      </c>
      <c r="Q16">
        <v>37</v>
      </c>
      <c r="R16">
        <v>33</v>
      </c>
      <c r="S16">
        <v>32</v>
      </c>
    </row>
    <row r="17" spans="1:19" x14ac:dyDescent="0.25">
      <c r="P17" s="1" t="s">
        <v>127</v>
      </c>
      <c r="Q17" s="70">
        <v>23.28</v>
      </c>
      <c r="R17">
        <v>30.59</v>
      </c>
      <c r="S17">
        <v>51.38</v>
      </c>
    </row>
    <row r="18" spans="1:19" x14ac:dyDescent="0.25">
      <c r="A18" s="1" t="s">
        <v>40</v>
      </c>
      <c r="B18" s="77" t="s">
        <v>119</v>
      </c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P18" s="1" t="s">
        <v>128</v>
      </c>
      <c r="Q18">
        <v>5.74</v>
      </c>
      <c r="R18">
        <v>10.19</v>
      </c>
      <c r="S18">
        <v>16.27</v>
      </c>
    </row>
    <row r="19" spans="1:19" x14ac:dyDescent="0.25">
      <c r="A19" s="1" t="s">
        <v>2</v>
      </c>
      <c r="B19" s="1" t="s">
        <v>107</v>
      </c>
      <c r="C19" s="1" t="s">
        <v>108</v>
      </c>
      <c r="D19" s="1" t="s">
        <v>109</v>
      </c>
      <c r="E19" s="1" t="s">
        <v>110</v>
      </c>
      <c r="F19" s="1" t="s">
        <v>111</v>
      </c>
      <c r="G19" s="1" t="s">
        <v>112</v>
      </c>
      <c r="H19" s="1" t="s">
        <v>113</v>
      </c>
      <c r="I19" s="1" t="s">
        <v>114</v>
      </c>
      <c r="J19" s="1" t="s">
        <v>115</v>
      </c>
      <c r="K19" s="1" t="s">
        <v>116</v>
      </c>
      <c r="L19" s="1" t="s">
        <v>117</v>
      </c>
      <c r="M19" s="1" t="s">
        <v>106</v>
      </c>
      <c r="P19" s="1" t="s">
        <v>129</v>
      </c>
      <c r="Q19">
        <v>1.1299999999999999</v>
      </c>
      <c r="R19">
        <v>6.45</v>
      </c>
      <c r="S19">
        <v>2.31</v>
      </c>
    </row>
    <row r="20" spans="1:19" x14ac:dyDescent="0.25">
      <c r="A20" s="1" t="s">
        <v>118</v>
      </c>
      <c r="P20" s="1" t="s">
        <v>130</v>
      </c>
      <c r="Q20">
        <v>-8.14</v>
      </c>
      <c r="R20">
        <v>0</v>
      </c>
      <c r="S20">
        <v>-5.39</v>
      </c>
    </row>
    <row r="21" spans="1:19" x14ac:dyDescent="0.25">
      <c r="A21" s="1">
        <v>2018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31">
        <v>-0.2</v>
      </c>
      <c r="K21" s="32">
        <v>1.73</v>
      </c>
      <c r="L21" s="33">
        <v>1.4</v>
      </c>
      <c r="M21" s="34">
        <v>-1.51</v>
      </c>
    </row>
    <row r="22" spans="1:19" x14ac:dyDescent="0.25">
      <c r="A22" s="1">
        <v>2019</v>
      </c>
      <c r="B22" s="35">
        <v>-1.1200000000000001</v>
      </c>
      <c r="C22" s="29">
        <v>-0.36</v>
      </c>
      <c r="D22" s="36">
        <v>-0.81</v>
      </c>
      <c r="E22" s="37">
        <v>1.82</v>
      </c>
      <c r="F22" s="38">
        <v>-0.5</v>
      </c>
      <c r="G22" s="39">
        <v>1.27</v>
      </c>
      <c r="H22" s="26">
        <v>0.25</v>
      </c>
      <c r="I22" s="40">
        <v>0.16</v>
      </c>
      <c r="J22" s="27">
        <v>0.15</v>
      </c>
      <c r="K22" s="41">
        <v>0.97</v>
      </c>
      <c r="L22" s="42">
        <v>-1.39</v>
      </c>
      <c r="M22" s="43">
        <v>-7.0000000000000007E-2</v>
      </c>
      <c r="Q22" s="1" t="s">
        <v>4</v>
      </c>
      <c r="R22" s="1" t="s">
        <v>5</v>
      </c>
    </row>
    <row r="23" spans="1:19" x14ac:dyDescent="0.25">
      <c r="A23" s="1">
        <v>2020</v>
      </c>
      <c r="B23" s="21">
        <v>0.64</v>
      </c>
      <c r="C23" s="44">
        <v>-4.17</v>
      </c>
      <c r="D23" s="18">
        <v>7.12</v>
      </c>
      <c r="E23" s="45">
        <v>-1.23</v>
      </c>
      <c r="F23" s="46">
        <v>-0.46</v>
      </c>
      <c r="G23" s="27">
        <v>0.14000000000000001</v>
      </c>
      <c r="H23" s="47">
        <v>0.68</v>
      </c>
      <c r="I23" s="48">
        <v>0.88</v>
      </c>
      <c r="J23" s="49">
        <v>1.37</v>
      </c>
      <c r="K23" s="50">
        <v>-0.93</v>
      </c>
      <c r="L23" s="51">
        <v>2.93</v>
      </c>
      <c r="M23" s="52">
        <v>3.1</v>
      </c>
      <c r="P23" s="1" t="s">
        <v>131</v>
      </c>
      <c r="Q23">
        <v>-0.11</v>
      </c>
      <c r="R23">
        <v>0.21</v>
      </c>
    </row>
    <row r="24" spans="1:19" x14ac:dyDescent="0.25">
      <c r="A24" s="1">
        <v>2021</v>
      </c>
      <c r="B24" s="53">
        <v>1.97</v>
      </c>
      <c r="C24" s="18">
        <v>9.2200000000000006</v>
      </c>
      <c r="D24" s="25">
        <v>-0.88</v>
      </c>
      <c r="E24" s="54">
        <v>1.8</v>
      </c>
      <c r="F24" s="55">
        <v>0.99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P24" s="1" t="s">
        <v>132</v>
      </c>
      <c r="Q24">
        <v>0.87</v>
      </c>
      <c r="R24">
        <v>1.17</v>
      </c>
    </row>
    <row r="25" spans="1:19" x14ac:dyDescent="0.25">
      <c r="P25" s="76" t="s">
        <v>133</v>
      </c>
      <c r="Q25" s="74">
        <v>0.17</v>
      </c>
      <c r="R25" s="74">
        <v>0.03</v>
      </c>
      <c r="S25" s="74" t="s">
        <v>153</v>
      </c>
    </row>
    <row r="26" spans="1:19" x14ac:dyDescent="0.25">
      <c r="P26" s="1" t="s">
        <v>134</v>
      </c>
      <c r="Q26">
        <v>1.87</v>
      </c>
      <c r="R26">
        <v>2.37</v>
      </c>
      <c r="S26" s="74" t="s">
        <v>154</v>
      </c>
    </row>
    <row r="27" spans="1:19" x14ac:dyDescent="0.25">
      <c r="A27" s="1" t="s">
        <v>40</v>
      </c>
      <c r="B27" s="77" t="s">
        <v>3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S27" s="74" t="s">
        <v>155</v>
      </c>
    </row>
    <row r="28" spans="1:19" x14ac:dyDescent="0.25">
      <c r="A28" s="1" t="s">
        <v>2</v>
      </c>
      <c r="B28" s="1" t="s">
        <v>107</v>
      </c>
      <c r="C28" s="1" t="s">
        <v>108</v>
      </c>
      <c r="D28" s="1" t="s">
        <v>109</v>
      </c>
      <c r="E28" s="1" t="s">
        <v>110</v>
      </c>
      <c r="F28" s="1" t="s">
        <v>111</v>
      </c>
      <c r="G28" s="1" t="s">
        <v>112</v>
      </c>
      <c r="H28" s="1" t="s">
        <v>113</v>
      </c>
      <c r="I28" s="1" t="s">
        <v>114</v>
      </c>
      <c r="J28" s="1" t="s">
        <v>115</v>
      </c>
      <c r="K28" s="1" t="s">
        <v>116</v>
      </c>
      <c r="L28" s="1" t="s">
        <v>117</v>
      </c>
      <c r="M28" s="1" t="s">
        <v>106</v>
      </c>
    </row>
    <row r="29" spans="1:19" x14ac:dyDescent="0.25">
      <c r="A29" s="1" t="s">
        <v>118</v>
      </c>
      <c r="N29">
        <f>((1+0.0034)/(1+0.0032)-1)</f>
        <v>1.9936204146731029E-4</v>
      </c>
    </row>
    <row r="30" spans="1:19" x14ac:dyDescent="0.25">
      <c r="A30" s="1">
        <v>2018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3">
        <v>0.32</v>
      </c>
      <c r="K30" s="35">
        <v>-1.1200000000000001</v>
      </c>
      <c r="L30" s="56">
        <v>-0.84</v>
      </c>
      <c r="M30" s="57">
        <v>2.0499999999999998</v>
      </c>
    </row>
    <row r="31" spans="1:19" x14ac:dyDescent="0.25">
      <c r="A31" s="1">
        <v>2019</v>
      </c>
      <c r="B31" s="58">
        <v>1.62</v>
      </c>
      <c r="C31" s="41">
        <v>0.96</v>
      </c>
      <c r="D31" s="39">
        <v>1.29</v>
      </c>
      <c r="E31" s="16">
        <v>0.05</v>
      </c>
      <c r="F31" s="59">
        <v>1.25</v>
      </c>
      <c r="G31" s="22">
        <v>0.41</v>
      </c>
      <c r="H31" s="60">
        <v>0.44</v>
      </c>
      <c r="I31" s="47">
        <v>0.68</v>
      </c>
      <c r="J31" s="61">
        <v>0.39</v>
      </c>
      <c r="K31" s="16">
        <v>7.0000000000000007E-2</v>
      </c>
      <c r="L31" s="62">
        <v>1.92</v>
      </c>
      <c r="M31" s="63">
        <v>0.6</v>
      </c>
    </row>
    <row r="32" spans="1:19" x14ac:dyDescent="0.25">
      <c r="A32" s="1">
        <v>2020</v>
      </c>
      <c r="B32" s="61">
        <v>0.38</v>
      </c>
      <c r="C32" s="45">
        <v>-1.23</v>
      </c>
      <c r="D32" s="64">
        <v>-6.99</v>
      </c>
      <c r="E32" s="65">
        <v>2.4900000000000002</v>
      </c>
      <c r="F32" s="52">
        <v>3.11</v>
      </c>
      <c r="G32" s="49">
        <v>1.36</v>
      </c>
      <c r="H32" s="66">
        <v>0.75</v>
      </c>
      <c r="I32" s="12">
        <v>0.23</v>
      </c>
      <c r="J32" s="12">
        <v>0.2</v>
      </c>
      <c r="K32" s="67">
        <v>2.38</v>
      </c>
      <c r="L32" s="68">
        <v>1.68</v>
      </c>
      <c r="M32" s="14">
        <v>0.56000000000000005</v>
      </c>
    </row>
    <row r="33" spans="1:18" x14ac:dyDescent="0.25">
      <c r="A33" s="1">
        <v>2021</v>
      </c>
      <c r="B33" s="21">
        <v>0.63</v>
      </c>
      <c r="C33" s="46">
        <v>-0.46</v>
      </c>
      <c r="D33" s="41">
        <v>0.94</v>
      </c>
      <c r="E33" s="26">
        <v>0.27</v>
      </c>
      <c r="F33" s="69">
        <v>1.07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</row>
    <row r="34" spans="1:18" x14ac:dyDescent="0.25">
      <c r="P34" s="74" t="s">
        <v>151</v>
      </c>
      <c r="Q34" s="74"/>
      <c r="R34" s="74"/>
    </row>
    <row r="35" spans="1:18" x14ac:dyDescent="0.25">
      <c r="P35" s="74" t="s">
        <v>152</v>
      </c>
      <c r="Q35" s="74"/>
      <c r="R35" s="74"/>
    </row>
    <row r="36" spans="1:18" x14ac:dyDescent="0.25">
      <c r="E36" s="74" t="s">
        <v>162</v>
      </c>
      <c r="F36" s="74"/>
      <c r="G36" s="74"/>
      <c r="H36" s="74"/>
      <c r="I36" s="74"/>
      <c r="J36" s="74"/>
      <c r="K36" s="74"/>
      <c r="L36" s="74"/>
      <c r="M36" s="74"/>
      <c r="N36" s="74"/>
    </row>
    <row r="37" spans="1:18" x14ac:dyDescent="0.25">
      <c r="E37" s="74" t="s">
        <v>163</v>
      </c>
      <c r="F37" s="74"/>
      <c r="G37" s="74"/>
      <c r="H37" s="74"/>
      <c r="I37" s="74"/>
      <c r="J37" s="74"/>
      <c r="K37" s="74"/>
      <c r="L37" s="74"/>
      <c r="M37" s="74"/>
      <c r="N37" s="74"/>
      <c r="P37" s="74" t="s">
        <v>156</v>
      </c>
      <c r="Q37" s="74"/>
      <c r="R37" s="74"/>
    </row>
    <row r="38" spans="1:18" x14ac:dyDescent="0.25">
      <c r="E38" s="74" t="s">
        <v>164</v>
      </c>
      <c r="F38" s="74"/>
      <c r="G38" s="74"/>
      <c r="H38" s="74"/>
      <c r="I38" s="74"/>
      <c r="J38" s="74"/>
      <c r="K38" s="74"/>
      <c r="L38" s="74"/>
      <c r="M38" s="74"/>
      <c r="N38" s="74"/>
    </row>
    <row r="39" spans="1:18" x14ac:dyDescent="0.25">
      <c r="E39" s="74"/>
      <c r="F39" s="74"/>
      <c r="G39" s="74"/>
      <c r="H39" s="74"/>
      <c r="I39" s="74"/>
      <c r="J39" s="74"/>
      <c r="K39" s="74"/>
      <c r="L39" s="74"/>
      <c r="M39" s="74"/>
      <c r="N39" s="74"/>
    </row>
    <row r="40" spans="1:18" x14ac:dyDescent="0.25">
      <c r="E40" s="74"/>
      <c r="F40" s="74"/>
      <c r="G40" s="74"/>
      <c r="H40" s="74"/>
      <c r="I40" s="74"/>
      <c r="J40" s="74"/>
      <c r="K40" s="74"/>
      <c r="L40" s="74"/>
      <c r="M40" s="74"/>
      <c r="N40" s="74"/>
    </row>
    <row r="41" spans="1:18" x14ac:dyDescent="0.25">
      <c r="E41" s="74"/>
      <c r="F41" s="74"/>
      <c r="G41" s="74"/>
      <c r="H41" s="74"/>
      <c r="I41" s="74"/>
      <c r="J41" s="74"/>
      <c r="K41" s="74"/>
      <c r="L41" s="74"/>
      <c r="M41" s="74"/>
      <c r="N41" s="74"/>
    </row>
    <row r="43" spans="1:18" x14ac:dyDescent="0.25">
      <c r="I43" s="74" t="s">
        <v>157</v>
      </c>
      <c r="J43" s="74"/>
      <c r="K43" s="74"/>
      <c r="L43" s="74"/>
      <c r="M43" s="74"/>
    </row>
    <row r="44" spans="1:18" x14ac:dyDescent="0.25">
      <c r="I44" s="74" t="s">
        <v>158</v>
      </c>
      <c r="J44" s="74"/>
      <c r="K44" s="74"/>
      <c r="L44" s="74"/>
      <c r="M44" s="74"/>
    </row>
    <row r="45" spans="1:18" x14ac:dyDescent="0.25">
      <c r="I45" s="74" t="s">
        <v>159</v>
      </c>
      <c r="J45" s="74"/>
      <c r="K45" s="74"/>
      <c r="L45" s="74"/>
      <c r="M45" s="74"/>
    </row>
    <row r="46" spans="1:18" x14ac:dyDescent="0.25">
      <c r="I46" s="74"/>
      <c r="J46" s="74"/>
      <c r="K46" s="74"/>
      <c r="L46" s="74"/>
      <c r="M46" s="74"/>
    </row>
    <row r="72" spans="1:12" x14ac:dyDescent="0.25">
      <c r="A72" s="70" t="s">
        <v>136</v>
      </c>
    </row>
    <row r="73" spans="1:12" x14ac:dyDescent="0.25">
      <c r="A73" s="74" t="s">
        <v>146</v>
      </c>
      <c r="B73" s="74"/>
      <c r="C73" s="74"/>
      <c r="D73" s="74"/>
      <c r="E73" s="74"/>
      <c r="F73" s="74"/>
      <c r="G73" s="74"/>
      <c r="H73" s="74"/>
      <c r="I73" s="74"/>
      <c r="J73" s="74"/>
    </row>
    <row r="74" spans="1:12" x14ac:dyDescent="0.25">
      <c r="A74" s="74" t="s">
        <v>150</v>
      </c>
      <c r="B74" s="74"/>
      <c r="C74" s="74"/>
      <c r="D74" s="74"/>
      <c r="E74" s="74"/>
      <c r="F74" s="74"/>
      <c r="G74" s="74"/>
      <c r="H74" s="74"/>
      <c r="I74" s="74"/>
      <c r="J74" s="74"/>
    </row>
    <row r="79" spans="1:12" x14ac:dyDescent="0.25">
      <c r="A79" s="74" t="s">
        <v>165</v>
      </c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</row>
    <row r="80" spans="1:12" x14ac:dyDescent="0.25">
      <c r="A80" s="74" t="s">
        <v>166</v>
      </c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</row>
    <row r="81" spans="1:12" x14ac:dyDescent="0.25">
      <c r="A81" s="74" t="s">
        <v>167</v>
      </c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</row>
    <row r="82" spans="1:12" x14ac:dyDescent="0.25">
      <c r="A82" s="74" t="s">
        <v>168</v>
      </c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</row>
  </sheetData>
  <mergeCells count="3">
    <mergeCell ref="B9:M9"/>
    <mergeCell ref="B18:M18"/>
    <mergeCell ref="B27:M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K1" workbookViewId="0">
      <selection activeCell="K1" sqref="K1"/>
    </sheetView>
  </sheetViews>
  <sheetFormatPr defaultColWidth="26.28515625" defaultRowHeight="15" x14ac:dyDescent="0.25"/>
  <cols>
    <col min="6" max="7" width="2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73"/>
      <c r="G1" s="73"/>
      <c r="H1" s="1" t="s">
        <v>4</v>
      </c>
      <c r="I1" s="73"/>
      <c r="J1" s="73"/>
      <c r="K1" s="1" t="s">
        <v>5</v>
      </c>
    </row>
    <row r="2" spans="1:13" x14ac:dyDescent="0.25">
      <c r="A2" s="1">
        <v>9</v>
      </c>
      <c r="B2" t="s">
        <v>6</v>
      </c>
      <c r="C2">
        <v>2018</v>
      </c>
      <c r="D2">
        <v>9</v>
      </c>
      <c r="E2">
        <v>0.32390356063842768</v>
      </c>
      <c r="F2">
        <f>E2/100 + 1</f>
        <v>1.0032390356063843</v>
      </c>
      <c r="G2">
        <f>PRODUCT(F2:F5)</f>
        <v>1.0037234861721112</v>
      </c>
      <c r="H2">
        <v>0.66000223159790039</v>
      </c>
      <c r="I2">
        <f>H2/100 + 1</f>
        <v>1.006600022315979</v>
      </c>
      <c r="J2">
        <f>PRODUCT(I2:I5)</f>
        <v>1.0279882870865817</v>
      </c>
      <c r="K2">
        <v>0.1200079917907715</v>
      </c>
      <c r="L2">
        <f>((1+I2)/(1+F2)) -1</f>
        <v>1.6777761664261703E-3</v>
      </c>
      <c r="M2">
        <f>(1+E2)/(1+H2)</f>
        <v>0.79753119329487432</v>
      </c>
    </row>
    <row r="3" spans="1:13" x14ac:dyDescent="0.25">
      <c r="A3" s="1">
        <v>10</v>
      </c>
      <c r="B3" t="s">
        <v>7</v>
      </c>
      <c r="C3">
        <v>2018</v>
      </c>
      <c r="D3">
        <v>10</v>
      </c>
      <c r="E3">
        <v>-1.1240303516387939</v>
      </c>
      <c r="F3">
        <f>E3/100 + 1</f>
        <v>0.98875969648361206</v>
      </c>
      <c r="G3">
        <f>PRODUCT(F2:F17)</f>
        <v>1.1049020615921923</v>
      </c>
      <c r="H3">
        <v>0.7799983024597168</v>
      </c>
      <c r="I3">
        <f t="shared" ref="I3:I34" si="0">H3/100 + 1</f>
        <v>1.0077999830245972</v>
      </c>
      <c r="J3">
        <f>PRODUCT(I2:I17)</f>
        <v>1.1099949401592093</v>
      </c>
      <c r="K3">
        <v>0.60926675796508789</v>
      </c>
      <c r="L3">
        <f>((1+I3)/(1+F3)) -1</f>
        <v>9.5739503242402435E-3</v>
      </c>
      <c r="M3">
        <f>(1+E3)/(1+H3)</f>
        <v>-6.9680039282846939E-2</v>
      </c>
    </row>
    <row r="4" spans="1:13" x14ac:dyDescent="0.25">
      <c r="A4" s="1">
        <v>11</v>
      </c>
      <c r="B4" t="s">
        <v>8</v>
      </c>
      <c r="C4">
        <v>2018</v>
      </c>
      <c r="D4">
        <v>11</v>
      </c>
      <c r="E4">
        <v>-0.84301233291625977</v>
      </c>
      <c r="F4">
        <f>E4/100 + 1</f>
        <v>0.9915698766708374</v>
      </c>
      <c r="H4">
        <v>0.6199955940246582</v>
      </c>
      <c r="I4">
        <f t="shared" si="0"/>
        <v>1.0061999559402466</v>
      </c>
      <c r="K4">
        <v>0.55594444274902344</v>
      </c>
      <c r="L4">
        <f>((1+I4)/(1+F4)) -1</f>
        <v>7.3460034924133222E-3</v>
      </c>
      <c r="M4">
        <f>(1+E4)/(1+H4)</f>
        <v>9.690623089518767E-2</v>
      </c>
    </row>
    <row r="5" spans="1:13" x14ac:dyDescent="0.25">
      <c r="A5" s="1">
        <v>12</v>
      </c>
      <c r="B5" t="s">
        <v>9</v>
      </c>
      <c r="C5">
        <v>2018</v>
      </c>
      <c r="D5">
        <v>12</v>
      </c>
      <c r="E5">
        <v>2.045905590057373</v>
      </c>
      <c r="F5">
        <f>E5/100 + 1</f>
        <v>1.0204590559005737</v>
      </c>
      <c r="H5">
        <v>0.70999860763549794</v>
      </c>
      <c r="I5">
        <f t="shared" si="0"/>
        <v>1.007099986076355</v>
      </c>
      <c r="K5">
        <v>0.53312778472900391</v>
      </c>
      <c r="L5">
        <f>((1+I5)/(1+F5)) -1</f>
        <v>-6.6118983135069476E-3</v>
      </c>
      <c r="M5">
        <f>(1+E5)/(1+H5)</f>
        <v>1.781232789580514</v>
      </c>
    </row>
    <row r="6" spans="1:13" x14ac:dyDescent="0.25">
      <c r="A6" s="1">
        <v>13</v>
      </c>
      <c r="B6" t="s">
        <v>10</v>
      </c>
      <c r="C6">
        <v>2019</v>
      </c>
      <c r="D6">
        <v>1</v>
      </c>
      <c r="E6">
        <v>1.620364189147949</v>
      </c>
      <c r="F6">
        <f>E6/100 + 1</f>
        <v>1.0162036418914795</v>
      </c>
      <c r="H6">
        <v>0.60999393463134766</v>
      </c>
      <c r="I6">
        <f t="shared" si="0"/>
        <v>1.0060999393463135</v>
      </c>
      <c r="K6">
        <v>0.50083398818969727</v>
      </c>
      <c r="L6">
        <f>((1+I6)/(1+F6)) -1</f>
        <v>-5.0112510141522293E-3</v>
      </c>
      <c r="M6">
        <f>(1+E6)/(1+H6)</f>
        <v>1.6275615285146734</v>
      </c>
    </row>
    <row r="7" spans="1:13" x14ac:dyDescent="0.25">
      <c r="A7" s="1">
        <v>14</v>
      </c>
      <c r="B7" t="s">
        <v>11</v>
      </c>
      <c r="C7">
        <v>2019</v>
      </c>
      <c r="D7">
        <v>2</v>
      </c>
      <c r="E7">
        <v>0.95789432525634755</v>
      </c>
      <c r="F7">
        <f>E7/100 + 1</f>
        <v>1.0095789432525635</v>
      </c>
      <c r="H7">
        <v>0.66000223159790039</v>
      </c>
      <c r="I7">
        <f t="shared" si="0"/>
        <v>1.006600022315979</v>
      </c>
      <c r="K7">
        <v>0.59605836868286133</v>
      </c>
      <c r="L7">
        <f>((1+I7)/(1+F7)) -1</f>
        <v>-1.4823607435709985E-3</v>
      </c>
      <c r="M7">
        <f>(1+E7)/(1+H7)</f>
        <v>1.179452827224033</v>
      </c>
    </row>
    <row r="8" spans="1:13" x14ac:dyDescent="0.25">
      <c r="A8" s="1">
        <v>15</v>
      </c>
      <c r="B8" t="s">
        <v>12</v>
      </c>
      <c r="C8">
        <v>2019</v>
      </c>
      <c r="D8">
        <v>3</v>
      </c>
      <c r="E8">
        <v>1.2878298759460449</v>
      </c>
      <c r="F8">
        <f>E8/100 + 1</f>
        <v>1.0128782987594604</v>
      </c>
      <c r="H8">
        <v>0.65000057220458984</v>
      </c>
      <c r="I8">
        <f t="shared" si="0"/>
        <v>1.0065000057220459</v>
      </c>
      <c r="K8">
        <v>0.4759669303894043</v>
      </c>
      <c r="L8">
        <f>((1+I8)/(1+F8)) -1</f>
        <v>-3.1687425123244628E-3</v>
      </c>
      <c r="M8">
        <f>(1+E8)/(1+H8)</f>
        <v>1.3865630803322948</v>
      </c>
    </row>
    <row r="9" spans="1:13" x14ac:dyDescent="0.25">
      <c r="A9" s="1">
        <v>16</v>
      </c>
      <c r="B9" t="s">
        <v>13</v>
      </c>
      <c r="C9">
        <v>2019</v>
      </c>
      <c r="D9">
        <v>4</v>
      </c>
      <c r="E9">
        <v>4.6312808990478523E-2</v>
      </c>
      <c r="F9">
        <f>E9/100 + 1</f>
        <v>1.0004631280899048</v>
      </c>
      <c r="H9">
        <v>0.77000856399536133</v>
      </c>
      <c r="I9">
        <f t="shared" si="0"/>
        <v>1.0077000856399536</v>
      </c>
      <c r="K9">
        <v>1.865816116333008</v>
      </c>
      <c r="L9">
        <f>((1+I9)/(1+F9)) -1</f>
        <v>3.6176410594275232E-3</v>
      </c>
      <c r="M9">
        <f>(1+E9)/(1+H9)</f>
        <v>0.59113432006717714</v>
      </c>
    </row>
    <row r="10" spans="1:13" x14ac:dyDescent="0.25">
      <c r="A10" s="1">
        <v>17</v>
      </c>
      <c r="B10" t="s">
        <v>14</v>
      </c>
      <c r="C10">
        <v>2019</v>
      </c>
      <c r="D10">
        <v>5</v>
      </c>
      <c r="E10">
        <v>1.245081424713135</v>
      </c>
      <c r="F10">
        <f>E10/100 + 1</f>
        <v>1.0124508142471313</v>
      </c>
      <c r="H10">
        <v>0.53999423980712891</v>
      </c>
      <c r="I10">
        <f t="shared" si="0"/>
        <v>1.0053999423980713</v>
      </c>
      <c r="K10">
        <v>0.74024200439453125</v>
      </c>
      <c r="L10">
        <f>((1+I10)/(1+F10)) -1</f>
        <v>-3.5036244360078239E-3</v>
      </c>
      <c r="M10">
        <f>(1+E10)/(1+H10)</f>
        <v>1.4578505339047969</v>
      </c>
    </row>
    <row r="11" spans="1:13" x14ac:dyDescent="0.25">
      <c r="A11" s="1">
        <v>18</v>
      </c>
      <c r="B11" t="s">
        <v>15</v>
      </c>
      <c r="C11">
        <v>2019</v>
      </c>
      <c r="D11">
        <v>6</v>
      </c>
      <c r="E11">
        <v>0.4086613655090332</v>
      </c>
      <c r="F11">
        <f>E11/100 + 1</f>
        <v>1.0040866136550903</v>
      </c>
      <c r="H11">
        <v>0.62999725341796875</v>
      </c>
      <c r="I11">
        <f t="shared" si="0"/>
        <v>1.0062999725341797</v>
      </c>
      <c r="K11">
        <v>1.67686939239502</v>
      </c>
      <c r="L11">
        <f>((1+I11)/(1+F11)) -1</f>
        <v>1.1044227649685823E-3</v>
      </c>
      <c r="M11">
        <f>(1+E11)/(1+H11)</f>
        <v>0.86421088290497883</v>
      </c>
    </row>
    <row r="12" spans="1:13" x14ac:dyDescent="0.25">
      <c r="A12" s="1">
        <v>19</v>
      </c>
      <c r="B12" t="s">
        <v>16</v>
      </c>
      <c r="C12">
        <v>2019</v>
      </c>
      <c r="D12">
        <v>7</v>
      </c>
      <c r="E12">
        <v>0.43785572052001948</v>
      </c>
      <c r="F12">
        <f>E12/100 + 1</f>
        <v>1.0043785572052002</v>
      </c>
      <c r="H12">
        <v>0.6399989128112793</v>
      </c>
      <c r="I12">
        <f t="shared" si="0"/>
        <v>1.0063999891281128</v>
      </c>
      <c r="K12">
        <v>0.68563222885131836</v>
      </c>
      <c r="L12">
        <f>((1+I12)/(1+F12)) -1</f>
        <v>1.0085080563480009E-3</v>
      </c>
      <c r="M12">
        <f>(1+E12)/(1+H12)</f>
        <v>0.87674187420969274</v>
      </c>
    </row>
    <row r="13" spans="1:13" x14ac:dyDescent="0.25">
      <c r="A13" s="1">
        <v>20</v>
      </c>
      <c r="B13" t="s">
        <v>17</v>
      </c>
      <c r="C13">
        <v>2019</v>
      </c>
      <c r="D13">
        <v>8</v>
      </c>
      <c r="E13">
        <v>0.68371295928955078</v>
      </c>
      <c r="F13">
        <f>E13/100 + 1</f>
        <v>1.0068371295928955</v>
      </c>
      <c r="H13">
        <v>0.54000616073608398</v>
      </c>
      <c r="I13">
        <f t="shared" si="0"/>
        <v>1.0054000616073608</v>
      </c>
      <c r="K13">
        <v>0.84660053253173828</v>
      </c>
      <c r="L13">
        <f>((1+I13)/(1+F13)) -1</f>
        <v>-7.1608600635475472E-4</v>
      </c>
      <c r="M13">
        <f>(1+E13)/(1+H13)</f>
        <v>1.0933157296492753</v>
      </c>
    </row>
    <row r="14" spans="1:13" x14ac:dyDescent="0.25">
      <c r="A14" s="1">
        <v>21</v>
      </c>
      <c r="B14" t="s">
        <v>18</v>
      </c>
      <c r="C14">
        <v>2019</v>
      </c>
      <c r="D14">
        <v>9</v>
      </c>
      <c r="E14">
        <v>0.38878917694091802</v>
      </c>
      <c r="F14">
        <f>E14/100 + 1</f>
        <v>1.0038878917694092</v>
      </c>
      <c r="H14">
        <v>0.73000192642211914</v>
      </c>
      <c r="I14">
        <f t="shared" si="0"/>
        <v>1.0073000192642212</v>
      </c>
      <c r="K14">
        <v>0.53837299346923828</v>
      </c>
      <c r="L14">
        <f>((1+I14)/(1+F14)) -1</f>
        <v>1.7027536863847281E-3</v>
      </c>
      <c r="M14">
        <f>(1+E14)/(1+H14)</f>
        <v>0.80276741645780947</v>
      </c>
    </row>
    <row r="15" spans="1:13" x14ac:dyDescent="0.25">
      <c r="A15" s="1">
        <v>22</v>
      </c>
      <c r="B15" t="s">
        <v>19</v>
      </c>
      <c r="C15">
        <v>2019</v>
      </c>
      <c r="D15">
        <v>10</v>
      </c>
      <c r="E15">
        <v>6.660223007202147E-2</v>
      </c>
      <c r="F15">
        <f>E15/100 + 1</f>
        <v>1.0006660223007202</v>
      </c>
      <c r="H15">
        <v>0.62999725341796875</v>
      </c>
      <c r="I15">
        <f t="shared" si="0"/>
        <v>1.0062999725341797</v>
      </c>
      <c r="K15">
        <v>1.034665107727051</v>
      </c>
      <c r="L15">
        <f>((1+I15)/(1+F15)) -1</f>
        <v>2.8160373448939957E-3</v>
      </c>
      <c r="M15">
        <f>(1+E15)/(1+H15)</f>
        <v>0.65435829896979603</v>
      </c>
    </row>
    <row r="16" spans="1:13" x14ac:dyDescent="0.25">
      <c r="A16" s="1">
        <v>23</v>
      </c>
      <c r="B16" t="s">
        <v>20</v>
      </c>
      <c r="C16">
        <v>2019</v>
      </c>
      <c r="D16">
        <v>11</v>
      </c>
      <c r="E16">
        <v>1.9168853759765621</v>
      </c>
      <c r="F16">
        <f>E16/100 + 1</f>
        <v>1.0191688537597656</v>
      </c>
      <c r="H16">
        <v>0.62999725341796875</v>
      </c>
      <c r="I16">
        <f t="shared" si="0"/>
        <v>1.0062999725341797</v>
      </c>
      <c r="K16">
        <v>0.53000450134277344</v>
      </c>
      <c r="L16">
        <f>((1+I16)/(1+F16)) -1</f>
        <v>-6.3733556515710443E-3</v>
      </c>
      <c r="M16">
        <f>(1+E16)/(1+H16)</f>
        <v>1.7895032460086027</v>
      </c>
    </row>
    <row r="17" spans="1:13" x14ac:dyDescent="0.25">
      <c r="A17" s="1">
        <v>24</v>
      </c>
      <c r="B17" t="s">
        <v>21</v>
      </c>
      <c r="C17">
        <v>2019</v>
      </c>
      <c r="D17">
        <v>12</v>
      </c>
      <c r="E17">
        <v>0.60232877731323242</v>
      </c>
      <c r="F17">
        <f>E17/100 + 1</f>
        <v>1.0060232877731323</v>
      </c>
      <c r="H17">
        <v>0.67000389099121094</v>
      </c>
      <c r="I17">
        <f t="shared" si="0"/>
        <v>1.0067000389099121</v>
      </c>
      <c r="K17">
        <v>0.53614377975463867</v>
      </c>
      <c r="L17">
        <f>((1+I17)/(1+F17)) -1</f>
        <v>3.3735956152880497E-4</v>
      </c>
      <c r="M17">
        <f>(1+E17)/(1+H17)</f>
        <v>0.95947607425165293</v>
      </c>
    </row>
    <row r="18" spans="1:13" x14ac:dyDescent="0.25">
      <c r="A18" s="1">
        <v>25</v>
      </c>
      <c r="B18" t="s">
        <v>22</v>
      </c>
      <c r="C18">
        <v>2020</v>
      </c>
      <c r="D18">
        <v>1</v>
      </c>
      <c r="E18">
        <v>0.37580728530883789</v>
      </c>
      <c r="F18">
        <f>E18/100 + 1</f>
        <v>1.0037580728530884</v>
      </c>
      <c r="H18">
        <v>0.66000223159790039</v>
      </c>
      <c r="I18">
        <f t="shared" si="0"/>
        <v>1.006600022315979</v>
      </c>
      <c r="K18">
        <v>1.0132431983947749</v>
      </c>
      <c r="L18">
        <f>((1+I18)/(1+F18)) -1</f>
        <v>1.4183096759001756E-3</v>
      </c>
      <c r="M18">
        <f>(1+E18)/(1+H18)</f>
        <v>0.82879845527948504</v>
      </c>
    </row>
    <row r="19" spans="1:13" x14ac:dyDescent="0.25">
      <c r="A19" s="1">
        <v>26</v>
      </c>
      <c r="B19" t="s">
        <v>23</v>
      </c>
      <c r="C19">
        <v>2020</v>
      </c>
      <c r="D19">
        <v>2</v>
      </c>
      <c r="E19">
        <v>-1.22833251953125</v>
      </c>
      <c r="F19">
        <f>E19/100 + 1</f>
        <v>0.9877166748046875</v>
      </c>
      <c r="H19">
        <v>0.66000223159790039</v>
      </c>
      <c r="I19">
        <f t="shared" si="0"/>
        <v>1.006600022315979</v>
      </c>
      <c r="K19">
        <v>-5.3937554359436044</v>
      </c>
      <c r="L19">
        <f>((1+I19)/(1+F19)) -1</f>
        <v>9.5000196711370055E-3</v>
      </c>
      <c r="M19">
        <f>(1+E19)/(1+H19)</f>
        <v>-0.13754952564820322</v>
      </c>
    </row>
    <row r="20" spans="1:13" x14ac:dyDescent="0.25">
      <c r="A20" s="1">
        <v>27</v>
      </c>
      <c r="B20" t="s">
        <v>24</v>
      </c>
      <c r="C20">
        <v>2020</v>
      </c>
      <c r="D20">
        <v>3</v>
      </c>
      <c r="E20">
        <v>-6.9925904273986834</v>
      </c>
      <c r="F20">
        <f>E20/100 + 1</f>
        <v>0.93007409572601318</v>
      </c>
      <c r="H20">
        <v>2.6999950408935551</v>
      </c>
      <c r="I20">
        <f t="shared" si="0"/>
        <v>1.0269999504089355</v>
      </c>
      <c r="K20">
        <v>0.13021230697631839</v>
      </c>
      <c r="L20">
        <f>((1+I20)/(1+F20)) -1</f>
        <v>5.021872211929912E-2</v>
      </c>
      <c r="M20">
        <f>(1+E20)/(1+H20)</f>
        <v>-1.6196212052088217</v>
      </c>
    </row>
    <row r="21" spans="1:13" x14ac:dyDescent="0.25">
      <c r="A21" s="1">
        <v>28</v>
      </c>
      <c r="B21" t="s">
        <v>25</v>
      </c>
      <c r="C21">
        <v>2020</v>
      </c>
      <c r="D21">
        <v>4</v>
      </c>
      <c r="E21">
        <v>2.4934291839599609</v>
      </c>
      <c r="F21">
        <f>E21/100 + 1</f>
        <v>1.0249342918395996</v>
      </c>
      <c r="H21">
        <v>1.2099981307983401</v>
      </c>
      <c r="I21">
        <f t="shared" si="0"/>
        <v>1.0120999813079834</v>
      </c>
      <c r="K21">
        <v>1.2632250785827639</v>
      </c>
      <c r="L21">
        <f>((1+I21)/(1+F21)) -1</f>
        <v>-6.3381367895926077E-3</v>
      </c>
      <c r="M21">
        <f>(1+E21)/(1+H21)</f>
        <v>1.5807385242891561</v>
      </c>
    </row>
    <row r="22" spans="1:13" x14ac:dyDescent="0.25">
      <c r="A22" s="1">
        <v>29</v>
      </c>
      <c r="B22" t="s">
        <v>26</v>
      </c>
      <c r="C22">
        <v>2020</v>
      </c>
      <c r="D22">
        <v>5</v>
      </c>
      <c r="E22">
        <v>3.1080961227416992</v>
      </c>
      <c r="F22">
        <f>E22/100 + 1</f>
        <v>1.031080961227417</v>
      </c>
      <c r="H22">
        <v>2.1600008010864258</v>
      </c>
      <c r="I22">
        <f t="shared" si="0"/>
        <v>1.0216000080108643</v>
      </c>
      <c r="K22">
        <v>2.6508927345275879</v>
      </c>
      <c r="L22">
        <f>((1+I22)/(1+F22)) -1</f>
        <v>-4.6679346601836702E-3</v>
      </c>
      <c r="M22">
        <f>(1+E22)/(1+H22)</f>
        <v>1.3000300890206462</v>
      </c>
    </row>
    <row r="23" spans="1:13" x14ac:dyDescent="0.25">
      <c r="A23" s="1">
        <v>30</v>
      </c>
      <c r="B23" t="s">
        <v>27</v>
      </c>
      <c r="C23">
        <v>2020</v>
      </c>
      <c r="D23">
        <v>6</v>
      </c>
      <c r="E23">
        <v>1.3629674911499019</v>
      </c>
      <c r="F23">
        <f>E23/100 + 1</f>
        <v>1.013629674911499</v>
      </c>
      <c r="H23">
        <v>0.78999996185302734</v>
      </c>
      <c r="I23">
        <f t="shared" si="0"/>
        <v>1.0078999996185303</v>
      </c>
      <c r="K23">
        <v>1.5012025833129889</v>
      </c>
      <c r="L23">
        <f>((1+I23)/(1+F23)) -1</f>
        <v>-2.8454463918349271E-3</v>
      </c>
      <c r="M23">
        <f>(1+E23)/(1+H23)</f>
        <v>1.3200935986075286</v>
      </c>
    </row>
    <row r="24" spans="1:13" x14ac:dyDescent="0.25">
      <c r="A24" s="1">
        <v>31</v>
      </c>
      <c r="B24" t="s">
        <v>28</v>
      </c>
      <c r="C24">
        <v>2020</v>
      </c>
      <c r="D24">
        <v>7</v>
      </c>
      <c r="E24">
        <v>0.74869394302368164</v>
      </c>
      <c r="F24">
        <f>E24/100 + 1</f>
        <v>1.0074869394302368</v>
      </c>
      <c r="H24">
        <v>1.380002498626709</v>
      </c>
      <c r="I24">
        <f t="shared" si="0"/>
        <v>1.0138000249862671</v>
      </c>
      <c r="K24">
        <v>1.4261841773986821</v>
      </c>
      <c r="L24">
        <f>((1+I24)/(1+F24)) -1</f>
        <v>3.1447704251674757E-3</v>
      </c>
      <c r="M24">
        <f>(1+E24)/(1+H24)</f>
        <v>0.73474458284505995</v>
      </c>
    </row>
    <row r="25" spans="1:13" x14ac:dyDescent="0.25">
      <c r="A25" s="1">
        <v>32</v>
      </c>
      <c r="B25" t="s">
        <v>29</v>
      </c>
      <c r="C25">
        <v>2020</v>
      </c>
      <c r="D25">
        <v>8</v>
      </c>
      <c r="E25">
        <v>0.22617578506469729</v>
      </c>
      <c r="F25">
        <f>E25/100 + 1</f>
        <v>1.002261757850647</v>
      </c>
      <c r="H25">
        <v>0.62000751495361328</v>
      </c>
      <c r="I25">
        <f t="shared" si="0"/>
        <v>1.0062000751495361</v>
      </c>
      <c r="K25">
        <v>1.1023402214050291</v>
      </c>
      <c r="L25">
        <f>((1+I25)/(1+F25)) -1</f>
        <v>1.9669342849142346E-3</v>
      </c>
      <c r="M25">
        <f>(1+E25)/(1+H25)</f>
        <v>0.75689512162528894</v>
      </c>
    </row>
    <row r="26" spans="1:13" x14ac:dyDescent="0.25">
      <c r="A26" s="1">
        <v>33</v>
      </c>
      <c r="B26" t="s">
        <v>30</v>
      </c>
      <c r="C26">
        <v>2020</v>
      </c>
      <c r="D26">
        <v>9</v>
      </c>
      <c r="E26">
        <v>0.19716024398803711</v>
      </c>
      <c r="F26">
        <f>E26/100 + 1</f>
        <v>1.0019716024398804</v>
      </c>
      <c r="H26">
        <v>0.67000389099121094</v>
      </c>
      <c r="I26">
        <f t="shared" si="0"/>
        <v>1.0067000389099121</v>
      </c>
      <c r="K26">
        <v>1.5625</v>
      </c>
      <c r="L26">
        <f>((1+I26)/(1+F26)) -1</f>
        <v>2.3618898810897626E-3</v>
      </c>
      <c r="M26">
        <f>(1+E26)/(1+H26)</f>
        <v>0.71686075131087079</v>
      </c>
    </row>
    <row r="27" spans="1:13" x14ac:dyDescent="0.25">
      <c r="A27" s="1">
        <v>34</v>
      </c>
      <c r="B27" t="s">
        <v>31</v>
      </c>
      <c r="C27">
        <v>2020</v>
      </c>
      <c r="D27">
        <v>10</v>
      </c>
      <c r="E27">
        <v>2.3804068565368648</v>
      </c>
      <c r="F27">
        <f>E27/100 + 1</f>
        <v>1.0238040685653687</v>
      </c>
      <c r="H27">
        <v>0.78999996185302734</v>
      </c>
      <c r="I27">
        <f t="shared" si="0"/>
        <v>1.0078999996185303</v>
      </c>
      <c r="K27">
        <v>1.453924179077148</v>
      </c>
      <c r="L27">
        <f>((1+I27)/(1+F27)) -1</f>
        <v>-7.8585023095206763E-3</v>
      </c>
      <c r="M27">
        <f>(1+E27)/(1+H27)</f>
        <v>1.8884954908252798</v>
      </c>
    </row>
    <row r="28" spans="1:13" x14ac:dyDescent="0.25">
      <c r="A28" s="1">
        <v>35</v>
      </c>
      <c r="B28" t="s">
        <v>32</v>
      </c>
      <c r="C28">
        <v>2020</v>
      </c>
      <c r="D28">
        <v>11</v>
      </c>
      <c r="E28">
        <v>1.6830325126647949</v>
      </c>
      <c r="F28">
        <f>E28/100 + 1</f>
        <v>1.0168303251266479</v>
      </c>
      <c r="H28">
        <v>0.78999996185302734</v>
      </c>
      <c r="I28">
        <f t="shared" si="0"/>
        <v>1.0078999996185303</v>
      </c>
      <c r="K28">
        <v>4.6159029006958008</v>
      </c>
      <c r="L28">
        <f>((1+I28)/(1+F28)) -1</f>
        <v>-4.4279012452655975E-3</v>
      </c>
      <c r="M28">
        <f>(1+E28)/(1+H28)</f>
        <v>1.4989008770074446</v>
      </c>
    </row>
    <row r="29" spans="1:13" x14ac:dyDescent="0.25">
      <c r="A29" s="1">
        <v>36</v>
      </c>
      <c r="B29" t="s">
        <v>33</v>
      </c>
      <c r="C29">
        <v>2020</v>
      </c>
      <c r="D29">
        <v>12</v>
      </c>
      <c r="E29">
        <v>0.55946111679077148</v>
      </c>
      <c r="F29">
        <f>E29/100 + 1</f>
        <v>1.0055946111679077</v>
      </c>
      <c r="H29">
        <v>0.82999467849731445</v>
      </c>
      <c r="I29">
        <f t="shared" si="0"/>
        <v>1.0082999467849731</v>
      </c>
      <c r="K29">
        <v>3.6556243896484379</v>
      </c>
      <c r="L29">
        <f>((1+I29)/(1+F29)) -1</f>
        <v>1.3488945383084427E-3</v>
      </c>
      <c r="M29">
        <f>(1+E29)/(1+H29)</f>
        <v>0.85216702273217027</v>
      </c>
    </row>
    <row r="30" spans="1:13" x14ac:dyDescent="0.25">
      <c r="A30" s="1">
        <v>37</v>
      </c>
      <c r="B30" t="s">
        <v>34</v>
      </c>
      <c r="C30">
        <v>2021</v>
      </c>
      <c r="D30">
        <v>1</v>
      </c>
      <c r="E30">
        <v>0.62506198883056641</v>
      </c>
      <c r="F30">
        <f>E30/100 + 1</f>
        <v>1.0062506198883057</v>
      </c>
      <c r="H30">
        <v>0.76000690460205078</v>
      </c>
      <c r="I30">
        <f t="shared" si="0"/>
        <v>1.0076000690460205</v>
      </c>
      <c r="K30">
        <v>2.5970101356506352</v>
      </c>
      <c r="L30">
        <f>((1+I30)/(1+F30)) -1</f>
        <v>6.7262242530286009E-4</v>
      </c>
      <c r="M30">
        <f>(1+E30)/(1+H30)</f>
        <v>0.92332705319585306</v>
      </c>
    </row>
    <row r="31" spans="1:13" x14ac:dyDescent="0.25">
      <c r="A31" s="1">
        <v>38</v>
      </c>
      <c r="B31" t="s">
        <v>35</v>
      </c>
      <c r="C31">
        <v>2021</v>
      </c>
      <c r="D31">
        <v>2</v>
      </c>
      <c r="E31">
        <v>-0.46044588088989258</v>
      </c>
      <c r="F31">
        <f>E31/100 + 1</f>
        <v>0.99539554119110107</v>
      </c>
      <c r="H31">
        <v>0.56999921798706055</v>
      </c>
      <c r="I31">
        <f t="shared" si="0"/>
        <v>1.0056999921798706</v>
      </c>
      <c r="K31">
        <v>8.7545871734619141</v>
      </c>
      <c r="L31">
        <f>((1+I31)/(1+F31)) -1</f>
        <v>5.1641144705667497E-3</v>
      </c>
      <c r="M31">
        <f>(1+E31)/(1+H31)</f>
        <v>0.34366521519793158</v>
      </c>
    </row>
    <row r="32" spans="1:13" x14ac:dyDescent="0.25">
      <c r="A32" s="1">
        <v>39</v>
      </c>
      <c r="B32" t="s">
        <v>36</v>
      </c>
      <c r="C32">
        <v>2021</v>
      </c>
      <c r="D32">
        <v>3</v>
      </c>
      <c r="E32">
        <v>0.94488859176635742</v>
      </c>
      <c r="F32">
        <f>E32/100 + 1</f>
        <v>1.0094488859176636</v>
      </c>
      <c r="H32">
        <v>0.56000947952270508</v>
      </c>
      <c r="I32">
        <f t="shared" si="0"/>
        <v>1.0056000947952271</v>
      </c>
      <c r="K32">
        <v>6.8867206573486328E-2</v>
      </c>
      <c r="L32">
        <f>((1+I32)/(1+F32)) -1</f>
        <v>-1.9153466153875032E-3</v>
      </c>
      <c r="M32">
        <f>(1+E32)/(1+H32)</f>
        <v>1.2467158804454244</v>
      </c>
    </row>
    <row r="33" spans="1:13" s="74" customFormat="1" x14ac:dyDescent="0.25">
      <c r="A33" s="76">
        <v>40</v>
      </c>
      <c r="B33" s="74" t="s">
        <v>37</v>
      </c>
      <c r="C33" s="74">
        <v>2021</v>
      </c>
      <c r="D33" s="74">
        <v>4</v>
      </c>
      <c r="E33" s="74">
        <v>0.26780366897583008</v>
      </c>
      <c r="F33">
        <f>E33/100 + 1</f>
        <v>1.0026780366897583</v>
      </c>
      <c r="G33"/>
      <c r="H33" s="74">
        <v>0.55999755859375</v>
      </c>
      <c r="I33">
        <f t="shared" si="0"/>
        <v>1.0055999755859375</v>
      </c>
      <c r="J33"/>
      <c r="K33" s="74">
        <v>2.0628929138183598</v>
      </c>
      <c r="L33">
        <f>((1+I33)/(1+F33)) -1</f>
        <v>1.4590157991689612E-3</v>
      </c>
      <c r="M33" s="74">
        <f>(1+E33)/(1+H33)</f>
        <v>0.81269593147227981</v>
      </c>
    </row>
    <row r="34" spans="1:13" x14ac:dyDescent="0.25">
      <c r="A34" s="1">
        <v>41</v>
      </c>
      <c r="B34" t="s">
        <v>38</v>
      </c>
      <c r="C34">
        <v>2021</v>
      </c>
      <c r="D34">
        <v>5</v>
      </c>
      <c r="E34">
        <v>1.074302196502686</v>
      </c>
      <c r="F34">
        <f>E34/100 + 1</f>
        <v>1.0107430219650269</v>
      </c>
      <c r="H34">
        <v>0.65000057220458984</v>
      </c>
      <c r="I34">
        <f t="shared" si="0"/>
        <v>1.0065000057220459</v>
      </c>
      <c r="K34">
        <v>2.062904834747314</v>
      </c>
      <c r="L34">
        <f>((1+I34)/(1+F34)) -1</f>
        <v>-2.1101733024214697E-3</v>
      </c>
      <c r="M34">
        <f>(1+H34)/(1+E34) - 1</f>
        <v>-0.2045514993010551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5"/>
  <sheetViews>
    <sheetView topLeftCell="A10" workbookViewId="0">
      <selection activeCell="A43" sqref="A43:XFD43"/>
    </sheetView>
  </sheetViews>
  <sheetFormatPr defaultRowHeight="15" x14ac:dyDescent="0.25"/>
  <cols>
    <col min="1" max="1" width="3" bestFit="1" customWidth="1"/>
    <col min="2" max="2" width="8.42578125" bestFit="1" customWidth="1"/>
    <col min="3" max="3" width="10.42578125" bestFit="1" customWidth="1"/>
    <col min="4" max="4" width="23.7109375" bestFit="1" customWidth="1"/>
    <col min="5" max="5" width="13.42578125" bestFit="1" customWidth="1"/>
    <col min="6" max="6" width="12" bestFit="1" customWidth="1"/>
    <col min="7" max="7" width="4.85546875" bestFit="1" customWidth="1"/>
    <col min="8" max="8" width="5" bestFit="1" customWidth="1"/>
    <col min="9" max="9" width="12" bestFit="1" customWidth="1"/>
    <col min="10" max="10" width="12.7109375" bestFit="1" customWidth="1"/>
    <col min="11" max="11" width="16.42578125" bestFit="1" customWidth="1"/>
    <col min="12" max="12" width="17.42578125" bestFit="1" customWidth="1"/>
  </cols>
  <sheetData>
    <row r="1" spans="1:12" x14ac:dyDescent="0.25">
      <c r="B1" s="1" t="s">
        <v>39</v>
      </c>
      <c r="C1" s="1" t="s">
        <v>0</v>
      </c>
      <c r="D1" s="1" t="s">
        <v>40</v>
      </c>
      <c r="E1" s="1" t="s">
        <v>41</v>
      </c>
      <c r="F1" s="1" t="s">
        <v>42</v>
      </c>
      <c r="G1" s="1" t="s">
        <v>2</v>
      </c>
      <c r="H1" s="1" t="s">
        <v>1</v>
      </c>
      <c r="I1" s="1" t="s">
        <v>43</v>
      </c>
      <c r="J1" s="1" t="s">
        <v>44</v>
      </c>
      <c r="K1" s="1" t="s">
        <v>45</v>
      </c>
      <c r="L1" s="1" t="s">
        <v>46</v>
      </c>
    </row>
    <row r="2" spans="1:12" x14ac:dyDescent="0.25">
      <c r="A2" s="1">
        <v>42</v>
      </c>
      <c r="B2" t="s">
        <v>47</v>
      </c>
      <c r="C2" t="s">
        <v>93</v>
      </c>
      <c r="D2" t="s">
        <v>3</v>
      </c>
      <c r="E2">
        <v>269.1326904296875</v>
      </c>
      <c r="F2" t="s">
        <v>106</v>
      </c>
      <c r="G2">
        <v>12</v>
      </c>
      <c r="H2">
        <v>2017</v>
      </c>
      <c r="I2">
        <v>1.008591294288635</v>
      </c>
      <c r="J2">
        <v>0.85912942886352539</v>
      </c>
      <c r="K2">
        <v>1</v>
      </c>
      <c r="L2">
        <v>0</v>
      </c>
    </row>
    <row r="3" spans="1:12" x14ac:dyDescent="0.25">
      <c r="A3" s="1">
        <v>0</v>
      </c>
      <c r="B3" t="s">
        <v>48</v>
      </c>
      <c r="C3" t="s">
        <v>94</v>
      </c>
      <c r="D3" t="s">
        <v>3</v>
      </c>
      <c r="E3">
        <v>271.44488525390619</v>
      </c>
      <c r="F3" t="s">
        <v>107</v>
      </c>
      <c r="G3">
        <v>1</v>
      </c>
      <c r="H3">
        <v>2018</v>
      </c>
      <c r="I3">
        <v>0.99468368291854858</v>
      </c>
      <c r="J3">
        <v>-0.5316317081451416</v>
      </c>
      <c r="K3">
        <v>0</v>
      </c>
      <c r="L3">
        <v>1</v>
      </c>
    </row>
    <row r="4" spans="1:12" x14ac:dyDescent="0.25">
      <c r="A4" s="1">
        <v>4</v>
      </c>
      <c r="B4" t="s">
        <v>49</v>
      </c>
      <c r="C4" t="s">
        <v>95</v>
      </c>
      <c r="D4" t="s">
        <v>3</v>
      </c>
      <c r="E4">
        <v>270.00180053710938</v>
      </c>
      <c r="F4" t="s">
        <v>108</v>
      </c>
      <c r="G4">
        <v>2</v>
      </c>
      <c r="H4">
        <v>2018</v>
      </c>
      <c r="I4">
        <v>0.99134480953216564</v>
      </c>
      <c r="J4">
        <v>-0.86551904678344727</v>
      </c>
      <c r="K4">
        <v>0</v>
      </c>
      <c r="L4">
        <v>1</v>
      </c>
    </row>
    <row r="5" spans="1:12" x14ac:dyDescent="0.25">
      <c r="A5" s="1">
        <v>8</v>
      </c>
      <c r="B5" t="s">
        <v>50</v>
      </c>
      <c r="C5" t="s">
        <v>96</v>
      </c>
      <c r="D5" t="s">
        <v>3</v>
      </c>
      <c r="E5">
        <v>267.66488647460938</v>
      </c>
      <c r="F5" t="s">
        <v>109</v>
      </c>
      <c r="G5">
        <v>3</v>
      </c>
      <c r="H5">
        <v>2018</v>
      </c>
      <c r="I5">
        <v>1.0122241973876951</v>
      </c>
      <c r="J5">
        <v>1.222419738769531</v>
      </c>
      <c r="K5">
        <v>1</v>
      </c>
      <c r="L5">
        <v>0</v>
      </c>
    </row>
    <row r="6" spans="1:12" x14ac:dyDescent="0.25">
      <c r="A6" s="1">
        <v>12</v>
      </c>
      <c r="B6" t="s">
        <v>51</v>
      </c>
      <c r="C6" t="s">
        <v>97</v>
      </c>
      <c r="D6" t="s">
        <v>3</v>
      </c>
      <c r="E6">
        <v>270.9368896484375</v>
      </c>
      <c r="F6" t="s">
        <v>110</v>
      </c>
      <c r="G6">
        <v>4</v>
      </c>
      <c r="H6">
        <v>2018</v>
      </c>
      <c r="I6">
        <v>0.99431461095809937</v>
      </c>
      <c r="J6">
        <v>-0.56853890419006348</v>
      </c>
      <c r="K6">
        <v>0</v>
      </c>
      <c r="L6">
        <v>1</v>
      </c>
    </row>
    <row r="7" spans="1:12" x14ac:dyDescent="0.25">
      <c r="A7" s="1">
        <v>16</v>
      </c>
      <c r="B7" t="s">
        <v>52</v>
      </c>
      <c r="C7" t="s">
        <v>98</v>
      </c>
      <c r="D7" t="s">
        <v>3</v>
      </c>
      <c r="E7">
        <v>269.39651489257813</v>
      </c>
      <c r="F7" t="s">
        <v>111</v>
      </c>
      <c r="G7">
        <v>5</v>
      </c>
      <c r="H7">
        <v>2018</v>
      </c>
      <c r="I7">
        <v>1.0092425346374509</v>
      </c>
      <c r="J7">
        <v>0.92425346374511719</v>
      </c>
      <c r="K7">
        <v>1</v>
      </c>
      <c r="L7">
        <v>0</v>
      </c>
    </row>
    <row r="8" spans="1:12" x14ac:dyDescent="0.25">
      <c r="A8" s="1">
        <v>20</v>
      </c>
      <c r="B8" t="s">
        <v>53</v>
      </c>
      <c r="C8" t="s">
        <v>99</v>
      </c>
      <c r="D8" t="s">
        <v>3</v>
      </c>
      <c r="E8">
        <v>271.88641357421881</v>
      </c>
      <c r="F8" t="s">
        <v>112</v>
      </c>
      <c r="G8">
        <v>6</v>
      </c>
      <c r="H8">
        <v>2018</v>
      </c>
      <c r="I8">
        <v>1.0051053762435911</v>
      </c>
      <c r="J8">
        <v>0.51053762435913086</v>
      </c>
      <c r="K8">
        <v>1</v>
      </c>
      <c r="L8">
        <v>0</v>
      </c>
    </row>
    <row r="9" spans="1:12" x14ac:dyDescent="0.25">
      <c r="A9" s="1">
        <v>24</v>
      </c>
      <c r="B9" t="s">
        <v>54</v>
      </c>
      <c r="C9" t="s">
        <v>100</v>
      </c>
      <c r="D9" t="s">
        <v>3</v>
      </c>
      <c r="E9">
        <v>273.27450561523438</v>
      </c>
      <c r="F9" t="s">
        <v>113</v>
      </c>
      <c r="G9">
        <v>7</v>
      </c>
      <c r="H9">
        <v>2018</v>
      </c>
      <c r="I9">
        <v>1.0082937479019169</v>
      </c>
      <c r="J9">
        <v>0.82937479019165039</v>
      </c>
      <c r="K9">
        <v>1</v>
      </c>
      <c r="L9">
        <v>0</v>
      </c>
    </row>
    <row r="10" spans="1:12" x14ac:dyDescent="0.25">
      <c r="A10" s="1">
        <v>28</v>
      </c>
      <c r="B10" t="s">
        <v>55</v>
      </c>
      <c r="C10" t="s">
        <v>101</v>
      </c>
      <c r="D10" t="s">
        <v>3</v>
      </c>
      <c r="E10">
        <v>275.54098510742188</v>
      </c>
      <c r="F10" t="s">
        <v>114</v>
      </c>
      <c r="G10">
        <v>8</v>
      </c>
      <c r="H10">
        <v>2018</v>
      </c>
      <c r="I10">
        <v>1.0045114755630491</v>
      </c>
      <c r="J10">
        <v>0.4511475563049317</v>
      </c>
      <c r="K10">
        <v>1</v>
      </c>
      <c r="L10">
        <v>0</v>
      </c>
    </row>
    <row r="11" spans="1:12" x14ac:dyDescent="0.25">
      <c r="A11" s="1">
        <v>32</v>
      </c>
      <c r="B11" t="s">
        <v>56</v>
      </c>
      <c r="C11" t="s">
        <v>6</v>
      </c>
      <c r="D11" t="s">
        <v>3</v>
      </c>
      <c r="E11">
        <v>276.78408813476563</v>
      </c>
      <c r="F11" t="s">
        <v>115</v>
      </c>
      <c r="G11">
        <v>9</v>
      </c>
      <c r="H11">
        <v>2018</v>
      </c>
      <c r="I11">
        <v>1.0032390356063841</v>
      </c>
      <c r="J11">
        <v>0.32390356063842768</v>
      </c>
      <c r="K11">
        <v>1</v>
      </c>
      <c r="L11">
        <v>0</v>
      </c>
    </row>
    <row r="12" spans="1:12" x14ac:dyDescent="0.25">
      <c r="A12" s="1">
        <v>36</v>
      </c>
      <c r="B12" t="s">
        <v>57</v>
      </c>
      <c r="C12" t="s">
        <v>7</v>
      </c>
      <c r="D12" t="s">
        <v>3</v>
      </c>
      <c r="E12">
        <v>277.68060302734369</v>
      </c>
      <c r="F12" t="s">
        <v>116</v>
      </c>
      <c r="G12">
        <v>10</v>
      </c>
      <c r="H12">
        <v>2018</v>
      </c>
      <c r="I12">
        <v>0.98875969648361195</v>
      </c>
      <c r="J12">
        <v>-1.1240303516387939</v>
      </c>
      <c r="K12">
        <v>0</v>
      </c>
      <c r="L12">
        <v>1</v>
      </c>
    </row>
    <row r="13" spans="1:12" x14ac:dyDescent="0.25">
      <c r="A13" s="1">
        <v>39</v>
      </c>
      <c r="B13" t="s">
        <v>58</v>
      </c>
      <c r="C13" t="s">
        <v>8</v>
      </c>
      <c r="D13" t="s">
        <v>3</v>
      </c>
      <c r="E13">
        <v>274.55938720703119</v>
      </c>
      <c r="F13" t="s">
        <v>117</v>
      </c>
      <c r="G13">
        <v>11</v>
      </c>
      <c r="H13">
        <v>2018</v>
      </c>
      <c r="I13">
        <v>0.9915698766708374</v>
      </c>
      <c r="J13">
        <v>-0.84301233291625977</v>
      </c>
      <c r="K13">
        <v>0</v>
      </c>
      <c r="L13">
        <v>1</v>
      </c>
    </row>
    <row r="14" spans="1:12" x14ac:dyDescent="0.25">
      <c r="A14" s="1">
        <v>43</v>
      </c>
      <c r="B14" t="s">
        <v>59</v>
      </c>
      <c r="C14" t="s">
        <v>9</v>
      </c>
      <c r="D14" t="s">
        <v>3</v>
      </c>
      <c r="E14">
        <v>272.24481201171881</v>
      </c>
      <c r="F14" t="s">
        <v>106</v>
      </c>
      <c r="G14">
        <v>12</v>
      </c>
      <c r="H14">
        <v>2018</v>
      </c>
      <c r="I14">
        <v>1.020459055900574</v>
      </c>
      <c r="J14">
        <v>2.045905590057373</v>
      </c>
      <c r="K14">
        <v>1</v>
      </c>
      <c r="L14">
        <v>0</v>
      </c>
    </row>
    <row r="15" spans="1:12" x14ac:dyDescent="0.25">
      <c r="A15" s="1">
        <v>1</v>
      </c>
      <c r="B15" t="s">
        <v>60</v>
      </c>
      <c r="C15" t="s">
        <v>10</v>
      </c>
      <c r="D15" t="s">
        <v>3</v>
      </c>
      <c r="E15">
        <v>277.814697265625</v>
      </c>
      <c r="F15" t="s">
        <v>107</v>
      </c>
      <c r="G15">
        <v>1</v>
      </c>
      <c r="H15">
        <v>2019</v>
      </c>
      <c r="I15">
        <v>1.016203641891479</v>
      </c>
      <c r="J15">
        <v>1.620364189147949</v>
      </c>
      <c r="K15">
        <v>1</v>
      </c>
      <c r="L15">
        <v>0</v>
      </c>
    </row>
    <row r="16" spans="1:12" x14ac:dyDescent="0.25">
      <c r="A16" s="1">
        <v>5</v>
      </c>
      <c r="B16" t="s">
        <v>61</v>
      </c>
      <c r="C16" t="s">
        <v>11</v>
      </c>
      <c r="D16" t="s">
        <v>3</v>
      </c>
      <c r="E16">
        <v>282.31631469726563</v>
      </c>
      <c r="F16" t="s">
        <v>108</v>
      </c>
      <c r="G16">
        <v>2</v>
      </c>
      <c r="H16">
        <v>2019</v>
      </c>
      <c r="I16">
        <v>1.0095789432525639</v>
      </c>
      <c r="J16">
        <v>0.95789432525634755</v>
      </c>
      <c r="K16">
        <v>1</v>
      </c>
      <c r="L16">
        <v>0</v>
      </c>
    </row>
    <row r="17" spans="1:12" x14ac:dyDescent="0.25">
      <c r="A17" s="1">
        <v>9</v>
      </c>
      <c r="B17" t="s">
        <v>62</v>
      </c>
      <c r="C17" t="s">
        <v>12</v>
      </c>
      <c r="D17" t="s">
        <v>3</v>
      </c>
      <c r="E17">
        <v>285.02059936523438</v>
      </c>
      <c r="F17" t="s">
        <v>109</v>
      </c>
      <c r="G17">
        <v>3</v>
      </c>
      <c r="H17">
        <v>2019</v>
      </c>
      <c r="I17">
        <v>1.01287829875946</v>
      </c>
      <c r="J17">
        <v>1.2878298759460449</v>
      </c>
      <c r="K17">
        <v>1</v>
      </c>
      <c r="L17">
        <v>0</v>
      </c>
    </row>
    <row r="18" spans="1:12" x14ac:dyDescent="0.25">
      <c r="A18" s="1">
        <v>13</v>
      </c>
      <c r="B18" t="s">
        <v>63</v>
      </c>
      <c r="C18" t="s">
        <v>13</v>
      </c>
      <c r="D18" t="s">
        <v>3</v>
      </c>
      <c r="E18">
        <v>288.69119262695313</v>
      </c>
      <c r="F18" t="s">
        <v>110</v>
      </c>
      <c r="G18">
        <v>4</v>
      </c>
      <c r="H18">
        <v>2019</v>
      </c>
      <c r="I18">
        <v>1.000463128089905</v>
      </c>
      <c r="J18">
        <v>4.6312808990478523E-2</v>
      </c>
      <c r="K18">
        <v>1</v>
      </c>
      <c r="L18">
        <v>0</v>
      </c>
    </row>
    <row r="19" spans="1:12" x14ac:dyDescent="0.25">
      <c r="A19" s="1">
        <v>17</v>
      </c>
      <c r="B19" t="s">
        <v>64</v>
      </c>
      <c r="C19" t="s">
        <v>14</v>
      </c>
      <c r="D19" t="s">
        <v>3</v>
      </c>
      <c r="E19">
        <v>288.82489013671881</v>
      </c>
      <c r="F19" t="s">
        <v>111</v>
      </c>
      <c r="G19">
        <v>5</v>
      </c>
      <c r="H19">
        <v>2019</v>
      </c>
      <c r="I19">
        <v>1.0124508142471309</v>
      </c>
      <c r="J19">
        <v>1.245081424713135</v>
      </c>
      <c r="K19">
        <v>1</v>
      </c>
      <c r="L19">
        <v>0</v>
      </c>
    </row>
    <row r="20" spans="1:12" x14ac:dyDescent="0.25">
      <c r="A20" s="1">
        <v>21</v>
      </c>
      <c r="B20" t="s">
        <v>65</v>
      </c>
      <c r="C20" t="s">
        <v>15</v>
      </c>
      <c r="D20" t="s">
        <v>3</v>
      </c>
      <c r="E20">
        <v>292.42098999023438</v>
      </c>
      <c r="F20" t="s">
        <v>112</v>
      </c>
      <c r="G20">
        <v>6</v>
      </c>
      <c r="H20">
        <v>2019</v>
      </c>
      <c r="I20">
        <v>1.0040866136550901</v>
      </c>
      <c r="J20">
        <v>0.4086613655090332</v>
      </c>
      <c r="K20">
        <v>1</v>
      </c>
      <c r="L20">
        <v>0</v>
      </c>
    </row>
    <row r="21" spans="1:12" x14ac:dyDescent="0.25">
      <c r="A21" s="1">
        <v>25</v>
      </c>
      <c r="B21" t="s">
        <v>66</v>
      </c>
      <c r="C21" t="s">
        <v>16</v>
      </c>
      <c r="D21" t="s">
        <v>3</v>
      </c>
      <c r="E21">
        <v>293.61599731445313</v>
      </c>
      <c r="F21" t="s">
        <v>113</v>
      </c>
      <c r="G21">
        <v>7</v>
      </c>
      <c r="H21">
        <v>2019</v>
      </c>
      <c r="I21">
        <v>1.0043785572052</v>
      </c>
      <c r="J21">
        <v>0.43785572052001948</v>
      </c>
      <c r="K21">
        <v>1</v>
      </c>
      <c r="L21">
        <v>0</v>
      </c>
    </row>
    <row r="22" spans="1:12" x14ac:dyDescent="0.25">
      <c r="A22" s="1">
        <v>29</v>
      </c>
      <c r="B22" t="s">
        <v>67</v>
      </c>
      <c r="C22" t="s">
        <v>17</v>
      </c>
      <c r="D22" t="s">
        <v>3</v>
      </c>
      <c r="E22">
        <v>294.901611328125</v>
      </c>
      <c r="F22" t="s">
        <v>114</v>
      </c>
      <c r="G22">
        <v>8</v>
      </c>
      <c r="H22">
        <v>2019</v>
      </c>
      <c r="I22">
        <v>1.006837129592896</v>
      </c>
      <c r="J22">
        <v>0.68371295928955078</v>
      </c>
      <c r="K22">
        <v>1</v>
      </c>
      <c r="L22">
        <v>0</v>
      </c>
    </row>
    <row r="23" spans="1:12" x14ac:dyDescent="0.25">
      <c r="A23" s="1">
        <v>33</v>
      </c>
      <c r="B23" t="s">
        <v>68</v>
      </c>
      <c r="C23" t="s">
        <v>18</v>
      </c>
      <c r="D23" t="s">
        <v>3</v>
      </c>
      <c r="E23">
        <v>296.91790771484381</v>
      </c>
      <c r="F23" t="s">
        <v>115</v>
      </c>
      <c r="G23">
        <v>9</v>
      </c>
      <c r="H23">
        <v>2019</v>
      </c>
      <c r="I23">
        <v>1.003887891769409</v>
      </c>
      <c r="J23">
        <v>0.38878917694091802</v>
      </c>
      <c r="K23">
        <v>1</v>
      </c>
      <c r="L23">
        <v>0</v>
      </c>
    </row>
    <row r="24" spans="1:12" x14ac:dyDescent="0.25">
      <c r="A24" s="1">
        <v>37</v>
      </c>
      <c r="B24" t="s">
        <v>69</v>
      </c>
      <c r="C24" t="s">
        <v>19</v>
      </c>
      <c r="D24" t="s">
        <v>3</v>
      </c>
      <c r="E24">
        <v>298.07229614257813</v>
      </c>
      <c r="F24" t="s">
        <v>116</v>
      </c>
      <c r="G24">
        <v>10</v>
      </c>
      <c r="H24">
        <v>2019</v>
      </c>
      <c r="I24">
        <v>1.00066602230072</v>
      </c>
      <c r="J24">
        <v>6.660223007202147E-2</v>
      </c>
      <c r="K24">
        <v>1</v>
      </c>
      <c r="L24">
        <v>0</v>
      </c>
    </row>
    <row r="25" spans="1:12" x14ac:dyDescent="0.25">
      <c r="A25" s="1">
        <v>40</v>
      </c>
      <c r="B25" t="s">
        <v>70</v>
      </c>
      <c r="C25" t="s">
        <v>20</v>
      </c>
      <c r="D25" t="s">
        <v>3</v>
      </c>
      <c r="E25">
        <v>298.27081298828119</v>
      </c>
      <c r="F25" t="s">
        <v>117</v>
      </c>
      <c r="G25">
        <v>11</v>
      </c>
      <c r="H25">
        <v>2019</v>
      </c>
      <c r="I25">
        <v>1.0191688537597661</v>
      </c>
      <c r="J25">
        <v>1.9168853759765621</v>
      </c>
      <c r="K25">
        <v>1</v>
      </c>
      <c r="L25">
        <v>0</v>
      </c>
    </row>
    <row r="26" spans="1:12" x14ac:dyDescent="0.25">
      <c r="A26" s="1">
        <v>44</v>
      </c>
      <c r="B26" t="s">
        <v>71</v>
      </c>
      <c r="C26" t="s">
        <v>21</v>
      </c>
      <c r="D26" t="s">
        <v>3</v>
      </c>
      <c r="E26">
        <v>303.98831176757813</v>
      </c>
      <c r="F26" t="s">
        <v>106</v>
      </c>
      <c r="G26">
        <v>12</v>
      </c>
      <c r="H26">
        <v>2019</v>
      </c>
      <c r="I26">
        <v>1.0060232877731321</v>
      </c>
      <c r="J26">
        <v>0.60232877731323242</v>
      </c>
      <c r="K26">
        <v>1</v>
      </c>
      <c r="L26">
        <v>0</v>
      </c>
    </row>
    <row r="27" spans="1:12" x14ac:dyDescent="0.25">
      <c r="A27" s="1">
        <v>2</v>
      </c>
      <c r="B27" t="s">
        <v>72</v>
      </c>
      <c r="C27" t="s">
        <v>22</v>
      </c>
      <c r="D27" t="s">
        <v>3</v>
      </c>
      <c r="E27">
        <v>305.81930541992188</v>
      </c>
      <c r="F27" t="s">
        <v>107</v>
      </c>
      <c r="G27">
        <v>1</v>
      </c>
      <c r="H27">
        <v>2020</v>
      </c>
      <c r="I27">
        <v>1.0037580728530879</v>
      </c>
      <c r="J27">
        <v>0.37580728530883789</v>
      </c>
      <c r="K27">
        <v>1</v>
      </c>
      <c r="L27">
        <v>0</v>
      </c>
    </row>
    <row r="28" spans="1:12" x14ac:dyDescent="0.25">
      <c r="A28" s="1">
        <v>6</v>
      </c>
      <c r="B28" t="s">
        <v>73</v>
      </c>
      <c r="C28" t="s">
        <v>23</v>
      </c>
      <c r="D28" t="s">
        <v>3</v>
      </c>
      <c r="E28">
        <v>306.96859741210938</v>
      </c>
      <c r="F28" t="s">
        <v>108</v>
      </c>
      <c r="G28">
        <v>2</v>
      </c>
      <c r="H28">
        <v>2020</v>
      </c>
      <c r="I28">
        <v>0.98771667480468761</v>
      </c>
      <c r="J28">
        <v>-1.22833251953125</v>
      </c>
      <c r="K28">
        <v>0</v>
      </c>
      <c r="L28">
        <v>1</v>
      </c>
    </row>
    <row r="29" spans="1:12" x14ac:dyDescent="0.25">
      <c r="A29" s="1">
        <v>10</v>
      </c>
      <c r="B29" t="s">
        <v>74</v>
      </c>
      <c r="C29" t="s">
        <v>24</v>
      </c>
      <c r="D29" t="s">
        <v>3</v>
      </c>
      <c r="E29">
        <v>303.197998046875</v>
      </c>
      <c r="F29" t="s">
        <v>109</v>
      </c>
      <c r="G29">
        <v>3</v>
      </c>
      <c r="H29">
        <v>2020</v>
      </c>
      <c r="I29">
        <v>0.93007409572601318</v>
      </c>
      <c r="J29">
        <v>-6.9925904273986834</v>
      </c>
      <c r="K29">
        <v>0</v>
      </c>
      <c r="L29">
        <v>1</v>
      </c>
    </row>
    <row r="30" spans="1:12" x14ac:dyDescent="0.25">
      <c r="A30" s="1">
        <v>14</v>
      </c>
      <c r="B30" t="s">
        <v>75</v>
      </c>
      <c r="C30" t="s">
        <v>25</v>
      </c>
      <c r="D30" t="s">
        <v>3</v>
      </c>
      <c r="E30">
        <v>281.99661254882813</v>
      </c>
      <c r="F30" t="s">
        <v>110</v>
      </c>
      <c r="G30">
        <v>4</v>
      </c>
      <c r="H30">
        <v>2020</v>
      </c>
      <c r="I30">
        <v>1.0249342918396001</v>
      </c>
      <c r="J30">
        <v>2.4934291839599609</v>
      </c>
      <c r="K30">
        <v>1</v>
      </c>
      <c r="L30">
        <v>0</v>
      </c>
    </row>
    <row r="31" spans="1:12" x14ac:dyDescent="0.25">
      <c r="A31" s="1">
        <v>18</v>
      </c>
      <c r="B31" t="s">
        <v>76</v>
      </c>
      <c r="C31" t="s">
        <v>26</v>
      </c>
      <c r="D31" t="s">
        <v>3</v>
      </c>
      <c r="E31">
        <v>289.02801513671881</v>
      </c>
      <c r="F31" t="s">
        <v>111</v>
      </c>
      <c r="G31">
        <v>5</v>
      </c>
      <c r="H31">
        <v>2020</v>
      </c>
      <c r="I31">
        <v>1.031080961227417</v>
      </c>
      <c r="J31">
        <v>3.1080961227416992</v>
      </c>
      <c r="K31">
        <v>1</v>
      </c>
      <c r="L31">
        <v>0</v>
      </c>
    </row>
    <row r="32" spans="1:12" x14ac:dyDescent="0.25">
      <c r="A32" s="1">
        <v>22</v>
      </c>
      <c r="B32" t="s">
        <v>77</v>
      </c>
      <c r="C32" t="s">
        <v>27</v>
      </c>
      <c r="D32" t="s">
        <v>3</v>
      </c>
      <c r="E32">
        <v>298.01129150390619</v>
      </c>
      <c r="F32" t="s">
        <v>112</v>
      </c>
      <c r="G32">
        <v>6</v>
      </c>
      <c r="H32">
        <v>2020</v>
      </c>
      <c r="I32">
        <v>1.013629674911499</v>
      </c>
      <c r="J32">
        <v>1.3629674911499019</v>
      </c>
      <c r="K32">
        <v>1</v>
      </c>
      <c r="L32">
        <v>0</v>
      </c>
    </row>
    <row r="33" spans="1:12" x14ac:dyDescent="0.25">
      <c r="A33" s="1">
        <v>26</v>
      </c>
      <c r="B33" t="s">
        <v>78</v>
      </c>
      <c r="C33" t="s">
        <v>28</v>
      </c>
      <c r="D33" t="s">
        <v>3</v>
      </c>
      <c r="E33">
        <v>302.07308959960938</v>
      </c>
      <c r="F33" t="s">
        <v>113</v>
      </c>
      <c r="G33">
        <v>7</v>
      </c>
      <c r="H33">
        <v>2020</v>
      </c>
      <c r="I33">
        <v>1.007486939430237</v>
      </c>
      <c r="J33">
        <v>0.74869394302368164</v>
      </c>
      <c r="K33">
        <v>1</v>
      </c>
      <c r="L33">
        <v>0</v>
      </c>
    </row>
    <row r="34" spans="1:12" x14ac:dyDescent="0.25">
      <c r="A34" s="1">
        <v>30</v>
      </c>
      <c r="B34" t="s">
        <v>79</v>
      </c>
      <c r="C34" t="s">
        <v>29</v>
      </c>
      <c r="D34" t="s">
        <v>3</v>
      </c>
      <c r="E34">
        <v>304.33468627929688</v>
      </c>
      <c r="F34" t="s">
        <v>114</v>
      </c>
      <c r="G34">
        <v>8</v>
      </c>
      <c r="H34">
        <v>2020</v>
      </c>
      <c r="I34">
        <v>1.002261757850647</v>
      </c>
      <c r="J34">
        <v>0.22617578506469729</v>
      </c>
      <c r="K34">
        <v>1</v>
      </c>
      <c r="L34">
        <v>0</v>
      </c>
    </row>
    <row r="35" spans="1:12" x14ac:dyDescent="0.25">
      <c r="A35" s="1">
        <v>34</v>
      </c>
      <c r="B35" t="s">
        <v>80</v>
      </c>
      <c r="C35" t="s">
        <v>30</v>
      </c>
      <c r="D35" t="s">
        <v>3</v>
      </c>
      <c r="E35">
        <v>305.02301025390619</v>
      </c>
      <c r="F35" t="s">
        <v>115</v>
      </c>
      <c r="G35">
        <v>9</v>
      </c>
      <c r="H35">
        <v>2020</v>
      </c>
      <c r="I35">
        <v>1.0019716024398799</v>
      </c>
      <c r="J35">
        <v>0.19716024398803711</v>
      </c>
      <c r="K35">
        <v>1</v>
      </c>
      <c r="L35">
        <v>0</v>
      </c>
    </row>
    <row r="36" spans="1:12" x14ac:dyDescent="0.25">
      <c r="A36" s="1">
        <v>38</v>
      </c>
      <c r="B36" t="s">
        <v>81</v>
      </c>
      <c r="C36" t="s">
        <v>31</v>
      </c>
      <c r="D36" t="s">
        <v>3</v>
      </c>
      <c r="E36">
        <v>305.6243896484375</v>
      </c>
      <c r="F36" t="s">
        <v>116</v>
      </c>
      <c r="G36">
        <v>10</v>
      </c>
      <c r="H36">
        <v>2020</v>
      </c>
      <c r="I36">
        <v>1.0238040685653691</v>
      </c>
      <c r="J36">
        <v>2.3804068565368648</v>
      </c>
      <c r="K36">
        <v>1</v>
      </c>
      <c r="L36">
        <v>0</v>
      </c>
    </row>
    <row r="37" spans="1:12" x14ac:dyDescent="0.25">
      <c r="A37" s="1">
        <v>41</v>
      </c>
      <c r="B37" t="s">
        <v>82</v>
      </c>
      <c r="C37" t="s">
        <v>32</v>
      </c>
      <c r="D37" t="s">
        <v>3</v>
      </c>
      <c r="E37">
        <v>312.89950561523438</v>
      </c>
      <c r="F37" t="s">
        <v>117</v>
      </c>
      <c r="G37">
        <v>11</v>
      </c>
      <c r="H37">
        <v>2020</v>
      </c>
      <c r="I37">
        <v>1.0168303251266479</v>
      </c>
      <c r="J37">
        <v>1.6830325126647949</v>
      </c>
      <c r="K37">
        <v>1</v>
      </c>
      <c r="L37">
        <v>0</v>
      </c>
    </row>
    <row r="38" spans="1:12" x14ac:dyDescent="0.25">
      <c r="A38" s="1">
        <v>45</v>
      </c>
      <c r="B38" t="s">
        <v>83</v>
      </c>
      <c r="C38" t="s">
        <v>33</v>
      </c>
      <c r="D38" t="s">
        <v>3</v>
      </c>
      <c r="E38">
        <v>318.16571044921881</v>
      </c>
      <c r="F38" t="s">
        <v>106</v>
      </c>
      <c r="G38">
        <v>12</v>
      </c>
      <c r="H38">
        <v>2020</v>
      </c>
      <c r="I38">
        <v>1.005594611167907</v>
      </c>
      <c r="J38">
        <v>0.55946111679077148</v>
      </c>
      <c r="K38">
        <v>1</v>
      </c>
      <c r="L38">
        <v>0</v>
      </c>
    </row>
    <row r="39" spans="1:12" x14ac:dyDescent="0.25">
      <c r="A39" s="1">
        <v>3</v>
      </c>
      <c r="B39" t="s">
        <v>84</v>
      </c>
      <c r="C39" t="s">
        <v>34</v>
      </c>
      <c r="D39" t="s">
        <v>3</v>
      </c>
      <c r="E39">
        <v>319.94570922851563</v>
      </c>
      <c r="F39" t="s">
        <v>107</v>
      </c>
      <c r="G39">
        <v>1</v>
      </c>
      <c r="H39">
        <v>2021</v>
      </c>
      <c r="I39">
        <v>1.0062506198883061</v>
      </c>
      <c r="J39">
        <v>0.62506198883056641</v>
      </c>
      <c r="K39">
        <v>1</v>
      </c>
      <c r="L39">
        <v>0</v>
      </c>
    </row>
    <row r="40" spans="1:12" x14ac:dyDescent="0.25">
      <c r="A40" s="1">
        <v>7</v>
      </c>
      <c r="B40" t="s">
        <v>85</v>
      </c>
      <c r="C40" t="s">
        <v>35</v>
      </c>
      <c r="D40" t="s">
        <v>3</v>
      </c>
      <c r="E40">
        <v>321.94558715820313</v>
      </c>
      <c r="F40" t="s">
        <v>108</v>
      </c>
      <c r="G40">
        <v>2</v>
      </c>
      <c r="H40">
        <v>2021</v>
      </c>
      <c r="I40">
        <v>0.99539554119110119</v>
      </c>
      <c r="J40">
        <v>-0.46044588088989258</v>
      </c>
      <c r="K40">
        <v>0</v>
      </c>
      <c r="L40">
        <v>1</v>
      </c>
    </row>
    <row r="41" spans="1:12" x14ac:dyDescent="0.25">
      <c r="A41" s="1">
        <v>11</v>
      </c>
      <c r="B41" t="s">
        <v>86</v>
      </c>
      <c r="C41" t="s">
        <v>36</v>
      </c>
      <c r="D41" t="s">
        <v>3</v>
      </c>
      <c r="E41">
        <v>320.46319580078119</v>
      </c>
      <c r="F41" t="s">
        <v>109</v>
      </c>
      <c r="G41">
        <v>3</v>
      </c>
      <c r="H41">
        <v>2021</v>
      </c>
      <c r="I41">
        <v>1.009448885917664</v>
      </c>
      <c r="J41">
        <v>0.94488859176635742</v>
      </c>
      <c r="K41">
        <v>1</v>
      </c>
      <c r="L41">
        <v>0</v>
      </c>
    </row>
    <row r="42" spans="1:12" x14ac:dyDescent="0.25">
      <c r="A42" s="1">
        <v>15</v>
      </c>
      <c r="B42" t="s">
        <v>87</v>
      </c>
      <c r="C42" t="s">
        <v>37</v>
      </c>
      <c r="D42" t="s">
        <v>3</v>
      </c>
      <c r="E42">
        <v>323.4912109375</v>
      </c>
      <c r="F42" t="s">
        <v>110</v>
      </c>
      <c r="G42">
        <v>4</v>
      </c>
      <c r="H42">
        <v>2021</v>
      </c>
      <c r="I42">
        <v>1.0026780366897581</v>
      </c>
      <c r="J42">
        <v>0.26780366897583008</v>
      </c>
      <c r="K42">
        <v>1</v>
      </c>
      <c r="L42">
        <v>0</v>
      </c>
    </row>
    <row r="43" spans="1:12" s="74" customFormat="1" x14ac:dyDescent="0.25">
      <c r="A43" s="76">
        <v>19</v>
      </c>
      <c r="B43" s="74" t="s">
        <v>88</v>
      </c>
      <c r="C43" s="74" t="s">
        <v>38</v>
      </c>
      <c r="D43" s="74" t="s">
        <v>3</v>
      </c>
      <c r="E43" s="74">
        <v>324.35751342773438</v>
      </c>
      <c r="F43" s="74" t="s">
        <v>111</v>
      </c>
      <c r="G43" s="74">
        <v>5</v>
      </c>
      <c r="H43" s="74">
        <v>2021</v>
      </c>
      <c r="I43" s="74">
        <v>1.0107430219650271</v>
      </c>
      <c r="J43" s="74">
        <v>1.074302196502686</v>
      </c>
      <c r="K43" s="74">
        <v>1</v>
      </c>
      <c r="L43" s="74">
        <v>0</v>
      </c>
    </row>
    <row r="44" spans="1:12" x14ac:dyDescent="0.25">
      <c r="A44" s="1">
        <v>23</v>
      </c>
      <c r="B44" t="s">
        <v>89</v>
      </c>
      <c r="C44" t="s">
        <v>102</v>
      </c>
      <c r="D44" t="s">
        <v>3</v>
      </c>
      <c r="E44">
        <v>327.84210205078119</v>
      </c>
      <c r="F44" t="s">
        <v>112</v>
      </c>
      <c r="G44">
        <v>6</v>
      </c>
      <c r="H44">
        <v>2021</v>
      </c>
      <c r="I44">
        <v>1.0036405324935911</v>
      </c>
      <c r="J44">
        <v>0.36405324935913091</v>
      </c>
      <c r="K44">
        <v>1</v>
      </c>
      <c r="L44">
        <v>0</v>
      </c>
    </row>
    <row r="45" spans="1:12" x14ac:dyDescent="0.25">
      <c r="A45" s="1">
        <v>27</v>
      </c>
      <c r="B45" t="s">
        <v>90</v>
      </c>
      <c r="C45" t="s">
        <v>103</v>
      </c>
      <c r="D45" t="s">
        <v>3</v>
      </c>
      <c r="E45">
        <v>329.03561401367188</v>
      </c>
      <c r="F45" t="s">
        <v>113</v>
      </c>
      <c r="G45">
        <v>7</v>
      </c>
      <c r="H45">
        <v>2021</v>
      </c>
      <c r="I45">
        <v>1.004615902900696</v>
      </c>
      <c r="J45">
        <v>0.46159029006958008</v>
      </c>
      <c r="K45">
        <v>1</v>
      </c>
      <c r="L45">
        <v>0</v>
      </c>
    </row>
    <row r="46" spans="1:12" x14ac:dyDescent="0.25">
      <c r="A46" s="1">
        <v>31</v>
      </c>
      <c r="B46" t="s">
        <v>91</v>
      </c>
      <c r="C46" t="s">
        <v>104</v>
      </c>
      <c r="D46" t="s">
        <v>3</v>
      </c>
      <c r="E46">
        <v>330.55441284179688</v>
      </c>
      <c r="F46" t="s">
        <v>114</v>
      </c>
      <c r="G46">
        <v>8</v>
      </c>
      <c r="H46">
        <v>2021</v>
      </c>
      <c r="I46">
        <v>1.0037194490432739</v>
      </c>
      <c r="J46">
        <v>0.37194490432739258</v>
      </c>
      <c r="K46">
        <v>1</v>
      </c>
      <c r="L46">
        <v>0</v>
      </c>
    </row>
    <row r="47" spans="1:12" x14ac:dyDescent="0.25">
      <c r="A47" s="1">
        <v>35</v>
      </c>
      <c r="B47" t="s">
        <v>92</v>
      </c>
      <c r="C47" t="s">
        <v>105</v>
      </c>
      <c r="D47" t="s">
        <v>3</v>
      </c>
      <c r="E47">
        <v>331.78390502929688</v>
      </c>
      <c r="F47" t="s">
        <v>115</v>
      </c>
      <c r="G47">
        <v>9</v>
      </c>
      <c r="H47">
        <v>2021</v>
      </c>
      <c r="K47">
        <v>0</v>
      </c>
      <c r="L47">
        <v>0</v>
      </c>
    </row>
    <row r="48" spans="1:12" x14ac:dyDescent="0.25">
      <c r="A48" s="1">
        <v>0</v>
      </c>
      <c r="B48" t="s">
        <v>56</v>
      </c>
      <c r="C48" s="71">
        <v>43371</v>
      </c>
      <c r="D48" t="s">
        <v>4</v>
      </c>
      <c r="E48">
        <v>105.474494934082</v>
      </c>
      <c r="F48" t="s">
        <v>115</v>
      </c>
      <c r="G48">
        <v>9</v>
      </c>
      <c r="H48">
        <v>2018</v>
      </c>
      <c r="I48">
        <v>1.006600022315979</v>
      </c>
      <c r="J48">
        <v>0.66000223159790039</v>
      </c>
      <c r="K48">
        <v>1</v>
      </c>
      <c r="L48">
        <v>0</v>
      </c>
    </row>
    <row r="49" spans="1:12" x14ac:dyDescent="0.25">
      <c r="A49" s="1">
        <v>1</v>
      </c>
      <c r="B49" t="s">
        <v>57</v>
      </c>
      <c r="C49" t="s">
        <v>7</v>
      </c>
      <c r="D49" t="s">
        <v>4</v>
      </c>
      <c r="E49">
        <v>106.1706237792969</v>
      </c>
      <c r="F49" t="s">
        <v>116</v>
      </c>
      <c r="G49">
        <v>10</v>
      </c>
      <c r="H49">
        <v>2018</v>
      </c>
      <c r="I49">
        <v>1.0077999830245969</v>
      </c>
      <c r="J49">
        <v>0.7799983024597168</v>
      </c>
      <c r="K49">
        <v>1</v>
      </c>
      <c r="L49">
        <v>0</v>
      </c>
    </row>
    <row r="50" spans="1:12" x14ac:dyDescent="0.25">
      <c r="A50" s="1">
        <v>2</v>
      </c>
      <c r="B50" t="s">
        <v>58</v>
      </c>
      <c r="C50" t="s">
        <v>8</v>
      </c>
      <c r="D50" t="s">
        <v>4</v>
      </c>
      <c r="E50">
        <v>106.99875640869141</v>
      </c>
      <c r="F50" t="s">
        <v>117</v>
      </c>
      <c r="G50">
        <v>11</v>
      </c>
      <c r="H50">
        <v>2018</v>
      </c>
      <c r="I50">
        <v>1.006199955940247</v>
      </c>
      <c r="J50">
        <v>0.6199955940246582</v>
      </c>
      <c r="K50">
        <v>1</v>
      </c>
      <c r="L50">
        <v>0</v>
      </c>
    </row>
    <row r="51" spans="1:12" x14ac:dyDescent="0.25">
      <c r="A51" s="1">
        <v>3</v>
      </c>
      <c r="B51" t="s">
        <v>59</v>
      </c>
      <c r="C51" t="s">
        <v>9</v>
      </c>
      <c r="D51" t="s">
        <v>4</v>
      </c>
      <c r="E51">
        <v>107.6621475219727</v>
      </c>
      <c r="F51" t="s">
        <v>106</v>
      </c>
      <c r="G51">
        <v>12</v>
      </c>
      <c r="H51">
        <v>2018</v>
      </c>
      <c r="I51">
        <v>1.007099986076355</v>
      </c>
      <c r="J51">
        <v>0.70999860763549794</v>
      </c>
      <c r="K51">
        <v>1</v>
      </c>
      <c r="L51">
        <v>0</v>
      </c>
    </row>
    <row r="52" spans="1:12" x14ac:dyDescent="0.25">
      <c r="A52" s="1">
        <v>4</v>
      </c>
      <c r="B52" t="s">
        <v>60</v>
      </c>
      <c r="C52" t="s">
        <v>10</v>
      </c>
      <c r="D52" t="s">
        <v>4</v>
      </c>
      <c r="E52">
        <v>108.4265518188477</v>
      </c>
      <c r="F52" t="s">
        <v>107</v>
      </c>
      <c r="G52">
        <v>1</v>
      </c>
      <c r="H52">
        <v>2019</v>
      </c>
      <c r="I52">
        <v>1.0060999393463139</v>
      </c>
      <c r="J52">
        <v>0.60999393463134766</v>
      </c>
      <c r="K52">
        <v>1</v>
      </c>
      <c r="L52">
        <v>0</v>
      </c>
    </row>
    <row r="53" spans="1:12" x14ac:dyDescent="0.25">
      <c r="A53" s="1">
        <v>5</v>
      </c>
      <c r="B53" t="s">
        <v>61</v>
      </c>
      <c r="C53" t="s">
        <v>11</v>
      </c>
      <c r="D53" t="s">
        <v>4</v>
      </c>
      <c r="E53">
        <v>109.08795166015619</v>
      </c>
      <c r="F53" t="s">
        <v>108</v>
      </c>
      <c r="G53">
        <v>2</v>
      </c>
      <c r="H53">
        <v>2019</v>
      </c>
      <c r="I53">
        <v>1.006600022315979</v>
      </c>
      <c r="J53">
        <v>0.66000223159790039</v>
      </c>
      <c r="K53">
        <v>1</v>
      </c>
      <c r="L53">
        <v>0</v>
      </c>
    </row>
    <row r="54" spans="1:12" x14ac:dyDescent="0.25">
      <c r="A54" s="1">
        <v>6</v>
      </c>
      <c r="B54" t="s">
        <v>62</v>
      </c>
      <c r="C54" t="s">
        <v>12</v>
      </c>
      <c r="D54" t="s">
        <v>4</v>
      </c>
      <c r="E54">
        <v>109.8079299926758</v>
      </c>
      <c r="F54" t="s">
        <v>109</v>
      </c>
      <c r="G54">
        <v>3</v>
      </c>
      <c r="H54">
        <v>2019</v>
      </c>
      <c r="I54">
        <v>1.0065000057220459</v>
      </c>
      <c r="J54">
        <v>0.65000057220458984</v>
      </c>
      <c r="K54">
        <v>1</v>
      </c>
      <c r="L54">
        <v>0</v>
      </c>
    </row>
    <row r="55" spans="1:12" x14ac:dyDescent="0.25">
      <c r="A55" s="1">
        <v>7</v>
      </c>
      <c r="B55" t="s">
        <v>63</v>
      </c>
      <c r="C55" t="s">
        <v>13</v>
      </c>
      <c r="D55" t="s">
        <v>4</v>
      </c>
      <c r="E55">
        <v>110.5216827392578</v>
      </c>
      <c r="F55" t="s">
        <v>110</v>
      </c>
      <c r="G55">
        <v>4</v>
      </c>
      <c r="H55">
        <v>2019</v>
      </c>
      <c r="I55">
        <v>1.0077000856399541</v>
      </c>
      <c r="J55">
        <v>0.77000856399536133</v>
      </c>
      <c r="K55">
        <v>1</v>
      </c>
      <c r="L55">
        <v>0</v>
      </c>
    </row>
    <row r="56" spans="1:12" x14ac:dyDescent="0.25">
      <c r="A56" s="1">
        <v>8</v>
      </c>
      <c r="B56" t="s">
        <v>64</v>
      </c>
      <c r="C56" t="s">
        <v>14</v>
      </c>
      <c r="D56" t="s">
        <v>4</v>
      </c>
      <c r="E56">
        <v>111.37270355224609</v>
      </c>
      <c r="F56" t="s">
        <v>111</v>
      </c>
      <c r="G56">
        <v>5</v>
      </c>
      <c r="H56">
        <v>2019</v>
      </c>
      <c r="I56">
        <v>1.0053999423980711</v>
      </c>
      <c r="J56">
        <v>0.53999423980712891</v>
      </c>
      <c r="K56">
        <v>1</v>
      </c>
      <c r="L56">
        <v>0</v>
      </c>
    </row>
    <row r="57" spans="1:12" x14ac:dyDescent="0.25">
      <c r="A57" s="1">
        <v>9</v>
      </c>
      <c r="B57" t="s">
        <v>65</v>
      </c>
      <c r="C57" t="s">
        <v>15</v>
      </c>
      <c r="D57" t="s">
        <v>4</v>
      </c>
      <c r="E57">
        <v>111.9741134643555</v>
      </c>
      <c r="F57" t="s">
        <v>112</v>
      </c>
      <c r="G57">
        <v>6</v>
      </c>
      <c r="H57">
        <v>2019</v>
      </c>
      <c r="I57">
        <v>1.0062999725341799</v>
      </c>
      <c r="J57">
        <v>0.62999725341796875</v>
      </c>
      <c r="K57">
        <v>1</v>
      </c>
      <c r="L57">
        <v>0</v>
      </c>
    </row>
    <row r="58" spans="1:12" x14ac:dyDescent="0.25">
      <c r="A58" s="1">
        <v>10</v>
      </c>
      <c r="B58" t="s">
        <v>66</v>
      </c>
      <c r="C58" t="s">
        <v>16</v>
      </c>
      <c r="D58" t="s">
        <v>4</v>
      </c>
      <c r="E58">
        <v>112.67955017089839</v>
      </c>
      <c r="F58" t="s">
        <v>113</v>
      </c>
      <c r="G58">
        <v>7</v>
      </c>
      <c r="H58">
        <v>2019</v>
      </c>
      <c r="I58">
        <v>1.006399989128113</v>
      </c>
      <c r="J58">
        <v>0.6399989128112793</v>
      </c>
      <c r="K58">
        <v>1</v>
      </c>
      <c r="L58">
        <v>0</v>
      </c>
    </row>
    <row r="59" spans="1:12" x14ac:dyDescent="0.25">
      <c r="A59" s="1">
        <v>11</v>
      </c>
      <c r="B59" t="s">
        <v>67</v>
      </c>
      <c r="C59" t="s">
        <v>17</v>
      </c>
      <c r="D59" t="s">
        <v>4</v>
      </c>
      <c r="E59">
        <v>113.40069580078119</v>
      </c>
      <c r="F59" t="s">
        <v>114</v>
      </c>
      <c r="G59">
        <v>8</v>
      </c>
      <c r="H59">
        <v>2019</v>
      </c>
      <c r="I59">
        <v>1.0054000616073611</v>
      </c>
      <c r="J59">
        <v>0.54000616073608398</v>
      </c>
      <c r="K59">
        <v>1</v>
      </c>
      <c r="L59">
        <v>0</v>
      </c>
    </row>
    <row r="60" spans="1:12" x14ac:dyDescent="0.25">
      <c r="A60" s="1">
        <v>12</v>
      </c>
      <c r="B60" t="s">
        <v>68</v>
      </c>
      <c r="C60" t="s">
        <v>18</v>
      </c>
      <c r="D60" t="s">
        <v>4</v>
      </c>
      <c r="E60">
        <v>114.0130615234375</v>
      </c>
      <c r="F60" t="s">
        <v>115</v>
      </c>
      <c r="G60">
        <v>9</v>
      </c>
      <c r="H60">
        <v>2019</v>
      </c>
      <c r="I60">
        <v>1.007300019264221</v>
      </c>
      <c r="J60">
        <v>0.73000192642211914</v>
      </c>
      <c r="K60">
        <v>1</v>
      </c>
      <c r="L60">
        <v>0</v>
      </c>
    </row>
    <row r="61" spans="1:12" x14ac:dyDescent="0.25">
      <c r="A61" s="1">
        <v>13</v>
      </c>
      <c r="B61" t="s">
        <v>69</v>
      </c>
      <c r="C61" t="s">
        <v>19</v>
      </c>
      <c r="D61" t="s">
        <v>4</v>
      </c>
      <c r="E61">
        <v>114.84535980224609</v>
      </c>
      <c r="F61" t="s">
        <v>116</v>
      </c>
      <c r="G61">
        <v>10</v>
      </c>
      <c r="H61">
        <v>2019</v>
      </c>
      <c r="I61">
        <v>1.0062999725341799</v>
      </c>
      <c r="J61">
        <v>0.62999725341796875</v>
      </c>
      <c r="K61">
        <v>1</v>
      </c>
      <c r="L61">
        <v>0</v>
      </c>
    </row>
    <row r="62" spans="1:12" x14ac:dyDescent="0.25">
      <c r="A62" s="1">
        <v>14</v>
      </c>
      <c r="B62" t="s">
        <v>70</v>
      </c>
      <c r="C62" t="s">
        <v>20</v>
      </c>
      <c r="D62" t="s">
        <v>4</v>
      </c>
      <c r="E62">
        <v>115.5688858032227</v>
      </c>
      <c r="F62" t="s">
        <v>117</v>
      </c>
      <c r="G62">
        <v>11</v>
      </c>
      <c r="H62">
        <v>2019</v>
      </c>
      <c r="I62">
        <v>1.0062999725341799</v>
      </c>
      <c r="J62">
        <v>0.62999725341796875</v>
      </c>
      <c r="K62">
        <v>1</v>
      </c>
      <c r="L62">
        <v>0</v>
      </c>
    </row>
    <row r="63" spans="1:12" x14ac:dyDescent="0.25">
      <c r="A63" s="1">
        <v>15</v>
      </c>
      <c r="B63" t="s">
        <v>71</v>
      </c>
      <c r="C63" t="s">
        <v>21</v>
      </c>
      <c r="D63" t="s">
        <v>4</v>
      </c>
      <c r="E63">
        <v>116.2969665527344</v>
      </c>
      <c r="F63" t="s">
        <v>106</v>
      </c>
      <c r="G63">
        <v>12</v>
      </c>
      <c r="H63">
        <v>2019</v>
      </c>
      <c r="I63">
        <v>1.0067000389099121</v>
      </c>
      <c r="J63">
        <v>0.67000389099121094</v>
      </c>
      <c r="K63">
        <v>1</v>
      </c>
      <c r="L63">
        <v>0</v>
      </c>
    </row>
    <row r="64" spans="1:12" x14ac:dyDescent="0.25">
      <c r="A64" s="1">
        <v>16</v>
      </c>
      <c r="B64" t="s">
        <v>72</v>
      </c>
      <c r="C64" t="s">
        <v>22</v>
      </c>
      <c r="D64" t="s">
        <v>4</v>
      </c>
      <c r="E64">
        <v>117.07615661621089</v>
      </c>
      <c r="F64" t="s">
        <v>107</v>
      </c>
      <c r="G64">
        <v>1</v>
      </c>
      <c r="H64">
        <v>2020</v>
      </c>
      <c r="I64">
        <v>1.006600022315979</v>
      </c>
      <c r="J64">
        <v>0.66000223159790039</v>
      </c>
      <c r="K64">
        <v>1</v>
      </c>
      <c r="L64">
        <v>0</v>
      </c>
    </row>
    <row r="65" spans="1:12" x14ac:dyDescent="0.25">
      <c r="A65" s="1">
        <v>17</v>
      </c>
      <c r="B65" t="s">
        <v>73</v>
      </c>
      <c r="C65" t="s">
        <v>23</v>
      </c>
      <c r="D65" t="s">
        <v>4</v>
      </c>
      <c r="E65">
        <v>117.84886169433589</v>
      </c>
      <c r="F65" t="s">
        <v>108</v>
      </c>
      <c r="G65">
        <v>2</v>
      </c>
      <c r="H65">
        <v>2020</v>
      </c>
      <c r="I65">
        <v>1.006600022315979</v>
      </c>
      <c r="J65">
        <v>0.66000223159790039</v>
      </c>
      <c r="K65">
        <v>1</v>
      </c>
      <c r="L65">
        <v>0</v>
      </c>
    </row>
    <row r="66" spans="1:12" x14ac:dyDescent="0.25">
      <c r="A66" s="1">
        <v>18</v>
      </c>
      <c r="B66" t="s">
        <v>74</v>
      </c>
      <c r="C66" t="s">
        <v>24</v>
      </c>
      <c r="D66" t="s">
        <v>4</v>
      </c>
      <c r="E66">
        <v>118.6266632080078</v>
      </c>
      <c r="F66" t="s">
        <v>109</v>
      </c>
      <c r="G66">
        <v>3</v>
      </c>
      <c r="H66">
        <v>2020</v>
      </c>
      <c r="I66">
        <v>1.026999950408936</v>
      </c>
      <c r="J66">
        <v>2.6999950408935551</v>
      </c>
      <c r="K66">
        <v>1</v>
      </c>
      <c r="L66">
        <v>0</v>
      </c>
    </row>
    <row r="67" spans="1:12" x14ac:dyDescent="0.25">
      <c r="A67" s="1">
        <v>19</v>
      </c>
      <c r="B67" t="s">
        <v>75</v>
      </c>
      <c r="C67" t="s">
        <v>25</v>
      </c>
      <c r="D67" t="s">
        <v>4</v>
      </c>
      <c r="E67">
        <v>121.8295822143555</v>
      </c>
      <c r="F67" t="s">
        <v>110</v>
      </c>
      <c r="G67">
        <v>4</v>
      </c>
      <c r="H67">
        <v>2020</v>
      </c>
      <c r="I67">
        <v>1.012099981307983</v>
      </c>
      <c r="J67">
        <v>1.2099981307983401</v>
      </c>
      <c r="K67">
        <v>1</v>
      </c>
      <c r="L67">
        <v>0</v>
      </c>
    </row>
    <row r="68" spans="1:12" x14ac:dyDescent="0.25">
      <c r="A68" s="1">
        <v>20</v>
      </c>
      <c r="B68" t="s">
        <v>76</v>
      </c>
      <c r="C68" t="s">
        <v>26</v>
      </c>
      <c r="D68" t="s">
        <v>4</v>
      </c>
      <c r="E68">
        <v>123.3037185668945</v>
      </c>
      <c r="F68" t="s">
        <v>111</v>
      </c>
      <c r="G68">
        <v>5</v>
      </c>
      <c r="H68">
        <v>2020</v>
      </c>
      <c r="I68">
        <v>1.021600008010864</v>
      </c>
      <c r="J68">
        <v>2.1600008010864258</v>
      </c>
      <c r="K68">
        <v>1</v>
      </c>
      <c r="L68">
        <v>0</v>
      </c>
    </row>
    <row r="69" spans="1:12" x14ac:dyDescent="0.25">
      <c r="A69" s="1">
        <v>21</v>
      </c>
      <c r="B69" t="s">
        <v>77</v>
      </c>
      <c r="C69" t="s">
        <v>27</v>
      </c>
      <c r="D69" t="s">
        <v>4</v>
      </c>
      <c r="E69">
        <v>125.9670791625977</v>
      </c>
      <c r="F69" t="s">
        <v>112</v>
      </c>
      <c r="G69">
        <v>6</v>
      </c>
      <c r="H69">
        <v>2020</v>
      </c>
      <c r="I69">
        <v>1.0078999996185301</v>
      </c>
      <c r="J69">
        <v>0.78999996185302734</v>
      </c>
      <c r="K69">
        <v>1</v>
      </c>
      <c r="L69">
        <v>0</v>
      </c>
    </row>
    <row r="70" spans="1:12" x14ac:dyDescent="0.25">
      <c r="A70" s="1">
        <v>22</v>
      </c>
      <c r="B70" t="s">
        <v>78</v>
      </c>
      <c r="C70" t="s">
        <v>28</v>
      </c>
      <c r="D70" t="s">
        <v>4</v>
      </c>
      <c r="E70">
        <v>126.96221923828119</v>
      </c>
      <c r="F70" t="s">
        <v>113</v>
      </c>
      <c r="G70">
        <v>7</v>
      </c>
      <c r="H70">
        <v>2020</v>
      </c>
      <c r="I70">
        <v>1.0138000249862671</v>
      </c>
      <c r="J70">
        <v>1.380002498626709</v>
      </c>
      <c r="K70">
        <v>1</v>
      </c>
      <c r="L70">
        <v>0</v>
      </c>
    </row>
    <row r="71" spans="1:12" x14ac:dyDescent="0.25">
      <c r="A71" s="1">
        <v>23</v>
      </c>
      <c r="B71" t="s">
        <v>79</v>
      </c>
      <c r="C71" t="s">
        <v>29</v>
      </c>
      <c r="D71" t="s">
        <v>4</v>
      </c>
      <c r="E71">
        <v>128.71429443359381</v>
      </c>
      <c r="F71" t="s">
        <v>114</v>
      </c>
      <c r="G71">
        <v>8</v>
      </c>
      <c r="H71">
        <v>2020</v>
      </c>
      <c r="I71">
        <v>1.0062000751495359</v>
      </c>
      <c r="J71">
        <v>0.62000751495361328</v>
      </c>
      <c r="K71">
        <v>1</v>
      </c>
      <c r="L71">
        <v>0</v>
      </c>
    </row>
    <row r="72" spans="1:12" x14ac:dyDescent="0.25">
      <c r="A72" s="1">
        <v>24</v>
      </c>
      <c r="B72" t="s">
        <v>80</v>
      </c>
      <c r="C72" t="s">
        <v>30</v>
      </c>
      <c r="D72" t="s">
        <v>4</v>
      </c>
      <c r="E72">
        <v>129.5123291015625</v>
      </c>
      <c r="F72" t="s">
        <v>115</v>
      </c>
      <c r="G72">
        <v>9</v>
      </c>
      <c r="H72">
        <v>2020</v>
      </c>
      <c r="I72">
        <v>1.0067000389099121</v>
      </c>
      <c r="J72">
        <v>0.67000389099121094</v>
      </c>
      <c r="K72">
        <v>1</v>
      </c>
      <c r="L72">
        <v>0</v>
      </c>
    </row>
    <row r="73" spans="1:12" x14ac:dyDescent="0.25">
      <c r="A73" s="1">
        <v>25</v>
      </c>
      <c r="B73" t="s">
        <v>81</v>
      </c>
      <c r="C73" t="s">
        <v>31</v>
      </c>
      <c r="D73" t="s">
        <v>4</v>
      </c>
      <c r="E73">
        <v>130.38006591796881</v>
      </c>
      <c r="F73" t="s">
        <v>116</v>
      </c>
      <c r="G73">
        <v>10</v>
      </c>
      <c r="H73">
        <v>2020</v>
      </c>
      <c r="I73">
        <v>1.0078999996185301</v>
      </c>
      <c r="J73">
        <v>0.78999996185302734</v>
      </c>
      <c r="K73">
        <v>1</v>
      </c>
      <c r="L73">
        <v>0</v>
      </c>
    </row>
    <row r="74" spans="1:12" x14ac:dyDescent="0.25">
      <c r="A74" s="1">
        <v>26</v>
      </c>
      <c r="B74" t="s">
        <v>82</v>
      </c>
      <c r="C74" t="s">
        <v>32</v>
      </c>
      <c r="D74" t="s">
        <v>4</v>
      </c>
      <c r="E74">
        <v>131.4100646972656</v>
      </c>
      <c r="F74" t="s">
        <v>117</v>
      </c>
      <c r="G74">
        <v>11</v>
      </c>
      <c r="H74">
        <v>2020</v>
      </c>
      <c r="I74">
        <v>1.0078999996185301</v>
      </c>
      <c r="J74">
        <v>0.78999996185302734</v>
      </c>
      <c r="K74">
        <v>1</v>
      </c>
      <c r="L74">
        <v>0</v>
      </c>
    </row>
    <row r="75" spans="1:12" x14ac:dyDescent="0.25">
      <c r="A75" s="1">
        <v>27</v>
      </c>
      <c r="B75" t="s">
        <v>83</v>
      </c>
      <c r="C75" t="s">
        <v>33</v>
      </c>
      <c r="D75" t="s">
        <v>4</v>
      </c>
      <c r="E75">
        <v>132.44819641113281</v>
      </c>
      <c r="F75" t="s">
        <v>106</v>
      </c>
      <c r="G75">
        <v>12</v>
      </c>
      <c r="H75">
        <v>2020</v>
      </c>
      <c r="I75">
        <v>1.0082999467849729</v>
      </c>
      <c r="J75">
        <v>0.82999467849731445</v>
      </c>
      <c r="K75">
        <v>1</v>
      </c>
      <c r="L75">
        <v>0</v>
      </c>
    </row>
    <row r="76" spans="1:12" x14ac:dyDescent="0.25">
      <c r="A76" s="1">
        <v>28</v>
      </c>
      <c r="B76" t="s">
        <v>84</v>
      </c>
      <c r="C76" t="s">
        <v>34</v>
      </c>
      <c r="D76" t="s">
        <v>4</v>
      </c>
      <c r="E76">
        <v>133.5475158691406</v>
      </c>
      <c r="F76" t="s">
        <v>107</v>
      </c>
      <c r="G76">
        <v>1</v>
      </c>
      <c r="H76">
        <v>2021</v>
      </c>
      <c r="I76">
        <v>1.007600069046021</v>
      </c>
      <c r="J76">
        <v>0.76000690460205078</v>
      </c>
      <c r="K76">
        <v>1</v>
      </c>
      <c r="L76">
        <v>0</v>
      </c>
    </row>
    <row r="77" spans="1:12" x14ac:dyDescent="0.25">
      <c r="A77" s="1">
        <v>29</v>
      </c>
      <c r="B77" t="s">
        <v>85</v>
      </c>
      <c r="C77" t="s">
        <v>35</v>
      </c>
      <c r="D77" t="s">
        <v>4</v>
      </c>
      <c r="E77">
        <v>134.56248474121091</v>
      </c>
      <c r="F77" t="s">
        <v>108</v>
      </c>
      <c r="G77">
        <v>2</v>
      </c>
      <c r="H77">
        <v>2021</v>
      </c>
      <c r="I77">
        <v>1.005699992179871</v>
      </c>
      <c r="J77">
        <v>0.56999921798706055</v>
      </c>
      <c r="K77">
        <v>1</v>
      </c>
      <c r="L77">
        <v>0</v>
      </c>
    </row>
    <row r="78" spans="1:12" x14ac:dyDescent="0.25">
      <c r="A78" s="1">
        <v>30</v>
      </c>
      <c r="B78" t="s">
        <v>86</v>
      </c>
      <c r="C78" t="s">
        <v>36</v>
      </c>
      <c r="D78" t="s">
        <v>4</v>
      </c>
      <c r="E78">
        <v>135.32948303222659</v>
      </c>
      <c r="F78" t="s">
        <v>109</v>
      </c>
      <c r="G78">
        <v>3</v>
      </c>
      <c r="H78">
        <v>2021</v>
      </c>
      <c r="I78">
        <v>1.0056000947952271</v>
      </c>
      <c r="J78">
        <v>0.56000947952270508</v>
      </c>
      <c r="K78">
        <v>1</v>
      </c>
      <c r="L78">
        <v>0</v>
      </c>
    </row>
    <row r="79" spans="1:12" x14ac:dyDescent="0.25">
      <c r="A79" s="1">
        <v>31</v>
      </c>
      <c r="B79" t="s">
        <v>87</v>
      </c>
      <c r="C79" t="s">
        <v>37</v>
      </c>
      <c r="D79" t="s">
        <v>4</v>
      </c>
      <c r="E79">
        <v>136.08734130859381</v>
      </c>
      <c r="F79" t="s">
        <v>110</v>
      </c>
      <c r="G79">
        <v>4</v>
      </c>
      <c r="H79">
        <v>2021</v>
      </c>
      <c r="I79">
        <v>1.0055999755859379</v>
      </c>
      <c r="J79">
        <v>0.55999755859375</v>
      </c>
      <c r="K79">
        <v>1</v>
      </c>
      <c r="L79">
        <v>0</v>
      </c>
    </row>
    <row r="80" spans="1:12" x14ac:dyDescent="0.25">
      <c r="A80" s="1">
        <v>32</v>
      </c>
      <c r="B80" t="s">
        <v>88</v>
      </c>
      <c r="C80" t="s">
        <v>38</v>
      </c>
      <c r="D80" t="s">
        <v>4</v>
      </c>
      <c r="E80">
        <v>136.84942626953119</v>
      </c>
      <c r="F80" t="s">
        <v>111</v>
      </c>
      <c r="G80">
        <v>5</v>
      </c>
      <c r="H80">
        <v>2021</v>
      </c>
      <c r="I80">
        <v>1.0065000057220459</v>
      </c>
      <c r="J80">
        <v>0.65000057220458984</v>
      </c>
      <c r="K80">
        <v>1</v>
      </c>
      <c r="L80">
        <v>0</v>
      </c>
    </row>
    <row r="81" spans="1:12" x14ac:dyDescent="0.25">
      <c r="A81" s="1">
        <v>33</v>
      </c>
      <c r="B81" t="s">
        <v>89</v>
      </c>
      <c r="C81" t="s">
        <v>102</v>
      </c>
      <c r="D81" t="s">
        <v>4</v>
      </c>
      <c r="E81">
        <v>137.73895263671881</v>
      </c>
      <c r="F81" t="s">
        <v>112</v>
      </c>
      <c r="G81">
        <v>6</v>
      </c>
      <c r="H81">
        <v>2021</v>
      </c>
      <c r="K81">
        <v>0</v>
      </c>
      <c r="L81">
        <v>0</v>
      </c>
    </row>
    <row r="82" spans="1:12" x14ac:dyDescent="0.25">
      <c r="A82" s="1">
        <v>34</v>
      </c>
      <c r="B82" t="s">
        <v>56</v>
      </c>
      <c r="C82" t="s">
        <v>6</v>
      </c>
      <c r="D82" t="s">
        <v>5</v>
      </c>
      <c r="E82">
        <v>100</v>
      </c>
      <c r="F82" t="s">
        <v>115</v>
      </c>
      <c r="G82">
        <v>9</v>
      </c>
      <c r="H82">
        <v>2018</v>
      </c>
      <c r="I82">
        <v>1.001200079917907</v>
      </c>
      <c r="J82">
        <v>0.1200079917907715</v>
      </c>
      <c r="K82">
        <v>1</v>
      </c>
      <c r="L82">
        <v>0</v>
      </c>
    </row>
    <row r="83" spans="1:12" x14ac:dyDescent="0.25">
      <c r="A83" s="1">
        <v>35</v>
      </c>
      <c r="B83" t="s">
        <v>57</v>
      </c>
      <c r="C83" t="s">
        <v>7</v>
      </c>
      <c r="D83" t="s">
        <v>5</v>
      </c>
      <c r="E83">
        <v>100.120002746582</v>
      </c>
      <c r="F83" t="s">
        <v>116</v>
      </c>
      <c r="G83">
        <v>10</v>
      </c>
      <c r="H83">
        <v>2018</v>
      </c>
      <c r="I83">
        <v>1.0060926675796511</v>
      </c>
      <c r="J83">
        <v>0.60926675796508789</v>
      </c>
      <c r="K83">
        <v>1</v>
      </c>
      <c r="L83">
        <v>0</v>
      </c>
    </row>
    <row r="84" spans="1:12" x14ac:dyDescent="0.25">
      <c r="A84" s="1">
        <v>36</v>
      </c>
      <c r="B84" t="s">
        <v>58</v>
      </c>
      <c r="C84" t="s">
        <v>8</v>
      </c>
      <c r="D84" t="s">
        <v>5</v>
      </c>
      <c r="E84">
        <v>100.73000335693359</v>
      </c>
      <c r="F84" t="s">
        <v>117</v>
      </c>
      <c r="G84">
        <v>11</v>
      </c>
      <c r="H84">
        <v>2018</v>
      </c>
      <c r="I84">
        <v>1.00555944442749</v>
      </c>
      <c r="J84">
        <v>0.55594444274902344</v>
      </c>
      <c r="K84">
        <v>1</v>
      </c>
      <c r="L84">
        <v>0</v>
      </c>
    </row>
    <row r="85" spans="1:12" x14ac:dyDescent="0.25">
      <c r="A85" s="1">
        <v>37</v>
      </c>
      <c r="B85" t="s">
        <v>59</v>
      </c>
      <c r="C85" t="s">
        <v>9</v>
      </c>
      <c r="D85" t="s">
        <v>5</v>
      </c>
      <c r="E85">
        <v>101.2900009155273</v>
      </c>
      <c r="F85" t="s">
        <v>106</v>
      </c>
      <c r="G85">
        <v>12</v>
      </c>
      <c r="H85">
        <v>2018</v>
      </c>
      <c r="I85">
        <v>1.00533127784729</v>
      </c>
      <c r="J85">
        <v>0.53312778472900391</v>
      </c>
      <c r="K85">
        <v>1</v>
      </c>
      <c r="L85">
        <v>0</v>
      </c>
    </row>
    <row r="86" spans="1:12" x14ac:dyDescent="0.25">
      <c r="A86" s="1">
        <v>38</v>
      </c>
      <c r="B86" t="s">
        <v>60</v>
      </c>
      <c r="C86" t="s">
        <v>10</v>
      </c>
      <c r="D86" t="s">
        <v>5</v>
      </c>
      <c r="E86">
        <v>101.8300018310547</v>
      </c>
      <c r="F86" t="s">
        <v>107</v>
      </c>
      <c r="G86">
        <v>1</v>
      </c>
      <c r="H86">
        <v>2019</v>
      </c>
      <c r="I86">
        <v>1.005008339881897</v>
      </c>
      <c r="J86">
        <v>0.50083398818969727</v>
      </c>
      <c r="K86">
        <v>1</v>
      </c>
      <c r="L86">
        <v>0</v>
      </c>
    </row>
    <row r="87" spans="1:12" x14ac:dyDescent="0.25">
      <c r="A87" s="1">
        <v>39</v>
      </c>
      <c r="B87" t="s">
        <v>61</v>
      </c>
      <c r="C87" t="s">
        <v>11</v>
      </c>
      <c r="D87" t="s">
        <v>5</v>
      </c>
      <c r="E87">
        <v>102.3399963378906</v>
      </c>
      <c r="F87" t="s">
        <v>108</v>
      </c>
      <c r="G87">
        <v>2</v>
      </c>
      <c r="H87">
        <v>2019</v>
      </c>
      <c r="I87">
        <v>1.0059605836868291</v>
      </c>
      <c r="J87">
        <v>0.59605836868286133</v>
      </c>
      <c r="K87">
        <v>1</v>
      </c>
      <c r="L87">
        <v>0</v>
      </c>
    </row>
    <row r="88" spans="1:12" x14ac:dyDescent="0.25">
      <c r="A88" s="1">
        <v>40</v>
      </c>
      <c r="B88" t="s">
        <v>62</v>
      </c>
      <c r="C88" t="s">
        <v>12</v>
      </c>
      <c r="D88" t="s">
        <v>5</v>
      </c>
      <c r="E88">
        <v>102.9499969482422</v>
      </c>
      <c r="F88" t="s">
        <v>109</v>
      </c>
      <c r="G88">
        <v>3</v>
      </c>
      <c r="H88">
        <v>2019</v>
      </c>
      <c r="I88">
        <v>1.004759669303894</v>
      </c>
      <c r="J88">
        <v>0.4759669303894043</v>
      </c>
      <c r="K88">
        <v>1</v>
      </c>
      <c r="L88">
        <v>0</v>
      </c>
    </row>
    <row r="89" spans="1:12" x14ac:dyDescent="0.25">
      <c r="A89" s="1">
        <v>41</v>
      </c>
      <c r="B89" t="s">
        <v>63</v>
      </c>
      <c r="C89" t="s">
        <v>13</v>
      </c>
      <c r="D89" t="s">
        <v>5</v>
      </c>
      <c r="E89">
        <v>103.44000244140619</v>
      </c>
      <c r="F89" t="s">
        <v>110</v>
      </c>
      <c r="G89">
        <v>4</v>
      </c>
      <c r="H89">
        <v>2019</v>
      </c>
      <c r="I89">
        <v>1.0186581611633301</v>
      </c>
      <c r="J89">
        <v>1.865816116333008</v>
      </c>
      <c r="K89">
        <v>1</v>
      </c>
      <c r="L89">
        <v>0</v>
      </c>
    </row>
    <row r="90" spans="1:12" x14ac:dyDescent="0.25">
      <c r="A90" s="1">
        <v>42</v>
      </c>
      <c r="B90" t="s">
        <v>64</v>
      </c>
      <c r="C90" t="s">
        <v>14</v>
      </c>
      <c r="D90" t="s">
        <v>5</v>
      </c>
      <c r="E90">
        <v>105.370002746582</v>
      </c>
      <c r="F90" t="s">
        <v>111</v>
      </c>
      <c r="G90">
        <v>5</v>
      </c>
      <c r="H90">
        <v>2019</v>
      </c>
      <c r="I90">
        <v>1.0074024200439451</v>
      </c>
      <c r="J90">
        <v>0.74024200439453125</v>
      </c>
      <c r="K90">
        <v>1</v>
      </c>
      <c r="L90">
        <v>0</v>
      </c>
    </row>
    <row r="91" spans="1:12" x14ac:dyDescent="0.25">
      <c r="A91" s="1">
        <v>43</v>
      </c>
      <c r="B91" t="s">
        <v>65</v>
      </c>
      <c r="C91" t="s">
        <v>15</v>
      </c>
      <c r="D91" t="s">
        <v>5</v>
      </c>
      <c r="E91">
        <v>106.15000152587891</v>
      </c>
      <c r="F91" t="s">
        <v>112</v>
      </c>
      <c r="G91">
        <v>6</v>
      </c>
      <c r="H91">
        <v>2019</v>
      </c>
      <c r="I91">
        <v>1.01676869392395</v>
      </c>
      <c r="J91">
        <v>1.67686939239502</v>
      </c>
      <c r="K91">
        <v>1</v>
      </c>
      <c r="L91">
        <v>0</v>
      </c>
    </row>
    <row r="92" spans="1:12" x14ac:dyDescent="0.25">
      <c r="A92" s="1">
        <v>44</v>
      </c>
      <c r="B92" t="s">
        <v>66</v>
      </c>
      <c r="C92" t="s">
        <v>16</v>
      </c>
      <c r="D92" t="s">
        <v>5</v>
      </c>
      <c r="E92">
        <v>107.9300003051758</v>
      </c>
      <c r="F92" t="s">
        <v>113</v>
      </c>
      <c r="G92">
        <v>7</v>
      </c>
      <c r="H92">
        <v>2019</v>
      </c>
      <c r="I92">
        <v>1.006856322288513</v>
      </c>
      <c r="J92">
        <v>0.68563222885131836</v>
      </c>
      <c r="K92">
        <v>1</v>
      </c>
      <c r="L92">
        <v>0</v>
      </c>
    </row>
    <row r="93" spans="1:12" x14ac:dyDescent="0.25">
      <c r="A93" s="1">
        <v>45</v>
      </c>
      <c r="B93" t="s">
        <v>67</v>
      </c>
      <c r="C93" t="s">
        <v>17</v>
      </c>
      <c r="D93" t="s">
        <v>5</v>
      </c>
      <c r="E93">
        <v>108.6699981689453</v>
      </c>
      <c r="F93" t="s">
        <v>114</v>
      </c>
      <c r="G93">
        <v>8</v>
      </c>
      <c r="H93">
        <v>2019</v>
      </c>
      <c r="I93">
        <v>1.0084660053253169</v>
      </c>
      <c r="J93">
        <v>0.84660053253173828</v>
      </c>
      <c r="K93">
        <v>1</v>
      </c>
      <c r="L93">
        <v>0</v>
      </c>
    </row>
    <row r="94" spans="1:12" x14ac:dyDescent="0.25">
      <c r="A94" s="1">
        <v>46</v>
      </c>
      <c r="B94" t="s">
        <v>68</v>
      </c>
      <c r="C94" t="s">
        <v>18</v>
      </c>
      <c r="D94" t="s">
        <v>5</v>
      </c>
      <c r="E94">
        <v>109.5899963378906</v>
      </c>
      <c r="F94" t="s">
        <v>115</v>
      </c>
      <c r="G94">
        <v>9</v>
      </c>
      <c r="H94">
        <v>2019</v>
      </c>
      <c r="I94">
        <v>1.0053837299346919</v>
      </c>
      <c r="J94">
        <v>0.53837299346923828</v>
      </c>
      <c r="K94">
        <v>1</v>
      </c>
      <c r="L94">
        <v>0</v>
      </c>
    </row>
    <row r="95" spans="1:12" x14ac:dyDescent="0.25">
      <c r="A95" s="1">
        <v>47</v>
      </c>
      <c r="B95" t="s">
        <v>69</v>
      </c>
      <c r="C95" t="s">
        <v>19</v>
      </c>
      <c r="D95" t="s">
        <v>5</v>
      </c>
      <c r="E95">
        <v>110.1800003051758</v>
      </c>
      <c r="F95" t="s">
        <v>116</v>
      </c>
      <c r="G95">
        <v>10</v>
      </c>
      <c r="H95">
        <v>2019</v>
      </c>
      <c r="I95">
        <v>1.010346651077271</v>
      </c>
      <c r="J95">
        <v>1.034665107727051</v>
      </c>
      <c r="K95">
        <v>1</v>
      </c>
      <c r="L95">
        <v>0</v>
      </c>
    </row>
    <row r="96" spans="1:12" x14ac:dyDescent="0.25">
      <c r="A96" s="1">
        <v>48</v>
      </c>
      <c r="B96" t="s">
        <v>70</v>
      </c>
      <c r="C96" t="s">
        <v>20</v>
      </c>
      <c r="D96" t="s">
        <v>5</v>
      </c>
      <c r="E96">
        <v>111.3199996948242</v>
      </c>
      <c r="F96" t="s">
        <v>117</v>
      </c>
      <c r="G96">
        <v>11</v>
      </c>
      <c r="H96">
        <v>2019</v>
      </c>
      <c r="I96">
        <v>1.005300045013428</v>
      </c>
      <c r="J96">
        <v>0.53000450134277344</v>
      </c>
      <c r="K96">
        <v>1</v>
      </c>
      <c r="L96">
        <v>0</v>
      </c>
    </row>
    <row r="97" spans="1:12" x14ac:dyDescent="0.25">
      <c r="A97" s="1">
        <v>49</v>
      </c>
      <c r="B97" t="s">
        <v>71</v>
      </c>
      <c r="C97" t="s">
        <v>21</v>
      </c>
      <c r="D97" t="s">
        <v>5</v>
      </c>
      <c r="E97">
        <v>111.9100036621094</v>
      </c>
      <c r="F97" t="s">
        <v>106</v>
      </c>
      <c r="G97">
        <v>12</v>
      </c>
      <c r="H97">
        <v>2019</v>
      </c>
      <c r="I97">
        <v>1.0053614377975459</v>
      </c>
      <c r="J97">
        <v>0.53614377975463867</v>
      </c>
      <c r="K97">
        <v>1</v>
      </c>
      <c r="L97">
        <v>0</v>
      </c>
    </row>
    <row r="98" spans="1:12" x14ac:dyDescent="0.25">
      <c r="A98" s="1">
        <v>50</v>
      </c>
      <c r="B98" t="s">
        <v>72</v>
      </c>
      <c r="C98" t="s">
        <v>22</v>
      </c>
      <c r="D98" t="s">
        <v>5</v>
      </c>
      <c r="E98">
        <v>112.5100021362305</v>
      </c>
      <c r="F98" t="s">
        <v>107</v>
      </c>
      <c r="G98">
        <v>1</v>
      </c>
      <c r="H98">
        <v>2020</v>
      </c>
      <c r="I98">
        <v>1.010132431983948</v>
      </c>
      <c r="J98">
        <v>1.0132431983947749</v>
      </c>
      <c r="K98">
        <v>1</v>
      </c>
      <c r="L98">
        <v>0</v>
      </c>
    </row>
    <row r="99" spans="1:12" x14ac:dyDescent="0.25">
      <c r="A99" s="1">
        <v>51</v>
      </c>
      <c r="B99" t="s">
        <v>73</v>
      </c>
      <c r="C99" t="s">
        <v>23</v>
      </c>
      <c r="D99" t="s">
        <v>5</v>
      </c>
      <c r="E99">
        <v>113.65000152587891</v>
      </c>
      <c r="F99" t="s">
        <v>108</v>
      </c>
      <c r="G99">
        <v>2</v>
      </c>
      <c r="H99">
        <v>2020</v>
      </c>
      <c r="I99">
        <v>0.94606244564056408</v>
      </c>
      <c r="J99">
        <v>-5.3937554359436044</v>
      </c>
      <c r="K99">
        <v>0</v>
      </c>
      <c r="L99">
        <v>1</v>
      </c>
    </row>
    <row r="100" spans="1:12" x14ac:dyDescent="0.25">
      <c r="A100" s="1">
        <v>52</v>
      </c>
      <c r="B100" t="s">
        <v>74</v>
      </c>
      <c r="C100" t="s">
        <v>24</v>
      </c>
      <c r="D100" t="s">
        <v>5</v>
      </c>
      <c r="E100">
        <v>107.51999664306641</v>
      </c>
      <c r="F100" t="s">
        <v>109</v>
      </c>
      <c r="G100">
        <v>3</v>
      </c>
      <c r="H100">
        <v>2020</v>
      </c>
      <c r="I100">
        <v>1.001302123069763</v>
      </c>
      <c r="J100">
        <v>0.13021230697631839</v>
      </c>
      <c r="K100">
        <v>1</v>
      </c>
      <c r="L100">
        <v>0</v>
      </c>
    </row>
    <row r="101" spans="1:12" x14ac:dyDescent="0.25">
      <c r="A101" s="1">
        <v>53</v>
      </c>
      <c r="B101" t="s">
        <v>75</v>
      </c>
      <c r="C101" t="s">
        <v>25</v>
      </c>
      <c r="D101" t="s">
        <v>5</v>
      </c>
      <c r="E101">
        <v>107.6600036621094</v>
      </c>
      <c r="F101" t="s">
        <v>110</v>
      </c>
      <c r="G101">
        <v>4</v>
      </c>
      <c r="H101">
        <v>2020</v>
      </c>
      <c r="I101">
        <v>1.0126322507858281</v>
      </c>
      <c r="J101">
        <v>1.2632250785827639</v>
      </c>
      <c r="K101">
        <v>1</v>
      </c>
      <c r="L101">
        <v>0</v>
      </c>
    </row>
    <row r="102" spans="1:12" x14ac:dyDescent="0.25">
      <c r="A102" s="1">
        <v>54</v>
      </c>
      <c r="B102" t="s">
        <v>76</v>
      </c>
      <c r="C102" t="s">
        <v>26</v>
      </c>
      <c r="D102" t="s">
        <v>5</v>
      </c>
      <c r="E102">
        <v>109.01999664306641</v>
      </c>
      <c r="F102" t="s">
        <v>111</v>
      </c>
      <c r="G102">
        <v>5</v>
      </c>
      <c r="H102">
        <v>2020</v>
      </c>
      <c r="I102">
        <v>1.0265089273452761</v>
      </c>
      <c r="J102">
        <v>2.6508927345275879</v>
      </c>
      <c r="K102">
        <v>1</v>
      </c>
      <c r="L102">
        <v>0</v>
      </c>
    </row>
    <row r="103" spans="1:12" x14ac:dyDescent="0.25">
      <c r="A103" s="1">
        <v>55</v>
      </c>
      <c r="B103" t="s">
        <v>77</v>
      </c>
      <c r="C103" t="s">
        <v>27</v>
      </c>
      <c r="D103" t="s">
        <v>5</v>
      </c>
      <c r="E103">
        <v>111.9100036621094</v>
      </c>
      <c r="F103" t="s">
        <v>112</v>
      </c>
      <c r="G103">
        <v>6</v>
      </c>
      <c r="H103">
        <v>2020</v>
      </c>
      <c r="I103">
        <v>1.0150120258331301</v>
      </c>
      <c r="J103">
        <v>1.5012025833129889</v>
      </c>
      <c r="K103">
        <v>1</v>
      </c>
      <c r="L103">
        <v>0</v>
      </c>
    </row>
    <row r="104" spans="1:12" x14ac:dyDescent="0.25">
      <c r="A104" s="1">
        <v>56</v>
      </c>
      <c r="B104" t="s">
        <v>78</v>
      </c>
      <c r="C104" t="s">
        <v>28</v>
      </c>
      <c r="D104" t="s">
        <v>5</v>
      </c>
      <c r="E104">
        <v>113.5899963378906</v>
      </c>
      <c r="F104" t="s">
        <v>113</v>
      </c>
      <c r="G104">
        <v>7</v>
      </c>
      <c r="H104">
        <v>2020</v>
      </c>
      <c r="I104">
        <v>1.014261841773987</v>
      </c>
      <c r="J104">
        <v>1.4261841773986821</v>
      </c>
      <c r="K104">
        <v>1</v>
      </c>
      <c r="L104">
        <v>0</v>
      </c>
    </row>
    <row r="105" spans="1:12" x14ac:dyDescent="0.25">
      <c r="A105" s="1">
        <v>57</v>
      </c>
      <c r="B105" t="s">
        <v>79</v>
      </c>
      <c r="C105" t="s">
        <v>29</v>
      </c>
      <c r="D105" t="s">
        <v>5</v>
      </c>
      <c r="E105">
        <v>115.2099990844727</v>
      </c>
      <c r="F105" t="s">
        <v>114</v>
      </c>
      <c r="G105">
        <v>8</v>
      </c>
      <c r="H105">
        <v>2020</v>
      </c>
      <c r="I105">
        <v>1.0110234022140501</v>
      </c>
      <c r="J105">
        <v>1.1023402214050291</v>
      </c>
      <c r="K105">
        <v>1</v>
      </c>
      <c r="L105">
        <v>0</v>
      </c>
    </row>
    <row r="106" spans="1:12" x14ac:dyDescent="0.25">
      <c r="A106" s="1">
        <v>58</v>
      </c>
      <c r="B106" t="s">
        <v>80</v>
      </c>
      <c r="C106" t="s">
        <v>30</v>
      </c>
      <c r="D106" t="s">
        <v>5</v>
      </c>
      <c r="E106">
        <v>116.48000335693359</v>
      </c>
      <c r="F106" t="s">
        <v>115</v>
      </c>
      <c r="G106">
        <v>9</v>
      </c>
      <c r="H106">
        <v>2020</v>
      </c>
      <c r="I106">
        <v>1.015625</v>
      </c>
      <c r="J106">
        <v>1.5625</v>
      </c>
      <c r="K106">
        <v>1</v>
      </c>
      <c r="L106">
        <v>0</v>
      </c>
    </row>
    <row r="107" spans="1:12" x14ac:dyDescent="0.25">
      <c r="A107" s="1">
        <v>59</v>
      </c>
      <c r="B107" t="s">
        <v>81</v>
      </c>
      <c r="C107" t="s">
        <v>31</v>
      </c>
      <c r="D107" t="s">
        <v>5</v>
      </c>
      <c r="E107">
        <v>118.3000030517578</v>
      </c>
      <c r="F107" t="s">
        <v>116</v>
      </c>
      <c r="G107">
        <v>10</v>
      </c>
      <c r="H107">
        <v>2020</v>
      </c>
      <c r="I107">
        <v>1.0145392417907719</v>
      </c>
      <c r="J107">
        <v>1.453924179077148</v>
      </c>
      <c r="K107">
        <v>1</v>
      </c>
      <c r="L107">
        <v>0</v>
      </c>
    </row>
    <row r="108" spans="1:12" x14ac:dyDescent="0.25">
      <c r="A108" s="1">
        <v>60</v>
      </c>
      <c r="B108" t="s">
        <v>82</v>
      </c>
      <c r="C108" t="s">
        <v>32</v>
      </c>
      <c r="D108" t="s">
        <v>5</v>
      </c>
      <c r="E108">
        <v>120.01999664306641</v>
      </c>
      <c r="F108" t="s">
        <v>117</v>
      </c>
      <c r="G108">
        <v>11</v>
      </c>
      <c r="H108">
        <v>2020</v>
      </c>
      <c r="I108">
        <v>1.046159029006958</v>
      </c>
      <c r="J108">
        <v>4.6159029006958008</v>
      </c>
      <c r="K108">
        <v>1</v>
      </c>
      <c r="L108">
        <v>0</v>
      </c>
    </row>
    <row r="109" spans="1:12" x14ac:dyDescent="0.25">
      <c r="A109" s="1">
        <v>61</v>
      </c>
      <c r="B109" t="s">
        <v>83</v>
      </c>
      <c r="C109" t="s">
        <v>33</v>
      </c>
      <c r="D109" t="s">
        <v>5</v>
      </c>
      <c r="E109">
        <v>125.55999755859381</v>
      </c>
      <c r="F109" t="s">
        <v>106</v>
      </c>
      <c r="G109">
        <v>12</v>
      </c>
      <c r="H109">
        <v>2020</v>
      </c>
      <c r="I109">
        <v>1.0365562438964839</v>
      </c>
      <c r="J109">
        <v>3.6556243896484379</v>
      </c>
      <c r="K109">
        <v>1</v>
      </c>
      <c r="L109">
        <v>0</v>
      </c>
    </row>
    <row r="110" spans="1:12" x14ac:dyDescent="0.25">
      <c r="A110" s="1">
        <v>62</v>
      </c>
      <c r="B110" t="s">
        <v>84</v>
      </c>
      <c r="C110" t="s">
        <v>34</v>
      </c>
      <c r="D110" t="s">
        <v>5</v>
      </c>
      <c r="E110">
        <v>130.1499938964844</v>
      </c>
      <c r="F110" t="s">
        <v>107</v>
      </c>
      <c r="G110">
        <v>1</v>
      </c>
      <c r="H110">
        <v>2021</v>
      </c>
      <c r="I110">
        <v>1.0259701013565059</v>
      </c>
      <c r="J110">
        <v>2.5970101356506352</v>
      </c>
      <c r="K110">
        <v>1</v>
      </c>
      <c r="L110">
        <v>0</v>
      </c>
    </row>
    <row r="111" spans="1:12" x14ac:dyDescent="0.25">
      <c r="A111" s="1">
        <v>63</v>
      </c>
      <c r="B111" t="s">
        <v>85</v>
      </c>
      <c r="C111" t="s">
        <v>35</v>
      </c>
      <c r="D111" t="s">
        <v>5</v>
      </c>
      <c r="E111">
        <v>133.5299987792969</v>
      </c>
      <c r="F111" t="s">
        <v>108</v>
      </c>
      <c r="G111">
        <v>2</v>
      </c>
      <c r="H111">
        <v>2021</v>
      </c>
      <c r="I111">
        <v>1.0875458717346189</v>
      </c>
      <c r="J111">
        <v>8.7545871734619141</v>
      </c>
      <c r="K111">
        <v>1</v>
      </c>
      <c r="L111">
        <v>0</v>
      </c>
    </row>
    <row r="112" spans="1:12" x14ac:dyDescent="0.25">
      <c r="A112" s="1">
        <v>64</v>
      </c>
      <c r="B112" t="s">
        <v>86</v>
      </c>
      <c r="C112" t="s">
        <v>36</v>
      </c>
      <c r="D112" t="s">
        <v>5</v>
      </c>
      <c r="E112">
        <v>145.2200012207031</v>
      </c>
      <c r="F112" t="s">
        <v>109</v>
      </c>
      <c r="G112">
        <v>3</v>
      </c>
      <c r="H112">
        <v>2021</v>
      </c>
      <c r="I112">
        <v>1.0006886720657351</v>
      </c>
      <c r="J112">
        <v>6.8867206573486328E-2</v>
      </c>
      <c r="K112">
        <v>1</v>
      </c>
      <c r="L112">
        <v>0</v>
      </c>
    </row>
    <row r="113" spans="1:12" x14ac:dyDescent="0.25">
      <c r="A113" s="1">
        <v>65</v>
      </c>
      <c r="B113" t="s">
        <v>87</v>
      </c>
      <c r="C113" t="s">
        <v>37</v>
      </c>
      <c r="D113" t="s">
        <v>5</v>
      </c>
      <c r="E113">
        <v>145.32000732421881</v>
      </c>
      <c r="F113" t="s">
        <v>110</v>
      </c>
      <c r="G113">
        <v>4</v>
      </c>
      <c r="H113">
        <v>2021</v>
      </c>
      <c r="I113">
        <v>1.020628929138184</v>
      </c>
      <c r="J113">
        <v>2.0628929138183598</v>
      </c>
      <c r="K113">
        <v>1</v>
      </c>
      <c r="L113">
        <v>0</v>
      </c>
    </row>
    <row r="114" spans="1:12" x14ac:dyDescent="0.25">
      <c r="A114" s="1">
        <v>66</v>
      </c>
      <c r="B114" t="s">
        <v>88</v>
      </c>
      <c r="C114" t="s">
        <v>38</v>
      </c>
      <c r="D114" t="s">
        <v>5</v>
      </c>
      <c r="E114">
        <v>148.31781005859381</v>
      </c>
      <c r="F114" t="s">
        <v>111</v>
      </c>
      <c r="G114">
        <v>5</v>
      </c>
      <c r="H114">
        <v>2021</v>
      </c>
      <c r="I114">
        <v>1.0206290483474729</v>
      </c>
      <c r="J114">
        <v>2.062904834747314</v>
      </c>
      <c r="K114">
        <v>1</v>
      </c>
      <c r="L114">
        <v>0</v>
      </c>
    </row>
    <row r="115" spans="1:12" x14ac:dyDescent="0.25">
      <c r="A115" s="1">
        <v>67</v>
      </c>
      <c r="B115" t="s">
        <v>89</v>
      </c>
      <c r="C115" t="s">
        <v>102</v>
      </c>
      <c r="D115" t="s">
        <v>5</v>
      </c>
      <c r="E115">
        <v>151.37745666503909</v>
      </c>
      <c r="F115" t="s">
        <v>112</v>
      </c>
      <c r="G115">
        <v>6</v>
      </c>
      <c r="H115">
        <v>2021</v>
      </c>
      <c r="K115">
        <v>0</v>
      </c>
      <c r="L11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679F146DFF498D699F828D56000C" ma:contentTypeVersion="9" ma:contentTypeDescription="Create a new document." ma:contentTypeScope="" ma:versionID="aafef3a4b21104a4f88b1575ea132e6d">
  <xsd:schema xmlns:xsd="http://www.w3.org/2001/XMLSchema" xmlns:xs="http://www.w3.org/2001/XMLSchema" xmlns:p="http://schemas.microsoft.com/office/2006/metadata/properties" xmlns:ns2="ee2906f1-4e2b-432c-9c12-773b8d680c96" targetNamespace="http://schemas.microsoft.com/office/2006/metadata/properties" ma:root="true" ma:fieldsID="7a3c71ec86999a8ee9371076eaf4925b" ns2:_="">
    <xsd:import namespace="ee2906f1-4e2b-432c-9c12-773b8d680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906f1-4e2b-432c-9c12-773b8d680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24A8F6-A27F-4822-A9E3-A03B45DEB7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2906f1-4e2b-432c-9c12-773b8d680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D18EFD-76C1-471C-806E-3057D7AA08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1AD65E-F3B3-45C5-9FF1-5032F238063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Relatorio</vt:lpstr>
      <vt:lpstr>UnstackRetornosPercentuais</vt:lpstr>
      <vt:lpstr>StackRetornos1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Carolina Malara</cp:lastModifiedBy>
  <dcterms:created xsi:type="dcterms:W3CDTF">2021-10-15T20:05:50Z</dcterms:created>
  <dcterms:modified xsi:type="dcterms:W3CDTF">2021-10-19T15:17:20Z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0x0101006522679F146DFF498D699F828D56000C</vt:lpwstr>
  </property>
</Properties>
</file>