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27795" windowHeight="14625"/>
  </bookViews>
  <sheets>
    <sheet name="Annualize volatility" sheetId="1" r:id="rId1"/>
  </sheets>
  <definedNames>
    <definedName name="solver_adj" localSheetId="0" hidden="1">'Annualize volatility'!#REF!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100</definedName>
    <definedName name="solver_lhs1" localSheetId="0" hidden="1">'Annualize volatility'!#REF!</definedName>
    <definedName name="solver_lhs2" localSheetId="0" hidden="1">'Annualize volatility'!#REF!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'Annualize volatility'!#REF!</definedName>
    <definedName name="solver_pre" localSheetId="0" hidden="1">0.000001</definedName>
    <definedName name="solver_rbv" localSheetId="0" hidden="1">1</definedName>
    <definedName name="solver_rel1" localSheetId="0" hidden="1">2</definedName>
    <definedName name="solver_rel2" localSheetId="0" hidden="1">2</definedName>
    <definedName name="solver_rhs1" localSheetId="0" hidden="1">'Annualize volatility'!#REF!</definedName>
    <definedName name="solver_rhs2" localSheetId="0" hidden="1">'Annualize volatility'!#REF!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100</definedName>
    <definedName name="solver_tol" localSheetId="0" hidden="1">0.05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44525"/>
</workbook>
</file>

<file path=xl/calcChain.xml><?xml version="1.0" encoding="utf-8"?>
<calcChain xmlns="http://schemas.openxmlformats.org/spreadsheetml/2006/main">
  <c r="M11" i="1" l="1"/>
  <c r="N11" i="1"/>
  <c r="O11" i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O56" i="1" s="1"/>
  <c r="O57" i="1" s="1"/>
  <c r="O58" i="1" s="1"/>
  <c r="O59" i="1" s="1"/>
  <c r="O60" i="1" s="1"/>
  <c r="O61" i="1" s="1"/>
  <c r="O62" i="1" s="1"/>
  <c r="O63" i="1" s="1"/>
  <c r="O64" i="1" s="1"/>
  <c r="O65" i="1" s="1"/>
  <c r="O66" i="1" s="1"/>
  <c r="O67" i="1" s="1"/>
  <c r="O68" i="1" s="1"/>
  <c r="O69" i="1" s="1"/>
  <c r="O70" i="1" s="1"/>
  <c r="O71" i="1" s="1"/>
  <c r="O72" i="1" s="1"/>
  <c r="O73" i="1" s="1"/>
  <c r="O74" i="1" s="1"/>
  <c r="O75" i="1" s="1"/>
  <c r="O76" i="1" s="1"/>
  <c r="O77" i="1" s="1"/>
  <c r="O78" i="1" s="1"/>
  <c r="O79" i="1" s="1"/>
  <c r="O80" i="1" s="1"/>
  <c r="O81" i="1" s="1"/>
  <c r="O82" i="1" s="1"/>
  <c r="O83" i="1" s="1"/>
  <c r="O84" i="1" s="1"/>
  <c r="O85" i="1" s="1"/>
  <c r="O86" i="1" s="1"/>
  <c r="O87" i="1" s="1"/>
  <c r="O88" i="1" s="1"/>
  <c r="O89" i="1" s="1"/>
  <c r="O90" i="1" s="1"/>
  <c r="O91" i="1" s="1"/>
  <c r="O92" i="1" s="1"/>
  <c r="O93" i="1" s="1"/>
  <c r="O94" i="1" s="1"/>
  <c r="O95" i="1" s="1"/>
  <c r="O96" i="1" s="1"/>
  <c r="O97" i="1" s="1"/>
  <c r="O98" i="1" s="1"/>
  <c r="O99" i="1" s="1"/>
  <c r="O100" i="1" s="1"/>
  <c r="O101" i="1" s="1"/>
  <c r="O102" i="1" s="1"/>
  <c r="O103" i="1" s="1"/>
  <c r="O104" i="1" s="1"/>
  <c r="O105" i="1" s="1"/>
  <c r="O106" i="1" s="1"/>
  <c r="O107" i="1" s="1"/>
  <c r="O108" i="1" s="1"/>
  <c r="M12" i="1"/>
  <c r="N12" i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N49" i="1" s="1"/>
  <c r="N50" i="1" s="1"/>
  <c r="N51" i="1" s="1"/>
  <c r="N52" i="1" s="1"/>
  <c r="N53" i="1" s="1"/>
  <c r="N54" i="1" s="1"/>
  <c r="N55" i="1" s="1"/>
  <c r="N56" i="1" s="1"/>
  <c r="N57" i="1" s="1"/>
  <c r="N58" i="1" s="1"/>
  <c r="N59" i="1" s="1"/>
  <c r="N60" i="1" s="1"/>
  <c r="N61" i="1" s="1"/>
  <c r="N62" i="1" s="1"/>
  <c r="N63" i="1" s="1"/>
  <c r="N64" i="1" s="1"/>
  <c r="N65" i="1" s="1"/>
  <c r="N66" i="1" s="1"/>
  <c r="N67" i="1" s="1"/>
  <c r="N68" i="1" s="1"/>
  <c r="N69" i="1" s="1"/>
  <c r="N70" i="1" s="1"/>
  <c r="N71" i="1" s="1"/>
  <c r="N72" i="1" s="1"/>
  <c r="N73" i="1" s="1"/>
  <c r="N74" i="1" s="1"/>
  <c r="N75" i="1" s="1"/>
  <c r="N76" i="1" s="1"/>
  <c r="N77" i="1" s="1"/>
  <c r="N78" i="1" s="1"/>
  <c r="N79" i="1" s="1"/>
  <c r="N80" i="1" s="1"/>
  <c r="N81" i="1" s="1"/>
  <c r="N82" i="1" s="1"/>
  <c r="N83" i="1" s="1"/>
  <c r="N84" i="1" s="1"/>
  <c r="N85" i="1" s="1"/>
  <c r="N86" i="1" s="1"/>
  <c r="N87" i="1" s="1"/>
  <c r="N88" i="1" s="1"/>
  <c r="N89" i="1" s="1"/>
  <c r="N90" i="1" s="1"/>
  <c r="N91" i="1" s="1"/>
  <c r="N92" i="1" s="1"/>
  <c r="N93" i="1" s="1"/>
  <c r="N94" i="1" s="1"/>
  <c r="N95" i="1" s="1"/>
  <c r="N96" i="1" s="1"/>
  <c r="N97" i="1" s="1"/>
  <c r="N98" i="1" s="1"/>
  <c r="N99" i="1" s="1"/>
  <c r="N100" i="1" s="1"/>
  <c r="N101" i="1" s="1"/>
  <c r="N102" i="1" s="1"/>
  <c r="N103" i="1" s="1"/>
  <c r="N104" i="1" s="1"/>
  <c r="N105" i="1" s="1"/>
  <c r="N106" i="1" s="1"/>
  <c r="N107" i="1" s="1"/>
  <c r="N108" i="1" s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" i="1"/>
  <c r="O10" i="1"/>
  <c r="N10" i="1"/>
  <c r="O9" i="1"/>
  <c r="N9" i="1"/>
  <c r="M9" i="1"/>
  <c r="F3" i="1"/>
  <c r="F2" i="1"/>
  <c r="I3" i="1"/>
  <c r="J9" i="1"/>
  <c r="H3" i="1"/>
  <c r="J10" i="1"/>
  <c r="I10" i="1"/>
  <c r="F10" i="1"/>
  <c r="F9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9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4" i="1" l="1"/>
</calcChain>
</file>

<file path=xl/sharedStrings.xml><?xml version="1.0" encoding="utf-8"?>
<sst xmlns="http://schemas.openxmlformats.org/spreadsheetml/2006/main" count="14" uniqueCount="14">
  <si>
    <t>http://breakingdownfinance.com</t>
  </si>
  <si>
    <t>fund returns</t>
  </si>
  <si>
    <t>benchmark returns</t>
  </si>
  <si>
    <t>Fund</t>
  </si>
  <si>
    <t>Benchmark</t>
  </si>
  <si>
    <t>Down returns</t>
  </si>
  <si>
    <t>Upside capture ratio</t>
  </si>
  <si>
    <t>Downside Capture ratio</t>
  </si>
  <si>
    <t>Capture ratio</t>
  </si>
  <si>
    <t>Up returns fund</t>
  </si>
  <si>
    <t>Up returns benchmark</t>
  </si>
  <si>
    <t>Down returns benchmark</t>
  </si>
  <si>
    <t># up periods</t>
  </si>
  <si>
    <t># down periods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</si>
</sst>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0.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2A3B78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14">
    <xf numFmtId="0" fontId="0" fillId="0" borderId="0" xfId="0"/>
    <xf numFmtId="0" fontId="0" fillId="2" borderId="0" xfId="0" applyFill="1"/>
    <xf numFmtId="0" fontId="4" fillId="2" borderId="0" xfId="2" applyFill="1"/>
    <xf numFmtId="0" fontId="3" fillId="2" borderId="1" xfId="0" applyFont="1" applyFill="1" applyBorder="1" applyAlignment="1">
      <alignment horizontal="center"/>
    </xf>
    <xf numFmtId="14" fontId="0" fillId="2" borderId="0" xfId="1" applyNumberFormat="1" applyFont="1" applyFill="1"/>
    <xf numFmtId="14" fontId="0" fillId="2" borderId="0" xfId="0" applyNumberFormat="1" applyFill="1"/>
    <xf numFmtId="10" fontId="0" fillId="2" borderId="0" xfId="1" applyNumberFormat="1" applyFont="1" applyFill="1" applyAlignment="1">
      <alignment horizontal="center" vertical="center"/>
    </xf>
    <xf numFmtId="10" fontId="0" fillId="2" borderId="0" xfId="0" applyNumberFormat="1" applyFill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left"/>
    </xf>
    <xf numFmtId="10" fontId="0" fillId="2" borderId="0" xfId="1" applyNumberFormat="1" applyFont="1" applyFill="1" applyAlignment="1">
      <alignment horizontal="center"/>
    </xf>
    <xf numFmtId="166" fontId="2" fillId="3" borderId="0" xfId="0" applyNumberFormat="1" applyFont="1" applyFill="1" applyBorder="1" applyAlignment="1">
      <alignment horizontal="center"/>
    </xf>
    <xf numFmtId="0" fontId="3" fillId="2" borderId="1" xfId="0" applyFont="1" applyFill="1" applyBorder="1"/>
    <xf numFmtId="0" fontId="3" fillId="2" borderId="0" xfId="0" applyFont="1" applyFill="1" applyAlignment="1">
      <alignment horizont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293C7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252217326045257E-2"/>
          <c:y val="5.5129926940950556E-2"/>
          <c:w val="0.88281409777906206"/>
          <c:h val="0.77134449102953051"/>
        </c:manualLayout>
      </c:layout>
      <c:lineChart>
        <c:grouping val="standard"/>
        <c:varyColors val="0"/>
        <c:ser>
          <c:idx val="0"/>
          <c:order val="0"/>
          <c:tx>
            <c:strRef>
              <c:f>'Annualize volatility'!$N$8</c:f>
              <c:strCache>
                <c:ptCount val="1"/>
                <c:pt idx="0">
                  <c:v>Fund</c:v>
                </c:pt>
              </c:strCache>
            </c:strRef>
          </c:tx>
          <c:marker>
            <c:symbol val="none"/>
          </c:marker>
          <c:cat>
            <c:numRef>
              <c:f>'Annualize volatility'!$M$9:$M$108</c:f>
              <c:numCache>
                <c:formatCode>m/d/yyyy</c:formatCode>
                <c:ptCount val="100"/>
                <c:pt idx="0">
                  <c:v>36556</c:v>
                </c:pt>
                <c:pt idx="1">
                  <c:v>36585</c:v>
                </c:pt>
                <c:pt idx="2">
                  <c:v>36616</c:v>
                </c:pt>
                <c:pt idx="3">
                  <c:v>36646</c:v>
                </c:pt>
                <c:pt idx="4">
                  <c:v>36677</c:v>
                </c:pt>
                <c:pt idx="5">
                  <c:v>36707</c:v>
                </c:pt>
                <c:pt idx="6">
                  <c:v>36738</c:v>
                </c:pt>
                <c:pt idx="7">
                  <c:v>36769</c:v>
                </c:pt>
                <c:pt idx="8">
                  <c:v>36799</c:v>
                </c:pt>
                <c:pt idx="9">
                  <c:v>36830</c:v>
                </c:pt>
                <c:pt idx="10">
                  <c:v>36860</c:v>
                </c:pt>
                <c:pt idx="11">
                  <c:v>36891</c:v>
                </c:pt>
                <c:pt idx="12">
                  <c:v>36922</c:v>
                </c:pt>
                <c:pt idx="13">
                  <c:v>36950</c:v>
                </c:pt>
                <c:pt idx="14">
                  <c:v>36981</c:v>
                </c:pt>
                <c:pt idx="15">
                  <c:v>37011</c:v>
                </c:pt>
                <c:pt idx="16">
                  <c:v>37042</c:v>
                </c:pt>
                <c:pt idx="17">
                  <c:v>37072</c:v>
                </c:pt>
                <c:pt idx="18">
                  <c:v>37103</c:v>
                </c:pt>
                <c:pt idx="19">
                  <c:v>37134</c:v>
                </c:pt>
                <c:pt idx="20">
                  <c:v>37164</c:v>
                </c:pt>
                <c:pt idx="21">
                  <c:v>37195</c:v>
                </c:pt>
                <c:pt idx="22">
                  <c:v>37225</c:v>
                </c:pt>
                <c:pt idx="23">
                  <c:v>37256</c:v>
                </c:pt>
                <c:pt idx="24">
                  <c:v>37287</c:v>
                </c:pt>
                <c:pt idx="25">
                  <c:v>37315</c:v>
                </c:pt>
                <c:pt idx="26">
                  <c:v>37346</c:v>
                </c:pt>
                <c:pt idx="27">
                  <c:v>37376</c:v>
                </c:pt>
                <c:pt idx="28">
                  <c:v>37407</c:v>
                </c:pt>
                <c:pt idx="29">
                  <c:v>37437</c:v>
                </c:pt>
                <c:pt idx="30">
                  <c:v>37468</c:v>
                </c:pt>
                <c:pt idx="31">
                  <c:v>37499</c:v>
                </c:pt>
                <c:pt idx="32">
                  <c:v>37529</c:v>
                </c:pt>
                <c:pt idx="33">
                  <c:v>37560</c:v>
                </c:pt>
                <c:pt idx="34">
                  <c:v>37590</c:v>
                </c:pt>
                <c:pt idx="35">
                  <c:v>37621</c:v>
                </c:pt>
                <c:pt idx="36">
                  <c:v>37652</c:v>
                </c:pt>
                <c:pt idx="37">
                  <c:v>37680</c:v>
                </c:pt>
                <c:pt idx="38">
                  <c:v>37711</c:v>
                </c:pt>
                <c:pt idx="39">
                  <c:v>37741</c:v>
                </c:pt>
                <c:pt idx="40">
                  <c:v>37772</c:v>
                </c:pt>
                <c:pt idx="41">
                  <c:v>37802</c:v>
                </c:pt>
                <c:pt idx="42">
                  <c:v>37833</c:v>
                </c:pt>
                <c:pt idx="43">
                  <c:v>37864</c:v>
                </c:pt>
                <c:pt idx="44">
                  <c:v>37894</c:v>
                </c:pt>
                <c:pt idx="45">
                  <c:v>37925</c:v>
                </c:pt>
                <c:pt idx="46">
                  <c:v>37955</c:v>
                </c:pt>
                <c:pt idx="47">
                  <c:v>37986</c:v>
                </c:pt>
                <c:pt idx="48">
                  <c:v>38017</c:v>
                </c:pt>
                <c:pt idx="49">
                  <c:v>38046</c:v>
                </c:pt>
                <c:pt idx="50">
                  <c:v>38077</c:v>
                </c:pt>
                <c:pt idx="51">
                  <c:v>38107</c:v>
                </c:pt>
                <c:pt idx="52">
                  <c:v>38138</c:v>
                </c:pt>
                <c:pt idx="53">
                  <c:v>38168</c:v>
                </c:pt>
                <c:pt idx="54">
                  <c:v>38199</c:v>
                </c:pt>
                <c:pt idx="55">
                  <c:v>38230</c:v>
                </c:pt>
                <c:pt idx="56">
                  <c:v>38260</c:v>
                </c:pt>
                <c:pt idx="57">
                  <c:v>38291</c:v>
                </c:pt>
                <c:pt idx="58">
                  <c:v>38321</c:v>
                </c:pt>
                <c:pt idx="59">
                  <c:v>38352</c:v>
                </c:pt>
                <c:pt idx="60">
                  <c:v>38383</c:v>
                </c:pt>
                <c:pt idx="61">
                  <c:v>38411</c:v>
                </c:pt>
                <c:pt idx="62">
                  <c:v>38442</c:v>
                </c:pt>
                <c:pt idx="63">
                  <c:v>38472</c:v>
                </c:pt>
                <c:pt idx="64">
                  <c:v>38503</c:v>
                </c:pt>
                <c:pt idx="65">
                  <c:v>38533</c:v>
                </c:pt>
                <c:pt idx="66">
                  <c:v>38564</c:v>
                </c:pt>
                <c:pt idx="67">
                  <c:v>38595</c:v>
                </c:pt>
                <c:pt idx="68">
                  <c:v>38625</c:v>
                </c:pt>
                <c:pt idx="69">
                  <c:v>38656</c:v>
                </c:pt>
                <c:pt idx="70">
                  <c:v>38686</c:v>
                </c:pt>
                <c:pt idx="71">
                  <c:v>38717</c:v>
                </c:pt>
                <c:pt idx="72">
                  <c:v>38748</c:v>
                </c:pt>
                <c:pt idx="73">
                  <c:v>38776</c:v>
                </c:pt>
                <c:pt idx="74">
                  <c:v>38807</c:v>
                </c:pt>
                <c:pt idx="75">
                  <c:v>38837</c:v>
                </c:pt>
                <c:pt idx="76">
                  <c:v>38868</c:v>
                </c:pt>
                <c:pt idx="77">
                  <c:v>38898</c:v>
                </c:pt>
                <c:pt idx="78">
                  <c:v>38929</c:v>
                </c:pt>
                <c:pt idx="79">
                  <c:v>38960</c:v>
                </c:pt>
                <c:pt idx="80">
                  <c:v>38990</c:v>
                </c:pt>
                <c:pt idx="81">
                  <c:v>39021</c:v>
                </c:pt>
                <c:pt idx="82">
                  <c:v>39051</c:v>
                </c:pt>
                <c:pt idx="83">
                  <c:v>39082</c:v>
                </c:pt>
                <c:pt idx="84">
                  <c:v>39113</c:v>
                </c:pt>
                <c:pt idx="85">
                  <c:v>39141</c:v>
                </c:pt>
                <c:pt idx="86">
                  <c:v>39172</c:v>
                </c:pt>
                <c:pt idx="87">
                  <c:v>39202</c:v>
                </c:pt>
                <c:pt idx="88">
                  <c:v>39233</c:v>
                </c:pt>
                <c:pt idx="89">
                  <c:v>39263</c:v>
                </c:pt>
                <c:pt idx="90">
                  <c:v>39294</c:v>
                </c:pt>
                <c:pt idx="91">
                  <c:v>39325</c:v>
                </c:pt>
                <c:pt idx="92">
                  <c:v>39355</c:v>
                </c:pt>
                <c:pt idx="93">
                  <c:v>39386</c:v>
                </c:pt>
                <c:pt idx="94">
                  <c:v>39416</c:v>
                </c:pt>
                <c:pt idx="95">
                  <c:v>39447</c:v>
                </c:pt>
                <c:pt idx="96">
                  <c:v>39478</c:v>
                </c:pt>
                <c:pt idx="97">
                  <c:v>39507</c:v>
                </c:pt>
                <c:pt idx="98">
                  <c:v>39538</c:v>
                </c:pt>
                <c:pt idx="99">
                  <c:v>39568</c:v>
                </c:pt>
              </c:numCache>
            </c:numRef>
          </c:cat>
          <c:val>
            <c:numRef>
              <c:f>'Annualize volatility'!$N$9:$N$108</c:f>
              <c:numCache>
                <c:formatCode>General</c:formatCode>
                <c:ptCount val="100"/>
                <c:pt idx="0">
                  <c:v>104.70187764876952</c:v>
                </c:pt>
                <c:pt idx="1">
                  <c:v>100.57645571540367</c:v>
                </c:pt>
                <c:pt idx="2">
                  <c:v>101.582687113964</c:v>
                </c:pt>
                <c:pt idx="3">
                  <c:v>99.324864953547248</c:v>
                </c:pt>
                <c:pt idx="4">
                  <c:v>101.32884737527201</c:v>
                </c:pt>
                <c:pt idx="5">
                  <c:v>98.793971682659816</c:v>
                </c:pt>
                <c:pt idx="6">
                  <c:v>101.70822254435032</c:v>
                </c:pt>
                <c:pt idx="7">
                  <c:v>105.97672911290456</c:v>
                </c:pt>
                <c:pt idx="8">
                  <c:v>115.57762615090543</c:v>
                </c:pt>
                <c:pt idx="9">
                  <c:v>115.03369740951192</c:v>
                </c:pt>
                <c:pt idx="10">
                  <c:v>103.30972024562001</c:v>
                </c:pt>
                <c:pt idx="11">
                  <c:v>99.489384916412305</c:v>
                </c:pt>
                <c:pt idx="12">
                  <c:v>106.72521966621652</c:v>
                </c:pt>
                <c:pt idx="13">
                  <c:v>101.53754533109236</c:v>
                </c:pt>
                <c:pt idx="14">
                  <c:v>106.92387791324138</c:v>
                </c:pt>
                <c:pt idx="15">
                  <c:v>108.12169158634275</c:v>
                </c:pt>
                <c:pt idx="16">
                  <c:v>117.51042041737577</c:v>
                </c:pt>
                <c:pt idx="17">
                  <c:v>106.57666335337181</c:v>
                </c:pt>
                <c:pt idx="18">
                  <c:v>106.05604580637838</c:v>
                </c:pt>
                <c:pt idx="19">
                  <c:v>100.18136022982324</c:v>
                </c:pt>
                <c:pt idx="20">
                  <c:v>115.24867703485819</c:v>
                </c:pt>
                <c:pt idx="21">
                  <c:v>120.58018971123259</c:v>
                </c:pt>
                <c:pt idx="22">
                  <c:v>129.4969257949717</c:v>
                </c:pt>
                <c:pt idx="23">
                  <c:v>123.29285590663189</c:v>
                </c:pt>
                <c:pt idx="24">
                  <c:v>121.02047252035295</c:v>
                </c:pt>
                <c:pt idx="25">
                  <c:v>119.97685605021476</c:v>
                </c:pt>
                <c:pt idx="26">
                  <c:v>127.16601694358759</c:v>
                </c:pt>
                <c:pt idx="27">
                  <c:v>126.03505368265452</c:v>
                </c:pt>
                <c:pt idx="28">
                  <c:v>131.08616971807865</c:v>
                </c:pt>
                <c:pt idx="29">
                  <c:v>118.29336358064538</c:v>
                </c:pt>
                <c:pt idx="30">
                  <c:v>116.79192507656153</c:v>
                </c:pt>
                <c:pt idx="31">
                  <c:v>112.56647191493509</c:v>
                </c:pt>
                <c:pt idx="32">
                  <c:v>109.88144061699765</c:v>
                </c:pt>
                <c:pt idx="33">
                  <c:v>113.22169714200572</c:v>
                </c:pt>
                <c:pt idx="34">
                  <c:v>119.91300922618497</c:v>
                </c:pt>
                <c:pt idx="35">
                  <c:v>120.71330794373941</c:v>
                </c:pt>
                <c:pt idx="36">
                  <c:v>113.2672406693176</c:v>
                </c:pt>
                <c:pt idx="37">
                  <c:v>120.21897383484989</c:v>
                </c:pt>
                <c:pt idx="38">
                  <c:v>122.92497917406527</c:v>
                </c:pt>
                <c:pt idx="39">
                  <c:v>121.701469792418</c:v>
                </c:pt>
                <c:pt idx="40">
                  <c:v>122.44926321243595</c:v>
                </c:pt>
                <c:pt idx="41">
                  <c:v>121.45745212966716</c:v>
                </c:pt>
                <c:pt idx="42">
                  <c:v>111.43592264244663</c:v>
                </c:pt>
                <c:pt idx="43">
                  <c:v>110.40151327698702</c:v>
                </c:pt>
                <c:pt idx="44">
                  <c:v>106.36431479512818</c:v>
                </c:pt>
                <c:pt idx="45">
                  <c:v>101.68850598449436</c:v>
                </c:pt>
                <c:pt idx="46">
                  <c:v>107.05970128869529</c:v>
                </c:pt>
                <c:pt idx="47">
                  <c:v>104.73887655794731</c:v>
                </c:pt>
                <c:pt idx="48">
                  <c:v>94.774880084177553</c:v>
                </c:pt>
                <c:pt idx="49">
                  <c:v>99.817990879775863</c:v>
                </c:pt>
                <c:pt idx="50">
                  <c:v>102.91264855737556</c:v>
                </c:pt>
                <c:pt idx="51">
                  <c:v>111.55716772188011</c:v>
                </c:pt>
                <c:pt idx="52">
                  <c:v>111.92100536669193</c:v>
                </c:pt>
                <c:pt idx="53">
                  <c:v>108.01404685195031</c:v>
                </c:pt>
                <c:pt idx="54">
                  <c:v>114.05573307577149</c:v>
                </c:pt>
                <c:pt idx="55">
                  <c:v>113.86630087696228</c:v>
                </c:pt>
                <c:pt idx="56">
                  <c:v>110.36758705057441</c:v>
                </c:pt>
                <c:pt idx="57">
                  <c:v>118.37688430761412</c:v>
                </c:pt>
                <c:pt idx="58">
                  <c:v>117.63838386425034</c:v>
                </c:pt>
                <c:pt idx="59">
                  <c:v>114.76195462241554</c:v>
                </c:pt>
                <c:pt idx="60">
                  <c:v>113.65017754285347</c:v>
                </c:pt>
                <c:pt idx="61">
                  <c:v>109.40008002393294</c:v>
                </c:pt>
                <c:pt idx="62">
                  <c:v>103.81997413439581</c:v>
                </c:pt>
                <c:pt idx="63">
                  <c:v>117.45153514002857</c:v>
                </c:pt>
                <c:pt idx="64">
                  <c:v>127.76082950099077</c:v>
                </c:pt>
                <c:pt idx="65">
                  <c:v>139.30743906581498</c:v>
                </c:pt>
                <c:pt idx="66">
                  <c:v>131.24767929894637</c:v>
                </c:pt>
                <c:pt idx="67">
                  <c:v>126.22438416955372</c:v>
                </c:pt>
                <c:pt idx="68">
                  <c:v>125.74136059771236</c:v>
                </c:pt>
                <c:pt idx="69">
                  <c:v>131.34575402010429</c:v>
                </c:pt>
                <c:pt idx="70">
                  <c:v>123.25482653641663</c:v>
                </c:pt>
                <c:pt idx="71">
                  <c:v>109.51273206201623</c:v>
                </c:pt>
                <c:pt idx="72">
                  <c:v>102.12556554420421</c:v>
                </c:pt>
                <c:pt idx="73">
                  <c:v>104.33919249402344</c:v>
                </c:pt>
                <c:pt idx="74">
                  <c:v>106.90256440980127</c:v>
                </c:pt>
                <c:pt idx="75">
                  <c:v>113.05843857287219</c:v>
                </c:pt>
                <c:pt idx="76">
                  <c:v>112.88724179300338</c:v>
                </c:pt>
                <c:pt idx="77">
                  <c:v>114.48848577093366</c:v>
                </c:pt>
                <c:pt idx="78">
                  <c:v>112.33522630638933</c:v>
                </c:pt>
                <c:pt idx="79">
                  <c:v>117.73867207868355</c:v>
                </c:pt>
                <c:pt idx="80">
                  <c:v>110.31116050021656</c:v>
                </c:pt>
                <c:pt idx="81">
                  <c:v>113.37245822438132</c:v>
                </c:pt>
                <c:pt idx="82">
                  <c:v>109.12830707944475</c:v>
                </c:pt>
                <c:pt idx="83">
                  <c:v>107.84666637923378</c:v>
                </c:pt>
                <c:pt idx="84">
                  <c:v>111.36669176563387</c:v>
                </c:pt>
                <c:pt idx="85">
                  <c:v>117.70952965073393</c:v>
                </c:pt>
                <c:pt idx="86">
                  <c:v>111.72024111265694</c:v>
                </c:pt>
                <c:pt idx="87">
                  <c:v>119.32089706540808</c:v>
                </c:pt>
                <c:pt idx="88">
                  <c:v>123.85594513980018</c:v>
                </c:pt>
                <c:pt idx="89">
                  <c:v>124.05494725167594</c:v>
                </c:pt>
                <c:pt idx="90">
                  <c:v>123.46431421754738</c:v>
                </c:pt>
                <c:pt idx="91">
                  <c:v>122.73830484914448</c:v>
                </c:pt>
                <c:pt idx="92">
                  <c:v>121.49185059181177</c:v>
                </c:pt>
                <c:pt idx="93">
                  <c:v>122.23930262274332</c:v>
                </c:pt>
                <c:pt idx="94">
                  <c:v>123.16398400236838</c:v>
                </c:pt>
                <c:pt idx="95">
                  <c:v>128.86686313630887</c:v>
                </c:pt>
                <c:pt idx="96">
                  <c:v>139.35003223707059</c:v>
                </c:pt>
                <c:pt idx="97">
                  <c:v>143.30000948148677</c:v>
                </c:pt>
                <c:pt idx="98">
                  <c:v>142.5139133599192</c:v>
                </c:pt>
                <c:pt idx="99">
                  <c:v>147.68139914589094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'Annualize volatility'!$O$8</c:f>
              <c:strCache>
                <c:ptCount val="1"/>
                <c:pt idx="0">
                  <c:v>Benchmark</c:v>
                </c:pt>
              </c:strCache>
            </c:strRef>
          </c:tx>
          <c:spPr>
            <a:ln>
              <a:solidFill>
                <a:srgbClr val="293C77"/>
              </a:solidFill>
            </a:ln>
          </c:spPr>
          <c:marker>
            <c:symbol val="none"/>
          </c:marker>
          <c:cat>
            <c:numRef>
              <c:f>'Annualize volatility'!$M$9:$M$108</c:f>
              <c:numCache>
                <c:formatCode>m/d/yyyy</c:formatCode>
                <c:ptCount val="100"/>
                <c:pt idx="0">
                  <c:v>36556</c:v>
                </c:pt>
                <c:pt idx="1">
                  <c:v>36585</c:v>
                </c:pt>
                <c:pt idx="2">
                  <c:v>36616</c:v>
                </c:pt>
                <c:pt idx="3">
                  <c:v>36646</c:v>
                </c:pt>
                <c:pt idx="4">
                  <c:v>36677</c:v>
                </c:pt>
                <c:pt idx="5">
                  <c:v>36707</c:v>
                </c:pt>
                <c:pt idx="6">
                  <c:v>36738</c:v>
                </c:pt>
                <c:pt idx="7">
                  <c:v>36769</c:v>
                </c:pt>
                <c:pt idx="8">
                  <c:v>36799</c:v>
                </c:pt>
                <c:pt idx="9">
                  <c:v>36830</c:v>
                </c:pt>
                <c:pt idx="10">
                  <c:v>36860</c:v>
                </c:pt>
                <c:pt idx="11">
                  <c:v>36891</c:v>
                </c:pt>
                <c:pt idx="12">
                  <c:v>36922</c:v>
                </c:pt>
                <c:pt idx="13">
                  <c:v>36950</c:v>
                </c:pt>
                <c:pt idx="14">
                  <c:v>36981</c:v>
                </c:pt>
                <c:pt idx="15">
                  <c:v>37011</c:v>
                </c:pt>
                <c:pt idx="16">
                  <c:v>37042</c:v>
                </c:pt>
                <c:pt idx="17">
                  <c:v>37072</c:v>
                </c:pt>
                <c:pt idx="18">
                  <c:v>37103</c:v>
                </c:pt>
                <c:pt idx="19">
                  <c:v>37134</c:v>
                </c:pt>
                <c:pt idx="20">
                  <c:v>37164</c:v>
                </c:pt>
                <c:pt idx="21">
                  <c:v>37195</c:v>
                </c:pt>
                <c:pt idx="22">
                  <c:v>37225</c:v>
                </c:pt>
                <c:pt idx="23">
                  <c:v>37256</c:v>
                </c:pt>
                <c:pt idx="24">
                  <c:v>37287</c:v>
                </c:pt>
                <c:pt idx="25">
                  <c:v>37315</c:v>
                </c:pt>
                <c:pt idx="26">
                  <c:v>37346</c:v>
                </c:pt>
                <c:pt idx="27">
                  <c:v>37376</c:v>
                </c:pt>
                <c:pt idx="28">
                  <c:v>37407</c:v>
                </c:pt>
                <c:pt idx="29">
                  <c:v>37437</c:v>
                </c:pt>
                <c:pt idx="30">
                  <c:v>37468</c:v>
                </c:pt>
                <c:pt idx="31">
                  <c:v>37499</c:v>
                </c:pt>
                <c:pt idx="32">
                  <c:v>37529</c:v>
                </c:pt>
                <c:pt idx="33">
                  <c:v>37560</c:v>
                </c:pt>
                <c:pt idx="34">
                  <c:v>37590</c:v>
                </c:pt>
                <c:pt idx="35">
                  <c:v>37621</c:v>
                </c:pt>
                <c:pt idx="36">
                  <c:v>37652</c:v>
                </c:pt>
                <c:pt idx="37">
                  <c:v>37680</c:v>
                </c:pt>
                <c:pt idx="38">
                  <c:v>37711</c:v>
                </c:pt>
                <c:pt idx="39">
                  <c:v>37741</c:v>
                </c:pt>
                <c:pt idx="40">
                  <c:v>37772</c:v>
                </c:pt>
                <c:pt idx="41">
                  <c:v>37802</c:v>
                </c:pt>
                <c:pt idx="42">
                  <c:v>37833</c:v>
                </c:pt>
                <c:pt idx="43">
                  <c:v>37864</c:v>
                </c:pt>
                <c:pt idx="44">
                  <c:v>37894</c:v>
                </c:pt>
                <c:pt idx="45">
                  <c:v>37925</c:v>
                </c:pt>
                <c:pt idx="46">
                  <c:v>37955</c:v>
                </c:pt>
                <c:pt idx="47">
                  <c:v>37986</c:v>
                </c:pt>
                <c:pt idx="48">
                  <c:v>38017</c:v>
                </c:pt>
                <c:pt idx="49">
                  <c:v>38046</c:v>
                </c:pt>
                <c:pt idx="50">
                  <c:v>38077</c:v>
                </c:pt>
                <c:pt idx="51">
                  <c:v>38107</c:v>
                </c:pt>
                <c:pt idx="52">
                  <c:v>38138</c:v>
                </c:pt>
                <c:pt idx="53">
                  <c:v>38168</c:v>
                </c:pt>
                <c:pt idx="54">
                  <c:v>38199</c:v>
                </c:pt>
                <c:pt idx="55">
                  <c:v>38230</c:v>
                </c:pt>
                <c:pt idx="56">
                  <c:v>38260</c:v>
                </c:pt>
                <c:pt idx="57">
                  <c:v>38291</c:v>
                </c:pt>
                <c:pt idx="58">
                  <c:v>38321</c:v>
                </c:pt>
                <c:pt idx="59">
                  <c:v>38352</c:v>
                </c:pt>
                <c:pt idx="60">
                  <c:v>38383</c:v>
                </c:pt>
                <c:pt idx="61">
                  <c:v>38411</c:v>
                </c:pt>
                <c:pt idx="62">
                  <c:v>38442</c:v>
                </c:pt>
                <c:pt idx="63">
                  <c:v>38472</c:v>
                </c:pt>
                <c:pt idx="64">
                  <c:v>38503</c:v>
                </c:pt>
                <c:pt idx="65">
                  <c:v>38533</c:v>
                </c:pt>
                <c:pt idx="66">
                  <c:v>38564</c:v>
                </c:pt>
                <c:pt idx="67">
                  <c:v>38595</c:v>
                </c:pt>
                <c:pt idx="68">
                  <c:v>38625</c:v>
                </c:pt>
                <c:pt idx="69">
                  <c:v>38656</c:v>
                </c:pt>
                <c:pt idx="70">
                  <c:v>38686</c:v>
                </c:pt>
                <c:pt idx="71">
                  <c:v>38717</c:v>
                </c:pt>
                <c:pt idx="72">
                  <c:v>38748</c:v>
                </c:pt>
                <c:pt idx="73">
                  <c:v>38776</c:v>
                </c:pt>
                <c:pt idx="74">
                  <c:v>38807</c:v>
                </c:pt>
                <c:pt idx="75">
                  <c:v>38837</c:v>
                </c:pt>
                <c:pt idx="76">
                  <c:v>38868</c:v>
                </c:pt>
                <c:pt idx="77">
                  <c:v>38898</c:v>
                </c:pt>
                <c:pt idx="78">
                  <c:v>38929</c:v>
                </c:pt>
                <c:pt idx="79">
                  <c:v>38960</c:v>
                </c:pt>
                <c:pt idx="80">
                  <c:v>38990</c:v>
                </c:pt>
                <c:pt idx="81">
                  <c:v>39021</c:v>
                </c:pt>
                <c:pt idx="82">
                  <c:v>39051</c:v>
                </c:pt>
                <c:pt idx="83">
                  <c:v>39082</c:v>
                </c:pt>
                <c:pt idx="84">
                  <c:v>39113</c:v>
                </c:pt>
                <c:pt idx="85">
                  <c:v>39141</c:v>
                </c:pt>
                <c:pt idx="86">
                  <c:v>39172</c:v>
                </c:pt>
                <c:pt idx="87">
                  <c:v>39202</c:v>
                </c:pt>
                <c:pt idx="88">
                  <c:v>39233</c:v>
                </c:pt>
                <c:pt idx="89">
                  <c:v>39263</c:v>
                </c:pt>
                <c:pt idx="90">
                  <c:v>39294</c:v>
                </c:pt>
                <c:pt idx="91">
                  <c:v>39325</c:v>
                </c:pt>
                <c:pt idx="92">
                  <c:v>39355</c:v>
                </c:pt>
                <c:pt idx="93">
                  <c:v>39386</c:v>
                </c:pt>
                <c:pt idx="94">
                  <c:v>39416</c:v>
                </c:pt>
                <c:pt idx="95">
                  <c:v>39447</c:v>
                </c:pt>
                <c:pt idx="96">
                  <c:v>39478</c:v>
                </c:pt>
                <c:pt idx="97">
                  <c:v>39507</c:v>
                </c:pt>
                <c:pt idx="98">
                  <c:v>39538</c:v>
                </c:pt>
                <c:pt idx="99">
                  <c:v>39568</c:v>
                </c:pt>
              </c:numCache>
            </c:numRef>
          </c:cat>
          <c:val>
            <c:numRef>
              <c:f>'Annualize volatility'!$O$9:$O$108</c:f>
              <c:numCache>
                <c:formatCode>General</c:formatCode>
                <c:ptCount val="100"/>
                <c:pt idx="0">
                  <c:v>104.88366683379948</c:v>
                </c:pt>
                <c:pt idx="1">
                  <c:v>101.08311468131923</c:v>
                </c:pt>
                <c:pt idx="2">
                  <c:v>101.21512068978059</c:v>
                </c:pt>
                <c:pt idx="3">
                  <c:v>98.366114151369615</c:v>
                </c:pt>
                <c:pt idx="4">
                  <c:v>100.10661102813445</c:v>
                </c:pt>
                <c:pt idx="5">
                  <c:v>97.688197822899355</c:v>
                </c:pt>
                <c:pt idx="6">
                  <c:v>101.25095329153243</c:v>
                </c:pt>
                <c:pt idx="7">
                  <c:v>105.34436509752442</c:v>
                </c:pt>
                <c:pt idx="8">
                  <c:v>115.706425933497</c:v>
                </c:pt>
                <c:pt idx="9">
                  <c:v>115.5150905573196</c:v>
                </c:pt>
                <c:pt idx="10">
                  <c:v>104.57892311580582</c:v>
                </c:pt>
                <c:pt idx="11">
                  <c:v>100.81222508918971</c:v>
                </c:pt>
                <c:pt idx="12">
                  <c:v>107.76714162299301</c:v>
                </c:pt>
                <c:pt idx="13">
                  <c:v>101.59249835789323</c:v>
                </c:pt>
                <c:pt idx="14">
                  <c:v>107.09684366440199</c:v>
                </c:pt>
                <c:pt idx="15">
                  <c:v>108.84399996100863</c:v>
                </c:pt>
                <c:pt idx="16">
                  <c:v>117.03770034315917</c:v>
                </c:pt>
                <c:pt idx="17">
                  <c:v>105.79158066713852</c:v>
                </c:pt>
                <c:pt idx="18">
                  <c:v>105.10004626257216</c:v>
                </c:pt>
                <c:pt idx="19">
                  <c:v>98.607823643866027</c:v>
                </c:pt>
                <c:pt idx="20">
                  <c:v>113.16651372972895</c:v>
                </c:pt>
                <c:pt idx="21">
                  <c:v>118.30161501015507</c:v>
                </c:pt>
                <c:pt idx="22">
                  <c:v>127.10605247131073</c:v>
                </c:pt>
                <c:pt idx="23">
                  <c:v>120.99330485076716</c:v>
                </c:pt>
                <c:pt idx="24">
                  <c:v>119.23130743590401</c:v>
                </c:pt>
                <c:pt idx="25">
                  <c:v>118.30517058883923</c:v>
                </c:pt>
                <c:pt idx="26">
                  <c:v>126.70546750959316</c:v>
                </c:pt>
                <c:pt idx="27">
                  <c:v>125.84115203331601</c:v>
                </c:pt>
                <c:pt idx="28">
                  <c:v>132.27214273903354</c:v>
                </c:pt>
                <c:pt idx="29">
                  <c:v>118.81615799108997</c:v>
                </c:pt>
                <c:pt idx="30">
                  <c:v>117.70722092676988</c:v>
                </c:pt>
                <c:pt idx="31">
                  <c:v>113.28839398809032</c:v>
                </c:pt>
                <c:pt idx="32">
                  <c:v>105.35231585572183</c:v>
                </c:pt>
                <c:pt idx="33">
                  <c:v>108.95139510029651</c:v>
                </c:pt>
                <c:pt idx="34">
                  <c:v>109.62504958489603</c:v>
                </c:pt>
                <c:pt idx="35">
                  <c:v>109.50574850388996</c:v>
                </c:pt>
                <c:pt idx="36">
                  <c:v>101.82611268751663</c:v>
                </c:pt>
                <c:pt idx="37">
                  <c:v>108.3415258411581</c:v>
                </c:pt>
                <c:pt idx="38">
                  <c:v>111.75755345904267</c:v>
                </c:pt>
                <c:pt idx="39">
                  <c:v>110.44840459152529</c:v>
                </c:pt>
                <c:pt idx="40">
                  <c:v>111.68746202919706</c:v>
                </c:pt>
                <c:pt idx="41">
                  <c:v>111.17073650960683</c:v>
                </c:pt>
                <c:pt idx="42">
                  <c:v>101.31874000671374</c:v>
                </c:pt>
                <c:pt idx="43">
                  <c:v>100.64013275981144</c:v>
                </c:pt>
                <c:pt idx="44">
                  <c:v>96.525994927417017</c:v>
                </c:pt>
                <c:pt idx="45">
                  <c:v>93.180141983411445</c:v>
                </c:pt>
                <c:pt idx="46">
                  <c:v>88.258787886790117</c:v>
                </c:pt>
                <c:pt idx="47">
                  <c:v>87.229526477378514</c:v>
                </c:pt>
                <c:pt idx="48">
                  <c:v>78.726205762506481</c:v>
                </c:pt>
                <c:pt idx="49">
                  <c:v>83.209511343958795</c:v>
                </c:pt>
                <c:pt idx="50">
                  <c:v>85.774549185275049</c:v>
                </c:pt>
                <c:pt idx="51">
                  <c:v>85.094087149571067</c:v>
                </c:pt>
                <c:pt idx="52">
                  <c:v>84.887194197627295</c:v>
                </c:pt>
                <c:pt idx="53">
                  <c:v>82.252880440330856</c:v>
                </c:pt>
                <c:pt idx="54">
                  <c:v>86.842998100756162</c:v>
                </c:pt>
                <c:pt idx="55">
                  <c:v>86.133207177900672</c:v>
                </c:pt>
                <c:pt idx="56">
                  <c:v>83.180149168848629</c:v>
                </c:pt>
                <c:pt idx="57">
                  <c:v>89.357638971927798</c:v>
                </c:pt>
                <c:pt idx="58">
                  <c:v>88.285645147400402</c:v>
                </c:pt>
                <c:pt idx="59">
                  <c:v>86.661034760284608</c:v>
                </c:pt>
                <c:pt idx="60">
                  <c:v>85.505675310820919</c:v>
                </c:pt>
                <c:pt idx="61">
                  <c:v>83.253187638107732</c:v>
                </c:pt>
                <c:pt idx="62">
                  <c:v>78.483977786135029</c:v>
                </c:pt>
                <c:pt idx="63">
                  <c:v>88.898418736247052</c:v>
                </c:pt>
                <c:pt idx="64">
                  <c:v>95.907945287960402</c:v>
                </c:pt>
                <c:pt idx="65">
                  <c:v>97.465008018537773</c:v>
                </c:pt>
                <c:pt idx="66">
                  <c:v>91.498646631252043</c:v>
                </c:pt>
                <c:pt idx="67">
                  <c:v>88.235312310439738</c:v>
                </c:pt>
                <c:pt idx="68">
                  <c:v>88.414085365286724</c:v>
                </c:pt>
                <c:pt idx="69">
                  <c:v>92.531858122741355</c:v>
                </c:pt>
                <c:pt idx="70">
                  <c:v>86.643256050854063</c:v>
                </c:pt>
                <c:pt idx="71">
                  <c:v>77.424376632752896</c:v>
                </c:pt>
                <c:pt idx="72">
                  <c:v>72.588330626537243</c:v>
                </c:pt>
                <c:pt idx="73">
                  <c:v>74.228592681199103</c:v>
                </c:pt>
                <c:pt idx="74">
                  <c:v>76.321480173786853</c:v>
                </c:pt>
                <c:pt idx="75">
                  <c:v>78.631025176623297</c:v>
                </c:pt>
                <c:pt idx="76">
                  <c:v>78.062050767271202</c:v>
                </c:pt>
                <c:pt idx="77">
                  <c:v>79.540691574902084</c:v>
                </c:pt>
                <c:pt idx="78">
                  <c:v>77.746980684218485</c:v>
                </c:pt>
                <c:pt idx="79">
                  <c:v>81.220526831892798</c:v>
                </c:pt>
                <c:pt idx="80">
                  <c:v>76.199226740793677</c:v>
                </c:pt>
                <c:pt idx="81">
                  <c:v>78.18851857736712</c:v>
                </c:pt>
                <c:pt idx="82">
                  <c:v>75.21529138930596</c:v>
                </c:pt>
                <c:pt idx="83">
                  <c:v>74.615659975229988</c:v>
                </c:pt>
                <c:pt idx="84">
                  <c:v>77.534636830657462</c:v>
                </c:pt>
                <c:pt idx="85">
                  <c:v>81.87400086073643</c:v>
                </c:pt>
                <c:pt idx="86">
                  <c:v>77.885438073072564</c:v>
                </c:pt>
                <c:pt idx="87">
                  <c:v>83.088428839607644</c:v>
                </c:pt>
                <c:pt idx="88">
                  <c:v>86.377462560260227</c:v>
                </c:pt>
                <c:pt idx="89">
                  <c:v>86.761558065362806</c:v>
                </c:pt>
                <c:pt idx="90">
                  <c:v>86.044711907801371</c:v>
                </c:pt>
                <c:pt idx="91">
                  <c:v>85.697840137261863</c:v>
                </c:pt>
                <c:pt idx="92">
                  <c:v>85.153764357334168</c:v>
                </c:pt>
                <c:pt idx="93">
                  <c:v>85.741847232749137</c:v>
                </c:pt>
                <c:pt idx="94">
                  <c:v>87.297510109142891</c:v>
                </c:pt>
                <c:pt idx="95">
                  <c:v>91.038365102570381</c:v>
                </c:pt>
                <c:pt idx="96">
                  <c:v>98.059833357011598</c:v>
                </c:pt>
                <c:pt idx="97">
                  <c:v>99.829464839153758</c:v>
                </c:pt>
                <c:pt idx="98">
                  <c:v>99.847157471297621</c:v>
                </c:pt>
                <c:pt idx="99">
                  <c:v>104.00699106106011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3854336"/>
        <c:axId val="250360576"/>
      </c:lineChart>
      <c:dateAx>
        <c:axId val="24385433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250360576"/>
        <c:crosses val="autoZero"/>
        <c:auto val="1"/>
        <c:lblOffset val="100"/>
        <c:baseTimeUnit val="months"/>
        <c:majorUnit val="2"/>
        <c:majorTimeUnit val="years"/>
      </c:dateAx>
      <c:valAx>
        <c:axId val="250360576"/>
        <c:scaling>
          <c:orientation val="minMax"/>
          <c:min val="60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 b="1"/>
            </a:pPr>
            <a:endParaRPr lang="en-US"/>
          </a:p>
        </c:txPr>
        <c:crossAx val="2438543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36028494144653939"/>
          <c:y val="0.89225710422560811"/>
          <c:w val="0.30740109321197234"/>
          <c:h val="0.10437468043767256"/>
        </c:manualLayout>
      </c:layout>
      <c:overlay val="0"/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2</xdr:col>
      <xdr:colOff>142875</xdr:colOff>
      <xdr:row>2</xdr:row>
      <xdr:rowOff>130193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0"/>
          <a:ext cx="2466975" cy="511193"/>
        </a:xfrm>
        <a:prstGeom prst="rect">
          <a:avLst/>
        </a:prstGeom>
      </xdr:spPr>
    </xdr:pic>
    <xdr:clientData/>
  </xdr:twoCellAnchor>
  <xdr:twoCellAnchor editAs="oneCell">
    <xdr:from>
      <xdr:col>5</xdr:col>
      <xdr:colOff>95250</xdr:colOff>
      <xdr:row>4</xdr:row>
      <xdr:rowOff>47625</xdr:rowOff>
    </xdr:from>
    <xdr:to>
      <xdr:col>7</xdr:col>
      <xdr:colOff>133081</xdr:colOff>
      <xdr:row>7</xdr:row>
      <xdr:rowOff>38020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10275" y="809625"/>
          <a:ext cx="2152381" cy="638095"/>
        </a:xfrm>
        <a:prstGeom prst="rect">
          <a:avLst/>
        </a:prstGeom>
      </xdr:spPr>
    </xdr:pic>
    <xdr:clientData/>
  </xdr:twoCellAnchor>
  <xdr:twoCellAnchor editAs="oneCell">
    <xdr:from>
      <xdr:col>7</xdr:col>
      <xdr:colOff>1000125</xdr:colOff>
      <xdr:row>3</xdr:row>
      <xdr:rowOff>171450</xdr:rowOff>
    </xdr:from>
    <xdr:to>
      <xdr:col>10</xdr:col>
      <xdr:colOff>142586</xdr:colOff>
      <xdr:row>7</xdr:row>
      <xdr:rowOff>28488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029700" y="742950"/>
          <a:ext cx="2314286" cy="695238"/>
        </a:xfrm>
        <a:prstGeom prst="rect">
          <a:avLst/>
        </a:prstGeom>
      </xdr:spPr>
    </xdr:pic>
    <xdr:clientData/>
  </xdr:twoCellAnchor>
  <xdr:twoCellAnchor>
    <xdr:from>
      <xdr:col>15</xdr:col>
      <xdr:colOff>257175</xdr:colOff>
      <xdr:row>7</xdr:row>
      <xdr:rowOff>38100</xdr:rowOff>
    </xdr:from>
    <xdr:to>
      <xdr:col>25</xdr:col>
      <xdr:colOff>390525</xdr:colOff>
      <xdr:row>30</xdr:row>
      <xdr:rowOff>57150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://breakingdownfinanc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08"/>
  <sheetViews>
    <sheetView tabSelected="1" topLeftCell="F7" workbookViewId="0">
      <selection activeCell="R35" sqref="R35"/>
    </sheetView>
  </sheetViews>
  <sheetFormatPr defaultRowHeight="15" x14ac:dyDescent="0.25"/>
  <cols>
    <col min="1" max="1" width="9.140625" style="1"/>
    <col min="2" max="2" width="34.85546875" style="1" customWidth="1"/>
    <col min="3" max="3" width="17.5703125" style="1" customWidth="1"/>
    <col min="4" max="4" width="18" style="1" bestFit="1" customWidth="1"/>
    <col min="5" max="5" width="9.140625" style="1"/>
    <col min="6" max="10" width="15.85546875" style="1" customWidth="1"/>
    <col min="11" max="12" width="9.140625" style="1"/>
    <col min="13" max="13" width="10.7109375" style="1" bestFit="1" customWidth="1"/>
    <col min="14" max="16384" width="9.140625" style="1"/>
  </cols>
  <sheetData>
    <row r="2" spans="2:15" x14ac:dyDescent="0.25">
      <c r="D2" s="9" t="s">
        <v>6</v>
      </c>
      <c r="E2" s="9"/>
      <c r="F2" s="11">
        <f>((PRODUCT(F9:F108)^(1/H3))-1)/((PRODUCT(G9:G108)^(1/H3))-1)</f>
        <v>1.046754077220345</v>
      </c>
      <c r="H2" s="3" t="s">
        <v>12</v>
      </c>
      <c r="I2" s="3" t="s">
        <v>13</v>
      </c>
    </row>
    <row r="3" spans="2:15" x14ac:dyDescent="0.25">
      <c r="D3" s="9" t="s">
        <v>7</v>
      </c>
      <c r="E3" s="9"/>
      <c r="F3" s="11">
        <f>((PRODUCT(I9:I108)^(1/I3))-1)/((PRODUCT(J9:J108)^(1/I3))-1)</f>
        <v>0.87040498804870381</v>
      </c>
      <c r="H3" s="13">
        <f>COUNTIF(G9:G108,"&gt;100%")</f>
        <v>47</v>
      </c>
      <c r="I3" s="13">
        <f>COUNTIF(J9:J108,"&lt;100%")</f>
        <v>53</v>
      </c>
    </row>
    <row r="4" spans="2:15" x14ac:dyDescent="0.25">
      <c r="B4" s="2" t="s">
        <v>0</v>
      </c>
      <c r="D4" s="9" t="s">
        <v>8</v>
      </c>
      <c r="E4" s="9"/>
      <c r="F4" s="11">
        <f>F2/F3</f>
        <v>1.2026057887914741</v>
      </c>
    </row>
    <row r="5" spans="2:15" ht="21" customHeight="1" x14ac:dyDescent="0.25">
      <c r="B5" s="2"/>
    </row>
    <row r="6" spans="2:15" x14ac:dyDescent="0.25">
      <c r="B6" s="2"/>
    </row>
    <row r="7" spans="2:15" x14ac:dyDescent="0.25">
      <c r="B7" s="2"/>
    </row>
    <row r="8" spans="2:15" x14ac:dyDescent="0.25">
      <c r="B8" s="4"/>
      <c r="C8" s="8" t="s">
        <v>1</v>
      </c>
      <c r="D8" s="8" t="s">
        <v>2</v>
      </c>
      <c r="F8" s="12" t="s">
        <v>9</v>
      </c>
      <c r="G8" s="12" t="s">
        <v>10</v>
      </c>
      <c r="I8" s="12" t="s">
        <v>5</v>
      </c>
      <c r="J8" s="12" t="s">
        <v>11</v>
      </c>
      <c r="N8" s="1" t="s">
        <v>3</v>
      </c>
      <c r="O8" s="1" t="s">
        <v>4</v>
      </c>
    </row>
    <row r="9" spans="2:15" x14ac:dyDescent="0.25">
      <c r="B9" s="4">
        <v>36556</v>
      </c>
      <c r="C9" s="6">
        <v>4.7018776487695299E-2</v>
      </c>
      <c r="D9" s="7">
        <v>4.8836668337994889E-2</v>
      </c>
      <c r="F9" s="10">
        <f>IF(D9&gt;=0,C9+1,1)</f>
        <v>1.0470187764876953</v>
      </c>
      <c r="G9" s="10">
        <f>IF(D9&gt;=0,D9+1,1)</f>
        <v>1.0488366683379948</v>
      </c>
      <c r="I9" s="10">
        <f>IF(D9&lt;0,C9+1,1)</f>
        <v>1</v>
      </c>
      <c r="J9" s="10">
        <f>IF(D9&lt;0,D9+1,1)</f>
        <v>1</v>
      </c>
      <c r="M9" s="5">
        <f>B9</f>
        <v>36556</v>
      </c>
      <c r="N9" s="1">
        <f>100*(1+C9)</f>
        <v>104.70187764876952</v>
      </c>
      <c r="O9" s="1">
        <f>100*(1+D9)</f>
        <v>104.88366683379948</v>
      </c>
    </row>
    <row r="10" spans="2:15" x14ac:dyDescent="0.25">
      <c r="B10" s="4">
        <v>36585</v>
      </c>
      <c r="C10" s="6">
        <v>-3.9401604116450502E-2</v>
      </c>
      <c r="D10" s="7">
        <v>-3.6235881784174043E-2</v>
      </c>
      <c r="F10" s="10">
        <f>IF(D10&gt;=0,C10+1,1)</f>
        <v>1</v>
      </c>
      <c r="G10" s="10">
        <f t="shared" ref="G10:G73" si="0">IF(D10&gt;=0,D10+1,1)</f>
        <v>1</v>
      </c>
      <c r="I10" s="10">
        <f>IF(D10&lt;0,C10+1,1)</f>
        <v>0.96059839588354945</v>
      </c>
      <c r="J10" s="10">
        <f>IF(D10&lt;0,D10+1,1)</f>
        <v>0.96376411821582597</v>
      </c>
      <c r="M10" s="5">
        <f>B10</f>
        <v>36585</v>
      </c>
      <c r="N10" s="1">
        <f>N9*(1+C10)</f>
        <v>100.57645571540367</v>
      </c>
      <c r="O10" s="1">
        <f>O9*(1+D10)</f>
        <v>101.08311468131923</v>
      </c>
    </row>
    <row r="11" spans="2:15" x14ac:dyDescent="0.25">
      <c r="B11" s="4">
        <v>36616</v>
      </c>
      <c r="C11" s="6">
        <v>1.0004641656966099E-2</v>
      </c>
      <c r="D11" s="7">
        <v>1.3059155218707093E-3</v>
      </c>
      <c r="F11" s="10">
        <f t="shared" ref="F10:F73" si="1">IF(D11&gt;=0,C11+1,1)</f>
        <v>1.0100046416569661</v>
      </c>
      <c r="G11" s="10">
        <f t="shared" si="0"/>
        <v>1.0013059155218706</v>
      </c>
      <c r="I11" s="10">
        <f t="shared" ref="I10:I73" si="2">IF(D11&lt;0,C11+1,1)</f>
        <v>1</v>
      </c>
      <c r="J11" s="10">
        <f t="shared" ref="J10:J73" si="3">IF(D11&lt;0,D11+1,1)</f>
        <v>1</v>
      </c>
      <c r="M11" s="5">
        <f t="shared" ref="M11:M74" si="4">B11</f>
        <v>36616</v>
      </c>
      <c r="N11" s="1">
        <f t="shared" ref="N11:N74" si="5">N10*(1+C11)</f>
        <v>101.582687113964</v>
      </c>
      <c r="O11" s="1">
        <f t="shared" ref="O11:O74" si="6">O10*(1+D11)</f>
        <v>101.21512068978059</v>
      </c>
    </row>
    <row r="12" spans="2:15" x14ac:dyDescent="0.25">
      <c r="B12" s="4">
        <v>36646</v>
      </c>
      <c r="C12" s="6">
        <v>-2.2226446499527399E-2</v>
      </c>
      <c r="D12" s="7">
        <v>-2.8148032813625188E-2</v>
      </c>
      <c r="F12" s="10">
        <f t="shared" si="1"/>
        <v>1</v>
      </c>
      <c r="G12" s="10">
        <f t="shared" si="0"/>
        <v>1</v>
      </c>
      <c r="I12" s="10">
        <f t="shared" si="2"/>
        <v>0.97777355350047257</v>
      </c>
      <c r="J12" s="10">
        <f t="shared" si="3"/>
        <v>0.97185196718637479</v>
      </c>
      <c r="M12" s="5">
        <f t="shared" si="4"/>
        <v>36646</v>
      </c>
      <c r="N12" s="1">
        <f t="shared" si="5"/>
        <v>99.324864953547248</v>
      </c>
      <c r="O12" s="1">
        <f t="shared" si="6"/>
        <v>98.366114151369615</v>
      </c>
    </row>
    <row r="13" spans="2:15" x14ac:dyDescent="0.25">
      <c r="B13" s="4">
        <v>36677</v>
      </c>
      <c r="C13" s="6">
        <v>2.0176039732467701E-2</v>
      </c>
      <c r="D13" s="7">
        <v>1.769406966800053E-2</v>
      </c>
      <c r="F13" s="10">
        <f t="shared" si="1"/>
        <v>1.0201760397324677</v>
      </c>
      <c r="G13" s="10">
        <f t="shared" si="0"/>
        <v>1.0176940696680006</v>
      </c>
      <c r="I13" s="10">
        <f t="shared" si="2"/>
        <v>1</v>
      </c>
      <c r="J13" s="10">
        <f t="shared" si="3"/>
        <v>1</v>
      </c>
      <c r="M13" s="5">
        <f t="shared" si="4"/>
        <v>36677</v>
      </c>
      <c r="N13" s="1">
        <f t="shared" si="5"/>
        <v>101.32884737527201</v>
      </c>
      <c r="O13" s="1">
        <f t="shared" si="6"/>
        <v>100.10661102813445</v>
      </c>
    </row>
    <row r="14" spans="2:15" x14ac:dyDescent="0.25">
      <c r="B14" s="4">
        <v>36707</v>
      </c>
      <c r="C14" s="6">
        <v>-2.5016328106686699E-2</v>
      </c>
      <c r="D14" s="7">
        <v>-2.4158376558721082E-2</v>
      </c>
      <c r="F14" s="10">
        <f t="shared" si="1"/>
        <v>1</v>
      </c>
      <c r="G14" s="10">
        <f t="shared" si="0"/>
        <v>1</v>
      </c>
      <c r="I14" s="10">
        <f t="shared" si="2"/>
        <v>0.97498367189331325</v>
      </c>
      <c r="J14" s="10">
        <f t="shared" si="3"/>
        <v>0.97584162344127889</v>
      </c>
      <c r="M14" s="5">
        <f t="shared" si="4"/>
        <v>36707</v>
      </c>
      <c r="N14" s="1">
        <f t="shared" si="5"/>
        <v>98.793971682659816</v>
      </c>
      <c r="O14" s="1">
        <f t="shared" si="6"/>
        <v>97.688197822899355</v>
      </c>
    </row>
    <row r="15" spans="2:15" x14ac:dyDescent="0.25">
      <c r="B15" s="4">
        <v>36738</v>
      </c>
      <c r="C15" s="6">
        <v>2.94982660586974E-2</v>
      </c>
      <c r="D15" s="7">
        <v>3.6470684770867103E-2</v>
      </c>
      <c r="F15" s="10">
        <f t="shared" si="1"/>
        <v>1.0294982660586973</v>
      </c>
      <c r="G15" s="10">
        <f t="shared" si="0"/>
        <v>1.0364706847708671</v>
      </c>
      <c r="I15" s="10">
        <f t="shared" si="2"/>
        <v>1</v>
      </c>
      <c r="J15" s="10">
        <f t="shared" si="3"/>
        <v>1</v>
      </c>
      <c r="M15" s="5">
        <f t="shared" si="4"/>
        <v>36738</v>
      </c>
      <c r="N15" s="1">
        <f t="shared" si="5"/>
        <v>101.70822254435032</v>
      </c>
      <c r="O15" s="1">
        <f t="shared" si="6"/>
        <v>101.25095329153243</v>
      </c>
    </row>
    <row r="16" spans="2:15" x14ac:dyDescent="0.25">
      <c r="B16" s="4">
        <v>36769</v>
      </c>
      <c r="C16" s="6">
        <v>4.1968156180223697E-2</v>
      </c>
      <c r="D16" s="7">
        <v>4.0428377935423525E-2</v>
      </c>
      <c r="F16" s="10">
        <f t="shared" si="1"/>
        <v>1.0419681561802236</v>
      </c>
      <c r="G16" s="10">
        <f t="shared" si="0"/>
        <v>1.0404283779354235</v>
      </c>
      <c r="I16" s="10">
        <f t="shared" si="2"/>
        <v>1</v>
      </c>
      <c r="J16" s="10">
        <f t="shared" si="3"/>
        <v>1</v>
      </c>
      <c r="M16" s="5">
        <f t="shared" si="4"/>
        <v>36769</v>
      </c>
      <c r="N16" s="1">
        <f t="shared" si="5"/>
        <v>105.97672911290456</v>
      </c>
      <c r="O16" s="1">
        <f t="shared" si="6"/>
        <v>105.34436509752442</v>
      </c>
    </row>
    <row r="17" spans="2:15" x14ac:dyDescent="0.25">
      <c r="B17" s="4">
        <v>36799</v>
      </c>
      <c r="C17" s="6">
        <v>9.0594389149077803E-2</v>
      </c>
      <c r="D17" s="7">
        <v>9.83636934579247E-2</v>
      </c>
      <c r="F17" s="10">
        <f t="shared" si="1"/>
        <v>1.0905943891490777</v>
      </c>
      <c r="G17" s="10">
        <f t="shared" si="0"/>
        <v>1.0983636934579246</v>
      </c>
      <c r="I17" s="10">
        <f t="shared" si="2"/>
        <v>1</v>
      </c>
      <c r="J17" s="10">
        <f t="shared" si="3"/>
        <v>1</v>
      </c>
      <c r="M17" s="5">
        <f t="shared" si="4"/>
        <v>36799</v>
      </c>
      <c r="N17" s="1">
        <f t="shared" si="5"/>
        <v>115.57762615090543</v>
      </c>
      <c r="O17" s="1">
        <f t="shared" si="6"/>
        <v>115.706425933497</v>
      </c>
    </row>
    <row r="18" spans="2:15" x14ac:dyDescent="0.25">
      <c r="B18" s="4">
        <v>36830</v>
      </c>
      <c r="C18" s="6">
        <v>-4.7061767879132696E-3</v>
      </c>
      <c r="D18" s="7">
        <v>-1.6536279176696395E-3</v>
      </c>
      <c r="F18" s="10">
        <f t="shared" si="1"/>
        <v>1</v>
      </c>
      <c r="G18" s="10">
        <f t="shared" si="0"/>
        <v>1</v>
      </c>
      <c r="I18" s="10">
        <f t="shared" si="2"/>
        <v>0.9952938232120867</v>
      </c>
      <c r="J18" s="10">
        <f t="shared" si="3"/>
        <v>0.99834637208233035</v>
      </c>
      <c r="M18" s="5">
        <f t="shared" si="4"/>
        <v>36830</v>
      </c>
      <c r="N18" s="1">
        <f t="shared" si="5"/>
        <v>115.03369740951192</v>
      </c>
      <c r="O18" s="1">
        <f t="shared" si="6"/>
        <v>115.5150905573196</v>
      </c>
    </row>
    <row r="19" spans="2:15" x14ac:dyDescent="0.25">
      <c r="B19" s="4">
        <v>36860</v>
      </c>
      <c r="C19" s="6">
        <v>-0.10191776347199701</v>
      </c>
      <c r="D19" s="7">
        <v>-9.467306296303471E-2</v>
      </c>
      <c r="F19" s="10">
        <f t="shared" si="1"/>
        <v>1</v>
      </c>
      <c r="G19" s="10">
        <f t="shared" si="0"/>
        <v>1</v>
      </c>
      <c r="I19" s="10">
        <f t="shared" si="2"/>
        <v>0.89808223652800301</v>
      </c>
      <c r="J19" s="10">
        <f t="shared" si="3"/>
        <v>0.90532693703696532</v>
      </c>
      <c r="M19" s="5">
        <f t="shared" si="4"/>
        <v>36860</v>
      </c>
      <c r="N19" s="1">
        <f t="shared" si="5"/>
        <v>103.30972024562001</v>
      </c>
      <c r="O19" s="1">
        <f t="shared" si="6"/>
        <v>104.57892311580582</v>
      </c>
    </row>
    <row r="20" spans="2:15" x14ac:dyDescent="0.25">
      <c r="B20" s="4">
        <v>36891</v>
      </c>
      <c r="C20" s="6">
        <v>-3.6979437366830702E-2</v>
      </c>
      <c r="D20" s="7">
        <v>-3.6017754958568828E-2</v>
      </c>
      <c r="F20" s="10">
        <f t="shared" si="1"/>
        <v>1</v>
      </c>
      <c r="G20" s="10">
        <f t="shared" si="0"/>
        <v>1</v>
      </c>
      <c r="I20" s="10">
        <f t="shared" si="2"/>
        <v>0.96302056263316926</v>
      </c>
      <c r="J20" s="10">
        <f t="shared" si="3"/>
        <v>0.96398224504143115</v>
      </c>
      <c r="M20" s="5">
        <f t="shared" si="4"/>
        <v>36891</v>
      </c>
      <c r="N20" s="1">
        <f t="shared" si="5"/>
        <v>99.489384916412305</v>
      </c>
      <c r="O20" s="1">
        <f t="shared" si="6"/>
        <v>100.81222508918971</v>
      </c>
    </row>
    <row r="21" spans="2:15" x14ac:dyDescent="0.25">
      <c r="B21" s="4">
        <v>36922</v>
      </c>
      <c r="C21" s="6">
        <v>7.2729716400232194E-2</v>
      </c>
      <c r="D21" s="7">
        <v>6.8988820826543701E-2</v>
      </c>
      <c r="F21" s="10">
        <f t="shared" si="1"/>
        <v>1.0727297164002323</v>
      </c>
      <c r="G21" s="10">
        <f t="shared" si="0"/>
        <v>1.0689888208265437</v>
      </c>
      <c r="I21" s="10">
        <f t="shared" si="2"/>
        <v>1</v>
      </c>
      <c r="J21" s="10">
        <f t="shared" si="3"/>
        <v>1</v>
      </c>
      <c r="M21" s="5">
        <f t="shared" si="4"/>
        <v>36922</v>
      </c>
      <c r="N21" s="1">
        <f t="shared" si="5"/>
        <v>106.72521966621652</v>
      </c>
      <c r="O21" s="1">
        <f t="shared" si="6"/>
        <v>107.76714162299301</v>
      </c>
    </row>
    <row r="22" spans="2:15" x14ac:dyDescent="0.25">
      <c r="B22" s="4">
        <v>36950</v>
      </c>
      <c r="C22" s="6">
        <v>-4.86077644192126E-2</v>
      </c>
      <c r="D22" s="7">
        <v>-5.7296158848685282E-2</v>
      </c>
      <c r="F22" s="10">
        <f t="shared" si="1"/>
        <v>1</v>
      </c>
      <c r="G22" s="10">
        <f t="shared" si="0"/>
        <v>1</v>
      </c>
      <c r="I22" s="10">
        <f t="shared" si="2"/>
        <v>0.95139223558078745</v>
      </c>
      <c r="J22" s="10">
        <f t="shared" si="3"/>
        <v>0.94270384115131467</v>
      </c>
      <c r="M22" s="5">
        <f t="shared" si="4"/>
        <v>36950</v>
      </c>
      <c r="N22" s="1">
        <f t="shared" si="5"/>
        <v>101.53754533109236</v>
      </c>
      <c r="O22" s="1">
        <f t="shared" si="6"/>
        <v>101.59249835789323</v>
      </c>
    </row>
    <row r="23" spans="2:15" x14ac:dyDescent="0.25">
      <c r="B23" s="4">
        <v>36981</v>
      </c>
      <c r="C23" s="6">
        <v>5.30476934870283E-2</v>
      </c>
      <c r="D23" s="7">
        <v>5.4180627462451662E-2</v>
      </c>
      <c r="F23" s="10">
        <f t="shared" si="1"/>
        <v>1.0530476934870283</v>
      </c>
      <c r="G23" s="10">
        <f t="shared" si="0"/>
        <v>1.0541806274624517</v>
      </c>
      <c r="I23" s="10">
        <f t="shared" si="2"/>
        <v>1</v>
      </c>
      <c r="J23" s="10">
        <f t="shared" si="3"/>
        <v>1</v>
      </c>
      <c r="M23" s="5">
        <f t="shared" si="4"/>
        <v>36981</v>
      </c>
      <c r="N23" s="1">
        <f t="shared" si="5"/>
        <v>106.92387791324138</v>
      </c>
      <c r="O23" s="1">
        <f t="shared" si="6"/>
        <v>107.09684366440199</v>
      </c>
    </row>
    <row r="24" spans="2:15" x14ac:dyDescent="0.25">
      <c r="B24" s="4">
        <v>37011</v>
      </c>
      <c r="C24" s="6">
        <v>1.12024900001596E-2</v>
      </c>
      <c r="D24" s="7">
        <v>1.6313798211285601E-2</v>
      </c>
      <c r="F24" s="10">
        <f t="shared" si="1"/>
        <v>1.0112024900001595</v>
      </c>
      <c r="G24" s="10">
        <f t="shared" si="0"/>
        <v>1.0163137982112855</v>
      </c>
      <c r="I24" s="10">
        <f t="shared" si="2"/>
        <v>1</v>
      </c>
      <c r="J24" s="10">
        <f t="shared" si="3"/>
        <v>1</v>
      </c>
      <c r="M24" s="5">
        <f t="shared" si="4"/>
        <v>37011</v>
      </c>
      <c r="N24" s="1">
        <f t="shared" si="5"/>
        <v>108.12169158634275</v>
      </c>
      <c r="O24" s="1">
        <f t="shared" si="6"/>
        <v>108.84399996100863</v>
      </c>
    </row>
    <row r="25" spans="2:15" x14ac:dyDescent="0.25">
      <c r="B25" s="4">
        <v>37042</v>
      </c>
      <c r="C25" s="6">
        <v>8.6834831135947005E-2</v>
      </c>
      <c r="D25" s="7">
        <v>7.527930235094063E-2</v>
      </c>
      <c r="F25" s="10">
        <f t="shared" si="1"/>
        <v>1.086834831135947</v>
      </c>
      <c r="G25" s="10">
        <f t="shared" si="0"/>
        <v>1.0752793023509406</v>
      </c>
      <c r="I25" s="10">
        <f t="shared" si="2"/>
        <v>1</v>
      </c>
      <c r="J25" s="10">
        <f t="shared" si="3"/>
        <v>1</v>
      </c>
      <c r="M25" s="5">
        <f t="shared" si="4"/>
        <v>37042</v>
      </c>
      <c r="N25" s="1">
        <f t="shared" si="5"/>
        <v>117.51042041737577</v>
      </c>
      <c r="O25" s="1">
        <f t="shared" si="6"/>
        <v>117.03770034315917</v>
      </c>
    </row>
    <row r="26" spans="2:15" x14ac:dyDescent="0.25">
      <c r="B26" s="4">
        <v>37072</v>
      </c>
      <c r="C26" s="6">
        <v>-9.3044999968251593E-2</v>
      </c>
      <c r="D26" s="7">
        <v>-9.6089718467182741E-2</v>
      </c>
      <c r="F26" s="10">
        <f t="shared" si="1"/>
        <v>1</v>
      </c>
      <c r="G26" s="10">
        <f t="shared" si="0"/>
        <v>1</v>
      </c>
      <c r="I26" s="10">
        <f t="shared" si="2"/>
        <v>0.90695500003174845</v>
      </c>
      <c r="J26" s="10">
        <f t="shared" si="3"/>
        <v>0.90391028153281727</v>
      </c>
      <c r="M26" s="5">
        <f t="shared" si="4"/>
        <v>37072</v>
      </c>
      <c r="N26" s="1">
        <f t="shared" si="5"/>
        <v>106.57666335337181</v>
      </c>
      <c r="O26" s="1">
        <f t="shared" si="6"/>
        <v>105.79158066713852</v>
      </c>
    </row>
    <row r="27" spans="2:15" x14ac:dyDescent="0.25">
      <c r="B27" s="4">
        <v>37103</v>
      </c>
      <c r="C27" s="6">
        <v>-4.8849112987075097E-3</v>
      </c>
      <c r="D27" s="7">
        <v>-6.5367621903881894E-3</v>
      </c>
      <c r="F27" s="10">
        <f t="shared" si="1"/>
        <v>1</v>
      </c>
      <c r="G27" s="10">
        <f t="shared" si="0"/>
        <v>1</v>
      </c>
      <c r="I27" s="10">
        <f t="shared" si="2"/>
        <v>0.99511508870129251</v>
      </c>
      <c r="J27" s="10">
        <f t="shared" si="3"/>
        <v>0.99346323780961177</v>
      </c>
      <c r="M27" s="5">
        <f t="shared" si="4"/>
        <v>37103</v>
      </c>
      <c r="N27" s="1">
        <f t="shared" si="5"/>
        <v>106.05604580637838</v>
      </c>
      <c r="O27" s="1">
        <f t="shared" si="6"/>
        <v>105.10004626257216</v>
      </c>
    </row>
    <row r="28" spans="2:15" x14ac:dyDescent="0.25">
      <c r="B28" s="4">
        <v>37134</v>
      </c>
      <c r="C28" s="6">
        <v>-5.5392274262990003E-2</v>
      </c>
      <c r="D28" s="7">
        <v>-6.1771834072142831E-2</v>
      </c>
      <c r="F28" s="10">
        <f t="shared" si="1"/>
        <v>1</v>
      </c>
      <c r="G28" s="10">
        <f t="shared" si="0"/>
        <v>1</v>
      </c>
      <c r="I28" s="10">
        <f t="shared" si="2"/>
        <v>0.94460772573701002</v>
      </c>
      <c r="J28" s="10">
        <f t="shared" si="3"/>
        <v>0.93822816592785718</v>
      </c>
      <c r="M28" s="5">
        <f t="shared" si="4"/>
        <v>37134</v>
      </c>
      <c r="N28" s="1">
        <f t="shared" si="5"/>
        <v>100.18136022982324</v>
      </c>
      <c r="O28" s="1">
        <f t="shared" si="6"/>
        <v>98.607823643866027</v>
      </c>
    </row>
    <row r="29" spans="2:15" x14ac:dyDescent="0.25">
      <c r="B29" s="4">
        <v>37164</v>
      </c>
      <c r="C29" s="6">
        <v>0.150400401536468</v>
      </c>
      <c r="D29" s="7">
        <v>0.1476423426445693</v>
      </c>
      <c r="F29" s="10">
        <f t="shared" si="1"/>
        <v>1.1504004015364679</v>
      </c>
      <c r="G29" s="10">
        <f t="shared" si="0"/>
        <v>1.1476423426445692</v>
      </c>
      <c r="I29" s="10">
        <f t="shared" si="2"/>
        <v>1</v>
      </c>
      <c r="J29" s="10">
        <f t="shared" si="3"/>
        <v>1</v>
      </c>
      <c r="M29" s="5">
        <f t="shared" si="4"/>
        <v>37164</v>
      </c>
      <c r="N29" s="1">
        <f t="shared" si="5"/>
        <v>115.24867703485819</v>
      </c>
      <c r="O29" s="1">
        <f t="shared" si="6"/>
        <v>113.16651372972895</v>
      </c>
    </row>
    <row r="30" spans="2:15" x14ac:dyDescent="0.25">
      <c r="B30" s="4">
        <v>37195</v>
      </c>
      <c r="C30" s="6">
        <v>4.6260944711424598E-2</v>
      </c>
      <c r="D30" s="7">
        <v>4.5376508572934376E-2</v>
      </c>
      <c r="F30" s="10">
        <f t="shared" si="1"/>
        <v>1.0462609447114246</v>
      </c>
      <c r="G30" s="10">
        <f t="shared" si="0"/>
        <v>1.0453765085729343</v>
      </c>
      <c r="I30" s="10">
        <f t="shared" si="2"/>
        <v>1</v>
      </c>
      <c r="J30" s="10">
        <f t="shared" si="3"/>
        <v>1</v>
      </c>
      <c r="M30" s="5">
        <f t="shared" si="4"/>
        <v>37195</v>
      </c>
      <c r="N30" s="1">
        <f t="shared" si="5"/>
        <v>120.58018971123259</v>
      </c>
      <c r="O30" s="1">
        <f t="shared" si="6"/>
        <v>118.30161501015507</v>
      </c>
    </row>
    <row r="31" spans="2:15" x14ac:dyDescent="0.25">
      <c r="B31" s="4">
        <v>37225</v>
      </c>
      <c r="C31" s="6">
        <v>7.3948598895830706E-2</v>
      </c>
      <c r="D31" s="7">
        <v>7.4423645530112936E-2</v>
      </c>
      <c r="F31" s="10">
        <f t="shared" si="1"/>
        <v>1.0739485988958306</v>
      </c>
      <c r="G31" s="10">
        <f t="shared" si="0"/>
        <v>1.0744236455301128</v>
      </c>
      <c r="I31" s="10">
        <f t="shared" si="2"/>
        <v>1</v>
      </c>
      <c r="J31" s="10">
        <f t="shared" si="3"/>
        <v>1</v>
      </c>
      <c r="M31" s="5">
        <f t="shared" si="4"/>
        <v>37225</v>
      </c>
      <c r="N31" s="1">
        <f t="shared" si="5"/>
        <v>129.4969257949717</v>
      </c>
      <c r="O31" s="1">
        <f t="shared" si="6"/>
        <v>127.10605247131073</v>
      </c>
    </row>
    <row r="32" spans="2:15" x14ac:dyDescent="0.25">
      <c r="B32" s="4">
        <v>37256</v>
      </c>
      <c r="C32" s="6">
        <v>-4.7909012899368102E-2</v>
      </c>
      <c r="D32" s="7">
        <v>-4.8091711619502098E-2</v>
      </c>
      <c r="F32" s="10">
        <f t="shared" si="1"/>
        <v>1</v>
      </c>
      <c r="G32" s="10">
        <f t="shared" si="0"/>
        <v>1</v>
      </c>
      <c r="I32" s="10">
        <f t="shared" si="2"/>
        <v>0.95209098710063189</v>
      </c>
      <c r="J32" s="10">
        <f t="shared" si="3"/>
        <v>0.9519082883804979</v>
      </c>
      <c r="M32" s="5">
        <f t="shared" si="4"/>
        <v>37256</v>
      </c>
      <c r="N32" s="1">
        <f t="shared" si="5"/>
        <v>123.29285590663189</v>
      </c>
      <c r="O32" s="1">
        <f t="shared" si="6"/>
        <v>120.99330485076716</v>
      </c>
    </row>
    <row r="33" spans="2:15" x14ac:dyDescent="0.25">
      <c r="B33" s="4">
        <v>37287</v>
      </c>
      <c r="C33" s="6">
        <v>-1.84307790550312E-2</v>
      </c>
      <c r="D33" s="7">
        <v>-1.456276789063978E-2</v>
      </c>
      <c r="F33" s="10">
        <f t="shared" si="1"/>
        <v>1</v>
      </c>
      <c r="G33" s="10">
        <f t="shared" si="0"/>
        <v>1</v>
      </c>
      <c r="I33" s="10">
        <f t="shared" si="2"/>
        <v>0.98156922094496879</v>
      </c>
      <c r="J33" s="10">
        <f t="shared" si="3"/>
        <v>0.98543723210936018</v>
      </c>
      <c r="M33" s="5">
        <f t="shared" si="4"/>
        <v>37287</v>
      </c>
      <c r="N33" s="1">
        <f t="shared" si="5"/>
        <v>121.02047252035295</v>
      </c>
      <c r="O33" s="1">
        <f t="shared" si="6"/>
        <v>119.23130743590401</v>
      </c>
    </row>
    <row r="34" spans="2:15" x14ac:dyDescent="0.25">
      <c r="B34" s="4">
        <v>37315</v>
      </c>
      <c r="C34" s="6">
        <v>-8.6234704625093792E-3</v>
      </c>
      <c r="D34" s="7">
        <v>-7.7675642998601569E-3</v>
      </c>
      <c r="F34" s="10">
        <f t="shared" si="1"/>
        <v>1</v>
      </c>
      <c r="G34" s="10">
        <f t="shared" si="0"/>
        <v>1</v>
      </c>
      <c r="I34" s="10">
        <f t="shared" si="2"/>
        <v>0.99137652953749067</v>
      </c>
      <c r="J34" s="10">
        <f t="shared" si="3"/>
        <v>0.99223243570013986</v>
      </c>
      <c r="M34" s="5">
        <f t="shared" si="4"/>
        <v>37315</v>
      </c>
      <c r="N34" s="1">
        <f t="shared" si="5"/>
        <v>119.97685605021476</v>
      </c>
      <c r="O34" s="1">
        <f t="shared" si="6"/>
        <v>118.30517058883923</v>
      </c>
    </row>
    <row r="35" spans="2:15" x14ac:dyDescent="0.25">
      <c r="B35" s="4">
        <v>37346</v>
      </c>
      <c r="C35" s="6">
        <v>5.9921230894431098E-2</v>
      </c>
      <c r="D35" s="7">
        <v>7.100532359611339E-2</v>
      </c>
      <c r="F35" s="10">
        <f t="shared" si="1"/>
        <v>1.059921230894431</v>
      </c>
      <c r="G35" s="10">
        <f t="shared" si="0"/>
        <v>1.0710053235961134</v>
      </c>
      <c r="I35" s="10">
        <f t="shared" si="2"/>
        <v>1</v>
      </c>
      <c r="J35" s="10">
        <f t="shared" si="3"/>
        <v>1</v>
      </c>
      <c r="M35" s="5">
        <f t="shared" si="4"/>
        <v>37346</v>
      </c>
      <c r="N35" s="1">
        <f t="shared" si="5"/>
        <v>127.16601694358759</v>
      </c>
      <c r="O35" s="1">
        <f t="shared" si="6"/>
        <v>126.70546750959316</v>
      </c>
    </row>
    <row r="36" spans="2:15" x14ac:dyDescent="0.25">
      <c r="B36" s="4">
        <v>37376</v>
      </c>
      <c r="C36" s="6">
        <v>-8.8935966393819399E-3</v>
      </c>
      <c r="D36" s="7">
        <v>-6.8214536694062994E-3</v>
      </c>
      <c r="F36" s="10">
        <f t="shared" si="1"/>
        <v>1</v>
      </c>
      <c r="G36" s="10">
        <f t="shared" si="0"/>
        <v>1</v>
      </c>
      <c r="I36" s="10">
        <f t="shared" si="2"/>
        <v>0.99110640336061806</v>
      </c>
      <c r="J36" s="10">
        <f t="shared" si="3"/>
        <v>0.99317854633059366</v>
      </c>
      <c r="M36" s="5">
        <f t="shared" si="4"/>
        <v>37376</v>
      </c>
      <c r="N36" s="1">
        <f t="shared" si="5"/>
        <v>126.03505368265452</v>
      </c>
      <c r="O36" s="1">
        <f t="shared" si="6"/>
        <v>125.84115203331601</v>
      </c>
    </row>
    <row r="37" spans="2:15" x14ac:dyDescent="0.25">
      <c r="B37" s="4">
        <v>37407</v>
      </c>
      <c r="C37" s="6">
        <v>4.0077072908164202E-2</v>
      </c>
      <c r="D37" s="7">
        <v>5.1104035538509299E-2</v>
      </c>
      <c r="F37" s="10">
        <f t="shared" si="1"/>
        <v>1.0400770729081641</v>
      </c>
      <c r="G37" s="10">
        <f t="shared" si="0"/>
        <v>1.0511040355385093</v>
      </c>
      <c r="I37" s="10">
        <f t="shared" si="2"/>
        <v>1</v>
      </c>
      <c r="J37" s="10">
        <f t="shared" si="3"/>
        <v>1</v>
      </c>
      <c r="M37" s="5">
        <f t="shared" si="4"/>
        <v>37407</v>
      </c>
      <c r="N37" s="1">
        <f t="shared" si="5"/>
        <v>131.08616971807865</v>
      </c>
      <c r="O37" s="1">
        <f t="shared" si="6"/>
        <v>132.27214273903354</v>
      </c>
    </row>
    <row r="38" spans="2:15" x14ac:dyDescent="0.25">
      <c r="B38" s="4">
        <v>37437</v>
      </c>
      <c r="C38" s="6">
        <v>-9.7590814995557496E-2</v>
      </c>
      <c r="D38" s="7">
        <v>-0.10172954387298</v>
      </c>
      <c r="F38" s="10">
        <f t="shared" si="1"/>
        <v>1</v>
      </c>
      <c r="G38" s="10">
        <f t="shared" si="0"/>
        <v>1</v>
      </c>
      <c r="I38" s="10">
        <f t="shared" si="2"/>
        <v>0.90240918500444245</v>
      </c>
      <c r="J38" s="10">
        <f t="shared" si="3"/>
        <v>0.89827045612702006</v>
      </c>
      <c r="M38" s="5">
        <f t="shared" si="4"/>
        <v>37437</v>
      </c>
      <c r="N38" s="1">
        <f t="shared" si="5"/>
        <v>118.29336358064538</v>
      </c>
      <c r="O38" s="1">
        <f t="shared" si="6"/>
        <v>118.81615799108997</v>
      </c>
    </row>
    <row r="39" spans="2:15" x14ac:dyDescent="0.25">
      <c r="B39" s="4">
        <v>37468</v>
      </c>
      <c r="C39" s="6">
        <v>-1.26924998887217E-2</v>
      </c>
      <c r="D39" s="7">
        <v>-9.3332176622243496E-3</v>
      </c>
      <c r="F39" s="10">
        <f t="shared" si="1"/>
        <v>1</v>
      </c>
      <c r="G39" s="10">
        <f t="shared" si="0"/>
        <v>1</v>
      </c>
      <c r="I39" s="10">
        <f t="shared" si="2"/>
        <v>0.98730750011127832</v>
      </c>
      <c r="J39" s="10">
        <f t="shared" si="3"/>
        <v>0.99066678233777561</v>
      </c>
      <c r="M39" s="5">
        <f t="shared" si="4"/>
        <v>37468</v>
      </c>
      <c r="N39" s="1">
        <f t="shared" si="5"/>
        <v>116.79192507656153</v>
      </c>
      <c r="O39" s="1">
        <f t="shared" si="6"/>
        <v>117.70722092676988</v>
      </c>
    </row>
    <row r="40" spans="2:15" x14ac:dyDescent="0.25">
      <c r="B40" s="4">
        <v>37499</v>
      </c>
      <c r="C40" s="6">
        <v>-3.6179326257842599E-2</v>
      </c>
      <c r="D40" s="7">
        <v>-3.7540831428079298E-2</v>
      </c>
      <c r="F40" s="10">
        <f t="shared" si="1"/>
        <v>1</v>
      </c>
      <c r="G40" s="10">
        <f t="shared" si="0"/>
        <v>1</v>
      </c>
      <c r="I40" s="10">
        <f t="shared" si="2"/>
        <v>0.96382067374215741</v>
      </c>
      <c r="J40" s="10">
        <f t="shared" si="3"/>
        <v>0.96245916857192071</v>
      </c>
      <c r="M40" s="5">
        <f t="shared" si="4"/>
        <v>37499</v>
      </c>
      <c r="N40" s="1">
        <f t="shared" si="5"/>
        <v>112.56647191493509</v>
      </c>
      <c r="O40" s="1">
        <f t="shared" si="6"/>
        <v>113.28839398809032</v>
      </c>
    </row>
    <row r="41" spans="2:15" x14ac:dyDescent="0.25">
      <c r="B41" s="4">
        <v>37529</v>
      </c>
      <c r="C41" s="6">
        <v>-2.38528511399601E-2</v>
      </c>
      <c r="D41" s="7">
        <v>-7.0051996087108312E-2</v>
      </c>
      <c r="F41" s="10">
        <f t="shared" si="1"/>
        <v>1</v>
      </c>
      <c r="G41" s="10">
        <f t="shared" si="0"/>
        <v>1</v>
      </c>
      <c r="I41" s="10">
        <f t="shared" si="2"/>
        <v>0.97614714886003995</v>
      </c>
      <c r="J41" s="10">
        <f t="shared" si="3"/>
        <v>0.92994800391289167</v>
      </c>
      <c r="M41" s="5">
        <f t="shared" si="4"/>
        <v>37529</v>
      </c>
      <c r="N41" s="1">
        <f t="shared" si="5"/>
        <v>109.88144061699765</v>
      </c>
      <c r="O41" s="1">
        <f t="shared" si="6"/>
        <v>105.35231585572183</v>
      </c>
    </row>
    <row r="42" spans="2:15" x14ac:dyDescent="0.25">
      <c r="B42" s="4">
        <v>37560</v>
      </c>
      <c r="C42" s="6">
        <v>3.0398732545297302E-2</v>
      </c>
      <c r="D42" s="7">
        <v>3.4162317319189825E-2</v>
      </c>
      <c r="F42" s="10">
        <f t="shared" si="1"/>
        <v>1.0303987325452972</v>
      </c>
      <c r="G42" s="10">
        <f t="shared" si="0"/>
        <v>1.0341623173191898</v>
      </c>
      <c r="I42" s="10">
        <f t="shared" si="2"/>
        <v>1</v>
      </c>
      <c r="J42" s="10">
        <f t="shared" si="3"/>
        <v>1</v>
      </c>
      <c r="M42" s="5">
        <f t="shared" si="4"/>
        <v>37560</v>
      </c>
      <c r="N42" s="1">
        <f t="shared" si="5"/>
        <v>113.22169714200572</v>
      </c>
      <c r="O42" s="1">
        <f t="shared" si="6"/>
        <v>108.95139510029651</v>
      </c>
    </row>
    <row r="43" spans="2:15" x14ac:dyDescent="0.25">
      <c r="B43" s="4">
        <v>37590</v>
      </c>
      <c r="C43" s="6">
        <v>5.90992031835278E-2</v>
      </c>
      <c r="D43" s="7">
        <v>6.1830735070383998E-3</v>
      </c>
      <c r="F43" s="10">
        <f t="shared" si="1"/>
        <v>1.0590992031835278</v>
      </c>
      <c r="G43" s="10">
        <f t="shared" si="0"/>
        <v>1.0061830735070385</v>
      </c>
      <c r="I43" s="10">
        <f t="shared" si="2"/>
        <v>1</v>
      </c>
      <c r="J43" s="10">
        <f t="shared" si="3"/>
        <v>1</v>
      </c>
      <c r="M43" s="5">
        <f t="shared" si="4"/>
        <v>37590</v>
      </c>
      <c r="N43" s="1">
        <f t="shared" si="5"/>
        <v>119.91300922618497</v>
      </c>
      <c r="O43" s="1">
        <f t="shared" si="6"/>
        <v>109.62504958489603</v>
      </c>
    </row>
    <row r="44" spans="2:15" x14ac:dyDescent="0.25">
      <c r="B44" s="4">
        <v>37621</v>
      </c>
      <c r="C44" s="6">
        <v>6.6739941122225697E-3</v>
      </c>
      <c r="D44" s="7">
        <v>-1.0882647848991806E-3</v>
      </c>
      <c r="F44" s="10">
        <f t="shared" si="1"/>
        <v>1</v>
      </c>
      <c r="G44" s="10">
        <f t="shared" si="0"/>
        <v>1</v>
      </c>
      <c r="I44" s="10">
        <f t="shared" si="2"/>
        <v>1.0066739941122225</v>
      </c>
      <c r="J44" s="10">
        <f t="shared" si="3"/>
        <v>0.99891173521510079</v>
      </c>
      <c r="M44" s="5">
        <f t="shared" si="4"/>
        <v>37621</v>
      </c>
      <c r="N44" s="1">
        <f t="shared" si="5"/>
        <v>120.71330794373941</v>
      </c>
      <c r="O44" s="1">
        <f t="shared" si="6"/>
        <v>109.50574850388996</v>
      </c>
    </row>
    <row r="45" spans="2:15" x14ac:dyDescent="0.25">
      <c r="B45" s="4">
        <v>37652</v>
      </c>
      <c r="C45" s="6">
        <v>-6.1683897171405301E-2</v>
      </c>
      <c r="D45" s="7">
        <v>-7.0129978757238795E-2</v>
      </c>
      <c r="F45" s="10">
        <f t="shared" si="1"/>
        <v>1</v>
      </c>
      <c r="G45" s="10">
        <f t="shared" si="0"/>
        <v>1</v>
      </c>
      <c r="I45" s="10">
        <f t="shared" si="2"/>
        <v>0.93831610282859468</v>
      </c>
      <c r="J45" s="10">
        <f t="shared" si="3"/>
        <v>0.92987002124276119</v>
      </c>
      <c r="M45" s="5">
        <f t="shared" si="4"/>
        <v>37652</v>
      </c>
      <c r="N45" s="1">
        <f t="shared" si="5"/>
        <v>113.2672406693176</v>
      </c>
      <c r="O45" s="1">
        <f t="shared" si="6"/>
        <v>101.82611268751663</v>
      </c>
    </row>
    <row r="46" spans="2:15" x14ac:dyDescent="0.25">
      <c r="B46" s="4">
        <v>37680</v>
      </c>
      <c r="C46" s="6">
        <v>6.1374613917079497E-2</v>
      </c>
      <c r="D46" s="7">
        <v>6.3985680899318387E-2</v>
      </c>
      <c r="F46" s="10">
        <f t="shared" si="1"/>
        <v>1.0613746139170794</v>
      </c>
      <c r="G46" s="10">
        <f t="shared" si="0"/>
        <v>1.0639856808993184</v>
      </c>
      <c r="I46" s="10">
        <f t="shared" si="2"/>
        <v>1</v>
      </c>
      <c r="J46" s="10">
        <f t="shared" si="3"/>
        <v>1</v>
      </c>
      <c r="M46" s="5">
        <f t="shared" si="4"/>
        <v>37680</v>
      </c>
      <c r="N46" s="1">
        <f t="shared" si="5"/>
        <v>120.21897383484989</v>
      </c>
      <c r="O46" s="1">
        <f t="shared" si="6"/>
        <v>108.3415258411581</v>
      </c>
    </row>
    <row r="47" spans="2:15" x14ac:dyDescent="0.25">
      <c r="B47" s="4">
        <v>37711</v>
      </c>
      <c r="C47" s="6">
        <v>2.2508970530165599E-2</v>
      </c>
      <c r="D47" s="7">
        <v>3.1530178215256721E-2</v>
      </c>
      <c r="F47" s="10">
        <f t="shared" si="1"/>
        <v>1.0225089705301655</v>
      </c>
      <c r="G47" s="10">
        <f t="shared" si="0"/>
        <v>1.0315301782152568</v>
      </c>
      <c r="I47" s="10">
        <f t="shared" si="2"/>
        <v>1</v>
      </c>
      <c r="J47" s="10">
        <f t="shared" si="3"/>
        <v>1</v>
      </c>
      <c r="M47" s="5">
        <f t="shared" si="4"/>
        <v>37711</v>
      </c>
      <c r="N47" s="1">
        <f t="shared" si="5"/>
        <v>122.92497917406527</v>
      </c>
      <c r="O47" s="1">
        <f t="shared" si="6"/>
        <v>111.75755345904267</v>
      </c>
    </row>
    <row r="48" spans="2:15" x14ac:dyDescent="0.25">
      <c r="B48" s="4">
        <v>37741</v>
      </c>
      <c r="C48" s="6">
        <v>-9.9533015166491205E-3</v>
      </c>
      <c r="D48" s="7">
        <v>-1.1714186889364561E-2</v>
      </c>
      <c r="F48" s="10">
        <f t="shared" si="1"/>
        <v>1</v>
      </c>
      <c r="G48" s="10">
        <f t="shared" si="0"/>
        <v>1</v>
      </c>
      <c r="I48" s="10">
        <f t="shared" si="2"/>
        <v>0.99004669848335092</v>
      </c>
      <c r="J48" s="10">
        <f t="shared" si="3"/>
        <v>0.98828581311063546</v>
      </c>
      <c r="M48" s="5">
        <f t="shared" si="4"/>
        <v>37741</v>
      </c>
      <c r="N48" s="1">
        <f t="shared" si="5"/>
        <v>121.701469792418</v>
      </c>
      <c r="O48" s="1">
        <f t="shared" si="6"/>
        <v>110.44840459152529</v>
      </c>
    </row>
    <row r="49" spans="2:15" x14ac:dyDescent="0.25">
      <c r="B49" s="4">
        <v>37772</v>
      </c>
      <c r="C49" s="6">
        <v>6.1444896375814897E-3</v>
      </c>
      <c r="D49" s="7">
        <v>1.1218427665426269E-2</v>
      </c>
      <c r="F49" s="10">
        <f t="shared" si="1"/>
        <v>1.0061444896375815</v>
      </c>
      <c r="G49" s="10">
        <f t="shared" si="0"/>
        <v>1.0112184276654264</v>
      </c>
      <c r="I49" s="10">
        <f t="shared" si="2"/>
        <v>1</v>
      </c>
      <c r="J49" s="10">
        <f t="shared" si="3"/>
        <v>1</v>
      </c>
      <c r="M49" s="5">
        <f t="shared" si="4"/>
        <v>37772</v>
      </c>
      <c r="N49" s="1">
        <f t="shared" si="5"/>
        <v>122.44926321243595</v>
      </c>
      <c r="O49" s="1">
        <f t="shared" si="6"/>
        <v>111.68746202919706</v>
      </c>
    </row>
    <row r="50" spans="2:15" x14ac:dyDescent="0.25">
      <c r="B50" s="4">
        <v>37802</v>
      </c>
      <c r="C50" s="6">
        <v>-8.0997717483045992E-3</v>
      </c>
      <c r="D50" s="7">
        <v>-4.6265311271478995E-3</v>
      </c>
      <c r="F50" s="10">
        <f t="shared" si="1"/>
        <v>1</v>
      </c>
      <c r="G50" s="10">
        <f t="shared" si="0"/>
        <v>1</v>
      </c>
      <c r="I50" s="10">
        <f t="shared" si="2"/>
        <v>0.99190022825169544</v>
      </c>
      <c r="J50" s="10">
        <f t="shared" si="3"/>
        <v>0.99537346887285205</v>
      </c>
      <c r="M50" s="5">
        <f t="shared" si="4"/>
        <v>37802</v>
      </c>
      <c r="N50" s="1">
        <f t="shared" si="5"/>
        <v>121.45745212966716</v>
      </c>
      <c r="O50" s="1">
        <f t="shared" si="6"/>
        <v>111.17073650960683</v>
      </c>
    </row>
    <row r="51" spans="2:15" x14ac:dyDescent="0.25">
      <c r="B51" s="4">
        <v>37833</v>
      </c>
      <c r="C51" s="6">
        <v>-8.2510618422339504E-2</v>
      </c>
      <c r="D51" s="7">
        <v>-8.86204122794646E-2</v>
      </c>
      <c r="F51" s="10">
        <f t="shared" si="1"/>
        <v>1</v>
      </c>
      <c r="G51" s="10">
        <f t="shared" si="0"/>
        <v>1</v>
      </c>
      <c r="I51" s="10">
        <f t="shared" si="2"/>
        <v>0.91748938157766047</v>
      </c>
      <c r="J51" s="10">
        <f t="shared" si="3"/>
        <v>0.9113795877205354</v>
      </c>
      <c r="M51" s="5">
        <f t="shared" si="4"/>
        <v>37833</v>
      </c>
      <c r="N51" s="1">
        <f t="shared" si="5"/>
        <v>111.43592264244663</v>
      </c>
      <c r="O51" s="1">
        <f t="shared" si="6"/>
        <v>101.31874000671374</v>
      </c>
    </row>
    <row r="52" spans="2:15" x14ac:dyDescent="0.25">
      <c r="B52" s="4">
        <v>37864</v>
      </c>
      <c r="C52" s="6">
        <v>-9.2825485797664899E-3</v>
      </c>
      <c r="D52" s="7">
        <v>-6.6977466049946404E-3</v>
      </c>
      <c r="F52" s="10">
        <f t="shared" si="1"/>
        <v>1</v>
      </c>
      <c r="G52" s="10">
        <f t="shared" si="0"/>
        <v>1</v>
      </c>
      <c r="I52" s="10">
        <f t="shared" si="2"/>
        <v>0.99071745142023349</v>
      </c>
      <c r="J52" s="10">
        <f t="shared" si="3"/>
        <v>0.99330225339500533</v>
      </c>
      <c r="M52" s="5">
        <f t="shared" si="4"/>
        <v>37864</v>
      </c>
      <c r="N52" s="1">
        <f t="shared" si="5"/>
        <v>110.40151327698702</v>
      </c>
      <c r="O52" s="1">
        <f t="shared" si="6"/>
        <v>100.64013275981144</v>
      </c>
    </row>
    <row r="53" spans="2:15" x14ac:dyDescent="0.25">
      <c r="B53" s="4">
        <v>37894</v>
      </c>
      <c r="C53" s="6">
        <v>-3.6568325578381203E-2</v>
      </c>
      <c r="D53" s="7">
        <v>-4.0879694010472555E-2</v>
      </c>
      <c r="F53" s="10">
        <f t="shared" si="1"/>
        <v>1</v>
      </c>
      <c r="G53" s="10">
        <f t="shared" si="0"/>
        <v>1</v>
      </c>
      <c r="I53" s="10">
        <f t="shared" si="2"/>
        <v>0.96343167442161881</v>
      </c>
      <c r="J53" s="10">
        <f t="shared" si="3"/>
        <v>0.95912030598952747</v>
      </c>
      <c r="M53" s="5">
        <f t="shared" si="4"/>
        <v>37894</v>
      </c>
      <c r="N53" s="1">
        <f t="shared" si="5"/>
        <v>106.36431479512818</v>
      </c>
      <c r="O53" s="1">
        <f t="shared" si="6"/>
        <v>96.525994927417017</v>
      </c>
    </row>
    <row r="54" spans="2:15" x14ac:dyDescent="0.25">
      <c r="B54" s="4">
        <v>37925</v>
      </c>
      <c r="C54" s="6">
        <v>-4.39603152583651E-2</v>
      </c>
      <c r="D54" s="7">
        <v>-3.4662713878489376E-2</v>
      </c>
      <c r="F54" s="10">
        <f t="shared" si="1"/>
        <v>1</v>
      </c>
      <c r="G54" s="10">
        <f t="shared" si="0"/>
        <v>1</v>
      </c>
      <c r="I54" s="10">
        <f t="shared" si="2"/>
        <v>0.95603968474163492</v>
      </c>
      <c r="J54" s="10">
        <f t="shared" si="3"/>
        <v>0.9653372861215106</v>
      </c>
      <c r="M54" s="5">
        <f t="shared" si="4"/>
        <v>37925</v>
      </c>
      <c r="N54" s="1">
        <f t="shared" si="5"/>
        <v>101.68850598449436</v>
      </c>
      <c r="O54" s="1">
        <f t="shared" si="6"/>
        <v>93.180141983411445</v>
      </c>
    </row>
    <row r="55" spans="2:15" x14ac:dyDescent="0.25">
      <c r="B55" s="4">
        <v>37955</v>
      </c>
      <c r="C55" s="6">
        <v>5.2820082783200099E-2</v>
      </c>
      <c r="D55" s="7">
        <v>-5.2815481838366984E-2</v>
      </c>
      <c r="F55" s="10">
        <f t="shared" si="1"/>
        <v>1</v>
      </c>
      <c r="G55" s="10">
        <f t="shared" si="0"/>
        <v>1</v>
      </c>
      <c r="I55" s="10">
        <f t="shared" si="2"/>
        <v>1.0528200827832002</v>
      </c>
      <c r="J55" s="10">
        <f t="shared" si="3"/>
        <v>0.94718451816163296</v>
      </c>
      <c r="M55" s="5">
        <f t="shared" si="4"/>
        <v>37955</v>
      </c>
      <c r="N55" s="1">
        <f t="shared" si="5"/>
        <v>107.05970128869529</v>
      </c>
      <c r="O55" s="1">
        <f t="shared" si="6"/>
        <v>88.258787886790117</v>
      </c>
    </row>
    <row r="56" spans="2:15" x14ac:dyDescent="0.25">
      <c r="B56" s="4">
        <v>37986</v>
      </c>
      <c r="C56" s="6">
        <v>-2.1677855465799398E-2</v>
      </c>
      <c r="D56" s="7">
        <v>-1.1661857522129598E-2</v>
      </c>
      <c r="F56" s="10">
        <f t="shared" si="1"/>
        <v>1</v>
      </c>
      <c r="G56" s="10">
        <f t="shared" si="0"/>
        <v>1</v>
      </c>
      <c r="I56" s="10">
        <f t="shared" si="2"/>
        <v>0.97832214453420063</v>
      </c>
      <c r="J56" s="10">
        <f t="shared" si="3"/>
        <v>0.98833814247787044</v>
      </c>
      <c r="M56" s="5">
        <f t="shared" si="4"/>
        <v>37986</v>
      </c>
      <c r="N56" s="1">
        <f t="shared" si="5"/>
        <v>104.73887655794731</v>
      </c>
      <c r="O56" s="1">
        <f t="shared" si="6"/>
        <v>87.229526477378514</v>
      </c>
    </row>
    <row r="57" spans="2:15" x14ac:dyDescent="0.25">
      <c r="B57" s="4">
        <v>38017</v>
      </c>
      <c r="C57" s="6">
        <v>-9.5131786794153003E-2</v>
      </c>
      <c r="D57" s="7">
        <v>-9.7482137737813196E-2</v>
      </c>
      <c r="F57" s="10">
        <f t="shared" si="1"/>
        <v>1</v>
      </c>
      <c r="G57" s="10">
        <f t="shared" si="0"/>
        <v>1</v>
      </c>
      <c r="I57" s="10">
        <f t="shared" si="2"/>
        <v>0.90486821320584698</v>
      </c>
      <c r="J57" s="10">
        <f t="shared" si="3"/>
        <v>0.90251786226218678</v>
      </c>
      <c r="M57" s="5">
        <f t="shared" si="4"/>
        <v>38017</v>
      </c>
      <c r="N57" s="1">
        <f t="shared" si="5"/>
        <v>94.774880084177553</v>
      </c>
      <c r="O57" s="1">
        <f t="shared" si="6"/>
        <v>78.726205762506481</v>
      </c>
    </row>
    <row r="58" spans="2:15" x14ac:dyDescent="0.25">
      <c r="B58" s="4">
        <v>38046</v>
      </c>
      <c r="C58" s="6">
        <v>5.3211471131581402E-2</v>
      </c>
      <c r="D58" s="7">
        <v>5.6948071331890719E-2</v>
      </c>
      <c r="F58" s="10">
        <f t="shared" si="1"/>
        <v>1.0532114711315814</v>
      </c>
      <c r="G58" s="10">
        <f t="shared" si="0"/>
        <v>1.0569480713318906</v>
      </c>
      <c r="I58" s="10">
        <f t="shared" si="2"/>
        <v>1</v>
      </c>
      <c r="J58" s="10">
        <f t="shared" si="3"/>
        <v>1</v>
      </c>
      <c r="M58" s="5">
        <f t="shared" si="4"/>
        <v>38046</v>
      </c>
      <c r="N58" s="1">
        <f t="shared" si="5"/>
        <v>99.817990879775863</v>
      </c>
      <c r="O58" s="1">
        <f t="shared" si="6"/>
        <v>83.209511343958795</v>
      </c>
    </row>
    <row r="59" spans="2:15" x14ac:dyDescent="0.25">
      <c r="B59" s="4">
        <v>38077</v>
      </c>
      <c r="C59" s="6">
        <v>3.1003005072772899E-2</v>
      </c>
      <c r="D59" s="7">
        <v>3.0826257718462948E-2</v>
      </c>
      <c r="F59" s="10">
        <f t="shared" si="1"/>
        <v>1.031003005072773</v>
      </c>
      <c r="G59" s="10">
        <f t="shared" si="0"/>
        <v>1.030826257718463</v>
      </c>
      <c r="I59" s="10">
        <f t="shared" si="2"/>
        <v>1</v>
      </c>
      <c r="J59" s="10">
        <f t="shared" si="3"/>
        <v>1</v>
      </c>
      <c r="M59" s="5">
        <f t="shared" si="4"/>
        <v>38077</v>
      </c>
      <c r="N59" s="1">
        <f t="shared" si="5"/>
        <v>102.91264855737556</v>
      </c>
      <c r="O59" s="1">
        <f t="shared" si="6"/>
        <v>85.774549185275049</v>
      </c>
    </row>
    <row r="60" spans="2:15" x14ac:dyDescent="0.25">
      <c r="B60" s="4">
        <v>38107</v>
      </c>
      <c r="C60" s="6">
        <v>8.39986074178731E-2</v>
      </c>
      <c r="D60" s="7">
        <v>-7.9331461624376001E-3</v>
      </c>
      <c r="F60" s="10">
        <f t="shared" si="1"/>
        <v>1</v>
      </c>
      <c r="G60" s="10">
        <f t="shared" si="0"/>
        <v>1</v>
      </c>
      <c r="I60" s="10">
        <f t="shared" si="2"/>
        <v>1.0839986074178731</v>
      </c>
      <c r="J60" s="10">
        <f t="shared" si="3"/>
        <v>0.99206685383756243</v>
      </c>
      <c r="M60" s="5">
        <f t="shared" si="4"/>
        <v>38107</v>
      </c>
      <c r="N60" s="1">
        <f t="shared" si="5"/>
        <v>111.55716772188011</v>
      </c>
      <c r="O60" s="1">
        <f t="shared" si="6"/>
        <v>85.094087149571067</v>
      </c>
    </row>
    <row r="61" spans="2:15" x14ac:dyDescent="0.25">
      <c r="B61" s="4">
        <v>38138</v>
      </c>
      <c r="C61" s="6">
        <v>3.2614456985758499E-3</v>
      </c>
      <c r="D61" s="7">
        <v>-2.4313434560984401E-3</v>
      </c>
      <c r="F61" s="10">
        <f t="shared" si="1"/>
        <v>1</v>
      </c>
      <c r="G61" s="10">
        <f t="shared" si="0"/>
        <v>1</v>
      </c>
      <c r="I61" s="10">
        <f t="shared" si="2"/>
        <v>1.0032614456985758</v>
      </c>
      <c r="J61" s="10">
        <f t="shared" si="3"/>
        <v>0.99756865654390159</v>
      </c>
      <c r="M61" s="5">
        <f t="shared" si="4"/>
        <v>38138</v>
      </c>
      <c r="N61" s="1">
        <f t="shared" si="5"/>
        <v>111.92100536669193</v>
      </c>
      <c r="O61" s="1">
        <f t="shared" si="6"/>
        <v>84.887194197627295</v>
      </c>
    </row>
    <row r="62" spans="2:15" x14ac:dyDescent="0.25">
      <c r="B62" s="4">
        <v>38168</v>
      </c>
      <c r="C62" s="6">
        <v>-3.4908179228207097E-2</v>
      </c>
      <c r="D62" s="7">
        <v>-3.1033111439205396E-2</v>
      </c>
      <c r="F62" s="10">
        <f t="shared" si="1"/>
        <v>1</v>
      </c>
      <c r="G62" s="10">
        <f t="shared" si="0"/>
        <v>1</v>
      </c>
      <c r="I62" s="10">
        <f t="shared" si="2"/>
        <v>0.9650918207717929</v>
      </c>
      <c r="J62" s="10">
        <f t="shared" si="3"/>
        <v>0.9689668885607946</v>
      </c>
      <c r="M62" s="5">
        <f t="shared" si="4"/>
        <v>38168</v>
      </c>
      <c r="N62" s="1">
        <f t="shared" si="5"/>
        <v>108.01404685195031</v>
      </c>
      <c r="O62" s="1">
        <f t="shared" si="6"/>
        <v>82.252880440330856</v>
      </c>
    </row>
    <row r="63" spans="2:15" x14ac:dyDescent="0.25">
      <c r="B63" s="4">
        <v>38199</v>
      </c>
      <c r="C63" s="6">
        <v>5.5934264106428801E-2</v>
      </c>
      <c r="D63" s="7">
        <v>5.580494732649674E-2</v>
      </c>
      <c r="F63" s="10">
        <f t="shared" si="1"/>
        <v>1.0559342641064289</v>
      </c>
      <c r="G63" s="10">
        <f t="shared" si="0"/>
        <v>1.0558049473264968</v>
      </c>
      <c r="I63" s="10">
        <f t="shared" si="2"/>
        <v>1</v>
      </c>
      <c r="J63" s="10">
        <f t="shared" si="3"/>
        <v>1</v>
      </c>
      <c r="M63" s="5">
        <f t="shared" si="4"/>
        <v>38199</v>
      </c>
      <c r="N63" s="1">
        <f t="shared" si="5"/>
        <v>114.05573307577149</v>
      </c>
      <c r="O63" s="1">
        <f t="shared" si="6"/>
        <v>86.842998100756162</v>
      </c>
    </row>
    <row r="64" spans="2:15" x14ac:dyDescent="0.25">
      <c r="B64" s="4">
        <v>38230</v>
      </c>
      <c r="C64" s="6">
        <v>-1.6608739753867299E-3</v>
      </c>
      <c r="D64" s="7">
        <v>-8.1732659901030801E-3</v>
      </c>
      <c r="F64" s="10">
        <f t="shared" si="1"/>
        <v>1</v>
      </c>
      <c r="G64" s="10">
        <f t="shared" si="0"/>
        <v>1</v>
      </c>
      <c r="I64" s="10">
        <f t="shared" si="2"/>
        <v>0.99833912602461328</v>
      </c>
      <c r="J64" s="10">
        <f t="shared" si="3"/>
        <v>0.99182673400989696</v>
      </c>
      <c r="M64" s="5">
        <f t="shared" si="4"/>
        <v>38230</v>
      </c>
      <c r="N64" s="1">
        <f t="shared" si="5"/>
        <v>113.86630087696228</v>
      </c>
      <c r="O64" s="1">
        <f t="shared" si="6"/>
        <v>86.133207177900672</v>
      </c>
    </row>
    <row r="65" spans="2:15" x14ac:dyDescent="0.25">
      <c r="B65" s="4">
        <v>38260</v>
      </c>
      <c r="C65" s="6">
        <v>-3.07265081893579E-2</v>
      </c>
      <c r="D65" s="7">
        <v>-3.4284779422560731E-2</v>
      </c>
      <c r="F65" s="10">
        <f t="shared" si="1"/>
        <v>1</v>
      </c>
      <c r="G65" s="10">
        <f t="shared" si="0"/>
        <v>1</v>
      </c>
      <c r="I65" s="10">
        <f t="shared" si="2"/>
        <v>0.96927349181064215</v>
      </c>
      <c r="J65" s="10">
        <f t="shared" si="3"/>
        <v>0.9657152205774393</v>
      </c>
      <c r="M65" s="5">
        <f t="shared" si="4"/>
        <v>38260</v>
      </c>
      <c r="N65" s="1">
        <f t="shared" si="5"/>
        <v>110.36758705057441</v>
      </c>
      <c r="O65" s="1">
        <f t="shared" si="6"/>
        <v>83.180149168848629</v>
      </c>
    </row>
    <row r="66" spans="2:15" x14ac:dyDescent="0.25">
      <c r="B66" s="4">
        <v>38291</v>
      </c>
      <c r="C66" s="6">
        <v>7.2569288421332895E-2</v>
      </c>
      <c r="D66" s="7">
        <v>7.4266394864709664E-2</v>
      </c>
      <c r="F66" s="10">
        <f t="shared" si="1"/>
        <v>1.0725692884213329</v>
      </c>
      <c r="G66" s="10">
        <f t="shared" si="0"/>
        <v>1.0742663948647098</v>
      </c>
      <c r="I66" s="10">
        <f t="shared" si="2"/>
        <v>1</v>
      </c>
      <c r="J66" s="10">
        <f t="shared" si="3"/>
        <v>1</v>
      </c>
      <c r="M66" s="5">
        <f t="shared" si="4"/>
        <v>38291</v>
      </c>
      <c r="N66" s="1">
        <f t="shared" si="5"/>
        <v>118.37688430761412</v>
      </c>
      <c r="O66" s="1">
        <f t="shared" si="6"/>
        <v>89.357638971927798</v>
      </c>
    </row>
    <row r="67" spans="2:15" x14ac:dyDescent="0.25">
      <c r="B67" s="4">
        <v>38321</v>
      </c>
      <c r="C67" s="6">
        <v>-6.2385528026292101E-3</v>
      </c>
      <c r="D67" s="7">
        <v>-1.1996666841926809E-2</v>
      </c>
      <c r="F67" s="10">
        <f t="shared" si="1"/>
        <v>1</v>
      </c>
      <c r="G67" s="10">
        <f t="shared" si="0"/>
        <v>1</v>
      </c>
      <c r="I67" s="10">
        <f t="shared" si="2"/>
        <v>0.99376144719737081</v>
      </c>
      <c r="J67" s="10">
        <f t="shared" si="3"/>
        <v>0.9880033331580732</v>
      </c>
      <c r="M67" s="5">
        <f t="shared" si="4"/>
        <v>38321</v>
      </c>
      <c r="N67" s="1">
        <f t="shared" si="5"/>
        <v>117.63838386425034</v>
      </c>
      <c r="O67" s="1">
        <f t="shared" si="6"/>
        <v>88.285645147400402</v>
      </c>
    </row>
    <row r="68" spans="2:15" x14ac:dyDescent="0.25">
      <c r="B68" s="4">
        <v>38352</v>
      </c>
      <c r="C68" s="6">
        <v>-2.44514515360401E-2</v>
      </c>
      <c r="D68" s="7">
        <v>-1.8401750187172231E-2</v>
      </c>
      <c r="F68" s="10">
        <f t="shared" si="1"/>
        <v>1</v>
      </c>
      <c r="G68" s="10">
        <f t="shared" si="0"/>
        <v>1</v>
      </c>
      <c r="I68" s="10">
        <f t="shared" si="2"/>
        <v>0.97554854846395989</v>
      </c>
      <c r="J68" s="10">
        <f t="shared" si="3"/>
        <v>0.98159824981282773</v>
      </c>
      <c r="M68" s="5">
        <f t="shared" si="4"/>
        <v>38352</v>
      </c>
      <c r="N68" s="1">
        <f t="shared" si="5"/>
        <v>114.76195462241554</v>
      </c>
      <c r="O68" s="1">
        <f t="shared" si="6"/>
        <v>86.661034760284608</v>
      </c>
    </row>
    <row r="69" spans="2:15" x14ac:dyDescent="0.25">
      <c r="B69" s="4">
        <v>38383</v>
      </c>
      <c r="C69" s="6">
        <v>-9.6876798867708003E-3</v>
      </c>
      <c r="D69" s="7">
        <v>-1.333193692712715E-2</v>
      </c>
      <c r="F69" s="10">
        <f t="shared" si="1"/>
        <v>1</v>
      </c>
      <c r="G69" s="10">
        <f t="shared" si="0"/>
        <v>1</v>
      </c>
      <c r="I69" s="10">
        <f t="shared" si="2"/>
        <v>0.99031232011322923</v>
      </c>
      <c r="J69" s="10">
        <f t="shared" si="3"/>
        <v>0.9866680630728728</v>
      </c>
      <c r="M69" s="5">
        <f t="shared" si="4"/>
        <v>38383</v>
      </c>
      <c r="N69" s="1">
        <f t="shared" si="5"/>
        <v>113.65017754285347</v>
      </c>
      <c r="O69" s="1">
        <f t="shared" si="6"/>
        <v>85.505675310820919</v>
      </c>
    </row>
    <row r="70" spans="2:15" x14ac:dyDescent="0.25">
      <c r="B70" s="4">
        <v>38411</v>
      </c>
      <c r="C70" s="6">
        <v>-3.73963121818967E-2</v>
      </c>
      <c r="D70" s="7">
        <v>-2.63431364587812E-2</v>
      </c>
      <c r="F70" s="10">
        <f t="shared" si="1"/>
        <v>1</v>
      </c>
      <c r="G70" s="10">
        <f t="shared" si="0"/>
        <v>1</v>
      </c>
      <c r="I70" s="10">
        <f t="shared" si="2"/>
        <v>0.96260368781810335</v>
      </c>
      <c r="J70" s="10">
        <f t="shared" si="3"/>
        <v>0.97365686354121883</v>
      </c>
      <c r="M70" s="5">
        <f t="shared" si="4"/>
        <v>38411</v>
      </c>
      <c r="N70" s="1">
        <f t="shared" si="5"/>
        <v>109.40008002393294</v>
      </c>
      <c r="O70" s="1">
        <f t="shared" si="6"/>
        <v>83.253187638107732</v>
      </c>
    </row>
    <row r="71" spans="2:15" x14ac:dyDescent="0.25">
      <c r="B71" s="4">
        <v>38442</v>
      </c>
      <c r="C71" s="6">
        <v>-5.1006415062186401E-2</v>
      </c>
      <c r="D71" s="7">
        <v>-5.7285612566619369E-2</v>
      </c>
      <c r="F71" s="10">
        <f t="shared" si="1"/>
        <v>1</v>
      </c>
      <c r="G71" s="10">
        <f t="shared" si="0"/>
        <v>1</v>
      </c>
      <c r="I71" s="10">
        <f t="shared" si="2"/>
        <v>0.94899358493781361</v>
      </c>
      <c r="J71" s="10">
        <f t="shared" si="3"/>
        <v>0.94271438743338065</v>
      </c>
      <c r="M71" s="5">
        <f t="shared" si="4"/>
        <v>38442</v>
      </c>
      <c r="N71" s="1">
        <f t="shared" si="5"/>
        <v>103.81997413439581</v>
      </c>
      <c r="O71" s="1">
        <f t="shared" si="6"/>
        <v>78.483977786135029</v>
      </c>
    </row>
    <row r="72" spans="2:15" x14ac:dyDescent="0.25">
      <c r="B72" s="4">
        <v>38472</v>
      </c>
      <c r="C72" s="6">
        <v>0.13129998460591599</v>
      </c>
      <c r="D72" s="7">
        <v>0.13269512127036759</v>
      </c>
      <c r="F72" s="10">
        <f t="shared" si="1"/>
        <v>1.131299984605916</v>
      </c>
      <c r="G72" s="10">
        <f t="shared" si="0"/>
        <v>1.1326951212703675</v>
      </c>
      <c r="I72" s="10">
        <f t="shared" si="2"/>
        <v>1</v>
      </c>
      <c r="J72" s="10">
        <f t="shared" si="3"/>
        <v>1</v>
      </c>
      <c r="M72" s="5">
        <f t="shared" si="4"/>
        <v>38472</v>
      </c>
      <c r="N72" s="1">
        <f t="shared" si="5"/>
        <v>117.45153514002857</v>
      </c>
      <c r="O72" s="1">
        <f t="shared" si="6"/>
        <v>88.898418736247052</v>
      </c>
    </row>
    <row r="73" spans="2:15" x14ac:dyDescent="0.25">
      <c r="B73" s="4">
        <v>38503</v>
      </c>
      <c r="C73" s="6">
        <v>8.7774879644367296E-2</v>
      </c>
      <c r="D73" s="7">
        <v>7.8848720273753559E-2</v>
      </c>
      <c r="F73" s="10">
        <f t="shared" si="1"/>
        <v>1.0877748796443674</v>
      </c>
      <c r="G73" s="10">
        <f t="shared" si="0"/>
        <v>1.0788487202737536</v>
      </c>
      <c r="I73" s="10">
        <f t="shared" si="2"/>
        <v>1</v>
      </c>
      <c r="J73" s="10">
        <f t="shared" si="3"/>
        <v>1</v>
      </c>
      <c r="M73" s="5">
        <f t="shared" si="4"/>
        <v>38503</v>
      </c>
      <c r="N73" s="1">
        <f t="shared" si="5"/>
        <v>127.76082950099077</v>
      </c>
      <c r="O73" s="1">
        <f t="shared" si="6"/>
        <v>95.907945287960402</v>
      </c>
    </row>
    <row r="74" spans="2:15" x14ac:dyDescent="0.25">
      <c r="B74" s="4">
        <v>38533</v>
      </c>
      <c r="C74" s="6">
        <v>9.0376757961912593E-2</v>
      </c>
      <c r="D74" s="7">
        <v>1.623497121017816E-2</v>
      </c>
      <c r="F74" s="10">
        <f t="shared" ref="F74:F108" si="7">IF(D74&gt;=0,C74+1,1)</f>
        <v>1.0903767579619126</v>
      </c>
      <c r="G74" s="10">
        <f t="shared" ref="G74:G108" si="8">IF(D74&gt;=0,D74+1,1)</f>
        <v>1.0162349712101781</v>
      </c>
      <c r="I74" s="10">
        <f t="shared" ref="I74:I108" si="9">IF(D74&lt;0,C74+1,1)</f>
        <v>1</v>
      </c>
      <c r="J74" s="10">
        <f t="shared" ref="J74:J108" si="10">IF(D74&lt;0,D74+1,1)</f>
        <v>1</v>
      </c>
      <c r="M74" s="5">
        <f t="shared" si="4"/>
        <v>38533</v>
      </c>
      <c r="N74" s="1">
        <f t="shared" si="5"/>
        <v>139.30743906581498</v>
      </c>
      <c r="O74" s="1">
        <f t="shared" si="6"/>
        <v>97.465008018537773</v>
      </c>
    </row>
    <row r="75" spans="2:15" x14ac:dyDescent="0.25">
      <c r="B75" s="4">
        <v>38564</v>
      </c>
      <c r="C75" s="6">
        <v>-5.7855917967602699E-2</v>
      </c>
      <c r="D75" s="7">
        <v>-6.121541985766752E-2</v>
      </c>
      <c r="F75" s="10">
        <f t="shared" si="7"/>
        <v>1</v>
      </c>
      <c r="G75" s="10">
        <f t="shared" si="8"/>
        <v>1</v>
      </c>
      <c r="I75" s="10">
        <f t="shared" si="9"/>
        <v>0.9421440820323973</v>
      </c>
      <c r="J75" s="10">
        <f t="shared" si="10"/>
        <v>0.93878458014233246</v>
      </c>
      <c r="M75" s="5">
        <f t="shared" ref="M75:M108" si="11">B75</f>
        <v>38564</v>
      </c>
      <c r="N75" s="1">
        <f t="shared" ref="N75:N108" si="12">N74*(1+C75)</f>
        <v>131.24767929894637</v>
      </c>
      <c r="O75" s="1">
        <f t="shared" ref="O75:O108" si="13">O74*(1+D75)</f>
        <v>91.498646631252043</v>
      </c>
    </row>
    <row r="76" spans="2:15" x14ac:dyDescent="0.25">
      <c r="B76" s="4">
        <v>38595</v>
      </c>
      <c r="C76" s="6">
        <v>-3.8273401527740197E-2</v>
      </c>
      <c r="D76" s="7">
        <v>-3.566538348882739E-2</v>
      </c>
      <c r="F76" s="10">
        <f t="shared" si="7"/>
        <v>1</v>
      </c>
      <c r="G76" s="10">
        <f t="shared" si="8"/>
        <v>1</v>
      </c>
      <c r="I76" s="10">
        <f t="shared" si="9"/>
        <v>0.96172659847225983</v>
      </c>
      <c r="J76" s="10">
        <f t="shared" si="10"/>
        <v>0.96433461651117258</v>
      </c>
      <c r="M76" s="5">
        <f t="shared" si="11"/>
        <v>38595</v>
      </c>
      <c r="N76" s="1">
        <f t="shared" si="12"/>
        <v>126.22438416955372</v>
      </c>
      <c r="O76" s="1">
        <f t="shared" si="13"/>
        <v>88.235312310439738</v>
      </c>
    </row>
    <row r="77" spans="2:15" x14ac:dyDescent="0.25">
      <c r="B77" s="4">
        <v>38625</v>
      </c>
      <c r="C77" s="6">
        <v>-3.8267057115725501E-3</v>
      </c>
      <c r="D77" s="7">
        <v>2.0260942038490995E-3</v>
      </c>
      <c r="F77" s="10">
        <f t="shared" si="7"/>
        <v>0.99617329428842749</v>
      </c>
      <c r="G77" s="10">
        <f t="shared" si="8"/>
        <v>1.002026094203849</v>
      </c>
      <c r="I77" s="10">
        <f t="shared" si="9"/>
        <v>1</v>
      </c>
      <c r="J77" s="10">
        <f t="shared" si="10"/>
        <v>1</v>
      </c>
      <c r="M77" s="5">
        <f t="shared" si="11"/>
        <v>38625</v>
      </c>
      <c r="N77" s="1">
        <f t="shared" si="12"/>
        <v>125.74136059771236</v>
      </c>
      <c r="O77" s="1">
        <f t="shared" si="13"/>
        <v>88.414085365286724</v>
      </c>
    </row>
    <row r="78" spans="2:15" x14ac:dyDescent="0.25">
      <c r="B78" s="4">
        <v>38656</v>
      </c>
      <c r="C78" s="6">
        <v>4.4570803081431701E-2</v>
      </c>
      <c r="D78" s="7">
        <v>4.657371888700608E-2</v>
      </c>
      <c r="F78" s="10">
        <f t="shared" si="7"/>
        <v>1.0445708030814318</v>
      </c>
      <c r="G78" s="10">
        <f t="shared" si="8"/>
        <v>1.0465737188870061</v>
      </c>
      <c r="I78" s="10">
        <f t="shared" si="9"/>
        <v>1</v>
      </c>
      <c r="J78" s="10">
        <f t="shared" si="10"/>
        <v>1</v>
      </c>
      <c r="M78" s="5">
        <f t="shared" si="11"/>
        <v>38656</v>
      </c>
      <c r="N78" s="1">
        <f t="shared" si="12"/>
        <v>131.34575402010429</v>
      </c>
      <c r="O78" s="1">
        <f t="shared" si="13"/>
        <v>92.531858122741355</v>
      </c>
    </row>
    <row r="79" spans="2:15" x14ac:dyDescent="0.25">
      <c r="B79" s="4">
        <v>38686</v>
      </c>
      <c r="C79" s="6">
        <v>-6.1600221065762399E-2</v>
      </c>
      <c r="D79" s="7">
        <v>-6.3638645017548429E-2</v>
      </c>
      <c r="F79" s="10">
        <f t="shared" si="7"/>
        <v>1</v>
      </c>
      <c r="G79" s="10">
        <f t="shared" si="8"/>
        <v>1</v>
      </c>
      <c r="I79" s="10">
        <f t="shared" si="9"/>
        <v>0.93839977893423765</v>
      </c>
      <c r="J79" s="10">
        <f t="shared" si="10"/>
        <v>0.93636135498245154</v>
      </c>
      <c r="M79" s="5">
        <f t="shared" si="11"/>
        <v>38686</v>
      </c>
      <c r="N79" s="1">
        <f t="shared" si="12"/>
        <v>123.25482653641663</v>
      </c>
      <c r="O79" s="1">
        <f t="shared" si="13"/>
        <v>86.643256050854063</v>
      </c>
    </row>
    <row r="80" spans="2:15" x14ac:dyDescent="0.25">
      <c r="B80" s="4">
        <v>38717</v>
      </c>
      <c r="C80" s="6">
        <v>-0.111493357790254</v>
      </c>
      <c r="D80" s="7">
        <v>-0.10640042674169901</v>
      </c>
      <c r="F80" s="10">
        <f t="shared" si="7"/>
        <v>1</v>
      </c>
      <c r="G80" s="10">
        <f t="shared" si="8"/>
        <v>1</v>
      </c>
      <c r="I80" s="10">
        <f t="shared" si="9"/>
        <v>0.88850664220974596</v>
      </c>
      <c r="J80" s="10">
        <f t="shared" si="10"/>
        <v>0.89359957325830097</v>
      </c>
      <c r="M80" s="5">
        <f t="shared" si="11"/>
        <v>38717</v>
      </c>
      <c r="N80" s="1">
        <f t="shared" si="12"/>
        <v>109.51273206201623</v>
      </c>
      <c r="O80" s="1">
        <f t="shared" si="13"/>
        <v>77.424376632752896</v>
      </c>
    </row>
    <row r="81" spans="2:15" x14ac:dyDescent="0.25">
      <c r="B81" s="4">
        <v>38748</v>
      </c>
      <c r="C81" s="6">
        <v>-6.7454864641937007E-2</v>
      </c>
      <c r="D81" s="7">
        <v>-6.2461542688996709E-2</v>
      </c>
      <c r="F81" s="10">
        <f t="shared" si="7"/>
        <v>1</v>
      </c>
      <c r="G81" s="10">
        <f t="shared" si="8"/>
        <v>1</v>
      </c>
      <c r="I81" s="10">
        <f t="shared" si="9"/>
        <v>0.93254513535806294</v>
      </c>
      <c r="J81" s="10">
        <f t="shared" si="10"/>
        <v>0.93753845731100327</v>
      </c>
      <c r="M81" s="5">
        <f t="shared" si="11"/>
        <v>38748</v>
      </c>
      <c r="N81" s="1">
        <f t="shared" si="12"/>
        <v>102.12556554420421</v>
      </c>
      <c r="O81" s="1">
        <f t="shared" si="13"/>
        <v>72.588330626537243</v>
      </c>
    </row>
    <row r="82" spans="2:15" x14ac:dyDescent="0.25">
      <c r="B82" s="4">
        <v>38776</v>
      </c>
      <c r="C82" s="6">
        <v>2.16755416532903E-2</v>
      </c>
      <c r="D82" s="7">
        <v>2.2596773345028433E-2</v>
      </c>
      <c r="F82" s="10">
        <f t="shared" si="7"/>
        <v>1.0216755416532903</v>
      </c>
      <c r="G82" s="10">
        <f t="shared" si="8"/>
        <v>1.0225967733450285</v>
      </c>
      <c r="I82" s="10">
        <f t="shared" si="9"/>
        <v>1</v>
      </c>
      <c r="J82" s="10">
        <f t="shared" si="10"/>
        <v>1</v>
      </c>
      <c r="M82" s="5">
        <f t="shared" si="11"/>
        <v>38776</v>
      </c>
      <c r="N82" s="1">
        <f t="shared" si="12"/>
        <v>104.33919249402344</v>
      </c>
      <c r="O82" s="1">
        <f t="shared" si="13"/>
        <v>74.228592681199103</v>
      </c>
    </row>
    <row r="83" spans="2:15" x14ac:dyDescent="0.25">
      <c r="B83" s="4">
        <v>38807</v>
      </c>
      <c r="C83" s="6">
        <v>2.45676802216451E-2</v>
      </c>
      <c r="D83" s="7">
        <v>2.8195165999931958E-2</v>
      </c>
      <c r="F83" s="10">
        <f t="shared" si="7"/>
        <v>1.024567680221645</v>
      </c>
      <c r="G83" s="10">
        <f t="shared" si="8"/>
        <v>1.028195165999932</v>
      </c>
      <c r="I83" s="10">
        <f t="shared" si="9"/>
        <v>1</v>
      </c>
      <c r="J83" s="10">
        <f t="shared" si="10"/>
        <v>1</v>
      </c>
      <c r="M83" s="5">
        <f t="shared" si="11"/>
        <v>38807</v>
      </c>
      <c r="N83" s="1">
        <f t="shared" si="12"/>
        <v>106.90256440980127</v>
      </c>
      <c r="O83" s="1">
        <f t="shared" si="13"/>
        <v>76.321480173786853</v>
      </c>
    </row>
    <row r="84" spans="2:15" x14ac:dyDescent="0.25">
      <c r="B84" s="4">
        <v>38837</v>
      </c>
      <c r="C84" s="6">
        <v>5.7583970946411898E-2</v>
      </c>
      <c r="D84" s="7">
        <v>3.0260747008280249E-2</v>
      </c>
      <c r="F84" s="10">
        <f t="shared" si="7"/>
        <v>1.0575839709464119</v>
      </c>
      <c r="G84" s="10">
        <f t="shared" si="8"/>
        <v>1.0302607470082803</v>
      </c>
      <c r="I84" s="10">
        <f t="shared" si="9"/>
        <v>1</v>
      </c>
      <c r="J84" s="10">
        <f t="shared" si="10"/>
        <v>1</v>
      </c>
      <c r="M84" s="5">
        <f t="shared" si="11"/>
        <v>38837</v>
      </c>
      <c r="N84" s="1">
        <f t="shared" si="12"/>
        <v>113.05843857287219</v>
      </c>
      <c r="O84" s="1">
        <f t="shared" si="13"/>
        <v>78.631025176623297</v>
      </c>
    </row>
    <row r="85" spans="2:15" x14ac:dyDescent="0.25">
      <c r="B85" s="4">
        <v>38868</v>
      </c>
      <c r="C85" s="6">
        <v>-1.51423265728603E-3</v>
      </c>
      <c r="D85" s="7">
        <v>-7.2360039573951601E-3</v>
      </c>
      <c r="F85" s="10">
        <f t="shared" si="7"/>
        <v>1</v>
      </c>
      <c r="G85" s="10">
        <f t="shared" si="8"/>
        <v>1</v>
      </c>
      <c r="I85" s="10">
        <f t="shared" si="9"/>
        <v>0.99848576734271399</v>
      </c>
      <c r="J85" s="10">
        <f t="shared" si="10"/>
        <v>0.99276399604260479</v>
      </c>
      <c r="M85" s="5">
        <f t="shared" si="11"/>
        <v>38868</v>
      </c>
      <c r="N85" s="1">
        <f t="shared" si="12"/>
        <v>112.88724179300338</v>
      </c>
      <c r="O85" s="1">
        <f t="shared" si="13"/>
        <v>78.062050767271202</v>
      </c>
    </row>
    <row r="86" spans="2:15" x14ac:dyDescent="0.25">
      <c r="B86" s="4">
        <v>38898</v>
      </c>
      <c r="C86" s="6">
        <v>1.4184454793097099E-2</v>
      </c>
      <c r="D86" s="7">
        <v>1.89418647485858E-2</v>
      </c>
      <c r="F86" s="10">
        <f t="shared" si="7"/>
        <v>1.0141844547930972</v>
      </c>
      <c r="G86" s="10">
        <f t="shared" si="8"/>
        <v>1.0189418647485857</v>
      </c>
      <c r="I86" s="10">
        <f t="shared" si="9"/>
        <v>1</v>
      </c>
      <c r="J86" s="10">
        <f t="shared" si="10"/>
        <v>1</v>
      </c>
      <c r="M86" s="5">
        <f t="shared" si="11"/>
        <v>38898</v>
      </c>
      <c r="N86" s="1">
        <f t="shared" si="12"/>
        <v>114.48848577093366</v>
      </c>
      <c r="O86" s="1">
        <f t="shared" si="13"/>
        <v>79.540691574902084</v>
      </c>
    </row>
    <row r="87" spans="2:15" x14ac:dyDescent="0.25">
      <c r="B87" s="4">
        <v>38929</v>
      </c>
      <c r="C87" s="6">
        <v>-1.88076508309537E-2</v>
      </c>
      <c r="D87" s="7">
        <v>-2.2550858625543801E-2</v>
      </c>
      <c r="F87" s="10">
        <f t="shared" si="7"/>
        <v>1</v>
      </c>
      <c r="G87" s="10">
        <f t="shared" si="8"/>
        <v>1</v>
      </c>
      <c r="I87" s="10">
        <f t="shared" si="9"/>
        <v>0.9811923491690463</v>
      </c>
      <c r="J87" s="10">
        <f t="shared" si="10"/>
        <v>0.97744914137445615</v>
      </c>
      <c r="M87" s="5">
        <f t="shared" si="11"/>
        <v>38929</v>
      </c>
      <c r="N87" s="1">
        <f t="shared" si="12"/>
        <v>112.33522630638933</v>
      </c>
      <c r="O87" s="1">
        <f t="shared" si="13"/>
        <v>77.746980684218485</v>
      </c>
    </row>
    <row r="88" spans="2:15" x14ac:dyDescent="0.25">
      <c r="B88" s="4">
        <v>38960</v>
      </c>
      <c r="C88" s="6">
        <v>4.8101080577846102E-2</v>
      </c>
      <c r="D88" s="7">
        <v>4.4677569689589081E-2</v>
      </c>
      <c r="F88" s="10">
        <f t="shared" si="7"/>
        <v>1.0481010805778461</v>
      </c>
      <c r="G88" s="10">
        <f t="shared" si="8"/>
        <v>1.0446775696895891</v>
      </c>
      <c r="I88" s="10">
        <f t="shared" si="9"/>
        <v>1</v>
      </c>
      <c r="J88" s="10">
        <f t="shared" si="10"/>
        <v>1</v>
      </c>
      <c r="M88" s="5">
        <f t="shared" si="11"/>
        <v>38960</v>
      </c>
      <c r="N88" s="1">
        <f t="shared" si="12"/>
        <v>117.73867207868355</v>
      </c>
      <c r="O88" s="1">
        <f t="shared" si="13"/>
        <v>81.220526831892798</v>
      </c>
    </row>
    <row r="89" spans="2:15" x14ac:dyDescent="0.25">
      <c r="B89" s="4">
        <v>38990</v>
      </c>
      <c r="C89" s="6">
        <v>-6.3084723543537696E-2</v>
      </c>
      <c r="D89" s="7">
        <v>-6.182304260956123E-2</v>
      </c>
      <c r="F89" s="10">
        <f t="shared" si="7"/>
        <v>1</v>
      </c>
      <c r="G89" s="10">
        <f t="shared" si="8"/>
        <v>1</v>
      </c>
      <c r="I89" s="10">
        <f t="shared" si="9"/>
        <v>0.93691527645646233</v>
      </c>
      <c r="J89" s="10">
        <f t="shared" si="10"/>
        <v>0.93817695739043883</v>
      </c>
      <c r="M89" s="5">
        <f t="shared" si="11"/>
        <v>38990</v>
      </c>
      <c r="N89" s="1">
        <f t="shared" si="12"/>
        <v>110.31116050021656</v>
      </c>
      <c r="O89" s="1">
        <f t="shared" si="13"/>
        <v>76.199226740793677</v>
      </c>
    </row>
    <row r="90" spans="2:15" x14ac:dyDescent="0.25">
      <c r="B90" s="4">
        <v>39021</v>
      </c>
      <c r="C90" s="6">
        <v>2.7751477822216701E-2</v>
      </c>
      <c r="D90" s="7">
        <v>2.61064570030402E-2</v>
      </c>
      <c r="F90" s="10">
        <f t="shared" si="7"/>
        <v>1.0277514778222168</v>
      </c>
      <c r="G90" s="10">
        <f t="shared" si="8"/>
        <v>1.0261064570030403</v>
      </c>
      <c r="I90" s="10">
        <f t="shared" si="9"/>
        <v>1</v>
      </c>
      <c r="J90" s="10">
        <f t="shared" si="10"/>
        <v>1</v>
      </c>
      <c r="M90" s="5">
        <f t="shared" si="11"/>
        <v>39021</v>
      </c>
      <c r="N90" s="1">
        <f t="shared" si="12"/>
        <v>113.37245822438132</v>
      </c>
      <c r="O90" s="1">
        <f t="shared" si="13"/>
        <v>78.18851857736712</v>
      </c>
    </row>
    <row r="91" spans="2:15" x14ac:dyDescent="0.25">
      <c r="B91" s="4">
        <v>39051</v>
      </c>
      <c r="C91" s="6">
        <v>-3.7435468996683E-2</v>
      </c>
      <c r="D91" s="7">
        <v>-3.8026391114178361E-2</v>
      </c>
      <c r="F91" s="10">
        <f t="shared" si="7"/>
        <v>1</v>
      </c>
      <c r="G91" s="10">
        <f t="shared" si="8"/>
        <v>1</v>
      </c>
      <c r="I91" s="10">
        <f t="shared" si="9"/>
        <v>0.96256453100331696</v>
      </c>
      <c r="J91" s="10">
        <f t="shared" si="10"/>
        <v>0.96197360888582162</v>
      </c>
      <c r="M91" s="5">
        <f t="shared" si="11"/>
        <v>39051</v>
      </c>
      <c r="N91" s="1">
        <f t="shared" si="12"/>
        <v>109.12830707944475</v>
      </c>
      <c r="O91" s="1">
        <f t="shared" si="13"/>
        <v>75.21529138930596</v>
      </c>
    </row>
    <row r="92" spans="2:15" x14ac:dyDescent="0.25">
      <c r="B92" s="4">
        <v>39082</v>
      </c>
      <c r="C92" s="6">
        <v>-1.17443469482024E-2</v>
      </c>
      <c r="D92" s="7">
        <v>-7.9722009048977891E-3</v>
      </c>
      <c r="F92" s="10">
        <f t="shared" si="7"/>
        <v>1</v>
      </c>
      <c r="G92" s="10">
        <f t="shared" si="8"/>
        <v>1</v>
      </c>
      <c r="I92" s="10">
        <f t="shared" si="9"/>
        <v>0.98825565305179763</v>
      </c>
      <c r="J92" s="10">
        <f t="shared" si="10"/>
        <v>0.99202779909510219</v>
      </c>
      <c r="M92" s="5">
        <f t="shared" si="11"/>
        <v>39082</v>
      </c>
      <c r="N92" s="1">
        <f t="shared" si="12"/>
        <v>107.84666637923378</v>
      </c>
      <c r="O92" s="1">
        <f t="shared" si="13"/>
        <v>74.615659975229988</v>
      </c>
    </row>
    <row r="93" spans="2:15" x14ac:dyDescent="0.25">
      <c r="B93" s="4">
        <v>39113</v>
      </c>
      <c r="C93" s="6">
        <v>3.2639167297227503E-2</v>
      </c>
      <c r="D93" s="7">
        <v>3.9120164003058892E-2</v>
      </c>
      <c r="F93" s="10">
        <f t="shared" si="7"/>
        <v>1.0326391672972275</v>
      </c>
      <c r="G93" s="10">
        <f t="shared" si="8"/>
        <v>1.039120164003059</v>
      </c>
      <c r="I93" s="10">
        <f t="shared" si="9"/>
        <v>1</v>
      </c>
      <c r="J93" s="10">
        <f t="shared" si="10"/>
        <v>1</v>
      </c>
      <c r="M93" s="5">
        <f t="shared" si="11"/>
        <v>39113</v>
      </c>
      <c r="N93" s="1">
        <f t="shared" si="12"/>
        <v>111.36669176563387</v>
      </c>
      <c r="O93" s="1">
        <f t="shared" si="13"/>
        <v>77.534636830657462</v>
      </c>
    </row>
    <row r="94" spans="2:15" x14ac:dyDescent="0.25">
      <c r="B94" s="4">
        <v>39141</v>
      </c>
      <c r="C94" s="6">
        <v>5.6954532675247797E-2</v>
      </c>
      <c r="D94" s="7">
        <v>5.5966780879576745E-2</v>
      </c>
      <c r="F94" s="10">
        <f t="shared" si="7"/>
        <v>1.0569545326752479</v>
      </c>
      <c r="G94" s="10">
        <f t="shared" si="8"/>
        <v>1.0559667808795767</v>
      </c>
      <c r="I94" s="10">
        <f t="shared" si="9"/>
        <v>1</v>
      </c>
      <c r="J94" s="10">
        <f t="shared" si="10"/>
        <v>1</v>
      </c>
      <c r="M94" s="5">
        <f t="shared" si="11"/>
        <v>39141</v>
      </c>
      <c r="N94" s="1">
        <f t="shared" si="12"/>
        <v>117.70952965073393</v>
      </c>
      <c r="O94" s="1">
        <f t="shared" si="13"/>
        <v>81.87400086073643</v>
      </c>
    </row>
    <row r="95" spans="2:15" x14ac:dyDescent="0.25">
      <c r="B95" s="4">
        <v>39172</v>
      </c>
      <c r="C95" s="6">
        <v>-5.0881934163260402E-2</v>
      </c>
      <c r="D95" s="7">
        <v>-4.87158651798172E-2</v>
      </c>
      <c r="F95" s="10">
        <f t="shared" si="7"/>
        <v>1</v>
      </c>
      <c r="G95" s="10">
        <f t="shared" si="8"/>
        <v>1</v>
      </c>
      <c r="I95" s="10">
        <f t="shared" si="9"/>
        <v>0.94911806583673963</v>
      </c>
      <c r="J95" s="10">
        <f t="shared" si="10"/>
        <v>0.95128413482018281</v>
      </c>
      <c r="M95" s="5">
        <f t="shared" si="11"/>
        <v>39172</v>
      </c>
      <c r="N95" s="1">
        <f t="shared" si="12"/>
        <v>111.72024111265694</v>
      </c>
      <c r="O95" s="1">
        <f t="shared" si="13"/>
        <v>77.885438073072564</v>
      </c>
    </row>
    <row r="96" spans="2:15" x14ac:dyDescent="0.25">
      <c r="B96" s="4">
        <v>39202</v>
      </c>
      <c r="C96" s="6">
        <v>6.8032935456044802E-2</v>
      </c>
      <c r="D96" s="7">
        <v>6.6803126428506401E-2</v>
      </c>
      <c r="F96" s="10">
        <f t="shared" si="7"/>
        <v>1.0680329354560447</v>
      </c>
      <c r="G96" s="10">
        <f t="shared" si="8"/>
        <v>1.0668031264285065</v>
      </c>
      <c r="I96" s="10">
        <f t="shared" si="9"/>
        <v>1</v>
      </c>
      <c r="J96" s="10">
        <f t="shared" si="10"/>
        <v>1</v>
      </c>
      <c r="M96" s="5">
        <f t="shared" si="11"/>
        <v>39202</v>
      </c>
      <c r="N96" s="1">
        <f t="shared" si="12"/>
        <v>119.32089706540808</v>
      </c>
      <c r="O96" s="1">
        <f t="shared" si="13"/>
        <v>83.088428839607644</v>
      </c>
    </row>
    <row r="97" spans="2:15" x14ac:dyDescent="0.25">
      <c r="B97" s="4">
        <v>39233</v>
      </c>
      <c r="C97" s="6">
        <v>3.8007157052348903E-2</v>
      </c>
      <c r="D97" s="7">
        <v>3.9584738411670782E-2</v>
      </c>
      <c r="F97" s="10">
        <f t="shared" si="7"/>
        <v>1.0380071570523488</v>
      </c>
      <c r="G97" s="10">
        <f t="shared" si="8"/>
        <v>1.0395847384116708</v>
      </c>
      <c r="I97" s="10">
        <f t="shared" si="9"/>
        <v>1</v>
      </c>
      <c r="J97" s="10">
        <f t="shared" si="10"/>
        <v>1</v>
      </c>
      <c r="M97" s="5">
        <f t="shared" si="11"/>
        <v>39233</v>
      </c>
      <c r="N97" s="1">
        <f t="shared" si="12"/>
        <v>123.85594513980018</v>
      </c>
      <c r="O97" s="1">
        <f t="shared" si="13"/>
        <v>86.377462560260227</v>
      </c>
    </row>
    <row r="98" spans="2:15" x14ac:dyDescent="0.25">
      <c r="B98" s="4">
        <v>39263</v>
      </c>
      <c r="C98" s="6">
        <v>1.6067223228656299E-3</v>
      </c>
      <c r="D98" s="7">
        <v>4.4467097518014103E-3</v>
      </c>
      <c r="F98" s="10">
        <f t="shared" si="7"/>
        <v>1.0016067223228657</v>
      </c>
      <c r="G98" s="10">
        <f t="shared" si="8"/>
        <v>1.0044467097518015</v>
      </c>
      <c r="I98" s="10">
        <f t="shared" si="9"/>
        <v>1</v>
      </c>
      <c r="J98" s="10">
        <f t="shared" si="10"/>
        <v>1</v>
      </c>
      <c r="M98" s="5">
        <f t="shared" si="11"/>
        <v>39263</v>
      </c>
      <c r="N98" s="1">
        <f t="shared" si="12"/>
        <v>124.05494725167594</v>
      </c>
      <c r="O98" s="1">
        <f t="shared" si="13"/>
        <v>86.761558065362806</v>
      </c>
    </row>
    <row r="99" spans="2:15" x14ac:dyDescent="0.25">
      <c r="B99" s="4">
        <v>39294</v>
      </c>
      <c r="C99" s="6">
        <v>-4.7610598949377201E-3</v>
      </c>
      <c r="D99" s="7">
        <v>-8.2622554682730796E-3</v>
      </c>
      <c r="F99" s="10">
        <f t="shared" si="7"/>
        <v>1</v>
      </c>
      <c r="G99" s="10">
        <f t="shared" si="8"/>
        <v>1</v>
      </c>
      <c r="I99" s="10">
        <f t="shared" si="9"/>
        <v>0.99523894010506231</v>
      </c>
      <c r="J99" s="10">
        <f t="shared" si="10"/>
        <v>0.99173774453172692</v>
      </c>
      <c r="M99" s="5">
        <f t="shared" si="11"/>
        <v>39294</v>
      </c>
      <c r="N99" s="1">
        <f t="shared" si="12"/>
        <v>123.46431421754738</v>
      </c>
      <c r="O99" s="1">
        <f t="shared" si="13"/>
        <v>86.044711907801371</v>
      </c>
    </row>
    <row r="100" spans="2:15" x14ac:dyDescent="0.25">
      <c r="B100" s="4">
        <v>39325</v>
      </c>
      <c r="C100" s="6">
        <v>-5.8803175071596003E-3</v>
      </c>
      <c r="D100" s="7">
        <v>-4.0312967856896004E-3</v>
      </c>
      <c r="F100" s="10">
        <f t="shared" si="7"/>
        <v>1</v>
      </c>
      <c r="G100" s="10">
        <f t="shared" si="8"/>
        <v>1</v>
      </c>
      <c r="I100" s="10">
        <f t="shared" si="9"/>
        <v>0.99411968249284044</v>
      </c>
      <c r="J100" s="10">
        <f t="shared" si="10"/>
        <v>0.99596870321431041</v>
      </c>
      <c r="M100" s="5">
        <f t="shared" si="11"/>
        <v>39325</v>
      </c>
      <c r="N100" s="1">
        <f t="shared" si="12"/>
        <v>122.73830484914448</v>
      </c>
      <c r="O100" s="1">
        <f t="shared" si="13"/>
        <v>85.697840137261863</v>
      </c>
    </row>
    <row r="101" spans="2:15" x14ac:dyDescent="0.25">
      <c r="B101" s="4">
        <v>39355</v>
      </c>
      <c r="C101" s="6">
        <v>-1.0155381067587E-2</v>
      </c>
      <c r="D101" s="7">
        <v>-6.3487688727772301E-3</v>
      </c>
      <c r="F101" s="10">
        <f t="shared" si="7"/>
        <v>1</v>
      </c>
      <c r="G101" s="10">
        <f t="shared" si="8"/>
        <v>1</v>
      </c>
      <c r="I101" s="10">
        <f t="shared" si="9"/>
        <v>0.98984461893241305</v>
      </c>
      <c r="J101" s="10">
        <f t="shared" si="10"/>
        <v>0.99365123112722276</v>
      </c>
      <c r="M101" s="5">
        <f t="shared" si="11"/>
        <v>39355</v>
      </c>
      <c r="N101" s="1">
        <f t="shared" si="12"/>
        <v>121.49185059181177</v>
      </c>
      <c r="O101" s="1">
        <f t="shared" si="13"/>
        <v>85.153764357334168</v>
      </c>
    </row>
    <row r="102" spans="2:15" x14ac:dyDescent="0.25">
      <c r="B102" s="4">
        <v>39386</v>
      </c>
      <c r="C102" s="6">
        <v>6.1522812212552597E-3</v>
      </c>
      <c r="D102" s="7">
        <v>6.9061289286890338E-3</v>
      </c>
      <c r="F102" s="10">
        <f t="shared" si="7"/>
        <v>1.0061522812212553</v>
      </c>
      <c r="G102" s="10">
        <f t="shared" si="8"/>
        <v>1.0069061289286891</v>
      </c>
      <c r="I102" s="10">
        <f t="shared" si="9"/>
        <v>1</v>
      </c>
      <c r="J102" s="10">
        <f t="shared" si="10"/>
        <v>1</v>
      </c>
      <c r="M102" s="5">
        <f t="shared" si="11"/>
        <v>39386</v>
      </c>
      <c r="N102" s="1">
        <f t="shared" si="12"/>
        <v>122.23930262274332</v>
      </c>
      <c r="O102" s="1">
        <f t="shared" si="13"/>
        <v>85.741847232749137</v>
      </c>
    </row>
    <row r="103" spans="2:15" x14ac:dyDescent="0.25">
      <c r="B103" s="4">
        <v>39416</v>
      </c>
      <c r="C103" s="6">
        <v>7.5645177924387403E-3</v>
      </c>
      <c r="D103" s="7">
        <v>1.814356614187294E-2</v>
      </c>
      <c r="F103" s="10">
        <f t="shared" si="7"/>
        <v>1.0075645177924388</v>
      </c>
      <c r="G103" s="10">
        <f t="shared" si="8"/>
        <v>1.018143566141873</v>
      </c>
      <c r="I103" s="10">
        <f t="shared" si="9"/>
        <v>1</v>
      </c>
      <c r="J103" s="10">
        <f t="shared" si="10"/>
        <v>1</v>
      </c>
      <c r="M103" s="5">
        <f t="shared" si="11"/>
        <v>39416</v>
      </c>
      <c r="N103" s="1">
        <f t="shared" si="12"/>
        <v>123.16398400236838</v>
      </c>
      <c r="O103" s="1">
        <f t="shared" si="13"/>
        <v>87.297510109142891</v>
      </c>
    </row>
    <row r="104" spans="2:15" x14ac:dyDescent="0.25">
      <c r="B104" s="4">
        <v>39447</v>
      </c>
      <c r="C104" s="6">
        <v>4.6303139510579801E-2</v>
      </c>
      <c r="D104" s="7">
        <v>4.2851794842149883E-2</v>
      </c>
      <c r="F104" s="10">
        <f t="shared" si="7"/>
        <v>1.0463031395105797</v>
      </c>
      <c r="G104" s="10">
        <f t="shared" si="8"/>
        <v>1.0428517948421498</v>
      </c>
      <c r="I104" s="10">
        <f t="shared" si="9"/>
        <v>1</v>
      </c>
      <c r="J104" s="10">
        <f t="shared" si="10"/>
        <v>1</v>
      </c>
      <c r="M104" s="5">
        <f t="shared" si="11"/>
        <v>39447</v>
      </c>
      <c r="N104" s="1">
        <f t="shared" si="12"/>
        <v>128.86686313630887</v>
      </c>
      <c r="O104" s="1">
        <f t="shared" si="13"/>
        <v>91.038365102570381</v>
      </c>
    </row>
    <row r="105" spans="2:15" x14ac:dyDescent="0.25">
      <c r="B105" s="4">
        <v>39478</v>
      </c>
      <c r="C105" s="6">
        <v>8.1348834336668702E-2</v>
      </c>
      <c r="D105" s="7">
        <v>7.7126475706481873E-2</v>
      </c>
      <c r="F105" s="10">
        <f t="shared" si="7"/>
        <v>1.0813488343366686</v>
      </c>
      <c r="G105" s="10">
        <f t="shared" si="8"/>
        <v>1.0771264757064818</v>
      </c>
      <c r="I105" s="10">
        <f t="shared" si="9"/>
        <v>1</v>
      </c>
      <c r="J105" s="10">
        <f t="shared" si="10"/>
        <v>1</v>
      </c>
      <c r="M105" s="5">
        <f t="shared" si="11"/>
        <v>39478</v>
      </c>
      <c r="N105" s="1">
        <f t="shared" si="12"/>
        <v>139.35003223707059</v>
      </c>
      <c r="O105" s="1">
        <f t="shared" si="13"/>
        <v>98.059833357011598</v>
      </c>
    </row>
    <row r="106" spans="2:15" x14ac:dyDescent="0.25">
      <c r="B106" s="4">
        <v>39507</v>
      </c>
      <c r="C106" s="6">
        <v>2.8345721784235001E-2</v>
      </c>
      <c r="D106" s="7">
        <v>1.8046445945909199E-2</v>
      </c>
      <c r="F106" s="10">
        <f t="shared" si="7"/>
        <v>1.0283457217842349</v>
      </c>
      <c r="G106" s="10">
        <f t="shared" si="8"/>
        <v>1.0180464459459091</v>
      </c>
      <c r="I106" s="10">
        <f t="shared" si="9"/>
        <v>1</v>
      </c>
      <c r="J106" s="10">
        <f t="shared" si="10"/>
        <v>1</v>
      </c>
      <c r="M106" s="5">
        <f t="shared" si="11"/>
        <v>39507</v>
      </c>
      <c r="N106" s="1">
        <f t="shared" si="12"/>
        <v>143.30000948148677</v>
      </c>
      <c r="O106" s="1">
        <f t="shared" si="13"/>
        <v>99.829464839153758</v>
      </c>
    </row>
    <row r="107" spans="2:15" x14ac:dyDescent="0.25">
      <c r="B107" s="4">
        <v>39538</v>
      </c>
      <c r="C107" s="6">
        <v>-5.4856669194368402E-3</v>
      </c>
      <c r="D107" s="7">
        <v>1.7722855844583014E-4</v>
      </c>
      <c r="F107" s="10">
        <f t="shared" si="7"/>
        <v>0.99451433308056314</v>
      </c>
      <c r="G107" s="10">
        <f t="shared" si="8"/>
        <v>1.0001772285584458</v>
      </c>
      <c r="I107" s="10">
        <f t="shared" si="9"/>
        <v>1</v>
      </c>
      <c r="J107" s="10">
        <f t="shared" si="10"/>
        <v>1</v>
      </c>
      <c r="M107" s="5">
        <f t="shared" si="11"/>
        <v>39538</v>
      </c>
      <c r="N107" s="1">
        <f t="shared" si="12"/>
        <v>142.5139133599192</v>
      </c>
      <c r="O107" s="1">
        <f t="shared" si="13"/>
        <v>99.847157471297621</v>
      </c>
    </row>
    <row r="108" spans="2:15" x14ac:dyDescent="0.25">
      <c r="B108" s="4">
        <v>39568</v>
      </c>
      <c r="C108" s="6">
        <v>3.62595178543813E-2</v>
      </c>
      <c r="D108" s="7">
        <v>4.1662013172065249E-2</v>
      </c>
      <c r="F108" s="10">
        <f t="shared" si="7"/>
        <v>1.0362595178543812</v>
      </c>
      <c r="G108" s="10">
        <f t="shared" si="8"/>
        <v>1.0416620131720653</v>
      </c>
      <c r="I108" s="10">
        <f t="shared" si="9"/>
        <v>1</v>
      </c>
      <c r="J108" s="10">
        <f t="shared" si="10"/>
        <v>1</v>
      </c>
      <c r="M108" s="5">
        <f t="shared" si="11"/>
        <v>39568</v>
      </c>
      <c r="N108" s="1">
        <f t="shared" si="12"/>
        <v>147.68139914589094</v>
      </c>
      <c r="O108" s="1">
        <f t="shared" si="13"/>
        <v>104.00699106106011</v>
      </c>
    </row>
  </sheetData>
  <hyperlinks>
    <hyperlink ref="B4" r:id="rId1"/>
  </hyperlinks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522679F146DFF498D699F828D56000C" ma:contentTypeVersion="9" ma:contentTypeDescription="Create a new document." ma:contentTypeScope="" ma:versionID="aafef3a4b21104a4f88b1575ea132e6d">
  <xsd:schema xmlns:xsd="http://www.w3.org/2001/XMLSchema" xmlns:xs="http://www.w3.org/2001/XMLSchema" xmlns:p="http://schemas.microsoft.com/office/2006/metadata/properties" xmlns:ns2="ee2906f1-4e2b-432c-9c12-773b8d680c96" targetNamespace="http://schemas.microsoft.com/office/2006/metadata/properties" ma:root="true" ma:fieldsID="7a3c71ec86999a8ee9371076eaf4925b" ns2:_="">
    <xsd:import namespace="ee2906f1-4e2b-432c-9c12-773b8d680c9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e2906f1-4e2b-432c-9c12-773b8d680c9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54FE126-82DC-4322-A10A-70DAFE69743A}"/>
</file>

<file path=customXml/itemProps2.xml><?xml version="1.0" encoding="utf-8"?>
<ds:datastoreItem xmlns:ds="http://schemas.openxmlformats.org/officeDocument/2006/customXml" ds:itemID="{6754FC24-62F9-4C64-84B7-8F7B261BE0AA}"/>
</file>

<file path=customXml/itemProps3.xml><?xml version="1.0" encoding="utf-8"?>
<ds:datastoreItem xmlns:ds="http://schemas.openxmlformats.org/officeDocument/2006/customXml" ds:itemID="{D23B4B38-7DAA-4420-82FE-DFEBB52E6C93}"/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Annualize volatility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2015-04-29T19:46:25Z</dcterms:created>
  <dcterms:modified xsi:type="dcterms:W3CDTF">2017-05-21T17:15:54Z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0x0101006522679F146DFF498D699F828D56000C</vt:lpwstr>
  </property>
</Properties>
</file>