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arolyn/Desktop/Practice_Data_Analysis/"/>
    </mc:Choice>
  </mc:AlternateContent>
  <xr:revisionPtr revIDLastSave="0" documentId="13_ncr:1_{7B3E4C3E-B91A-CC43-B0A3-C0AB238D96D7}" xr6:coauthVersionLast="47" xr6:coauthVersionMax="47" xr10:uidLastSave="{00000000-0000-0000-0000-000000000000}"/>
  <bookViews>
    <workbookView xWindow="0" yWindow="500" windowWidth="33600" windowHeight="19100" activeTab="1" xr2:uid="{C056D290-4D8A-0742-9216-AAFFE5B6837A}"/>
  </bookViews>
  <sheets>
    <sheet name="All_data" sheetId="1" r:id="rId1"/>
    <sheet name="2022" sheetId="3" r:id="rId2"/>
    <sheet name="202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I22" i="4" l="1"/>
  <c r="CI21" i="4"/>
  <c r="CI20" i="4"/>
  <c r="CI19" i="4"/>
  <c r="CI18" i="4"/>
  <c r="CI17" i="4"/>
  <c r="CI16" i="4"/>
  <c r="CG10" i="4"/>
  <c r="CG9" i="4"/>
  <c r="CG8" i="4"/>
  <c r="CG7" i="4"/>
  <c r="CG6" i="4"/>
  <c r="CG5" i="4"/>
  <c r="CG4" i="4"/>
  <c r="CF10" i="4"/>
  <c r="CF9" i="4"/>
  <c r="CF8" i="4"/>
  <c r="CF7" i="4"/>
  <c r="CF6" i="4"/>
  <c r="CF5" i="4"/>
  <c r="CF4" i="4"/>
  <c r="BS20" i="3"/>
  <c r="BS19" i="3"/>
  <c r="BS18" i="3"/>
  <c r="BS17" i="3"/>
  <c r="BS16" i="3"/>
  <c r="BS15" i="3"/>
  <c r="BS14" i="3"/>
  <c r="BO20" i="3"/>
  <c r="BO19" i="3"/>
  <c r="BO18" i="3"/>
  <c r="BO17" i="3"/>
  <c r="BO16" i="3"/>
  <c r="BO15" i="3"/>
  <c r="BO14" i="3"/>
  <c r="BL10" i="3"/>
  <c r="BL9" i="3"/>
  <c r="BL8" i="3"/>
  <c r="BL7" i="3"/>
  <c r="BL6" i="3"/>
  <c r="BL5" i="3"/>
  <c r="BL4" i="3"/>
  <c r="BK9" i="3"/>
  <c r="BK10" i="3"/>
  <c r="BK8" i="3"/>
  <c r="BK7" i="3"/>
  <c r="BK6" i="3"/>
  <c r="BK5" i="3"/>
  <c r="BK4" i="3"/>
  <c r="EU51" i="1"/>
  <c r="EU50" i="1"/>
  <c r="EU49" i="1"/>
  <c r="EU48" i="1"/>
  <c r="EU47" i="1"/>
  <c r="EU46" i="1"/>
  <c r="EU45" i="1"/>
  <c r="EU38" i="1"/>
  <c r="EU37" i="1"/>
  <c r="EU36" i="1"/>
  <c r="EU35" i="1"/>
  <c r="EU34" i="1"/>
  <c r="EU33" i="1"/>
  <c r="EU32" i="1"/>
  <c r="EQ38" i="1"/>
  <c r="EP38" i="1"/>
  <c r="EQ37" i="1"/>
  <c r="EQ36" i="1"/>
  <c r="EQ35" i="1"/>
  <c r="EQ34" i="1"/>
  <c r="EQ33" i="1"/>
  <c r="EQ32" i="1"/>
  <c r="EP37" i="1"/>
  <c r="EP36" i="1"/>
  <c r="EP35" i="1"/>
  <c r="EP34" i="1"/>
  <c r="EP33" i="1"/>
  <c r="EP32" i="1"/>
</calcChain>
</file>

<file path=xl/sharedStrings.xml><?xml version="1.0" encoding="utf-8"?>
<sst xmlns="http://schemas.openxmlformats.org/spreadsheetml/2006/main" count="571" uniqueCount="303">
  <si>
    <t>Taxon</t>
  </si>
  <si>
    <t>Interpretation</t>
  </si>
  <si>
    <t>Interpretation (Diet item)</t>
  </si>
  <si>
    <t>No_Reads</t>
  </si>
  <si>
    <t>RRA</t>
  </si>
  <si>
    <t>FOO</t>
  </si>
  <si>
    <t>S23_0476</t>
  </si>
  <si>
    <t>S23_0477</t>
  </si>
  <si>
    <t>S23_0482</t>
  </si>
  <si>
    <t>S23_0484</t>
  </si>
  <si>
    <t>S23_0485</t>
  </si>
  <si>
    <t>S23_0487</t>
  </si>
  <si>
    <t>S23_0511</t>
  </si>
  <si>
    <t>S23_0512</t>
  </si>
  <si>
    <t>S23_0521merged</t>
  </si>
  <si>
    <t>S23_0522merged</t>
  </si>
  <si>
    <t>S23_0523merged</t>
  </si>
  <si>
    <t>S23_0526merged</t>
  </si>
  <si>
    <t>S23_0529</t>
  </si>
  <si>
    <t>S23_0532</t>
  </si>
  <si>
    <t>S23_0538</t>
  </si>
  <si>
    <t>S23_0544</t>
  </si>
  <si>
    <t>S23_0545</t>
  </si>
  <si>
    <t>S23_0548</t>
  </si>
  <si>
    <t>S23_0555</t>
  </si>
  <si>
    <t>S23_0557</t>
  </si>
  <si>
    <t>S23_0559R</t>
  </si>
  <si>
    <t>S23_0561</t>
  </si>
  <si>
    <t>S23_0564merged</t>
  </si>
  <si>
    <t>S23_0565merged</t>
  </si>
  <si>
    <t>S23_0566merged</t>
  </si>
  <si>
    <t>S23_0567merged</t>
  </si>
  <si>
    <t>S23_0568</t>
  </si>
  <si>
    <t>S23_0570</t>
  </si>
  <si>
    <t>S23_0573</t>
  </si>
  <si>
    <t>S23_0574</t>
  </si>
  <si>
    <t>S23_0580</t>
  </si>
  <si>
    <t>S23_0583</t>
  </si>
  <si>
    <t>S23_0584</t>
  </si>
  <si>
    <t>S23_0591</t>
  </si>
  <si>
    <t>S23_0598merged</t>
  </si>
  <si>
    <t>S23_0599merged</t>
  </si>
  <si>
    <t>S23_0601merged</t>
  </si>
  <si>
    <t>S23_0602merged</t>
  </si>
  <si>
    <t>S23_0614</t>
  </si>
  <si>
    <t>S23_0616</t>
  </si>
  <si>
    <t>S23_0628merged</t>
  </si>
  <si>
    <t>S23_0631merged</t>
  </si>
  <si>
    <t>S23_0632merged</t>
  </si>
  <si>
    <t>S23_0636</t>
  </si>
  <si>
    <t>S23_0640</t>
  </si>
  <si>
    <t>S23_0641</t>
  </si>
  <si>
    <t>S23_0650</t>
  </si>
  <si>
    <t>S23_0655</t>
  </si>
  <si>
    <t>S23_0660</t>
  </si>
  <si>
    <t>S23_0662</t>
  </si>
  <si>
    <t>S23_0663</t>
  </si>
  <si>
    <t>S23_0664</t>
  </si>
  <si>
    <t>S23_0670</t>
  </si>
  <si>
    <t>S23_0672</t>
  </si>
  <si>
    <t>S23_0673</t>
  </si>
  <si>
    <t>S23_0684</t>
  </si>
  <si>
    <t>S23_2675</t>
  </si>
  <si>
    <t>S23_2678</t>
  </si>
  <si>
    <t>S23_2681</t>
  </si>
  <si>
    <t>S23_2684</t>
  </si>
  <si>
    <t>S23_2686</t>
  </si>
  <si>
    <t>S23_2688</t>
  </si>
  <si>
    <t>S23_2691</t>
  </si>
  <si>
    <t>S23_2692</t>
  </si>
  <si>
    <t>S23_2694</t>
  </si>
  <si>
    <t>S23_2697</t>
  </si>
  <si>
    <t>S23_2699</t>
  </si>
  <si>
    <t>S23_2700</t>
  </si>
  <si>
    <t>S23_2707</t>
  </si>
  <si>
    <t>S23_2708</t>
  </si>
  <si>
    <t>S23_2710merged</t>
  </si>
  <si>
    <t>S23_2712merged</t>
  </si>
  <si>
    <t>S23_2713merged</t>
  </si>
  <si>
    <t>S23_2714merged</t>
  </si>
  <si>
    <t>S23_2715merged</t>
  </si>
  <si>
    <t>S23_2718merged</t>
  </si>
  <si>
    <t>S23_2719merged</t>
  </si>
  <si>
    <t>S23_2720merged</t>
  </si>
  <si>
    <t>S23_2721</t>
  </si>
  <si>
    <t>S23_2727</t>
  </si>
  <si>
    <t>S23_2730</t>
  </si>
  <si>
    <t>S23_2733</t>
  </si>
  <si>
    <t>S23_2735</t>
  </si>
  <si>
    <t>S23_2736</t>
  </si>
  <si>
    <t>S23_2738</t>
  </si>
  <si>
    <t>S23_2755</t>
  </si>
  <si>
    <t>S23_2756</t>
  </si>
  <si>
    <t>S23_2757</t>
  </si>
  <si>
    <t>S23_2762</t>
  </si>
  <si>
    <t>S23_2764</t>
  </si>
  <si>
    <t>S23_2776</t>
  </si>
  <si>
    <t>S23_2779</t>
  </si>
  <si>
    <t>S23_2780</t>
  </si>
  <si>
    <t>S23_2781merged</t>
  </si>
  <si>
    <t>S23_2783merged</t>
  </si>
  <si>
    <t>S23_2784merged</t>
  </si>
  <si>
    <t>S23_2785merged</t>
  </si>
  <si>
    <t>S23_2786merged</t>
  </si>
  <si>
    <t>S23_2788</t>
  </si>
  <si>
    <t>S23_2800</t>
  </si>
  <si>
    <t>S23_2801</t>
  </si>
  <si>
    <t>S23_2802</t>
  </si>
  <si>
    <t>S23_2803</t>
  </si>
  <si>
    <t>S23_2804merged</t>
  </si>
  <si>
    <t>S23_2811</t>
  </si>
  <si>
    <t>S23_2812</t>
  </si>
  <si>
    <t>S23_2813</t>
  </si>
  <si>
    <t>S23_2814</t>
  </si>
  <si>
    <t>S23_2815</t>
  </si>
  <si>
    <t>S23_2817</t>
  </si>
  <si>
    <t>S23_2818</t>
  </si>
  <si>
    <t>S23_2819</t>
  </si>
  <si>
    <t>S23_2821</t>
  </si>
  <si>
    <t>S23_2822</t>
  </si>
  <si>
    <t>S23_2825</t>
  </si>
  <si>
    <t>S23_2827merged</t>
  </si>
  <si>
    <t>S23_2828merged</t>
  </si>
  <si>
    <t>S23_2829merged</t>
  </si>
  <si>
    <t>S23_2830</t>
  </si>
  <si>
    <t>S23_2831</t>
  </si>
  <si>
    <t>S23_2832</t>
  </si>
  <si>
    <t>S23_2834</t>
  </si>
  <si>
    <t>S23_2836</t>
  </si>
  <si>
    <t>S23_2837</t>
  </si>
  <si>
    <t>S23_2838</t>
  </si>
  <si>
    <t>S23_2841</t>
  </si>
  <si>
    <t>S23_2843</t>
  </si>
  <si>
    <t>S23_2845merged</t>
  </si>
  <si>
    <t>S23_2846merged</t>
  </si>
  <si>
    <t>S23_2847merged</t>
  </si>
  <si>
    <t>S23_2848merged</t>
  </si>
  <si>
    <t>S23_2856</t>
  </si>
  <si>
    <t>S23_2857</t>
  </si>
  <si>
    <t>S23_2862</t>
  </si>
  <si>
    <t>S23_2863</t>
  </si>
  <si>
    <t>S23_2866</t>
  </si>
  <si>
    <t>S23_2867</t>
  </si>
  <si>
    <t>S23_2872</t>
  </si>
  <si>
    <t>S23_2874</t>
  </si>
  <si>
    <t>bird</t>
  </si>
  <si>
    <t>Gallus gallus</t>
  </si>
  <si>
    <t>chicken</t>
  </si>
  <si>
    <t>mammal</t>
  </si>
  <si>
    <t>Odocoileus virginianus</t>
  </si>
  <si>
    <t>white-tailed deer</t>
  </si>
  <si>
    <t>Sylvilagus transitionalis</t>
  </si>
  <si>
    <t>New England cottontail</t>
  </si>
  <si>
    <t>Sylvilagus floridanus</t>
  </si>
  <si>
    <t>eastern cottontail</t>
  </si>
  <si>
    <t>Meleagris gallopavo</t>
  </si>
  <si>
    <t>turkey</t>
  </si>
  <si>
    <t>Pipilo spp</t>
  </si>
  <si>
    <t>eastern towhee</t>
  </si>
  <si>
    <t>fish</t>
  </si>
  <si>
    <t>Brevoortia tyrannus</t>
  </si>
  <si>
    <t>Atlantic menhaden</t>
  </si>
  <si>
    <t>Piranga bidentata</t>
  </si>
  <si>
    <t>unk passerine (many matches)</t>
  </si>
  <si>
    <t>Morone saxatilis</t>
  </si>
  <si>
    <t>striped bass</t>
  </si>
  <si>
    <t>Sus scrofa</t>
  </si>
  <si>
    <t>pig</t>
  </si>
  <si>
    <t>Microtus pennsylvanicus</t>
  </si>
  <si>
    <t>eastern meadow vole</t>
  </si>
  <si>
    <t>Auxis spp</t>
  </si>
  <si>
    <t>unk tuna (3 exact matches)</t>
  </si>
  <si>
    <t>Pomatomus saltatrix</t>
  </si>
  <si>
    <t>bluefish</t>
  </si>
  <si>
    <t>Sciurus carolinensis</t>
  </si>
  <si>
    <t>eastern gray squirrel</t>
  </si>
  <si>
    <t>Alosa spp</t>
  </si>
  <si>
    <t>shad or herring (lots of matches)</t>
  </si>
  <si>
    <t>Tamias striatus</t>
  </si>
  <si>
    <t>eastern chipmunk</t>
  </si>
  <si>
    <t>Bos taurus</t>
  </si>
  <si>
    <t>cattle</t>
  </si>
  <si>
    <t>Peromyscus leucopus</t>
  </si>
  <si>
    <t>white-footed mouse</t>
  </si>
  <si>
    <t>Kogia breviceps</t>
  </si>
  <si>
    <t>pygmy sperm whale</t>
  </si>
  <si>
    <t>Globicephala macrorhynchus</t>
  </si>
  <si>
    <t>pilot whale</t>
  </si>
  <si>
    <t>Phasianus colchicus</t>
  </si>
  <si>
    <t>ringnecked pheasant</t>
  </si>
  <si>
    <t>Poecile atricapilla</t>
  </si>
  <si>
    <t>black-capped chickadee</t>
  </si>
  <si>
    <t>Clupea harengus</t>
  </si>
  <si>
    <t>atlantic herring</t>
  </si>
  <si>
    <t>Phoca spp</t>
  </si>
  <si>
    <t>gray or harbor seal</t>
  </si>
  <si>
    <t>amphibian</t>
  </si>
  <si>
    <t>Scaphiopus holbrookii</t>
  </si>
  <si>
    <t>eastern spadefoot</t>
  </si>
  <si>
    <t>Ammodytes spp</t>
  </si>
  <si>
    <t>sand lance (eel)</t>
  </si>
  <si>
    <t>Urophycis tenuis</t>
  </si>
  <si>
    <t>hake</t>
  </si>
  <si>
    <t>CCNS22_F1</t>
  </si>
  <si>
    <t>CCNS22_M2</t>
  </si>
  <si>
    <t>CCNS22_F48</t>
  </si>
  <si>
    <t>CCNS22_F3</t>
  </si>
  <si>
    <t>CCNS22_F49</t>
  </si>
  <si>
    <t>CCNS22_F20</t>
  </si>
  <si>
    <t>CCNS22_F5</t>
  </si>
  <si>
    <t>CCNS22_F12</t>
  </si>
  <si>
    <t>CCNS22_F50</t>
  </si>
  <si>
    <t>CCNS22_F28</t>
  </si>
  <si>
    <t>CCNS22_M6</t>
  </si>
  <si>
    <t>CCNS22_M21</t>
  </si>
  <si>
    <t>CCNS22_F51</t>
  </si>
  <si>
    <t>CCNS22_M52</t>
  </si>
  <si>
    <t>CCNS22_M7</t>
  </si>
  <si>
    <t>CCNS22_M23</t>
  </si>
  <si>
    <t>CCNS22_M17</t>
  </si>
  <si>
    <t>CCNS22_M22</t>
  </si>
  <si>
    <t>CCNS22_F53</t>
  </si>
  <si>
    <t>CCNS22_M54</t>
  </si>
  <si>
    <t>CCNS22_F55</t>
  </si>
  <si>
    <t>CCNS22_M46</t>
  </si>
  <si>
    <t>CCNS22_M56</t>
  </si>
  <si>
    <t>CCNS22_M24</t>
  </si>
  <si>
    <t>CCNS22_M57</t>
  </si>
  <si>
    <t>CCNS22_M58</t>
  </si>
  <si>
    <t>CCNS22_M18</t>
  </si>
  <si>
    <t>CCNS22_M59</t>
  </si>
  <si>
    <t>CCNS22_F60</t>
  </si>
  <si>
    <t>CCNS22_F61</t>
  </si>
  <si>
    <t>CCNS22_M62</t>
  </si>
  <si>
    <t>CCNS22_F47</t>
  </si>
  <si>
    <t>CCNS22_F63</t>
  </si>
  <si>
    <t>CCNS22_F13</t>
  </si>
  <si>
    <t>CCNS22_M64</t>
  </si>
  <si>
    <t>CCNS22_M65</t>
  </si>
  <si>
    <t>CCNS22_M66</t>
  </si>
  <si>
    <t>CCNS22_M67</t>
  </si>
  <si>
    <t>CCNS22_M68</t>
  </si>
  <si>
    <t>CCNS22_F29</t>
  </si>
  <si>
    <t>CCNS22_M27</t>
  </si>
  <si>
    <t>CCNS22_F26</t>
  </si>
  <si>
    <t>CCNS22_M8</t>
  </si>
  <si>
    <t>CCNS22_M69</t>
  </si>
  <si>
    <t>CCNS22_F30</t>
  </si>
  <si>
    <t>CCNS22_F70</t>
  </si>
  <si>
    <t>CCNS22_F16</t>
  </si>
  <si>
    <t>CCNS22_M71</t>
  </si>
  <si>
    <t>CCNS22_M25</t>
  </si>
  <si>
    <t>CCNS22_F14</t>
  </si>
  <si>
    <t>CCNS22_M4</t>
  </si>
  <si>
    <t>CCNS22_M9</t>
  </si>
  <si>
    <t>CCNS22_M10</t>
  </si>
  <si>
    <t>CCNS22_F72</t>
  </si>
  <si>
    <t>CCNS22_M15</t>
  </si>
  <si>
    <t>CCNS22_F73</t>
  </si>
  <si>
    <t>CCNS23_M17</t>
  </si>
  <si>
    <t>CCNS23_F3</t>
  </si>
  <si>
    <t>CCNS23_F19</t>
  </si>
  <si>
    <t>CCNS23_F20</t>
  </si>
  <si>
    <t>CCNS23_M21</t>
  </si>
  <si>
    <t>CCNS23_M22</t>
  </si>
  <si>
    <t>CCNS23_M23</t>
  </si>
  <si>
    <t>CCNS23_F2</t>
  </si>
  <si>
    <t>CCNS23_F11</t>
  </si>
  <si>
    <t>CCNS22_M19</t>
  </si>
  <si>
    <t>CCNS23_F25</t>
  </si>
  <si>
    <t>CCNS23_F26</t>
  </si>
  <si>
    <t>CCNS23_F5</t>
  </si>
  <si>
    <t>CCNS23_M27</t>
  </si>
  <si>
    <t>CCNS23_M28</t>
  </si>
  <si>
    <t>CCNS23_F13</t>
  </si>
  <si>
    <t>CCNS23_F30</t>
  </si>
  <si>
    <t>CCNS23_F12</t>
  </si>
  <si>
    <t>CCNS23_M6</t>
  </si>
  <si>
    <t>CCNS23_F31</t>
  </si>
  <si>
    <t>CCNS23_M32</t>
  </si>
  <si>
    <t>CCNS23_F33</t>
  </si>
  <si>
    <t>CCNS23_F34</t>
  </si>
  <si>
    <t>CCNS23_F35</t>
  </si>
  <si>
    <t>CCNS23_M36</t>
  </si>
  <si>
    <t>CCNS23_M1</t>
  </si>
  <si>
    <t>CCNS23_F37</t>
  </si>
  <si>
    <t>CCNS23_F38</t>
  </si>
  <si>
    <t>CCNS23_F39</t>
  </si>
  <si>
    <t>CCNS23_F40</t>
  </si>
  <si>
    <t>CCNS23_F41</t>
  </si>
  <si>
    <t>CCNS23_M42</t>
  </si>
  <si>
    <t>CCNS23_F7</t>
  </si>
  <si>
    <t>CCNS23_F43</t>
  </si>
  <si>
    <t>CCNS23_F44</t>
  </si>
  <si>
    <t>Bird</t>
  </si>
  <si>
    <t xml:space="preserve">Large Mammal (deer) </t>
  </si>
  <si>
    <t>Small mammal</t>
  </si>
  <si>
    <t>Human food</t>
  </si>
  <si>
    <t>Large marine mammals</t>
  </si>
  <si>
    <t>Fish</t>
  </si>
  <si>
    <t xml:space="preserve">Amphibian </t>
  </si>
  <si>
    <t>Food Group</t>
  </si>
  <si>
    <t>Diet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</si>
</sst>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9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4EA72E"/>
      <name val="Aptos Narrow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rgb="FFB5E6A2"/>
        <bgColor rgb="FF000000"/>
      </patternFill>
    </fill>
    <fill>
      <patternFill patternType="solid">
        <fgColor rgb="FFF1A983"/>
        <bgColor rgb="FF000000"/>
      </patternFill>
    </fill>
    <fill>
      <patternFill patternType="solid">
        <fgColor rgb="FFADADAD"/>
        <bgColor rgb="FF000000"/>
      </patternFill>
    </fill>
    <fill>
      <patternFill patternType="solid">
        <fgColor rgb="FF61CBF3"/>
        <bgColor rgb="FF000000"/>
      </patternFill>
    </fill>
    <fill>
      <patternFill patternType="solid">
        <fgColor rgb="FF4D93D9"/>
        <bgColor rgb="FF000000"/>
      </patternFill>
    </fill>
    <fill>
      <patternFill patternType="solid">
        <fgColor rgb="FFD86DCD"/>
        <bgColor rgb="FF000000"/>
      </patternFill>
    </fill>
    <fill>
      <patternFill patternType="solid">
        <fgColor rgb="FFF2CEE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1" fillId="0" borderId="0" xfId="0" applyFo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0" borderId="0" xfId="0" applyFont="1"/>
    <xf numFmtId="0" fontId="2" fillId="10" borderId="0" xfId="0" applyFont="1" applyFill="1"/>
    <xf numFmtId="0" fontId="2" fillId="11" borderId="0" xfId="0" applyFont="1" applyFill="1"/>
    <xf numFmtId="0" fontId="2" fillId="12" borderId="0" xfId="0" applyFont="1" applyFill="1"/>
    <xf numFmtId="0" fontId="2" fillId="13" borderId="0" xfId="0" applyFont="1" applyFill="1"/>
    <xf numFmtId="0" fontId="2" fillId="14" borderId="0" xfId="0" applyFont="1" applyFill="1"/>
    <xf numFmtId="0" fontId="2" fillId="15" borderId="0" xfId="0" applyFont="1" applyFill="1"/>
    <xf numFmtId="0" fontId="3" fillId="0" borderId="0" xfId="0" applyFont="1"/>
    <xf numFmtId="0" fontId="2" fillId="16" borderId="0" xfId="0" applyFont="1" applyFill="1"/>
    <xf numFmtId="0" fontId="2" fillId="1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753499562554679E-2"/>
          <c:y val="0.17634259259259263"/>
          <c:w val="0.8964746281714786"/>
          <c:h val="0.619544692330125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All_data!$EU$31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All_data!$ET$32:$ET$38</c:f>
              <c:strCache>
                <c:ptCount val="7"/>
                <c:pt idx="0">
                  <c:v>Bird</c:v>
                </c:pt>
                <c:pt idx="1">
                  <c:v>Large Mammal (deer) </c:v>
                </c:pt>
                <c:pt idx="2">
                  <c:v>Small mammal</c:v>
                </c:pt>
                <c:pt idx="3">
                  <c:v>Human food</c:v>
                </c:pt>
                <c:pt idx="4">
                  <c:v>Large marine mammals</c:v>
                </c:pt>
                <c:pt idx="5">
                  <c:v>Fish</c:v>
                </c:pt>
                <c:pt idx="6">
                  <c:v>Amphibian </c:v>
                </c:pt>
              </c:strCache>
            </c:strRef>
          </c:cat>
          <c:val>
            <c:numRef>
              <c:f>All_data!$EU$32:$EU$38</c:f>
              <c:numCache>
                <c:formatCode>General</c:formatCode>
                <c:ptCount val="7"/>
                <c:pt idx="0">
                  <c:v>0.3</c:v>
                </c:pt>
                <c:pt idx="1">
                  <c:v>0.57857142857142863</c:v>
                </c:pt>
                <c:pt idx="2">
                  <c:v>0.6071428571428571</c:v>
                </c:pt>
                <c:pt idx="3">
                  <c:v>0.6785714285714286</c:v>
                </c:pt>
                <c:pt idx="4">
                  <c:v>0.12857142857142856</c:v>
                </c:pt>
                <c:pt idx="5">
                  <c:v>0.3</c:v>
                </c:pt>
                <c:pt idx="6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8-F24D-BA46-380EBCBC8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731679"/>
        <c:axId val="737733391"/>
      </c:barChart>
      <c:catAx>
        <c:axId val="737731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33391"/>
        <c:crosses val="autoZero"/>
        <c:auto val="1"/>
        <c:lblAlgn val="ctr"/>
        <c:lblOffset val="100"/>
        <c:noMultiLvlLbl val="0"/>
      </c:catAx>
      <c:valAx>
        <c:axId val="73773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731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Occurrence (FOO)</a:t>
            </a:r>
            <a:r>
              <a:rPr lang="en-US" baseline="0"/>
              <a:t> by Diet Group (all seasons)</a:t>
            </a:r>
            <a:endParaRPr lang="en-US"/>
          </a:p>
        </c:rich>
      </c:tx>
      <c:layout>
        <c:manualLayout>
          <c:xMode val="edge"/>
          <c:yMode val="edge"/>
          <c:x val="0.1090763342082239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All_data!$EU$44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All_data!$ET$45:$ET$51</c:f>
              <c:strCache>
                <c:ptCount val="7"/>
                <c:pt idx="0">
                  <c:v>Human food</c:v>
                </c:pt>
                <c:pt idx="1">
                  <c:v>Small mammal</c:v>
                </c:pt>
                <c:pt idx="2">
                  <c:v>Large Mammal (deer) </c:v>
                </c:pt>
                <c:pt idx="3">
                  <c:v>Fish</c:v>
                </c:pt>
                <c:pt idx="4">
                  <c:v>Bird</c:v>
                </c:pt>
                <c:pt idx="5">
                  <c:v>Large marine mammals</c:v>
                </c:pt>
                <c:pt idx="6">
                  <c:v>Amphibian </c:v>
                </c:pt>
              </c:strCache>
            </c:strRef>
          </c:cat>
          <c:val>
            <c:numRef>
              <c:f>All_data!$EU$45:$EU$51</c:f>
              <c:numCache>
                <c:formatCode>General</c:formatCode>
                <c:ptCount val="7"/>
                <c:pt idx="0">
                  <c:v>0.6785714285714286</c:v>
                </c:pt>
                <c:pt idx="1">
                  <c:v>0.6071428571428571</c:v>
                </c:pt>
                <c:pt idx="2">
                  <c:v>0.57857142857142863</c:v>
                </c:pt>
                <c:pt idx="3">
                  <c:v>0.3</c:v>
                </c:pt>
                <c:pt idx="4">
                  <c:v>0.3</c:v>
                </c:pt>
                <c:pt idx="5">
                  <c:v>0.12857142857142856</c:v>
                </c:pt>
                <c:pt idx="6">
                  <c:v>2.8571428571428571E-2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F-9C48-B01A-1B8DB776C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7298703"/>
        <c:axId val="987348543"/>
      </c:barChart>
      <c:catAx>
        <c:axId val="987298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 Groups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348543"/>
        <c:crosses val="autoZero"/>
        <c:auto val="1"/>
        <c:lblAlgn val="ctr"/>
        <c:lblOffset val="100"/>
        <c:noMultiLvlLbl val="0"/>
      </c:catAx>
      <c:valAx>
        <c:axId val="98734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72987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</a:t>
            </a:r>
            <a:r>
              <a:rPr lang="en-US" baseline="0"/>
              <a:t> by Diet Group (fall 2022)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'2022'!$BO$13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'2022'!$BN$14:$BN$20</c:f>
              <c:strCache>
                <c:ptCount val="7"/>
                <c:pt idx="0">
                  <c:v>Bird</c:v>
                </c:pt>
                <c:pt idx="1">
                  <c:v>Large Mammal (deer) </c:v>
                </c:pt>
                <c:pt idx="2">
                  <c:v>Small mammal</c:v>
                </c:pt>
                <c:pt idx="3">
                  <c:v>Human food</c:v>
                </c:pt>
                <c:pt idx="4">
                  <c:v>Large marine mammals</c:v>
                </c:pt>
                <c:pt idx="5">
                  <c:v>Fish</c:v>
                </c:pt>
                <c:pt idx="6">
                  <c:v>Amphibian </c:v>
                </c:pt>
              </c:strCache>
            </c:strRef>
          </c:cat>
          <c:val>
            <c:numRef>
              <c:f>'2022'!$BO$14:$BO$20</c:f>
              <c:numCache>
                <c:formatCode>General</c:formatCode>
                <c:ptCount val="7"/>
                <c:pt idx="0">
                  <c:v>0.24561403508771928</c:v>
                </c:pt>
                <c:pt idx="1">
                  <c:v>0.45614035087719296</c:v>
                </c:pt>
                <c:pt idx="2">
                  <c:v>0.52631578947368418</c:v>
                </c:pt>
                <c:pt idx="3">
                  <c:v>0.59649122807017541</c:v>
                </c:pt>
                <c:pt idx="4">
                  <c:v>0.19298245614035087</c:v>
                </c:pt>
                <c:pt idx="5">
                  <c:v>0.21052631578947367</c:v>
                </c:pt>
                <c:pt idx="6">
                  <c:v>1.7543859649122806E-2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6D-E84C-95A0-7FB7AC5CC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9517519"/>
        <c:axId val="809519231"/>
      </c:barChart>
      <c:catAx>
        <c:axId val="809517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</a:t>
                </a:r>
                <a:r>
                  <a:rPr lang="en-US" baseline="0"/>
                  <a:t>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19231"/>
        <c:crosses val="autoZero"/>
        <c:auto val="1"/>
        <c:lblAlgn val="ctr"/>
        <c:lblOffset val="100"/>
        <c:noMultiLvlLbl val="0"/>
      </c:catAx>
      <c:valAx>
        <c:axId val="809519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51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 by Diet Group (fall</a:t>
            </a:r>
            <a:r>
              <a:rPr lang="en-US" baseline="0"/>
              <a:t> 2022)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'2022'!$BS$13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'2022'!$BR$14:$BR$20</c:f>
              <c:strCache>
                <c:ptCount val="7"/>
                <c:pt idx="0">
                  <c:v>Human food</c:v>
                </c:pt>
                <c:pt idx="1">
                  <c:v>Small mammal</c:v>
                </c:pt>
                <c:pt idx="2">
                  <c:v>Large Mammal (deer) </c:v>
                </c:pt>
                <c:pt idx="3">
                  <c:v>Bird</c:v>
                </c:pt>
                <c:pt idx="4">
                  <c:v>Fish</c:v>
                </c:pt>
                <c:pt idx="5">
                  <c:v>Large marine mammals</c:v>
                </c:pt>
                <c:pt idx="6">
                  <c:v>Amphibian </c:v>
                </c:pt>
              </c:strCache>
            </c:strRef>
          </c:cat>
          <c:val>
            <c:numRef>
              <c:f>'2022'!$BS$14:$BS$20</c:f>
              <c:numCache>
                <c:formatCode>General</c:formatCode>
                <c:ptCount val="7"/>
                <c:pt idx="0">
                  <c:v>0.59649122807017541</c:v>
                </c:pt>
                <c:pt idx="1">
                  <c:v>0.52631578947368418</c:v>
                </c:pt>
                <c:pt idx="2">
                  <c:v>0.45614035087719296</c:v>
                </c:pt>
                <c:pt idx="3">
                  <c:v>0.24561403508771928</c:v>
                </c:pt>
                <c:pt idx="4">
                  <c:v>0.21052631578947367</c:v>
                </c:pt>
                <c:pt idx="5">
                  <c:v>0.19298245614035087</c:v>
                </c:pt>
                <c:pt idx="6">
                  <c:v>1.7543859649122806E-2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80-E54C-9F73-761E78DE8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055487"/>
        <c:axId val="809876575"/>
      </c:barChart>
      <c:catAx>
        <c:axId val="999055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 Group</a:t>
                </a:r>
              </a:p>
            </c:rich>
          </c:tx>
          <c:layout>
            <c:manualLayout>
              <c:xMode val="edge"/>
              <c:yMode val="edge"/>
              <c:x val="0.4829015748031496"/>
              <c:y val="0.864791484397783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9876575"/>
        <c:crosses val="autoZero"/>
        <c:auto val="1"/>
        <c:lblAlgn val="ctr"/>
        <c:lblOffset val="100"/>
        <c:noMultiLvlLbl val="0"/>
      </c:catAx>
      <c:valAx>
        <c:axId val="8098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05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FOO by Diet Group (summer 2023)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'2023'!$CI$15</c:f>
              <c:strCache>
                <c:ptCount val="1"/>
                <c:pt idx="0">
                  <c:v>FOO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'2023'!$CH$16:$CH$22</c:f>
              <c:strCache>
                <c:ptCount val="7"/>
                <c:pt idx="0">
                  <c:v>Human food</c:v>
                </c:pt>
                <c:pt idx="1">
                  <c:v>Large Mammal (deer) </c:v>
                </c:pt>
                <c:pt idx="2">
                  <c:v>Small mammal</c:v>
                </c:pt>
                <c:pt idx="3">
                  <c:v>Fish</c:v>
                </c:pt>
                <c:pt idx="4">
                  <c:v>Bird</c:v>
                </c:pt>
                <c:pt idx="5">
                  <c:v>Large marine mammals</c:v>
                </c:pt>
                <c:pt idx="6">
                  <c:v>Amphibian </c:v>
                </c:pt>
              </c:strCache>
            </c:strRef>
          </c:cat>
          <c:val>
            <c:numRef>
              <c:f>'2023'!$CI$16:$CI$22</c:f>
              <c:numCache>
                <c:formatCode>General</c:formatCode>
                <c:ptCount val="7"/>
                <c:pt idx="0">
                  <c:v>0.73493975903614461</c:v>
                </c:pt>
                <c:pt idx="1">
                  <c:v>0.66265060240963858</c:v>
                </c:pt>
                <c:pt idx="2">
                  <c:v>0.66265060240963858</c:v>
                </c:pt>
                <c:pt idx="3">
                  <c:v>0.36144578313253012</c:v>
                </c:pt>
                <c:pt idx="4">
                  <c:v>0.33734939759036142</c:v>
                </c:pt>
                <c:pt idx="5">
                  <c:v>8.4337349397590355E-2</c:v>
                </c:pt>
                <c:pt idx="6">
                  <c:v>3.614457831325301E-2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F6-6844-A1F3-94F277E33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5827087"/>
        <c:axId val="1195814303"/>
      </c:barChart>
      <c:catAx>
        <c:axId val="1195827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Diet Group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4303"/>
        <c:crosses val="autoZero"/>
        <c:auto val="1"/>
        <c:lblAlgn val="ctr"/>
        <c:lblOffset val="100"/>
        <c:noMultiLvlLbl val="0"/>
      </c:catAx>
      <c:valAx>
        <c:axId val="1195814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2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140</xdr:col>
      <xdr:colOff>107950</xdr:colOff>
      <xdr:row>42</xdr:row>
      <xdr:rowOff>69850</xdr:rowOff>
    </xdr:from>
    <xdr:to>
      <xdr:col>145</xdr:col>
      <xdr:colOff>552450</xdr:colOff>
      <xdr:row>55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AF9B53-00A0-D1E4-5301-226C6F65B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133</xdr:col>
      <xdr:colOff>628650</xdr:colOff>
      <xdr:row>42</xdr:row>
      <xdr:rowOff>44450</xdr:rowOff>
    </xdr:from>
    <xdr:to>
      <xdr:col>139</xdr:col>
      <xdr:colOff>247650</xdr:colOff>
      <xdr:row>55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52119F0-FEBA-8AD5-BFB1-4EEB8683B9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57</xdr:col>
      <xdr:colOff>552450</xdr:colOff>
      <xdr:row>14</xdr:row>
      <xdr:rowOff>57150</xdr:rowOff>
    </xdr:from>
    <xdr:to>
      <xdr:col>63</xdr:col>
      <xdr:colOff>171450</xdr:colOff>
      <xdr:row>27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55AF01-8B9D-98CB-DAC3-F712958B9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590550</xdr:colOff>
      <xdr:row>14</xdr:row>
      <xdr:rowOff>6350</xdr:rowOff>
    </xdr:from>
    <xdr:to>
      <xdr:col>57</xdr:col>
      <xdr:colOff>209550</xdr:colOff>
      <xdr:row>27</xdr:row>
      <xdr:rowOff>107950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C37A30-55C8-123C-9496-0E9E33FE13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76</xdr:col>
      <xdr:colOff>806450</xdr:colOff>
      <xdr:row>14</xdr:row>
      <xdr:rowOff>146050</xdr:rowOff>
    </xdr:from>
    <xdr:to>
      <xdr:col>82</xdr:col>
      <xdr:colOff>425450</xdr:colOff>
      <xdr:row>28</xdr:row>
      <xdr:rowOff>44450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61FCB4-8355-ECBC-2B8C-B5D74FD73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878E8-AF32-A64D-AD25-9B67BD2DC70E}">
  <dimension ref="A1:EU51"/>
  <sheetViews>
    <sheetView topLeftCell="EB20" workbookViewId="0">
      <selection activeCell="ET44" sqref="ET44:EU51"/>
    </sheetView>
  </sheetViews>
  <sheetFormatPr baseColWidth="10" defaultRowHeight="16" x14ac:dyDescent="0.2"/>
  <cols>
    <col min="3" max="3" width="27.33203125" bestFit="1" customWidth="1"/>
  </cols>
  <sheetData>
    <row r="1" spans="1:14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s="1" t="s">
        <v>116</v>
      </c>
      <c r="DN1" s="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</row>
    <row r="2" spans="1:145" x14ac:dyDescent="0.2">
      <c r="A2" s="6" t="s">
        <v>145</v>
      </c>
      <c r="B2" s="6" t="s">
        <v>146</v>
      </c>
      <c r="C2" s="6" t="s">
        <v>147</v>
      </c>
      <c r="D2" s="6">
        <v>679807</v>
      </c>
      <c r="E2" s="6">
        <v>0.225432788</v>
      </c>
      <c r="F2" s="6">
        <v>0.64748201400000005</v>
      </c>
      <c r="G2" s="6">
        <v>0</v>
      </c>
      <c r="H2" s="6">
        <v>5</v>
      </c>
      <c r="I2" s="6">
        <v>13</v>
      </c>
      <c r="J2" s="6">
        <v>88</v>
      </c>
      <c r="K2" s="6">
        <v>0</v>
      </c>
      <c r="L2" s="6">
        <v>15540</v>
      </c>
      <c r="M2" s="6">
        <v>0</v>
      </c>
      <c r="N2" s="6">
        <v>0</v>
      </c>
      <c r="O2" s="6">
        <v>1198</v>
      </c>
      <c r="P2" s="6">
        <v>0</v>
      </c>
      <c r="Q2" s="6">
        <v>0</v>
      </c>
      <c r="R2" s="6">
        <v>12</v>
      </c>
      <c r="S2" s="6">
        <v>639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6">
        <v>0</v>
      </c>
      <c r="Z2" s="6">
        <v>0</v>
      </c>
      <c r="AA2" s="6">
        <v>0</v>
      </c>
      <c r="AB2" s="6">
        <v>9</v>
      </c>
      <c r="AC2" s="6">
        <v>11</v>
      </c>
      <c r="AD2" s="6">
        <v>102177</v>
      </c>
      <c r="AE2" s="6">
        <v>19</v>
      </c>
      <c r="AF2" s="6">
        <v>16</v>
      </c>
      <c r="AG2" s="6">
        <v>45</v>
      </c>
      <c r="AH2" s="6">
        <v>4</v>
      </c>
      <c r="AI2" s="6">
        <v>0</v>
      </c>
      <c r="AJ2" s="6">
        <v>0</v>
      </c>
      <c r="AK2" s="6">
        <v>178</v>
      </c>
      <c r="AL2" s="6">
        <v>12</v>
      </c>
      <c r="AM2" s="6">
        <v>0</v>
      </c>
      <c r="AN2" s="6">
        <v>0</v>
      </c>
      <c r="AO2" s="6">
        <v>8</v>
      </c>
      <c r="AP2" s="6">
        <v>11</v>
      </c>
      <c r="AQ2" s="6">
        <v>13</v>
      </c>
      <c r="AR2" s="6">
        <v>15</v>
      </c>
      <c r="AS2" s="6">
        <v>0</v>
      </c>
      <c r="AT2" s="6">
        <v>0</v>
      </c>
      <c r="AU2" s="6">
        <v>30</v>
      </c>
      <c r="AV2" s="6">
        <v>46937</v>
      </c>
      <c r="AW2" s="6">
        <v>2322</v>
      </c>
      <c r="AX2" s="6">
        <v>0</v>
      </c>
      <c r="AY2" s="6">
        <v>0</v>
      </c>
      <c r="AZ2" s="6">
        <v>3</v>
      </c>
      <c r="BA2" s="6">
        <v>1065</v>
      </c>
      <c r="BB2" s="6">
        <v>405</v>
      </c>
      <c r="BC2" s="6">
        <v>5</v>
      </c>
      <c r="BD2" s="6">
        <v>0</v>
      </c>
      <c r="BE2" s="6">
        <v>23</v>
      </c>
      <c r="BF2" s="6">
        <v>6</v>
      </c>
      <c r="BG2" s="6">
        <v>231</v>
      </c>
      <c r="BH2" s="6">
        <v>0</v>
      </c>
      <c r="BI2" s="6">
        <v>0</v>
      </c>
      <c r="BJ2" s="6">
        <v>0</v>
      </c>
      <c r="BK2" s="6">
        <v>0</v>
      </c>
      <c r="BL2" s="6">
        <v>6992</v>
      </c>
      <c r="BM2" s="6">
        <v>12</v>
      </c>
      <c r="BN2" s="6">
        <v>0</v>
      </c>
      <c r="BO2" s="6">
        <v>0</v>
      </c>
      <c r="BP2" s="6">
        <v>0</v>
      </c>
      <c r="BQ2" s="6">
        <v>3</v>
      </c>
      <c r="BR2" s="6">
        <v>0</v>
      </c>
      <c r="BS2" s="6">
        <v>0</v>
      </c>
      <c r="BT2" s="6">
        <v>0</v>
      </c>
      <c r="BU2" s="6">
        <v>5</v>
      </c>
      <c r="BV2" s="6">
        <v>0</v>
      </c>
      <c r="BW2" s="6">
        <v>0</v>
      </c>
      <c r="BX2" s="6">
        <v>9</v>
      </c>
      <c r="BY2" s="6">
        <v>130691</v>
      </c>
      <c r="BZ2" s="6">
        <v>15</v>
      </c>
      <c r="CA2" s="6">
        <v>22</v>
      </c>
      <c r="CB2" s="6">
        <v>3311</v>
      </c>
      <c r="CC2" s="6">
        <v>120924</v>
      </c>
      <c r="CD2" s="6">
        <v>14</v>
      </c>
      <c r="CE2" s="6">
        <v>220</v>
      </c>
      <c r="CF2" s="6">
        <v>32</v>
      </c>
      <c r="CG2" s="6">
        <v>0</v>
      </c>
      <c r="CH2" s="6">
        <v>0</v>
      </c>
      <c r="CI2" s="6">
        <v>0</v>
      </c>
      <c r="CJ2" s="6">
        <v>0</v>
      </c>
      <c r="CK2" s="6">
        <v>0</v>
      </c>
      <c r="CL2" s="6">
        <v>0</v>
      </c>
      <c r="CM2" s="6">
        <v>0</v>
      </c>
      <c r="CN2" s="6">
        <v>0</v>
      </c>
      <c r="CO2" s="6">
        <v>41</v>
      </c>
      <c r="CP2" s="6">
        <v>0</v>
      </c>
      <c r="CQ2" s="6">
        <v>9</v>
      </c>
      <c r="CR2" s="6">
        <v>30</v>
      </c>
      <c r="CS2" s="6">
        <v>518</v>
      </c>
      <c r="CT2" s="6">
        <v>7</v>
      </c>
      <c r="CU2" s="6">
        <v>14</v>
      </c>
      <c r="CV2" s="6">
        <v>53</v>
      </c>
      <c r="CW2" s="6">
        <v>22</v>
      </c>
      <c r="CX2" s="6">
        <v>33</v>
      </c>
      <c r="CY2" s="6">
        <v>20</v>
      </c>
      <c r="CZ2" s="6">
        <v>3431</v>
      </c>
      <c r="DA2" s="6">
        <v>9</v>
      </c>
      <c r="DB2" s="6">
        <v>21</v>
      </c>
      <c r="DC2" s="6">
        <v>11</v>
      </c>
      <c r="DD2" s="6">
        <v>11</v>
      </c>
      <c r="DE2" s="6">
        <v>11</v>
      </c>
      <c r="DF2" s="6">
        <v>17602</v>
      </c>
      <c r="DG2" s="6">
        <v>9</v>
      </c>
      <c r="DH2" s="6">
        <v>55</v>
      </c>
      <c r="DI2" s="6">
        <v>515</v>
      </c>
      <c r="DJ2" s="6">
        <v>94371</v>
      </c>
      <c r="DK2" s="6">
        <v>1273</v>
      </c>
      <c r="DL2" s="6">
        <v>19</v>
      </c>
      <c r="DM2" s="6">
        <v>6</v>
      </c>
      <c r="DN2" s="6">
        <v>17</v>
      </c>
      <c r="DO2" s="6">
        <v>0</v>
      </c>
      <c r="DP2" s="6">
        <v>20683</v>
      </c>
      <c r="DQ2" s="6">
        <v>24</v>
      </c>
      <c r="DR2" s="6">
        <v>0</v>
      </c>
      <c r="DS2" s="6">
        <v>25399</v>
      </c>
      <c r="DT2" s="6">
        <v>36</v>
      </c>
      <c r="DU2" s="6">
        <v>12</v>
      </c>
      <c r="DV2" s="6">
        <v>438</v>
      </c>
      <c r="DW2" s="6">
        <v>72772</v>
      </c>
      <c r="DX2" s="6">
        <v>18</v>
      </c>
      <c r="DY2" s="6">
        <v>0</v>
      </c>
      <c r="DZ2" s="6">
        <v>2919</v>
      </c>
      <c r="EA2" s="6">
        <v>3917</v>
      </c>
      <c r="EB2" s="6">
        <v>0</v>
      </c>
      <c r="EC2" s="6">
        <v>6</v>
      </c>
      <c r="ED2" s="6">
        <v>341</v>
      </c>
      <c r="EE2" s="6">
        <v>11</v>
      </c>
      <c r="EF2" s="6">
        <v>7</v>
      </c>
      <c r="EG2" s="6">
        <v>10</v>
      </c>
      <c r="EH2" s="6">
        <v>7</v>
      </c>
      <c r="EI2" s="6">
        <v>18</v>
      </c>
      <c r="EJ2" s="6">
        <v>1352</v>
      </c>
      <c r="EK2" s="6">
        <v>9</v>
      </c>
      <c r="EL2" s="6">
        <v>0</v>
      </c>
      <c r="EM2" s="6">
        <v>412</v>
      </c>
      <c r="EN2" s="6">
        <v>15</v>
      </c>
      <c r="EO2" s="6">
        <v>3</v>
      </c>
    </row>
    <row r="3" spans="1:145" x14ac:dyDescent="0.2">
      <c r="A3" s="4" t="s">
        <v>148</v>
      </c>
      <c r="B3" s="4" t="s">
        <v>149</v>
      </c>
      <c r="C3" s="4" t="s">
        <v>150</v>
      </c>
      <c r="D3" s="4">
        <v>623114</v>
      </c>
      <c r="E3" s="4">
        <v>0.206632656</v>
      </c>
      <c r="F3" s="4">
        <v>0.58273381300000004</v>
      </c>
      <c r="G3" s="4">
        <v>0</v>
      </c>
      <c r="H3" s="4">
        <v>0</v>
      </c>
      <c r="I3" s="4">
        <v>0</v>
      </c>
      <c r="J3" s="4">
        <v>0</v>
      </c>
      <c r="K3" s="4">
        <v>4</v>
      </c>
      <c r="L3" s="4">
        <v>0</v>
      </c>
      <c r="M3" s="4">
        <v>0</v>
      </c>
      <c r="N3" s="4">
        <v>0</v>
      </c>
      <c r="O3" s="4">
        <v>527</v>
      </c>
      <c r="P3" s="4">
        <v>200</v>
      </c>
      <c r="Q3" s="4">
        <v>17</v>
      </c>
      <c r="R3" s="4">
        <v>26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>
        <v>0</v>
      </c>
      <c r="Y3" s="4">
        <v>21</v>
      </c>
      <c r="Z3" s="4">
        <v>0</v>
      </c>
      <c r="AA3" s="4">
        <v>0</v>
      </c>
      <c r="AB3" s="4">
        <v>6</v>
      </c>
      <c r="AC3" s="4">
        <v>21</v>
      </c>
      <c r="AD3" s="4">
        <v>19</v>
      </c>
      <c r="AE3" s="4">
        <v>26007</v>
      </c>
      <c r="AF3" s="4">
        <v>1852</v>
      </c>
      <c r="AG3" s="4">
        <v>0</v>
      </c>
      <c r="AH3" s="4">
        <v>0</v>
      </c>
      <c r="AI3" s="4">
        <v>0</v>
      </c>
      <c r="AJ3" s="4">
        <v>0</v>
      </c>
      <c r="AK3" s="4">
        <v>0</v>
      </c>
      <c r="AL3" s="4">
        <v>0</v>
      </c>
      <c r="AM3" s="4">
        <v>0</v>
      </c>
      <c r="AN3" s="4">
        <v>20</v>
      </c>
      <c r="AO3" s="4">
        <v>47</v>
      </c>
      <c r="AP3" s="4">
        <v>18</v>
      </c>
      <c r="AQ3" s="4">
        <v>16</v>
      </c>
      <c r="AR3" s="4">
        <v>67501</v>
      </c>
      <c r="AS3" s="4">
        <v>0</v>
      </c>
      <c r="AT3" s="4">
        <v>0</v>
      </c>
      <c r="AU3" s="4">
        <v>9</v>
      </c>
      <c r="AV3" s="4">
        <v>321601</v>
      </c>
      <c r="AW3" s="4">
        <v>27</v>
      </c>
      <c r="AX3" s="4">
        <v>6</v>
      </c>
      <c r="AY3" s="4">
        <v>0</v>
      </c>
      <c r="AZ3" s="4">
        <v>0</v>
      </c>
      <c r="BA3" s="4">
        <v>115</v>
      </c>
      <c r="BB3" s="4">
        <v>0</v>
      </c>
      <c r="BC3" s="4">
        <v>56</v>
      </c>
      <c r="BD3" s="4">
        <v>859</v>
      </c>
      <c r="BE3" s="4">
        <v>4812</v>
      </c>
      <c r="BF3" s="4">
        <v>276</v>
      </c>
      <c r="BG3" s="4">
        <v>0</v>
      </c>
      <c r="BH3" s="4">
        <v>58</v>
      </c>
      <c r="BI3" s="4">
        <v>0</v>
      </c>
      <c r="BJ3" s="4">
        <v>0</v>
      </c>
      <c r="BK3" s="4">
        <v>0</v>
      </c>
      <c r="BL3" s="4">
        <v>33</v>
      </c>
      <c r="BM3" s="4">
        <v>39</v>
      </c>
      <c r="BN3" s="4">
        <v>0</v>
      </c>
      <c r="BO3" s="4">
        <v>0</v>
      </c>
      <c r="BP3" s="4">
        <v>0</v>
      </c>
      <c r="BQ3" s="4">
        <v>8</v>
      </c>
      <c r="BR3" s="4">
        <v>0</v>
      </c>
      <c r="BS3" s="4">
        <v>0</v>
      </c>
      <c r="BT3" s="4">
        <v>0</v>
      </c>
      <c r="BU3" s="4">
        <v>0</v>
      </c>
      <c r="BV3" s="4">
        <v>0</v>
      </c>
      <c r="BW3" s="4">
        <v>0</v>
      </c>
      <c r="BX3" s="4">
        <v>0</v>
      </c>
      <c r="BY3" s="4">
        <v>21</v>
      </c>
      <c r="BZ3" s="4">
        <v>18608</v>
      </c>
      <c r="CA3" s="4">
        <v>25431</v>
      </c>
      <c r="CB3" s="4">
        <v>34</v>
      </c>
      <c r="CC3" s="4">
        <v>18789</v>
      </c>
      <c r="CD3" s="4">
        <v>18</v>
      </c>
      <c r="CE3" s="4">
        <v>33</v>
      </c>
      <c r="CF3" s="4">
        <v>35</v>
      </c>
      <c r="CG3" s="4">
        <v>0</v>
      </c>
      <c r="CH3" s="4">
        <v>1801</v>
      </c>
      <c r="CI3" s="4">
        <v>0</v>
      </c>
      <c r="CJ3" s="4">
        <v>0</v>
      </c>
      <c r="CK3" s="4">
        <v>3272</v>
      </c>
      <c r="CL3" s="4">
        <v>0</v>
      </c>
      <c r="CM3" s="4">
        <v>12386</v>
      </c>
      <c r="CN3" s="4">
        <v>0</v>
      </c>
      <c r="CO3" s="4">
        <v>0</v>
      </c>
      <c r="CP3" s="4">
        <v>0</v>
      </c>
      <c r="CQ3" s="4">
        <v>17</v>
      </c>
      <c r="CR3" s="4">
        <v>23</v>
      </c>
      <c r="CS3" s="4">
        <v>14</v>
      </c>
      <c r="CT3" s="4">
        <v>6</v>
      </c>
      <c r="CU3" s="4">
        <v>36904</v>
      </c>
      <c r="CV3" s="4">
        <v>697</v>
      </c>
      <c r="CW3" s="4">
        <v>1436</v>
      </c>
      <c r="CX3" s="4">
        <v>84</v>
      </c>
      <c r="CY3" s="4">
        <v>14</v>
      </c>
      <c r="CZ3" s="4">
        <v>75</v>
      </c>
      <c r="DA3" s="4">
        <v>21</v>
      </c>
      <c r="DB3" s="4">
        <v>15528</v>
      </c>
      <c r="DC3" s="4">
        <v>63</v>
      </c>
      <c r="DD3" s="4">
        <v>7</v>
      </c>
      <c r="DE3" s="4">
        <v>11</v>
      </c>
      <c r="DF3" s="4">
        <v>36</v>
      </c>
      <c r="DG3" s="4">
        <v>14</v>
      </c>
      <c r="DH3" s="4">
        <v>65</v>
      </c>
      <c r="DI3" s="4">
        <v>21</v>
      </c>
      <c r="DJ3" s="4">
        <v>62634</v>
      </c>
      <c r="DK3" s="4">
        <v>0</v>
      </c>
      <c r="DL3" s="4">
        <v>8</v>
      </c>
      <c r="DM3" s="4">
        <v>0</v>
      </c>
      <c r="DN3" s="4">
        <v>0</v>
      </c>
      <c r="DO3" s="4">
        <v>0</v>
      </c>
      <c r="DP3" s="4">
        <v>25</v>
      </c>
      <c r="DQ3" s="4">
        <v>34</v>
      </c>
      <c r="DR3" s="4">
        <v>34</v>
      </c>
      <c r="DS3" s="4">
        <v>93</v>
      </c>
      <c r="DT3" s="4">
        <v>11</v>
      </c>
      <c r="DU3" s="4">
        <v>28</v>
      </c>
      <c r="DV3" s="4">
        <v>0</v>
      </c>
      <c r="DW3" s="4">
        <v>0</v>
      </c>
      <c r="DX3" s="4">
        <v>150</v>
      </c>
      <c r="DY3" s="4">
        <v>0</v>
      </c>
      <c r="DZ3" s="4">
        <v>14</v>
      </c>
      <c r="EA3" s="4">
        <v>33</v>
      </c>
      <c r="EB3" s="4">
        <v>0</v>
      </c>
      <c r="EC3" s="4">
        <v>23</v>
      </c>
      <c r="ED3" s="4">
        <v>32</v>
      </c>
      <c r="EE3" s="4">
        <v>21</v>
      </c>
      <c r="EF3" s="4">
        <v>68</v>
      </c>
      <c r="EG3" s="4">
        <v>20</v>
      </c>
      <c r="EH3" s="4">
        <v>0</v>
      </c>
      <c r="EI3" s="4">
        <v>43</v>
      </c>
      <c r="EJ3" s="4">
        <v>17</v>
      </c>
      <c r="EK3" s="4">
        <v>40</v>
      </c>
      <c r="EL3" s="4">
        <v>0</v>
      </c>
      <c r="EM3" s="4">
        <v>63</v>
      </c>
      <c r="EN3" s="4">
        <v>28</v>
      </c>
      <c r="EO3" s="4">
        <v>30</v>
      </c>
    </row>
    <row r="4" spans="1:145" x14ac:dyDescent="0.2">
      <c r="A4" s="5" t="s">
        <v>148</v>
      </c>
      <c r="B4" s="5" t="s">
        <v>151</v>
      </c>
      <c r="C4" s="5" t="s">
        <v>152</v>
      </c>
      <c r="D4" s="5">
        <v>553267</v>
      </c>
      <c r="E4" s="5">
        <v>0.18347048799999999</v>
      </c>
      <c r="F4" s="5">
        <v>0.30215827299999998</v>
      </c>
      <c r="G4" s="5">
        <v>0</v>
      </c>
      <c r="H4" s="5">
        <v>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  <c r="AF4" s="5">
        <v>23</v>
      </c>
      <c r="AG4" s="5">
        <v>0</v>
      </c>
      <c r="AH4" s="5">
        <v>0</v>
      </c>
      <c r="AI4" s="5">
        <v>12</v>
      </c>
      <c r="AJ4" s="5">
        <v>0</v>
      </c>
      <c r="AK4" s="5">
        <v>0</v>
      </c>
      <c r="AL4" s="5">
        <v>14</v>
      </c>
      <c r="AM4" s="5">
        <v>0</v>
      </c>
      <c r="AN4" s="5">
        <v>0</v>
      </c>
      <c r="AO4" s="5">
        <v>0</v>
      </c>
      <c r="AP4" s="5">
        <v>31</v>
      </c>
      <c r="AQ4" s="5">
        <v>37</v>
      </c>
      <c r="AR4" s="5">
        <v>0</v>
      </c>
      <c r="AS4" s="5">
        <v>0</v>
      </c>
      <c r="AT4" s="5">
        <v>0</v>
      </c>
      <c r="AU4" s="5">
        <v>25</v>
      </c>
      <c r="AV4" s="5">
        <v>66</v>
      </c>
      <c r="AW4" s="5">
        <v>25</v>
      </c>
      <c r="AX4" s="5">
        <v>0</v>
      </c>
      <c r="AY4" s="5">
        <v>3042</v>
      </c>
      <c r="AZ4" s="5">
        <v>0</v>
      </c>
      <c r="BA4" s="5">
        <v>0</v>
      </c>
      <c r="BB4" s="5">
        <v>0</v>
      </c>
      <c r="BC4" s="5">
        <v>0</v>
      </c>
      <c r="BD4" s="5">
        <v>0</v>
      </c>
      <c r="BE4" s="5">
        <v>0</v>
      </c>
      <c r="BF4" s="5">
        <v>0</v>
      </c>
      <c r="BG4" s="5">
        <v>0</v>
      </c>
      <c r="BH4" s="5">
        <v>0</v>
      </c>
      <c r="BI4" s="5">
        <v>0</v>
      </c>
      <c r="BJ4" s="5">
        <v>0</v>
      </c>
      <c r="BK4" s="5">
        <v>0</v>
      </c>
      <c r="BL4" s="5">
        <v>0</v>
      </c>
      <c r="BM4" s="5">
        <v>0</v>
      </c>
      <c r="BN4" s="5">
        <v>0</v>
      </c>
      <c r="BO4" s="5">
        <v>0</v>
      </c>
      <c r="BP4" s="5">
        <v>13051</v>
      </c>
      <c r="BQ4" s="5">
        <v>0</v>
      </c>
      <c r="BR4" s="5">
        <v>4914</v>
      </c>
      <c r="BS4" s="5">
        <v>19157</v>
      </c>
      <c r="BT4" s="5">
        <v>292</v>
      </c>
      <c r="BU4" s="5">
        <v>0</v>
      </c>
      <c r="BV4" s="5">
        <v>0</v>
      </c>
      <c r="BW4" s="5">
        <v>0</v>
      </c>
      <c r="BX4" s="5">
        <v>0</v>
      </c>
      <c r="BY4" s="5">
        <v>19</v>
      </c>
      <c r="BZ4" s="5">
        <v>0</v>
      </c>
      <c r="CA4" s="5">
        <v>23</v>
      </c>
      <c r="CB4" s="5">
        <v>0</v>
      </c>
      <c r="CC4" s="5">
        <v>6</v>
      </c>
      <c r="CD4" s="5">
        <v>0</v>
      </c>
      <c r="CE4" s="5">
        <v>835</v>
      </c>
      <c r="CF4" s="5">
        <v>38</v>
      </c>
      <c r="CG4" s="5">
        <v>3447</v>
      </c>
      <c r="CH4" s="5">
        <v>0</v>
      </c>
      <c r="CI4" s="5">
        <v>0</v>
      </c>
      <c r="CJ4" s="5">
        <v>0</v>
      </c>
      <c r="CK4" s="5">
        <v>0</v>
      </c>
      <c r="CL4" s="5">
        <v>0</v>
      </c>
      <c r="CM4" s="5">
        <v>0</v>
      </c>
      <c r="CN4" s="5">
        <v>0</v>
      </c>
      <c r="CO4" s="5">
        <v>0</v>
      </c>
      <c r="CP4" s="5">
        <v>18</v>
      </c>
      <c r="CQ4" s="5">
        <v>0</v>
      </c>
      <c r="CR4" s="5">
        <v>90381</v>
      </c>
      <c r="CS4" s="5">
        <v>0</v>
      </c>
      <c r="CT4" s="5">
        <v>0</v>
      </c>
      <c r="CU4" s="5">
        <v>0</v>
      </c>
      <c r="CV4" s="5">
        <v>61474</v>
      </c>
      <c r="CW4" s="5">
        <v>0</v>
      </c>
      <c r="CX4" s="5">
        <v>29</v>
      </c>
      <c r="CY4" s="5">
        <v>17364</v>
      </c>
      <c r="CZ4" s="5">
        <v>18</v>
      </c>
      <c r="DA4" s="5">
        <v>26</v>
      </c>
      <c r="DB4" s="5">
        <v>0</v>
      </c>
      <c r="DC4" s="5">
        <v>0</v>
      </c>
      <c r="DD4" s="5">
        <v>27</v>
      </c>
      <c r="DE4" s="5">
        <v>0</v>
      </c>
      <c r="DF4" s="5">
        <v>15</v>
      </c>
      <c r="DG4" s="5">
        <v>41009</v>
      </c>
      <c r="DH4" s="5">
        <v>0</v>
      </c>
      <c r="DI4" s="5">
        <v>20605</v>
      </c>
      <c r="DJ4" s="5">
        <v>0</v>
      </c>
      <c r="DK4" s="5">
        <v>0</v>
      </c>
      <c r="DL4" s="5">
        <v>24</v>
      </c>
      <c r="DM4" s="5">
        <v>0</v>
      </c>
      <c r="DN4" s="5">
        <v>121781</v>
      </c>
      <c r="DO4" s="5">
        <v>0</v>
      </c>
      <c r="DP4" s="5">
        <v>337</v>
      </c>
      <c r="DQ4" s="5">
        <v>154911</v>
      </c>
      <c r="DR4" s="5">
        <v>10</v>
      </c>
      <c r="DS4" s="5">
        <v>0</v>
      </c>
      <c r="DT4" s="5">
        <v>33</v>
      </c>
      <c r="DU4" s="5">
        <v>0</v>
      </c>
      <c r="DV4" s="5">
        <v>0</v>
      </c>
      <c r="DW4" s="5">
        <v>0</v>
      </c>
      <c r="DX4" s="5">
        <v>0</v>
      </c>
      <c r="DY4" s="5">
        <v>5</v>
      </c>
      <c r="DZ4" s="5">
        <v>0</v>
      </c>
      <c r="EA4" s="5">
        <v>27</v>
      </c>
      <c r="EB4" s="5">
        <v>0</v>
      </c>
      <c r="EC4" s="5">
        <v>0</v>
      </c>
      <c r="ED4" s="5">
        <v>39</v>
      </c>
      <c r="EE4" s="5">
        <v>46</v>
      </c>
      <c r="EF4" s="5">
        <v>0</v>
      </c>
      <c r="EG4" s="5">
        <v>0</v>
      </c>
      <c r="EH4" s="5">
        <v>0</v>
      </c>
      <c r="EI4" s="5">
        <v>0</v>
      </c>
      <c r="EJ4" s="5">
        <v>15</v>
      </c>
      <c r="EK4" s="5">
        <v>0</v>
      </c>
      <c r="EL4" s="5">
        <v>0</v>
      </c>
      <c r="EM4" s="5">
        <v>16</v>
      </c>
      <c r="EN4" s="5">
        <v>0</v>
      </c>
      <c r="EO4" s="5">
        <v>0</v>
      </c>
    </row>
    <row r="5" spans="1:145" x14ac:dyDescent="0.2">
      <c r="A5" s="5" t="s">
        <v>148</v>
      </c>
      <c r="B5" s="5" t="s">
        <v>153</v>
      </c>
      <c r="C5" s="5" t="s">
        <v>154</v>
      </c>
      <c r="D5" s="5">
        <v>430409</v>
      </c>
      <c r="E5" s="5">
        <v>0.14272918800000001</v>
      </c>
      <c r="F5" s="5">
        <v>0.30215827299999998</v>
      </c>
      <c r="G5" s="5">
        <v>0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46579</v>
      </c>
      <c r="P5" s="5">
        <v>5007</v>
      </c>
      <c r="Q5" s="5">
        <v>0</v>
      </c>
      <c r="R5" s="5">
        <v>4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137</v>
      </c>
      <c r="AC5" s="5">
        <v>0</v>
      </c>
      <c r="AD5" s="5">
        <v>29</v>
      </c>
      <c r="AE5" s="5">
        <v>0</v>
      </c>
      <c r="AF5" s="5">
        <v>0</v>
      </c>
      <c r="AG5" s="5">
        <v>0</v>
      </c>
      <c r="AH5" s="5">
        <v>0</v>
      </c>
      <c r="AI5" s="5">
        <v>0</v>
      </c>
      <c r="AJ5" s="5">
        <v>0</v>
      </c>
      <c r="AK5" s="5">
        <v>0</v>
      </c>
      <c r="AL5" s="5">
        <v>0</v>
      </c>
      <c r="AM5" s="5">
        <v>0</v>
      </c>
      <c r="AN5" s="5">
        <v>0</v>
      </c>
      <c r="AO5" s="5">
        <v>0</v>
      </c>
      <c r="AP5" s="5">
        <v>0</v>
      </c>
      <c r="AQ5" s="5">
        <v>28</v>
      </c>
      <c r="AR5" s="5">
        <v>0</v>
      </c>
      <c r="AS5" s="5">
        <v>0</v>
      </c>
      <c r="AT5" s="5">
        <v>0</v>
      </c>
      <c r="AU5" s="5">
        <v>0</v>
      </c>
      <c r="AV5" s="5">
        <v>0</v>
      </c>
      <c r="AW5" s="5">
        <v>0</v>
      </c>
      <c r="AX5" s="5">
        <v>0</v>
      </c>
      <c r="AY5" s="5">
        <v>0</v>
      </c>
      <c r="AZ5" s="5">
        <v>126</v>
      </c>
      <c r="BA5" s="5">
        <v>0</v>
      </c>
      <c r="BB5" s="5">
        <v>0</v>
      </c>
      <c r="BC5" s="5">
        <v>2969</v>
      </c>
      <c r="BD5" s="5">
        <v>251</v>
      </c>
      <c r="BE5" s="5">
        <v>0</v>
      </c>
      <c r="BF5" s="5">
        <v>196</v>
      </c>
      <c r="BG5" s="5">
        <v>0</v>
      </c>
      <c r="BH5" s="5">
        <v>0</v>
      </c>
      <c r="BI5" s="5">
        <v>0</v>
      </c>
      <c r="BJ5" s="5">
        <v>0</v>
      </c>
      <c r="BK5" s="5">
        <v>0</v>
      </c>
      <c r="BL5" s="5">
        <v>0</v>
      </c>
      <c r="BM5" s="5">
        <v>0</v>
      </c>
      <c r="BN5" s="5">
        <v>0</v>
      </c>
      <c r="BO5" s="5">
        <v>0</v>
      </c>
      <c r="BP5" s="5">
        <v>0</v>
      </c>
      <c r="BQ5" s="5">
        <v>0</v>
      </c>
      <c r="BR5" s="5">
        <v>0</v>
      </c>
      <c r="BS5" s="5">
        <v>0</v>
      </c>
      <c r="BT5" s="5">
        <v>0</v>
      </c>
      <c r="BU5" s="5">
        <v>407</v>
      </c>
      <c r="BV5" s="5">
        <v>0</v>
      </c>
      <c r="BW5" s="5">
        <v>0</v>
      </c>
      <c r="BX5" s="5">
        <v>58</v>
      </c>
      <c r="BY5" s="5">
        <v>0</v>
      </c>
      <c r="BZ5" s="5">
        <v>29</v>
      </c>
      <c r="CA5" s="5">
        <v>0</v>
      </c>
      <c r="CB5" s="5">
        <v>17</v>
      </c>
      <c r="CC5" s="5">
        <v>0</v>
      </c>
      <c r="CD5" s="5">
        <v>65790</v>
      </c>
      <c r="CE5" s="5">
        <v>54757</v>
      </c>
      <c r="CF5" s="5">
        <v>0</v>
      </c>
      <c r="CG5" s="5">
        <v>0</v>
      </c>
      <c r="CH5" s="5">
        <v>0</v>
      </c>
      <c r="CI5" s="5">
        <v>0</v>
      </c>
      <c r="CJ5" s="5">
        <v>0</v>
      </c>
      <c r="CK5" s="5">
        <v>0</v>
      </c>
      <c r="CL5" s="5">
        <v>0</v>
      </c>
      <c r="CM5" s="5">
        <v>0</v>
      </c>
      <c r="CN5" s="5">
        <v>0</v>
      </c>
      <c r="CO5" s="5">
        <v>0</v>
      </c>
      <c r="CP5" s="5">
        <v>0</v>
      </c>
      <c r="CQ5" s="5">
        <v>128</v>
      </c>
      <c r="CR5" s="5">
        <v>874</v>
      </c>
      <c r="CS5" s="5">
        <v>0</v>
      </c>
      <c r="CT5" s="5">
        <v>17</v>
      </c>
      <c r="CU5" s="5">
        <v>30</v>
      </c>
      <c r="CV5" s="5">
        <v>86</v>
      </c>
      <c r="CW5" s="5">
        <v>51</v>
      </c>
      <c r="CX5" s="5">
        <v>34</v>
      </c>
      <c r="CY5" s="5">
        <v>0</v>
      </c>
      <c r="CZ5" s="5">
        <v>67</v>
      </c>
      <c r="DA5" s="5">
        <v>0</v>
      </c>
      <c r="DB5" s="5">
        <v>29</v>
      </c>
      <c r="DC5" s="5">
        <v>0</v>
      </c>
      <c r="DD5" s="5">
        <v>0</v>
      </c>
      <c r="DE5" s="5">
        <v>18</v>
      </c>
      <c r="DF5" s="5">
        <v>0</v>
      </c>
      <c r="DG5" s="5">
        <v>114352</v>
      </c>
      <c r="DH5" s="5">
        <v>0</v>
      </c>
      <c r="DI5" s="5">
        <v>562</v>
      </c>
      <c r="DJ5" s="5">
        <v>16</v>
      </c>
      <c r="DK5" s="5">
        <v>0</v>
      </c>
      <c r="DL5" s="5">
        <v>0</v>
      </c>
      <c r="DM5" s="5">
        <v>5273</v>
      </c>
      <c r="DN5" s="5">
        <v>10204</v>
      </c>
      <c r="DO5" s="5">
        <v>2800</v>
      </c>
      <c r="DP5" s="5">
        <v>0</v>
      </c>
      <c r="DQ5" s="5">
        <v>0</v>
      </c>
      <c r="DR5" s="5">
        <v>12</v>
      </c>
      <c r="DS5" s="5">
        <v>118960</v>
      </c>
      <c r="DT5" s="5">
        <v>0</v>
      </c>
      <c r="DU5" s="5">
        <v>0</v>
      </c>
      <c r="DV5" s="5">
        <v>25</v>
      </c>
      <c r="DW5" s="5">
        <v>0</v>
      </c>
      <c r="DX5" s="5">
        <v>0</v>
      </c>
      <c r="DY5" s="5">
        <v>0</v>
      </c>
      <c r="DZ5" s="5">
        <v>328</v>
      </c>
      <c r="EA5" s="5">
        <v>0</v>
      </c>
      <c r="EB5" s="5">
        <v>0</v>
      </c>
      <c r="EC5" s="5">
        <v>0</v>
      </c>
      <c r="ED5" s="5">
        <v>0</v>
      </c>
      <c r="EE5" s="5">
        <v>16</v>
      </c>
      <c r="EF5" s="5">
        <v>0</v>
      </c>
      <c r="EG5" s="5">
        <v>19</v>
      </c>
      <c r="EH5" s="5">
        <v>12</v>
      </c>
      <c r="EI5" s="5">
        <v>16</v>
      </c>
      <c r="EJ5" s="5">
        <v>0</v>
      </c>
      <c r="EK5" s="5">
        <v>79</v>
      </c>
      <c r="EL5" s="5">
        <v>0</v>
      </c>
      <c r="EM5" s="5">
        <v>0</v>
      </c>
      <c r="EN5" s="5">
        <v>0</v>
      </c>
      <c r="EO5" s="5">
        <v>17</v>
      </c>
    </row>
    <row r="6" spans="1:145" x14ac:dyDescent="0.2">
      <c r="A6" s="3" t="s">
        <v>145</v>
      </c>
      <c r="B6" s="3" t="s">
        <v>155</v>
      </c>
      <c r="C6" s="3" t="s">
        <v>156</v>
      </c>
      <c r="D6" s="3">
        <v>162353</v>
      </c>
      <c r="E6" s="3">
        <v>5.3838352999999999E-2</v>
      </c>
      <c r="F6" s="3">
        <v>0.24460431699999999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14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7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3</v>
      </c>
      <c r="AG6" s="3">
        <v>33</v>
      </c>
      <c r="AH6" s="3">
        <v>0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v>516</v>
      </c>
      <c r="AQ6" s="3">
        <v>0</v>
      </c>
      <c r="AR6" s="3">
        <v>0</v>
      </c>
      <c r="AS6" s="3">
        <v>0</v>
      </c>
      <c r="AT6" s="3">
        <v>0</v>
      </c>
      <c r="AU6" s="3">
        <v>7</v>
      </c>
      <c r="AV6" s="3">
        <v>9</v>
      </c>
      <c r="AW6" s="3">
        <v>9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37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0</v>
      </c>
      <c r="BS6" s="3">
        <v>0</v>
      </c>
      <c r="BT6" s="3">
        <v>8232</v>
      </c>
      <c r="BU6" s="3">
        <v>0</v>
      </c>
      <c r="BV6" s="3">
        <v>0</v>
      </c>
      <c r="BW6" s="3">
        <v>0</v>
      </c>
      <c r="BX6" s="3">
        <v>0</v>
      </c>
      <c r="BY6" s="3">
        <v>0</v>
      </c>
      <c r="BZ6" s="3">
        <v>0</v>
      </c>
      <c r="CA6" s="3">
        <v>0</v>
      </c>
      <c r="CB6" s="3">
        <v>123109</v>
      </c>
      <c r="CC6" s="3">
        <v>119</v>
      </c>
      <c r="CD6" s="3">
        <v>0</v>
      </c>
      <c r="CE6" s="3">
        <v>0</v>
      </c>
      <c r="CF6" s="3">
        <v>30052</v>
      </c>
      <c r="CG6" s="3">
        <v>0</v>
      </c>
      <c r="CH6" s="3">
        <v>0</v>
      </c>
      <c r="CI6" s="3">
        <v>58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3</v>
      </c>
      <c r="CT6" s="3">
        <v>0</v>
      </c>
      <c r="CU6" s="3">
        <v>6</v>
      </c>
      <c r="CV6" s="3">
        <v>7</v>
      </c>
      <c r="CW6" s="3">
        <v>4</v>
      </c>
      <c r="CX6" s="3">
        <v>0</v>
      </c>
      <c r="CY6" s="3">
        <v>5</v>
      </c>
      <c r="CZ6" s="3">
        <v>5</v>
      </c>
      <c r="DA6" s="3">
        <v>0</v>
      </c>
      <c r="DB6" s="3">
        <v>5</v>
      </c>
      <c r="DC6" s="3">
        <v>0</v>
      </c>
      <c r="DD6" s="3">
        <v>0</v>
      </c>
      <c r="DE6" s="3">
        <v>0</v>
      </c>
      <c r="DF6" s="3">
        <v>5</v>
      </c>
      <c r="DG6" s="3">
        <v>0</v>
      </c>
      <c r="DH6" s="3">
        <v>4</v>
      </c>
      <c r="DI6" s="3">
        <v>5</v>
      </c>
      <c r="DJ6" s="3">
        <v>0</v>
      </c>
      <c r="DK6" s="3">
        <v>0</v>
      </c>
      <c r="DL6" s="3">
        <v>4</v>
      </c>
      <c r="DM6" s="3">
        <v>0</v>
      </c>
      <c r="DN6" s="3">
        <v>5</v>
      </c>
      <c r="DO6" s="3">
        <v>0</v>
      </c>
      <c r="DP6" s="3">
        <v>7</v>
      </c>
      <c r="DQ6" s="3">
        <v>0</v>
      </c>
      <c r="DR6" s="3">
        <v>0</v>
      </c>
      <c r="DS6" s="3">
        <v>20</v>
      </c>
      <c r="DT6" s="3">
        <v>10</v>
      </c>
      <c r="DU6" s="3">
        <v>0</v>
      </c>
      <c r="DV6" s="3">
        <v>0</v>
      </c>
      <c r="DW6" s="3">
        <v>0</v>
      </c>
      <c r="DX6" s="3">
        <v>8</v>
      </c>
      <c r="DY6" s="3">
        <v>0</v>
      </c>
      <c r="DZ6" s="3">
        <v>0</v>
      </c>
      <c r="EA6" s="3">
        <v>0</v>
      </c>
      <c r="EB6" s="3">
        <v>0</v>
      </c>
      <c r="EC6" s="3">
        <v>0</v>
      </c>
      <c r="ED6" s="3">
        <v>0</v>
      </c>
      <c r="EE6" s="3">
        <v>15</v>
      </c>
      <c r="EF6" s="3">
        <v>5</v>
      </c>
      <c r="EG6" s="3">
        <v>0</v>
      </c>
      <c r="EH6" s="3">
        <v>0</v>
      </c>
      <c r="EI6" s="3">
        <v>0</v>
      </c>
      <c r="EJ6" s="3">
        <v>4</v>
      </c>
      <c r="EK6" s="3">
        <v>0</v>
      </c>
      <c r="EL6" s="3">
        <v>21</v>
      </c>
      <c r="EM6" s="3">
        <v>0</v>
      </c>
      <c r="EN6" s="3">
        <v>0</v>
      </c>
      <c r="EO6" s="3">
        <v>0</v>
      </c>
    </row>
    <row r="7" spans="1:145" x14ac:dyDescent="0.2">
      <c r="A7" s="3" t="s">
        <v>145</v>
      </c>
      <c r="B7" s="3" t="s">
        <v>157</v>
      </c>
      <c r="C7" s="3" t="s">
        <v>158</v>
      </c>
      <c r="D7" s="3">
        <v>94933</v>
      </c>
      <c r="E7" s="3">
        <v>3.1481009999999997E-2</v>
      </c>
      <c r="F7" s="3">
        <v>8.6330934999999998E-2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0</v>
      </c>
      <c r="AE7" s="3">
        <v>5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v>0</v>
      </c>
      <c r="AQ7" s="3">
        <v>0</v>
      </c>
      <c r="AR7" s="3">
        <v>5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3">
        <v>0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0</v>
      </c>
      <c r="BQ7" s="3">
        <v>0</v>
      </c>
      <c r="BR7" s="3">
        <v>0</v>
      </c>
      <c r="BS7" s="3">
        <v>0</v>
      </c>
      <c r="BT7" s="3">
        <v>0</v>
      </c>
      <c r="BU7" s="3">
        <v>0</v>
      </c>
      <c r="BV7" s="3">
        <v>0</v>
      </c>
      <c r="BW7" s="3">
        <v>0</v>
      </c>
      <c r="BX7" s="3">
        <v>0</v>
      </c>
      <c r="BY7" s="3">
        <v>0</v>
      </c>
      <c r="BZ7" s="3">
        <v>0</v>
      </c>
      <c r="CA7" s="3">
        <v>0</v>
      </c>
      <c r="CB7" s="3">
        <v>0</v>
      </c>
      <c r="CC7" s="3">
        <v>7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3">
        <v>0</v>
      </c>
      <c r="CJ7" s="3">
        <v>0</v>
      </c>
      <c r="CK7" s="3">
        <v>477</v>
      </c>
      <c r="CL7" s="3">
        <v>0</v>
      </c>
      <c r="CM7" s="3">
        <v>16</v>
      </c>
      <c r="CN7" s="3">
        <v>0</v>
      </c>
      <c r="CO7" s="3">
        <v>0</v>
      </c>
      <c r="CP7" s="3">
        <v>0</v>
      </c>
      <c r="CQ7" s="3">
        <v>0</v>
      </c>
      <c r="CR7" s="3">
        <v>0</v>
      </c>
      <c r="CS7" s="3">
        <v>10</v>
      </c>
      <c r="CT7" s="3">
        <v>0</v>
      </c>
      <c r="CU7" s="3">
        <v>0</v>
      </c>
      <c r="CV7" s="3">
        <v>5</v>
      </c>
      <c r="CW7" s="3">
        <v>0</v>
      </c>
      <c r="CX7" s="3">
        <v>0</v>
      </c>
      <c r="CY7" s="3">
        <v>0</v>
      </c>
      <c r="CZ7" s="3">
        <v>0</v>
      </c>
      <c r="DA7" s="3">
        <v>0</v>
      </c>
      <c r="DB7" s="3">
        <v>7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3">
        <v>0</v>
      </c>
      <c r="DM7" s="3">
        <v>0</v>
      </c>
      <c r="DN7" s="3">
        <v>94383</v>
      </c>
      <c r="DO7" s="3">
        <v>0</v>
      </c>
      <c r="DP7" s="3">
        <v>0</v>
      </c>
      <c r="DQ7" s="3">
        <v>0</v>
      </c>
      <c r="DR7" s="3">
        <v>6</v>
      </c>
      <c r="DS7" s="3">
        <v>9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0</v>
      </c>
      <c r="EA7" s="3">
        <v>0</v>
      </c>
      <c r="EB7" s="3">
        <v>0</v>
      </c>
      <c r="EC7" s="3">
        <v>0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3">
        <v>3</v>
      </c>
    </row>
    <row r="8" spans="1:145" x14ac:dyDescent="0.2">
      <c r="A8" s="8" t="s">
        <v>159</v>
      </c>
      <c r="B8" s="8" t="s">
        <v>160</v>
      </c>
      <c r="C8" s="8" t="s">
        <v>161</v>
      </c>
      <c r="D8" s="8">
        <v>92095</v>
      </c>
      <c r="E8" s="8">
        <v>3.0539891999999999E-2</v>
      </c>
      <c r="F8" s="8">
        <v>0.12949640300000001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114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475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62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3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2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979</v>
      </c>
      <c r="BX8" s="8">
        <v>0</v>
      </c>
      <c r="BY8" s="8">
        <v>419</v>
      </c>
      <c r="BZ8" s="8">
        <v>3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9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12647</v>
      </c>
      <c r="CO8" s="8">
        <v>3492</v>
      </c>
      <c r="CP8" s="8">
        <v>43134</v>
      </c>
      <c r="CQ8" s="8">
        <v>4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20</v>
      </c>
      <c r="DI8" s="8">
        <v>3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30724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2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3</v>
      </c>
      <c r="EN8" s="8">
        <v>0</v>
      </c>
      <c r="EO8" s="8">
        <v>0</v>
      </c>
    </row>
    <row r="9" spans="1:145" x14ac:dyDescent="0.2">
      <c r="A9" s="3" t="s">
        <v>145</v>
      </c>
      <c r="B9" s="3" t="s">
        <v>162</v>
      </c>
      <c r="C9" s="3" t="s">
        <v>163</v>
      </c>
      <c r="D9" s="3">
        <v>61097</v>
      </c>
      <c r="E9" s="3">
        <v>2.0260555E-2</v>
      </c>
      <c r="F9" s="3">
        <v>4.3165467999999999E-2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3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3">
        <v>0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3">
        <v>0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21</v>
      </c>
      <c r="CS9" s="3">
        <v>0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4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3">
        <v>0</v>
      </c>
      <c r="DM9" s="3">
        <v>0</v>
      </c>
      <c r="DN9" s="3">
        <v>61001</v>
      </c>
      <c r="DO9" s="3">
        <v>0</v>
      </c>
      <c r="DP9" s="3">
        <v>7</v>
      </c>
      <c r="DQ9" s="3">
        <v>27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3">
        <v>0</v>
      </c>
      <c r="EA9" s="3">
        <v>0</v>
      </c>
      <c r="EB9" s="3">
        <v>0</v>
      </c>
      <c r="EC9" s="3">
        <v>0</v>
      </c>
      <c r="ED9" s="3">
        <v>0</v>
      </c>
      <c r="EE9" s="3">
        <v>37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3">
        <v>0</v>
      </c>
    </row>
    <row r="10" spans="1:145" x14ac:dyDescent="0.2">
      <c r="A10" s="8" t="s">
        <v>159</v>
      </c>
      <c r="B10" s="8" t="s">
        <v>164</v>
      </c>
      <c r="C10" s="8" t="s">
        <v>165</v>
      </c>
      <c r="D10" s="8">
        <v>44291</v>
      </c>
      <c r="E10" s="8">
        <v>1.4687468E-2</v>
      </c>
      <c r="F10" s="8">
        <v>0.100719424</v>
      </c>
      <c r="G10" s="8">
        <v>0</v>
      </c>
      <c r="H10" s="8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15244</v>
      </c>
      <c r="T10" s="8">
        <v>0</v>
      </c>
      <c r="U10" s="8">
        <v>0</v>
      </c>
      <c r="V10" s="8">
        <v>0</v>
      </c>
      <c r="W10" s="8">
        <v>0</v>
      </c>
      <c r="X10" s="8">
        <v>0</v>
      </c>
      <c r="Y10" s="8">
        <v>0</v>
      </c>
      <c r="Z10" s="8">
        <v>0</v>
      </c>
      <c r="AA10" s="8">
        <v>0</v>
      </c>
      <c r="AB10" s="8">
        <v>0</v>
      </c>
      <c r="AC10" s="8">
        <v>0</v>
      </c>
      <c r="AD10" s="8">
        <v>0</v>
      </c>
      <c r="AE10" s="8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2</v>
      </c>
      <c r="BF10" s="8">
        <v>0</v>
      </c>
      <c r="BG10" s="8">
        <v>0</v>
      </c>
      <c r="BH10" s="8">
        <v>0</v>
      </c>
      <c r="BI10" s="8">
        <v>0</v>
      </c>
      <c r="BJ10" s="8">
        <v>0</v>
      </c>
      <c r="BK10" s="8">
        <v>0</v>
      </c>
      <c r="BL10" s="8">
        <v>0</v>
      </c>
      <c r="BM10" s="8">
        <v>0</v>
      </c>
      <c r="BN10" s="8">
        <v>0</v>
      </c>
      <c r="BO10" s="8">
        <v>0</v>
      </c>
      <c r="BP10" s="8">
        <v>0</v>
      </c>
      <c r="BQ10" s="8">
        <v>0</v>
      </c>
      <c r="BR10" s="8">
        <v>0</v>
      </c>
      <c r="BS10" s="8">
        <v>0</v>
      </c>
      <c r="BT10" s="8">
        <v>0</v>
      </c>
      <c r="BU10" s="8">
        <v>0</v>
      </c>
      <c r="BV10" s="8">
        <v>0</v>
      </c>
      <c r="BW10" s="8">
        <v>0</v>
      </c>
      <c r="BX10" s="8">
        <v>0</v>
      </c>
      <c r="BY10" s="8">
        <v>0</v>
      </c>
      <c r="BZ10" s="8">
        <v>0</v>
      </c>
      <c r="CA10" s="8">
        <v>0</v>
      </c>
      <c r="CB10" s="8">
        <v>0</v>
      </c>
      <c r="CC10" s="8">
        <v>0</v>
      </c>
      <c r="CD10" s="8">
        <v>1430</v>
      </c>
      <c r="CE10" s="8">
        <v>8320</v>
      </c>
      <c r="CF10" s="8">
        <v>0</v>
      </c>
      <c r="CG10" s="8">
        <v>0</v>
      </c>
      <c r="CH10" s="8">
        <v>0</v>
      </c>
      <c r="CI10" s="8">
        <v>0</v>
      </c>
      <c r="CJ10" s="8">
        <v>0</v>
      </c>
      <c r="CK10" s="8">
        <v>0</v>
      </c>
      <c r="CL10" s="8">
        <v>0</v>
      </c>
      <c r="CM10" s="8">
        <v>0</v>
      </c>
      <c r="CN10" s="8">
        <v>0</v>
      </c>
      <c r="CO10" s="8">
        <v>0</v>
      </c>
      <c r="CP10" s="8">
        <v>299</v>
      </c>
      <c r="CQ10" s="8">
        <v>0</v>
      </c>
      <c r="CR10" s="8">
        <v>0</v>
      </c>
      <c r="CS10" s="8">
        <v>15472</v>
      </c>
      <c r="CT10" s="8">
        <v>0</v>
      </c>
      <c r="CU10" s="8">
        <v>0</v>
      </c>
      <c r="CV10" s="8">
        <v>2</v>
      </c>
      <c r="CW10" s="8">
        <v>0</v>
      </c>
      <c r="CX10" s="8">
        <v>0</v>
      </c>
      <c r="CY10" s="8">
        <v>3</v>
      </c>
      <c r="CZ10" s="8">
        <v>0</v>
      </c>
      <c r="DA10" s="8">
        <v>0</v>
      </c>
      <c r="DB10" s="8">
        <v>19</v>
      </c>
      <c r="DC10" s="8">
        <v>0</v>
      </c>
      <c r="DD10" s="8">
        <v>0</v>
      </c>
      <c r="DE10" s="8">
        <v>0</v>
      </c>
      <c r="DF10" s="8">
        <v>1221</v>
      </c>
      <c r="DG10" s="8">
        <v>0</v>
      </c>
      <c r="DH10" s="8">
        <v>4</v>
      </c>
      <c r="DI10" s="8">
        <v>0</v>
      </c>
      <c r="DJ10" s="8">
        <v>285</v>
      </c>
      <c r="DK10" s="8">
        <v>0</v>
      </c>
      <c r="DL10" s="8">
        <v>0</v>
      </c>
      <c r="DM10" s="8">
        <v>0</v>
      </c>
      <c r="DN10" s="8">
        <v>0</v>
      </c>
      <c r="DO10" s="8">
        <v>0</v>
      </c>
      <c r="DP10" s="8">
        <v>1988</v>
      </c>
      <c r="DQ10" s="8">
        <v>0</v>
      </c>
      <c r="DR10" s="8">
        <v>0</v>
      </c>
      <c r="DS10" s="8">
        <v>2</v>
      </c>
      <c r="DT10" s="8">
        <v>0</v>
      </c>
      <c r="DU10" s="8">
        <v>0</v>
      </c>
      <c r="DV10" s="8">
        <v>0</v>
      </c>
      <c r="DW10" s="8">
        <v>0</v>
      </c>
      <c r="DX10" s="8">
        <v>0</v>
      </c>
      <c r="DY10" s="8">
        <v>0</v>
      </c>
      <c r="DZ10" s="8">
        <v>0</v>
      </c>
      <c r="EA10" s="8">
        <v>0</v>
      </c>
      <c r="EB10" s="8">
        <v>0</v>
      </c>
      <c r="EC10" s="8">
        <v>0</v>
      </c>
      <c r="ED10" s="8">
        <v>0</v>
      </c>
      <c r="EE10" s="8">
        <v>0</v>
      </c>
      <c r="EF10" s="8">
        <v>0</v>
      </c>
      <c r="EG10" s="8">
        <v>0</v>
      </c>
      <c r="EH10" s="8">
        <v>0</v>
      </c>
      <c r="EI10" s="8">
        <v>0</v>
      </c>
      <c r="EJ10" s="8">
        <v>0</v>
      </c>
      <c r="EK10" s="8">
        <v>0</v>
      </c>
      <c r="EL10" s="8">
        <v>0</v>
      </c>
      <c r="EM10" s="8">
        <v>0</v>
      </c>
      <c r="EN10" s="8">
        <v>0</v>
      </c>
      <c r="EO10" s="8">
        <v>0</v>
      </c>
    </row>
    <row r="11" spans="1:145" x14ac:dyDescent="0.2">
      <c r="A11" s="6" t="s">
        <v>148</v>
      </c>
      <c r="B11" s="6" t="s">
        <v>166</v>
      </c>
      <c r="C11" s="6" t="s">
        <v>167</v>
      </c>
      <c r="D11" s="6">
        <v>42851</v>
      </c>
      <c r="E11" s="6">
        <v>1.4209945E-2</v>
      </c>
      <c r="F11" s="6">
        <v>0.100719424</v>
      </c>
      <c r="G11" s="6">
        <v>0</v>
      </c>
      <c r="H11" s="6">
        <v>0</v>
      </c>
      <c r="I11" s="6">
        <v>27234</v>
      </c>
      <c r="J11" s="6">
        <v>286</v>
      </c>
      <c r="K11" s="6">
        <v>0</v>
      </c>
      <c r="L11" s="6">
        <v>0</v>
      </c>
      <c r="M11" s="6">
        <v>0</v>
      </c>
      <c r="N11" s="6">
        <v>0</v>
      </c>
      <c r="O11" s="6">
        <v>513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</v>
      </c>
      <c r="W11" s="6">
        <v>0</v>
      </c>
      <c r="X11" s="6">
        <v>0</v>
      </c>
      <c r="Y11" s="6">
        <v>0</v>
      </c>
      <c r="Z11" s="6">
        <v>5</v>
      </c>
      <c r="AA11" s="6">
        <v>0</v>
      </c>
      <c r="AB11" s="6">
        <v>0</v>
      </c>
      <c r="AC11" s="6">
        <v>0</v>
      </c>
      <c r="AD11" s="6">
        <v>0</v>
      </c>
      <c r="AE11" s="6">
        <v>0</v>
      </c>
      <c r="AF11" s="6">
        <v>0</v>
      </c>
      <c r="AG11" s="6">
        <v>0</v>
      </c>
      <c r="AH11" s="6">
        <v>0</v>
      </c>
      <c r="AI11" s="6">
        <v>2</v>
      </c>
      <c r="AJ11" s="6">
        <v>158</v>
      </c>
      <c r="AK11" s="6">
        <v>0</v>
      </c>
      <c r="AL11" s="6">
        <v>764</v>
      </c>
      <c r="AM11" s="6">
        <v>0</v>
      </c>
      <c r="AN11" s="6">
        <v>0</v>
      </c>
      <c r="AO11" s="6">
        <v>0</v>
      </c>
      <c r="AP11" s="6">
        <v>0</v>
      </c>
      <c r="AQ11" s="6">
        <v>0</v>
      </c>
      <c r="AR11" s="6">
        <v>0</v>
      </c>
      <c r="AS11" s="6">
        <v>0</v>
      </c>
      <c r="AT11" s="6">
        <v>0</v>
      </c>
      <c r="AU11" s="6">
        <v>0</v>
      </c>
      <c r="AV11" s="6">
        <v>27</v>
      </c>
      <c r="AW11" s="6">
        <v>0</v>
      </c>
      <c r="AX11" s="6">
        <v>0</v>
      </c>
      <c r="AY11" s="6">
        <v>0</v>
      </c>
      <c r="AZ11" s="6">
        <v>0</v>
      </c>
      <c r="BA11" s="6">
        <v>0</v>
      </c>
      <c r="BB11" s="6">
        <v>46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v>0</v>
      </c>
      <c r="BK11" s="6">
        <v>0</v>
      </c>
      <c r="BL11" s="6">
        <v>0</v>
      </c>
      <c r="BM11" s="6">
        <v>0</v>
      </c>
      <c r="BN11" s="6">
        <v>0</v>
      </c>
      <c r="BO11" s="6">
        <v>0</v>
      </c>
      <c r="BP11" s="6">
        <v>0</v>
      </c>
      <c r="BQ11" s="6">
        <v>0</v>
      </c>
      <c r="BR11" s="6">
        <v>0</v>
      </c>
      <c r="BS11" s="6">
        <v>0</v>
      </c>
      <c r="BT11" s="6">
        <v>0</v>
      </c>
      <c r="BU11" s="6">
        <v>0</v>
      </c>
      <c r="BV11" s="6">
        <v>0</v>
      </c>
      <c r="BW11" s="6">
        <v>0</v>
      </c>
      <c r="BX11" s="6">
        <v>0</v>
      </c>
      <c r="BY11" s="6">
        <v>0</v>
      </c>
      <c r="BZ11" s="6">
        <v>0</v>
      </c>
      <c r="CA11" s="6">
        <v>6537</v>
      </c>
      <c r="CB11" s="6">
        <v>0</v>
      </c>
      <c r="CC11" s="6">
        <v>0</v>
      </c>
      <c r="CD11" s="6">
        <v>0</v>
      </c>
      <c r="CE11" s="6">
        <v>0</v>
      </c>
      <c r="CF11" s="6">
        <v>0</v>
      </c>
      <c r="CG11" s="6">
        <v>0</v>
      </c>
      <c r="CH11" s="6">
        <v>0</v>
      </c>
      <c r="CI11" s="6">
        <v>0</v>
      </c>
      <c r="CJ11" s="6">
        <v>0</v>
      </c>
      <c r="CK11" s="6">
        <v>0</v>
      </c>
      <c r="CL11" s="6">
        <v>0</v>
      </c>
      <c r="CM11" s="6">
        <v>0</v>
      </c>
      <c r="CN11" s="6">
        <v>0</v>
      </c>
      <c r="CO11" s="6">
        <v>0</v>
      </c>
      <c r="CP11" s="6">
        <v>0</v>
      </c>
      <c r="CQ11" s="6">
        <v>0</v>
      </c>
      <c r="CR11" s="6">
        <v>0</v>
      </c>
      <c r="CS11" s="6">
        <v>0</v>
      </c>
      <c r="CT11" s="6">
        <v>0</v>
      </c>
      <c r="CU11" s="6">
        <v>0</v>
      </c>
      <c r="CV11" s="6">
        <v>0</v>
      </c>
      <c r="CW11" s="6">
        <v>0</v>
      </c>
      <c r="CX11" s="6">
        <v>285</v>
      </c>
      <c r="CY11" s="6">
        <v>0</v>
      </c>
      <c r="CZ11" s="6">
        <v>0</v>
      </c>
      <c r="DA11" s="6">
        <v>0</v>
      </c>
      <c r="DB11" s="6">
        <v>0</v>
      </c>
      <c r="DC11" s="6">
        <v>0</v>
      </c>
      <c r="DD11" s="6">
        <v>0</v>
      </c>
      <c r="DE11" s="6">
        <v>0</v>
      </c>
      <c r="DF11" s="6">
        <v>0</v>
      </c>
      <c r="DG11" s="6">
        <v>0</v>
      </c>
      <c r="DH11" s="6">
        <v>0</v>
      </c>
      <c r="DI11" s="6">
        <v>0</v>
      </c>
      <c r="DJ11" s="6">
        <v>5921</v>
      </c>
      <c r="DK11" s="6">
        <v>0</v>
      </c>
      <c r="DL11" s="6">
        <v>0</v>
      </c>
      <c r="DM11" s="6">
        <v>0</v>
      </c>
      <c r="DN11" s="6">
        <v>0</v>
      </c>
      <c r="DO11" s="6">
        <v>0</v>
      </c>
      <c r="DP11" s="6">
        <v>0</v>
      </c>
      <c r="DQ11" s="6">
        <v>0</v>
      </c>
      <c r="DR11" s="6">
        <v>0</v>
      </c>
      <c r="DS11" s="6">
        <v>0</v>
      </c>
      <c r="DT11" s="6">
        <v>0</v>
      </c>
      <c r="DU11" s="6">
        <v>0</v>
      </c>
      <c r="DV11" s="6">
        <v>0</v>
      </c>
      <c r="DW11" s="6">
        <v>354</v>
      </c>
      <c r="DX11" s="6">
        <v>0</v>
      </c>
      <c r="DY11" s="6">
        <v>0</v>
      </c>
      <c r="DZ11" s="6">
        <v>719</v>
      </c>
      <c r="EA11" s="6">
        <v>0</v>
      </c>
      <c r="EB11" s="6">
        <v>0</v>
      </c>
      <c r="EC11" s="6">
        <v>0</v>
      </c>
      <c r="ED11" s="6">
        <v>0</v>
      </c>
      <c r="EE11" s="6">
        <v>0</v>
      </c>
      <c r="EF11" s="6">
        <v>0</v>
      </c>
      <c r="EG11" s="6">
        <v>0</v>
      </c>
      <c r="EH11" s="6">
        <v>0</v>
      </c>
      <c r="EI11" s="6">
        <v>0</v>
      </c>
      <c r="EJ11" s="6">
        <v>0</v>
      </c>
      <c r="EK11" s="6">
        <v>0</v>
      </c>
      <c r="EL11" s="6">
        <v>0</v>
      </c>
      <c r="EM11" s="6">
        <v>0</v>
      </c>
      <c r="EN11" s="6">
        <v>0</v>
      </c>
      <c r="EO11" s="6">
        <v>0</v>
      </c>
    </row>
    <row r="12" spans="1:145" x14ac:dyDescent="0.2">
      <c r="A12" s="5" t="s">
        <v>148</v>
      </c>
      <c r="B12" s="5" t="s">
        <v>168</v>
      </c>
      <c r="C12" s="5" t="s">
        <v>169</v>
      </c>
      <c r="D12" s="5">
        <v>42225</v>
      </c>
      <c r="E12" s="5">
        <v>1.4002356000000001E-2</v>
      </c>
      <c r="F12" s="5">
        <v>7.9136690999999995E-2</v>
      </c>
      <c r="G12" s="5">
        <v>0</v>
      </c>
      <c r="H12" s="5">
        <v>0</v>
      </c>
      <c r="I12" s="5">
        <v>0</v>
      </c>
      <c r="J12" s="5">
        <v>0</v>
      </c>
      <c r="K12" s="5">
        <v>1200</v>
      </c>
      <c r="L12" s="5">
        <v>0</v>
      </c>
      <c r="M12" s="5">
        <v>17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22</v>
      </c>
      <c r="Y12" s="5">
        <v>0</v>
      </c>
      <c r="Z12" s="5">
        <v>0</v>
      </c>
      <c r="AA12" s="5">
        <v>4626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1672</v>
      </c>
      <c r="AJ12" s="5">
        <v>0</v>
      </c>
      <c r="AK12" s="5">
        <v>0</v>
      </c>
      <c r="AL12" s="5">
        <v>0</v>
      </c>
      <c r="AM12" s="5">
        <v>0</v>
      </c>
      <c r="AN12" s="5">
        <v>0</v>
      </c>
      <c r="AO12" s="5">
        <v>26</v>
      </c>
      <c r="AP12" s="5">
        <v>0</v>
      </c>
      <c r="AQ12" s="5">
        <v>0</v>
      </c>
      <c r="AR12" s="5">
        <v>0</v>
      </c>
      <c r="AS12" s="5">
        <v>0</v>
      </c>
      <c r="AT12" s="5">
        <v>187</v>
      </c>
      <c r="AU12" s="5">
        <v>0</v>
      </c>
      <c r="AV12" s="5">
        <v>0</v>
      </c>
      <c r="AW12" s="5">
        <v>0</v>
      </c>
      <c r="AX12" s="5">
        <v>0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0</v>
      </c>
      <c r="BF12" s="5">
        <v>0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  <c r="BO12" s="5">
        <v>0</v>
      </c>
      <c r="BP12" s="5">
        <v>0</v>
      </c>
      <c r="BQ12" s="5">
        <v>0</v>
      </c>
      <c r="BR12" s="5">
        <v>0</v>
      </c>
      <c r="BS12" s="5">
        <v>0</v>
      </c>
      <c r="BT12" s="5">
        <v>0</v>
      </c>
      <c r="BU12" s="5">
        <v>0</v>
      </c>
      <c r="BV12" s="5">
        <v>0</v>
      </c>
      <c r="BW12" s="5">
        <v>0</v>
      </c>
      <c r="BX12" s="5">
        <v>0</v>
      </c>
      <c r="BY12" s="5">
        <v>0</v>
      </c>
      <c r="BZ12" s="5">
        <v>0</v>
      </c>
      <c r="CA12" s="5">
        <v>0</v>
      </c>
      <c r="CB12" s="5">
        <v>0</v>
      </c>
      <c r="CC12" s="5">
        <v>0</v>
      </c>
      <c r="CD12" s="5">
        <v>0</v>
      </c>
      <c r="CE12" s="5">
        <v>0</v>
      </c>
      <c r="CF12" s="5">
        <v>0</v>
      </c>
      <c r="CG12" s="5">
        <v>0</v>
      </c>
      <c r="CH12" s="5">
        <v>0</v>
      </c>
      <c r="CI12" s="5">
        <v>0</v>
      </c>
      <c r="CJ12" s="5">
        <v>0</v>
      </c>
      <c r="CK12" s="5">
        <v>0</v>
      </c>
      <c r="CL12" s="5">
        <v>0</v>
      </c>
      <c r="CM12" s="5">
        <v>0</v>
      </c>
      <c r="CN12" s="5">
        <v>0</v>
      </c>
      <c r="CO12" s="5">
        <v>0</v>
      </c>
      <c r="CP12" s="5">
        <v>0</v>
      </c>
      <c r="CQ12" s="5">
        <v>0</v>
      </c>
      <c r="CR12" s="5">
        <v>19324</v>
      </c>
      <c r="CS12" s="5">
        <v>0</v>
      </c>
      <c r="CT12" s="5">
        <v>0</v>
      </c>
      <c r="CU12" s="5">
        <v>0</v>
      </c>
      <c r="CV12" s="5">
        <v>0</v>
      </c>
      <c r="CW12" s="5">
        <v>0</v>
      </c>
      <c r="CX12" s="5">
        <v>0</v>
      </c>
      <c r="CY12" s="5">
        <v>0</v>
      </c>
      <c r="CZ12" s="5">
        <v>0</v>
      </c>
      <c r="DA12" s="5">
        <v>0</v>
      </c>
      <c r="DB12" s="5">
        <v>0</v>
      </c>
      <c r="DC12" s="5">
        <v>0</v>
      </c>
      <c r="DD12" s="5">
        <v>0</v>
      </c>
      <c r="DE12" s="5">
        <v>0</v>
      </c>
      <c r="DF12" s="5">
        <v>0</v>
      </c>
      <c r="DG12" s="5">
        <v>14984</v>
      </c>
      <c r="DH12" s="5">
        <v>0</v>
      </c>
      <c r="DI12" s="5">
        <v>0</v>
      </c>
      <c r="DJ12" s="5">
        <v>0</v>
      </c>
      <c r="DK12" s="5">
        <v>0</v>
      </c>
      <c r="DL12" s="5">
        <v>0</v>
      </c>
      <c r="DM12" s="5">
        <v>0</v>
      </c>
      <c r="DN12" s="5">
        <v>0</v>
      </c>
      <c r="DO12" s="5">
        <v>0</v>
      </c>
      <c r="DP12" s="5">
        <v>0</v>
      </c>
      <c r="DQ12" s="5">
        <v>0</v>
      </c>
      <c r="DR12" s="5">
        <v>0</v>
      </c>
      <c r="DS12" s="5">
        <v>0</v>
      </c>
      <c r="DT12" s="5">
        <v>0</v>
      </c>
      <c r="DU12" s="5">
        <v>0</v>
      </c>
      <c r="DV12" s="5">
        <v>0</v>
      </c>
      <c r="DW12" s="5">
        <v>0</v>
      </c>
      <c r="DX12" s="5">
        <v>0</v>
      </c>
      <c r="DY12" s="5">
        <v>0</v>
      </c>
      <c r="DZ12" s="5">
        <v>0</v>
      </c>
      <c r="EA12" s="5">
        <v>0</v>
      </c>
      <c r="EB12" s="5">
        <v>0</v>
      </c>
      <c r="EC12" s="5">
        <v>0</v>
      </c>
      <c r="ED12" s="5">
        <v>0</v>
      </c>
      <c r="EE12" s="5">
        <v>11</v>
      </c>
      <c r="EF12" s="5">
        <v>156</v>
      </c>
      <c r="EG12" s="5">
        <v>0</v>
      </c>
      <c r="EH12" s="5">
        <v>0</v>
      </c>
      <c r="EI12" s="5">
        <v>0</v>
      </c>
      <c r="EJ12" s="5">
        <v>0</v>
      </c>
      <c r="EK12" s="5">
        <v>0</v>
      </c>
      <c r="EL12" s="5">
        <v>0</v>
      </c>
      <c r="EM12" s="5">
        <v>0</v>
      </c>
      <c r="EN12" s="5">
        <v>0</v>
      </c>
      <c r="EO12" s="5">
        <v>0</v>
      </c>
    </row>
    <row r="13" spans="1:145" x14ac:dyDescent="0.2">
      <c r="A13" s="8" t="s">
        <v>159</v>
      </c>
      <c r="B13" s="8" t="s">
        <v>170</v>
      </c>
      <c r="C13" s="8" t="s">
        <v>171</v>
      </c>
      <c r="D13" s="8">
        <v>26779</v>
      </c>
      <c r="E13" s="8">
        <v>8.8802629999999994E-3</v>
      </c>
      <c r="F13" s="8">
        <v>4.3165467999999999E-2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26736</v>
      </c>
      <c r="V13" s="8">
        <v>0</v>
      </c>
      <c r="W13" s="8">
        <v>4</v>
      </c>
      <c r="X13" s="8">
        <v>0</v>
      </c>
      <c r="Y13" s="8">
        <v>0</v>
      </c>
      <c r="Z13" s="8">
        <v>2</v>
      </c>
      <c r="AA13" s="8">
        <v>0</v>
      </c>
      <c r="AB13" s="8">
        <v>0</v>
      </c>
      <c r="AC13" s="8">
        <v>0</v>
      </c>
      <c r="AD13" s="8">
        <v>0</v>
      </c>
      <c r="AE13" s="8">
        <v>0</v>
      </c>
      <c r="AF13" s="8">
        <v>0</v>
      </c>
      <c r="AG13" s="8">
        <v>0</v>
      </c>
      <c r="AH13" s="8">
        <v>0</v>
      </c>
      <c r="AI13" s="8">
        <v>0</v>
      </c>
      <c r="AJ13" s="8">
        <v>0</v>
      </c>
      <c r="AK13" s="8">
        <v>0</v>
      </c>
      <c r="AL13" s="8">
        <v>0</v>
      </c>
      <c r="AM13" s="8">
        <v>0</v>
      </c>
      <c r="AN13" s="8">
        <v>0</v>
      </c>
      <c r="AO13" s="8">
        <v>0</v>
      </c>
      <c r="AP13" s="8">
        <v>0</v>
      </c>
      <c r="AQ13" s="8">
        <v>0</v>
      </c>
      <c r="AR13" s="8">
        <v>0</v>
      </c>
      <c r="AS13" s="8">
        <v>0</v>
      </c>
      <c r="AT13" s="8">
        <v>0</v>
      </c>
      <c r="AU13" s="8">
        <v>0</v>
      </c>
      <c r="AV13" s="8">
        <v>0</v>
      </c>
      <c r="AW13" s="8">
        <v>0</v>
      </c>
      <c r="AX13" s="8">
        <v>0</v>
      </c>
      <c r="AY13" s="8">
        <v>0</v>
      </c>
      <c r="AZ13" s="8">
        <v>7</v>
      </c>
      <c r="BA13" s="8">
        <v>0</v>
      </c>
      <c r="BB13" s="8">
        <v>0</v>
      </c>
      <c r="BC13" s="8">
        <v>0</v>
      </c>
      <c r="BD13" s="8">
        <v>0</v>
      </c>
      <c r="BE13" s="8">
        <v>0</v>
      </c>
      <c r="BF13" s="8">
        <v>0</v>
      </c>
      <c r="BG13" s="8">
        <v>0</v>
      </c>
      <c r="BH13" s="8">
        <v>0</v>
      </c>
      <c r="BI13" s="8">
        <v>0</v>
      </c>
      <c r="BJ13" s="8">
        <v>0</v>
      </c>
      <c r="BK13" s="8">
        <v>0</v>
      </c>
      <c r="BL13" s="8">
        <v>0</v>
      </c>
      <c r="BM13" s="8">
        <v>0</v>
      </c>
      <c r="BN13" s="8">
        <v>0</v>
      </c>
      <c r="BO13" s="8">
        <v>0</v>
      </c>
      <c r="BP13" s="8">
        <v>0</v>
      </c>
      <c r="BQ13" s="8">
        <v>0</v>
      </c>
      <c r="BR13" s="8">
        <v>0</v>
      </c>
      <c r="BS13" s="8">
        <v>0</v>
      </c>
      <c r="BT13" s="8">
        <v>0</v>
      </c>
      <c r="BU13" s="8">
        <v>0</v>
      </c>
      <c r="BV13" s="8">
        <v>0</v>
      </c>
      <c r="BW13" s="8">
        <v>0</v>
      </c>
      <c r="BX13" s="8">
        <v>0</v>
      </c>
      <c r="BY13" s="8">
        <v>0</v>
      </c>
      <c r="BZ13" s="8">
        <v>0</v>
      </c>
      <c r="CA13" s="8">
        <v>0</v>
      </c>
      <c r="CB13" s="8">
        <v>0</v>
      </c>
      <c r="CC13" s="8">
        <v>0</v>
      </c>
      <c r="CD13" s="8">
        <v>0</v>
      </c>
      <c r="CE13" s="8">
        <v>0</v>
      </c>
      <c r="CF13" s="8">
        <v>0</v>
      </c>
      <c r="CG13" s="8">
        <v>0</v>
      </c>
      <c r="CH13" s="8">
        <v>0</v>
      </c>
      <c r="CI13" s="8">
        <v>0</v>
      </c>
      <c r="CJ13" s="8">
        <v>0</v>
      </c>
      <c r="CK13" s="8">
        <v>0</v>
      </c>
      <c r="CL13" s="8">
        <v>0</v>
      </c>
      <c r="CM13" s="8">
        <v>0</v>
      </c>
      <c r="CN13" s="8">
        <v>0</v>
      </c>
      <c r="CO13" s="8">
        <v>5</v>
      </c>
      <c r="CP13" s="8">
        <v>0</v>
      </c>
      <c r="CQ13" s="8">
        <v>0</v>
      </c>
      <c r="CR13" s="8">
        <v>0</v>
      </c>
      <c r="CS13" s="8">
        <v>0</v>
      </c>
      <c r="CT13" s="8">
        <v>0</v>
      </c>
      <c r="CU13" s="8">
        <v>0</v>
      </c>
      <c r="CV13" s="8">
        <v>0</v>
      </c>
      <c r="CW13" s="8">
        <v>0</v>
      </c>
      <c r="CX13" s="8">
        <v>0</v>
      </c>
      <c r="CY13" s="8">
        <v>0</v>
      </c>
      <c r="CZ13" s="8">
        <v>0</v>
      </c>
      <c r="DA13" s="8">
        <v>0</v>
      </c>
      <c r="DB13" s="8">
        <v>0</v>
      </c>
      <c r="DC13" s="8">
        <v>0</v>
      </c>
      <c r="DD13" s="8">
        <v>25</v>
      </c>
      <c r="DE13" s="8">
        <v>0</v>
      </c>
      <c r="DF13" s="8">
        <v>0</v>
      </c>
      <c r="DG13" s="8">
        <v>0</v>
      </c>
      <c r="DH13" s="8">
        <v>0</v>
      </c>
      <c r="DI13" s="8">
        <v>0</v>
      </c>
      <c r="DJ13" s="8">
        <v>0</v>
      </c>
      <c r="DK13" s="8">
        <v>0</v>
      </c>
      <c r="DL13" s="8">
        <v>0</v>
      </c>
      <c r="DM13" s="8">
        <v>0</v>
      </c>
      <c r="DN13" s="8">
        <v>0</v>
      </c>
      <c r="DO13" s="8">
        <v>0</v>
      </c>
      <c r="DP13" s="8">
        <v>0</v>
      </c>
      <c r="DQ13" s="8">
        <v>0</v>
      </c>
      <c r="DR13" s="8">
        <v>0</v>
      </c>
      <c r="DS13" s="8">
        <v>0</v>
      </c>
      <c r="DT13" s="8">
        <v>0</v>
      </c>
      <c r="DU13" s="8">
        <v>0</v>
      </c>
      <c r="DV13" s="8">
        <v>0</v>
      </c>
      <c r="DW13" s="8">
        <v>0</v>
      </c>
      <c r="DX13" s="8">
        <v>0</v>
      </c>
      <c r="DY13" s="8">
        <v>0</v>
      </c>
      <c r="DZ13" s="8">
        <v>0</v>
      </c>
      <c r="EA13" s="8">
        <v>0</v>
      </c>
      <c r="EB13" s="8">
        <v>0</v>
      </c>
      <c r="EC13" s="8">
        <v>0</v>
      </c>
      <c r="ED13" s="8">
        <v>0</v>
      </c>
      <c r="EE13" s="8">
        <v>0</v>
      </c>
      <c r="EF13" s="8">
        <v>0</v>
      </c>
      <c r="EG13" s="8">
        <v>0</v>
      </c>
      <c r="EH13" s="8">
        <v>0</v>
      </c>
      <c r="EI13" s="8">
        <v>0</v>
      </c>
      <c r="EJ13" s="8">
        <v>0</v>
      </c>
      <c r="EK13" s="8">
        <v>0</v>
      </c>
      <c r="EL13" s="8">
        <v>0</v>
      </c>
      <c r="EM13" s="8">
        <v>0</v>
      </c>
      <c r="EN13" s="8">
        <v>0</v>
      </c>
      <c r="EO13" s="8">
        <v>0</v>
      </c>
    </row>
    <row r="14" spans="1:145" x14ac:dyDescent="0.2">
      <c r="A14" s="8" t="s">
        <v>159</v>
      </c>
      <c r="B14" s="8" t="s">
        <v>172</v>
      </c>
      <c r="C14" s="8" t="s">
        <v>173</v>
      </c>
      <c r="D14" s="8">
        <v>18793</v>
      </c>
      <c r="E14" s="8">
        <v>6.2320020000000004E-3</v>
      </c>
      <c r="F14" s="8">
        <v>1.4388489000000001E-2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0</v>
      </c>
      <c r="W14" s="8">
        <v>0</v>
      </c>
      <c r="X14" s="8">
        <v>0</v>
      </c>
      <c r="Y14" s="8">
        <v>0</v>
      </c>
      <c r="Z14" s="8">
        <v>0</v>
      </c>
      <c r="AA14" s="8">
        <v>0</v>
      </c>
      <c r="AB14" s="8">
        <v>0</v>
      </c>
      <c r="AC14" s="8">
        <v>0</v>
      </c>
      <c r="AD14" s="8">
        <v>0</v>
      </c>
      <c r="AE14" s="8">
        <v>0</v>
      </c>
      <c r="AF14" s="8">
        <v>0</v>
      </c>
      <c r="AG14" s="8">
        <v>0</v>
      </c>
      <c r="AH14" s="8">
        <v>0</v>
      </c>
      <c r="AI14" s="8">
        <v>0</v>
      </c>
      <c r="AJ14" s="8">
        <v>0</v>
      </c>
      <c r="AK14" s="8">
        <v>0</v>
      </c>
      <c r="AL14" s="8">
        <v>0</v>
      </c>
      <c r="AM14" s="8">
        <v>0</v>
      </c>
      <c r="AN14" s="8">
        <v>0</v>
      </c>
      <c r="AO14" s="8">
        <v>0</v>
      </c>
      <c r="AP14" s="8">
        <v>0</v>
      </c>
      <c r="AQ14" s="8">
        <v>0</v>
      </c>
      <c r="AR14" s="8">
        <v>0</v>
      </c>
      <c r="AS14" s="8">
        <v>0</v>
      </c>
      <c r="AT14" s="8">
        <v>0</v>
      </c>
      <c r="AU14" s="8">
        <v>0</v>
      </c>
      <c r="AV14" s="8">
        <v>0</v>
      </c>
      <c r="AW14" s="8">
        <v>0</v>
      </c>
      <c r="AX14" s="8">
        <v>0</v>
      </c>
      <c r="AY14" s="8">
        <v>0</v>
      </c>
      <c r="AZ14" s="8">
        <v>0</v>
      </c>
      <c r="BA14" s="8">
        <v>0</v>
      </c>
      <c r="BB14" s="8">
        <v>0</v>
      </c>
      <c r="BC14" s="8">
        <v>0</v>
      </c>
      <c r="BD14" s="8">
        <v>0</v>
      </c>
      <c r="BE14" s="8">
        <v>0</v>
      </c>
      <c r="BF14" s="8">
        <v>0</v>
      </c>
      <c r="BG14" s="8">
        <v>0</v>
      </c>
      <c r="BH14" s="8">
        <v>0</v>
      </c>
      <c r="BI14" s="8">
        <v>0</v>
      </c>
      <c r="BJ14" s="8">
        <v>0</v>
      </c>
      <c r="BK14" s="8">
        <v>0</v>
      </c>
      <c r="BL14" s="8">
        <v>0</v>
      </c>
      <c r="BM14" s="8">
        <v>0</v>
      </c>
      <c r="BN14" s="8">
        <v>0</v>
      </c>
      <c r="BO14" s="8">
        <v>0</v>
      </c>
      <c r="BP14" s="8">
        <v>0</v>
      </c>
      <c r="BQ14" s="8">
        <v>0</v>
      </c>
      <c r="BR14" s="8">
        <v>0</v>
      </c>
      <c r="BS14" s="8">
        <v>0</v>
      </c>
      <c r="BT14" s="8">
        <v>0</v>
      </c>
      <c r="BU14" s="8">
        <v>0</v>
      </c>
      <c r="BV14" s="8">
        <v>0</v>
      </c>
      <c r="BW14" s="8">
        <v>0</v>
      </c>
      <c r="BX14" s="8">
        <v>0</v>
      </c>
      <c r="BY14" s="8">
        <v>0</v>
      </c>
      <c r="BZ14" s="8">
        <v>0</v>
      </c>
      <c r="CA14" s="8">
        <v>0</v>
      </c>
      <c r="CB14" s="8">
        <v>0</v>
      </c>
      <c r="CC14" s="8">
        <v>0</v>
      </c>
      <c r="CD14" s="8">
        <v>0</v>
      </c>
      <c r="CE14" s="8">
        <v>0</v>
      </c>
      <c r="CF14" s="8">
        <v>0</v>
      </c>
      <c r="CG14" s="8">
        <v>0</v>
      </c>
      <c r="CH14" s="8">
        <v>0</v>
      </c>
      <c r="CI14" s="8">
        <v>0</v>
      </c>
      <c r="CJ14" s="8">
        <v>0</v>
      </c>
      <c r="CK14" s="8">
        <v>0</v>
      </c>
      <c r="CL14" s="8">
        <v>0</v>
      </c>
      <c r="CM14" s="8">
        <v>0</v>
      </c>
      <c r="CN14" s="8">
        <v>0</v>
      </c>
      <c r="CO14" s="8">
        <v>0</v>
      </c>
      <c r="CP14" s="8">
        <v>0</v>
      </c>
      <c r="CQ14" s="8">
        <v>0</v>
      </c>
      <c r="CR14" s="8">
        <v>0</v>
      </c>
      <c r="CS14" s="8">
        <v>0</v>
      </c>
      <c r="CT14" s="8">
        <v>0</v>
      </c>
      <c r="CU14" s="8">
        <v>0</v>
      </c>
      <c r="CV14" s="8">
        <v>0</v>
      </c>
      <c r="CW14" s="8">
        <v>0</v>
      </c>
      <c r="CX14" s="8">
        <v>0</v>
      </c>
      <c r="CY14" s="8">
        <v>0</v>
      </c>
      <c r="CZ14" s="8">
        <v>0</v>
      </c>
      <c r="DA14" s="8">
        <v>0</v>
      </c>
      <c r="DB14" s="8">
        <v>0</v>
      </c>
      <c r="DC14" s="8">
        <v>0</v>
      </c>
      <c r="DD14" s="8">
        <v>0</v>
      </c>
      <c r="DE14" s="8">
        <v>0</v>
      </c>
      <c r="DF14" s="8">
        <v>18791</v>
      </c>
      <c r="DG14" s="8">
        <v>0</v>
      </c>
      <c r="DH14" s="8">
        <v>0</v>
      </c>
      <c r="DI14" s="8">
        <v>0</v>
      </c>
      <c r="DJ14" s="8">
        <v>0</v>
      </c>
      <c r="DK14" s="8">
        <v>0</v>
      </c>
      <c r="DL14" s="8">
        <v>0</v>
      </c>
      <c r="DM14" s="8">
        <v>0</v>
      </c>
      <c r="DN14" s="8">
        <v>0</v>
      </c>
      <c r="DO14" s="8">
        <v>0</v>
      </c>
      <c r="DP14" s="8">
        <v>0</v>
      </c>
      <c r="DQ14" s="8">
        <v>0</v>
      </c>
      <c r="DR14" s="8">
        <v>0</v>
      </c>
      <c r="DS14" s="8">
        <v>0</v>
      </c>
      <c r="DT14" s="8">
        <v>0</v>
      </c>
      <c r="DU14" s="8">
        <v>0</v>
      </c>
      <c r="DV14" s="8">
        <v>0</v>
      </c>
      <c r="DW14" s="8">
        <v>0</v>
      </c>
      <c r="DX14" s="8">
        <v>0</v>
      </c>
      <c r="DY14" s="8">
        <v>0</v>
      </c>
      <c r="DZ14" s="8">
        <v>0</v>
      </c>
      <c r="EA14" s="8">
        <v>0</v>
      </c>
      <c r="EB14" s="8">
        <v>0</v>
      </c>
      <c r="EC14" s="8">
        <v>0</v>
      </c>
      <c r="ED14" s="8">
        <v>0</v>
      </c>
      <c r="EE14" s="8">
        <v>2</v>
      </c>
      <c r="EF14" s="8">
        <v>0</v>
      </c>
      <c r="EG14" s="8">
        <v>0</v>
      </c>
      <c r="EH14" s="8">
        <v>0</v>
      </c>
      <c r="EI14" s="8">
        <v>0</v>
      </c>
      <c r="EJ14" s="8">
        <v>0</v>
      </c>
      <c r="EK14" s="8">
        <v>0</v>
      </c>
      <c r="EL14" s="8">
        <v>0</v>
      </c>
      <c r="EM14" s="8">
        <v>0</v>
      </c>
      <c r="EN14" s="8">
        <v>0</v>
      </c>
      <c r="EO14" s="8">
        <v>0</v>
      </c>
    </row>
    <row r="15" spans="1:145" x14ac:dyDescent="0.2">
      <c r="A15" s="5" t="s">
        <v>148</v>
      </c>
      <c r="B15" s="5" t="s">
        <v>174</v>
      </c>
      <c r="C15" s="5" t="s">
        <v>175</v>
      </c>
      <c r="D15" s="5">
        <v>18424</v>
      </c>
      <c r="E15" s="5">
        <v>6.1096370000000002E-3</v>
      </c>
      <c r="F15" s="5">
        <v>1.4388489000000001E-2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549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5">
        <v>17875</v>
      </c>
      <c r="AQ15" s="5">
        <v>0</v>
      </c>
      <c r="AR15" s="5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0</v>
      </c>
      <c r="BF15" s="5">
        <v>0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  <c r="BO15" s="5">
        <v>0</v>
      </c>
      <c r="BP15" s="5">
        <v>0</v>
      </c>
      <c r="BQ15" s="5">
        <v>0</v>
      </c>
      <c r="BR15" s="5">
        <v>0</v>
      </c>
      <c r="BS15" s="5">
        <v>0</v>
      </c>
      <c r="BT15" s="5">
        <v>0</v>
      </c>
      <c r="BU15" s="5">
        <v>0</v>
      </c>
      <c r="BV15" s="5">
        <v>0</v>
      </c>
      <c r="BW15" s="5">
        <v>0</v>
      </c>
      <c r="BX15" s="5">
        <v>0</v>
      </c>
      <c r="BY15" s="5">
        <v>0</v>
      </c>
      <c r="BZ15" s="5">
        <v>0</v>
      </c>
      <c r="CA15" s="5">
        <v>0</v>
      </c>
      <c r="CB15" s="5">
        <v>0</v>
      </c>
      <c r="CC15" s="5">
        <v>0</v>
      </c>
      <c r="CD15" s="5">
        <v>0</v>
      </c>
      <c r="CE15" s="5">
        <v>0</v>
      </c>
      <c r="CF15" s="5">
        <v>0</v>
      </c>
      <c r="CG15" s="5">
        <v>0</v>
      </c>
      <c r="CH15" s="5">
        <v>0</v>
      </c>
      <c r="CI15" s="5">
        <v>0</v>
      </c>
      <c r="CJ15" s="5">
        <v>0</v>
      </c>
      <c r="CK15" s="5">
        <v>0</v>
      </c>
      <c r="CL15" s="5">
        <v>0</v>
      </c>
      <c r="CM15" s="5">
        <v>0</v>
      </c>
      <c r="CN15" s="5">
        <v>0</v>
      </c>
      <c r="CO15" s="5">
        <v>0</v>
      </c>
      <c r="CP15" s="5">
        <v>0</v>
      </c>
      <c r="CQ15" s="5">
        <v>0</v>
      </c>
      <c r="CR15" s="5">
        <v>0</v>
      </c>
      <c r="CS15" s="5">
        <v>0</v>
      </c>
      <c r="CT15" s="5">
        <v>0</v>
      </c>
      <c r="CU15" s="5">
        <v>0</v>
      </c>
      <c r="CV15" s="5">
        <v>0</v>
      </c>
      <c r="CW15" s="5">
        <v>0</v>
      </c>
      <c r="CX15" s="5">
        <v>0</v>
      </c>
      <c r="CY15" s="5">
        <v>0</v>
      </c>
      <c r="CZ15" s="5">
        <v>0</v>
      </c>
      <c r="DA15" s="5">
        <v>0</v>
      </c>
      <c r="DB15" s="5">
        <v>0</v>
      </c>
      <c r="DC15" s="5">
        <v>0</v>
      </c>
      <c r="DD15" s="5">
        <v>0</v>
      </c>
      <c r="DE15" s="5">
        <v>0</v>
      </c>
      <c r="DF15" s="5">
        <v>0</v>
      </c>
      <c r="DG15" s="5">
        <v>0</v>
      </c>
      <c r="DH15" s="5">
        <v>0</v>
      </c>
      <c r="DI15" s="5">
        <v>0</v>
      </c>
      <c r="DJ15" s="5">
        <v>0</v>
      </c>
      <c r="DK15" s="5">
        <v>0</v>
      </c>
      <c r="DL15" s="5">
        <v>0</v>
      </c>
      <c r="DM15" s="5">
        <v>0</v>
      </c>
      <c r="DN15" s="5">
        <v>0</v>
      </c>
      <c r="DO15" s="5">
        <v>0</v>
      </c>
      <c r="DP15" s="5">
        <v>0</v>
      </c>
      <c r="DQ15" s="5">
        <v>0</v>
      </c>
      <c r="DR15" s="5">
        <v>0</v>
      </c>
      <c r="DS15" s="5">
        <v>0</v>
      </c>
      <c r="DT15" s="5">
        <v>0</v>
      </c>
      <c r="DU15" s="5">
        <v>0</v>
      </c>
      <c r="DV15" s="5">
        <v>0</v>
      </c>
      <c r="DW15" s="5">
        <v>0</v>
      </c>
      <c r="DX15" s="5">
        <v>0</v>
      </c>
      <c r="DY15" s="5">
        <v>0</v>
      </c>
      <c r="DZ15" s="5">
        <v>0</v>
      </c>
      <c r="EA15" s="5">
        <v>0</v>
      </c>
      <c r="EB15" s="5">
        <v>0</v>
      </c>
      <c r="EC15" s="5">
        <v>0</v>
      </c>
      <c r="ED15" s="5">
        <v>0</v>
      </c>
      <c r="EE15" s="5">
        <v>0</v>
      </c>
      <c r="EF15" s="5">
        <v>0</v>
      </c>
      <c r="EG15" s="5">
        <v>0</v>
      </c>
      <c r="EH15" s="5">
        <v>0</v>
      </c>
      <c r="EI15" s="5">
        <v>0</v>
      </c>
      <c r="EJ15" s="5">
        <v>0</v>
      </c>
      <c r="EK15" s="5">
        <v>0</v>
      </c>
      <c r="EL15" s="5">
        <v>0</v>
      </c>
      <c r="EM15" s="5">
        <v>0</v>
      </c>
      <c r="EN15" s="5">
        <v>0</v>
      </c>
      <c r="EO15" s="5">
        <v>0</v>
      </c>
    </row>
    <row r="16" spans="1:145" x14ac:dyDescent="0.2">
      <c r="A16" s="8" t="s">
        <v>159</v>
      </c>
      <c r="B16" s="8" t="s">
        <v>176</v>
      </c>
      <c r="C16" s="8" t="s">
        <v>177</v>
      </c>
      <c r="D16" s="8">
        <v>18398</v>
      </c>
      <c r="E16" s="8">
        <v>6.1010150000000004E-3</v>
      </c>
      <c r="F16" s="8">
        <v>5.7553957000000003E-2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</v>
      </c>
      <c r="W16" s="8">
        <v>0</v>
      </c>
      <c r="X16" s="8">
        <v>103</v>
      </c>
      <c r="Y16" s="8">
        <v>0</v>
      </c>
      <c r="Z16" s="8">
        <v>0</v>
      </c>
      <c r="AA16" s="8">
        <v>0</v>
      </c>
      <c r="AB16" s="8">
        <v>0</v>
      </c>
      <c r="AC16" s="8">
        <v>0</v>
      </c>
      <c r="AD16" s="8">
        <v>0</v>
      </c>
      <c r="AE16" s="8">
        <v>0</v>
      </c>
      <c r="AF16" s="8">
        <v>0</v>
      </c>
      <c r="AG16" s="8">
        <v>0</v>
      </c>
      <c r="AH16" s="8">
        <v>0</v>
      </c>
      <c r="AI16" s="8">
        <v>0</v>
      </c>
      <c r="AJ16" s="8">
        <v>0</v>
      </c>
      <c r="AK16" s="8">
        <v>0</v>
      </c>
      <c r="AL16" s="8">
        <v>0</v>
      </c>
      <c r="AM16" s="8">
        <v>0</v>
      </c>
      <c r="AN16" s="8">
        <v>96</v>
      </c>
      <c r="AO16" s="8">
        <v>0</v>
      </c>
      <c r="AP16" s="8">
        <v>0</v>
      </c>
      <c r="AQ16" s="8">
        <v>0</v>
      </c>
      <c r="AR16" s="8">
        <v>0</v>
      </c>
      <c r="AS16" s="8">
        <v>0</v>
      </c>
      <c r="AT16" s="8">
        <v>0</v>
      </c>
      <c r="AU16" s="8">
        <v>0</v>
      </c>
      <c r="AV16" s="8">
        <v>0</v>
      </c>
      <c r="AW16" s="8">
        <v>0</v>
      </c>
      <c r="AX16" s="8">
        <v>0</v>
      </c>
      <c r="AY16" s="8">
        <v>0</v>
      </c>
      <c r="AZ16" s="8">
        <v>0</v>
      </c>
      <c r="BA16" s="8">
        <v>0</v>
      </c>
      <c r="BB16" s="8">
        <v>0</v>
      </c>
      <c r="BC16" s="8">
        <v>0</v>
      </c>
      <c r="BD16" s="8">
        <v>0</v>
      </c>
      <c r="BE16" s="8">
        <v>0</v>
      </c>
      <c r="BF16" s="8">
        <v>0</v>
      </c>
      <c r="BG16" s="8">
        <v>0</v>
      </c>
      <c r="BH16" s="8">
        <v>0</v>
      </c>
      <c r="BI16" s="8">
        <v>0</v>
      </c>
      <c r="BJ16" s="8">
        <v>0</v>
      </c>
      <c r="BK16" s="8">
        <v>0</v>
      </c>
      <c r="BL16" s="8">
        <v>0</v>
      </c>
      <c r="BM16" s="8">
        <v>0</v>
      </c>
      <c r="BN16" s="8">
        <v>0</v>
      </c>
      <c r="BO16" s="8">
        <v>0</v>
      </c>
      <c r="BP16" s="8">
        <v>0</v>
      </c>
      <c r="BQ16" s="8">
        <v>0</v>
      </c>
      <c r="BR16" s="8">
        <v>0</v>
      </c>
      <c r="BS16" s="8">
        <v>0</v>
      </c>
      <c r="BT16" s="8">
        <v>0</v>
      </c>
      <c r="BU16" s="8">
        <v>0</v>
      </c>
      <c r="BV16" s="8">
        <v>0</v>
      </c>
      <c r="BW16" s="8">
        <v>0</v>
      </c>
      <c r="BX16" s="8">
        <v>0</v>
      </c>
      <c r="BY16" s="8">
        <v>359</v>
      </c>
      <c r="BZ16" s="8">
        <v>0</v>
      </c>
      <c r="CA16" s="8">
        <v>0</v>
      </c>
      <c r="CB16" s="8">
        <v>0</v>
      </c>
      <c r="CC16" s="8">
        <v>0</v>
      </c>
      <c r="CD16" s="8">
        <v>0</v>
      </c>
      <c r="CE16" s="8">
        <v>0</v>
      </c>
      <c r="CF16" s="8">
        <v>0</v>
      </c>
      <c r="CG16" s="8">
        <v>0</v>
      </c>
      <c r="CH16" s="8">
        <v>0</v>
      </c>
      <c r="CI16" s="8">
        <v>0</v>
      </c>
      <c r="CJ16" s="8">
        <v>0</v>
      </c>
      <c r="CK16" s="8">
        <v>0</v>
      </c>
      <c r="CL16" s="8">
        <v>0</v>
      </c>
      <c r="CM16" s="8">
        <v>0</v>
      </c>
      <c r="CN16" s="8">
        <v>7626</v>
      </c>
      <c r="CO16" s="8">
        <v>9000</v>
      </c>
      <c r="CP16" s="8">
        <v>1152</v>
      </c>
      <c r="CQ16" s="8">
        <v>0</v>
      </c>
      <c r="CR16" s="8">
        <v>0</v>
      </c>
      <c r="CS16" s="8">
        <v>0</v>
      </c>
      <c r="CT16" s="8">
        <v>0</v>
      </c>
      <c r="CU16" s="8">
        <v>0</v>
      </c>
      <c r="CV16" s="8">
        <v>0</v>
      </c>
      <c r="CW16" s="8">
        <v>0</v>
      </c>
      <c r="CX16" s="8">
        <v>0</v>
      </c>
      <c r="CY16" s="8">
        <v>0</v>
      </c>
      <c r="CZ16" s="8">
        <v>0</v>
      </c>
      <c r="DA16" s="8">
        <v>0</v>
      </c>
      <c r="DB16" s="8">
        <v>0</v>
      </c>
      <c r="DC16" s="8">
        <v>0</v>
      </c>
      <c r="DD16" s="8">
        <v>0</v>
      </c>
      <c r="DE16" s="8">
        <v>0</v>
      </c>
      <c r="DF16" s="8">
        <v>0</v>
      </c>
      <c r="DG16" s="8">
        <v>0</v>
      </c>
      <c r="DH16" s="8">
        <v>0</v>
      </c>
      <c r="DI16" s="8">
        <v>0</v>
      </c>
      <c r="DJ16" s="8">
        <v>0</v>
      </c>
      <c r="DK16" s="8">
        <v>0</v>
      </c>
      <c r="DL16" s="8">
        <v>0</v>
      </c>
      <c r="DM16" s="8">
        <v>0</v>
      </c>
      <c r="DN16" s="8">
        <v>0</v>
      </c>
      <c r="DO16" s="8">
        <v>0</v>
      </c>
      <c r="DP16" s="8">
        <v>0</v>
      </c>
      <c r="DQ16" s="8">
        <v>0</v>
      </c>
      <c r="DR16" s="8">
        <v>0</v>
      </c>
      <c r="DS16" s="8">
        <v>46</v>
      </c>
      <c r="DT16" s="8">
        <v>16</v>
      </c>
      <c r="DU16" s="8">
        <v>0</v>
      </c>
      <c r="DV16" s="8">
        <v>0</v>
      </c>
      <c r="DW16" s="8">
        <v>0</v>
      </c>
      <c r="DX16" s="8">
        <v>0</v>
      </c>
      <c r="DY16" s="8">
        <v>0</v>
      </c>
      <c r="DZ16" s="8">
        <v>0</v>
      </c>
      <c r="EA16" s="8">
        <v>0</v>
      </c>
      <c r="EB16" s="8">
        <v>0</v>
      </c>
      <c r="EC16" s="8">
        <v>0</v>
      </c>
      <c r="ED16" s="8">
        <v>0</v>
      </c>
      <c r="EE16" s="8">
        <v>0</v>
      </c>
      <c r="EF16" s="8">
        <v>0</v>
      </c>
      <c r="EG16" s="8">
        <v>0</v>
      </c>
      <c r="EH16" s="8">
        <v>0</v>
      </c>
      <c r="EI16" s="8">
        <v>0</v>
      </c>
      <c r="EJ16" s="8">
        <v>0</v>
      </c>
      <c r="EK16" s="8">
        <v>0</v>
      </c>
      <c r="EL16" s="8">
        <v>0</v>
      </c>
      <c r="EM16" s="8">
        <v>0</v>
      </c>
      <c r="EN16" s="8">
        <v>0</v>
      </c>
      <c r="EO16" s="8">
        <v>0</v>
      </c>
    </row>
    <row r="17" spans="1:151" x14ac:dyDescent="0.2">
      <c r="A17" s="5" t="s">
        <v>148</v>
      </c>
      <c r="B17" s="5" t="s">
        <v>178</v>
      </c>
      <c r="C17" s="5" t="s">
        <v>179</v>
      </c>
      <c r="D17" s="5">
        <v>12375</v>
      </c>
      <c r="E17" s="5">
        <v>4.10371E-3</v>
      </c>
      <c r="F17" s="5">
        <v>7.1942450000000002E-3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0</v>
      </c>
      <c r="AJ17" s="5">
        <v>0</v>
      </c>
      <c r="AK17" s="5">
        <v>0</v>
      </c>
      <c r="AL17" s="5">
        <v>0</v>
      </c>
      <c r="AM17" s="5">
        <v>0</v>
      </c>
      <c r="AN17" s="5">
        <v>0</v>
      </c>
      <c r="AO17" s="5">
        <v>0</v>
      </c>
      <c r="AP17" s="5">
        <v>0</v>
      </c>
      <c r="AQ17" s="5">
        <v>0</v>
      </c>
      <c r="AR17" s="5">
        <v>0</v>
      </c>
      <c r="AS17" s="5">
        <v>0</v>
      </c>
      <c r="AT17" s="5">
        <v>0</v>
      </c>
      <c r="AU17" s="5">
        <v>0</v>
      </c>
      <c r="AV17" s="5">
        <v>0</v>
      </c>
      <c r="AW17" s="5">
        <v>0</v>
      </c>
      <c r="AX17" s="5">
        <v>0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0</v>
      </c>
      <c r="BF17" s="5">
        <v>0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  <c r="BO17" s="5">
        <v>0</v>
      </c>
      <c r="BP17" s="5">
        <v>0</v>
      </c>
      <c r="BQ17" s="5">
        <v>0</v>
      </c>
      <c r="BR17" s="5">
        <v>0</v>
      </c>
      <c r="BS17" s="5">
        <v>0</v>
      </c>
      <c r="BT17" s="5">
        <v>0</v>
      </c>
      <c r="BU17" s="5">
        <v>0</v>
      </c>
      <c r="BV17" s="5">
        <v>0</v>
      </c>
      <c r="BW17" s="5">
        <v>0</v>
      </c>
      <c r="BX17" s="5">
        <v>0</v>
      </c>
      <c r="BY17" s="5">
        <v>0</v>
      </c>
      <c r="BZ17" s="5">
        <v>0</v>
      </c>
      <c r="CA17" s="5">
        <v>0</v>
      </c>
      <c r="CB17" s="5">
        <v>0</v>
      </c>
      <c r="CC17" s="5">
        <v>0</v>
      </c>
      <c r="CD17" s="5">
        <v>0</v>
      </c>
      <c r="CE17" s="5">
        <v>0</v>
      </c>
      <c r="CF17" s="5">
        <v>12375</v>
      </c>
      <c r="CG17" s="5">
        <v>0</v>
      </c>
      <c r="CH17" s="5">
        <v>0</v>
      </c>
      <c r="CI17" s="5">
        <v>0</v>
      </c>
      <c r="CJ17" s="5">
        <v>0</v>
      </c>
      <c r="CK17" s="5">
        <v>0</v>
      </c>
      <c r="CL17" s="5">
        <v>0</v>
      </c>
      <c r="CM17" s="5">
        <v>0</v>
      </c>
      <c r="CN17" s="5">
        <v>0</v>
      </c>
      <c r="CO17" s="5">
        <v>0</v>
      </c>
      <c r="CP17" s="5">
        <v>0</v>
      </c>
      <c r="CQ17" s="5">
        <v>0</v>
      </c>
      <c r="CR17" s="5">
        <v>0</v>
      </c>
      <c r="CS17" s="5">
        <v>0</v>
      </c>
      <c r="CT17" s="5">
        <v>0</v>
      </c>
      <c r="CU17" s="5">
        <v>0</v>
      </c>
      <c r="CV17" s="5">
        <v>0</v>
      </c>
      <c r="CW17" s="5">
        <v>0</v>
      </c>
      <c r="CX17" s="5">
        <v>0</v>
      </c>
      <c r="CY17" s="5">
        <v>0</v>
      </c>
      <c r="CZ17" s="5">
        <v>0</v>
      </c>
      <c r="DA17" s="5">
        <v>0</v>
      </c>
      <c r="DB17" s="5">
        <v>0</v>
      </c>
      <c r="DC17" s="5">
        <v>0</v>
      </c>
      <c r="DD17" s="5">
        <v>0</v>
      </c>
      <c r="DE17" s="5">
        <v>0</v>
      </c>
      <c r="DF17" s="5">
        <v>0</v>
      </c>
      <c r="DG17" s="5">
        <v>0</v>
      </c>
      <c r="DH17" s="5">
        <v>0</v>
      </c>
      <c r="DI17" s="5">
        <v>0</v>
      </c>
      <c r="DJ17" s="5">
        <v>0</v>
      </c>
      <c r="DK17" s="5">
        <v>0</v>
      </c>
      <c r="DL17" s="5">
        <v>0</v>
      </c>
      <c r="DM17" s="5">
        <v>0</v>
      </c>
      <c r="DN17" s="5">
        <v>0</v>
      </c>
      <c r="DO17" s="5">
        <v>0</v>
      </c>
      <c r="DP17" s="5">
        <v>0</v>
      </c>
      <c r="DQ17" s="5">
        <v>0</v>
      </c>
      <c r="DR17" s="5">
        <v>0</v>
      </c>
      <c r="DS17" s="5">
        <v>0</v>
      </c>
      <c r="DT17" s="5">
        <v>0</v>
      </c>
      <c r="DU17" s="5">
        <v>0</v>
      </c>
      <c r="DV17" s="5">
        <v>0</v>
      </c>
      <c r="DW17" s="5">
        <v>0</v>
      </c>
      <c r="DX17" s="5">
        <v>0</v>
      </c>
      <c r="DY17" s="5">
        <v>0</v>
      </c>
      <c r="DZ17" s="5">
        <v>0</v>
      </c>
      <c r="EA17" s="5">
        <v>0</v>
      </c>
      <c r="EB17" s="5">
        <v>0</v>
      </c>
      <c r="EC17" s="5">
        <v>0</v>
      </c>
      <c r="ED17" s="5">
        <v>0</v>
      </c>
      <c r="EE17" s="5">
        <v>0</v>
      </c>
      <c r="EF17" s="5">
        <v>0</v>
      </c>
      <c r="EG17" s="5">
        <v>0</v>
      </c>
      <c r="EH17" s="5">
        <v>0</v>
      </c>
      <c r="EI17" s="5">
        <v>0</v>
      </c>
      <c r="EJ17" s="5">
        <v>0</v>
      </c>
      <c r="EK17" s="5">
        <v>0</v>
      </c>
      <c r="EL17" s="5">
        <v>0</v>
      </c>
      <c r="EM17" s="5">
        <v>0</v>
      </c>
      <c r="EN17" s="5">
        <v>0</v>
      </c>
      <c r="EO17" s="5">
        <v>0</v>
      </c>
    </row>
    <row r="18" spans="1:151" x14ac:dyDescent="0.2">
      <c r="A18" s="6" t="s">
        <v>148</v>
      </c>
      <c r="B18" s="6" t="s">
        <v>180</v>
      </c>
      <c r="C18" s="6" t="s">
        <v>181</v>
      </c>
      <c r="D18" s="6">
        <v>12347</v>
      </c>
      <c r="E18" s="6">
        <v>4.0944249999999996E-3</v>
      </c>
      <c r="F18" s="6">
        <v>0.12230215799999999</v>
      </c>
      <c r="G18" s="6">
        <v>0</v>
      </c>
      <c r="H18" s="6">
        <v>0</v>
      </c>
      <c r="I18" s="6">
        <v>319</v>
      </c>
      <c r="J18" s="6">
        <v>170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95</v>
      </c>
      <c r="R18" s="6">
        <v>0</v>
      </c>
      <c r="S18" s="6">
        <v>0</v>
      </c>
      <c r="T18" s="6">
        <v>0</v>
      </c>
      <c r="U18" s="6">
        <v>0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 s="6">
        <v>0</v>
      </c>
      <c r="AB18" s="6">
        <v>0</v>
      </c>
      <c r="AC18" s="6">
        <v>0</v>
      </c>
      <c r="AD18" s="6">
        <v>0</v>
      </c>
      <c r="AE18" s="6">
        <v>0</v>
      </c>
      <c r="AF18" s="6">
        <v>0</v>
      </c>
      <c r="AG18" s="6">
        <v>0</v>
      </c>
      <c r="AH18" s="6">
        <v>0</v>
      </c>
      <c r="AI18" s="6">
        <v>0</v>
      </c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0</v>
      </c>
      <c r="AP18" s="6">
        <v>18</v>
      </c>
      <c r="AQ18" s="6">
        <v>0</v>
      </c>
      <c r="AR18" s="6">
        <v>32</v>
      </c>
      <c r="AS18" s="6">
        <v>0</v>
      </c>
      <c r="AT18" s="6">
        <v>0</v>
      </c>
      <c r="AU18" s="6">
        <v>0</v>
      </c>
      <c r="AV18" s="6">
        <v>0</v>
      </c>
      <c r="AW18" s="6">
        <v>0</v>
      </c>
      <c r="AX18" s="6">
        <v>0</v>
      </c>
      <c r="AY18" s="6">
        <v>0</v>
      </c>
      <c r="AZ18" s="6"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v>0</v>
      </c>
      <c r="BK18" s="6">
        <v>0</v>
      </c>
      <c r="BL18" s="6">
        <v>0</v>
      </c>
      <c r="BM18" s="6">
        <v>0</v>
      </c>
      <c r="BN18" s="6">
        <v>0</v>
      </c>
      <c r="BO18" s="6">
        <v>0</v>
      </c>
      <c r="BP18" s="6">
        <v>0</v>
      </c>
      <c r="BQ18" s="6">
        <v>0</v>
      </c>
      <c r="BR18" s="6">
        <v>0</v>
      </c>
      <c r="BS18" s="6">
        <v>0</v>
      </c>
      <c r="BT18" s="6">
        <v>0</v>
      </c>
      <c r="BU18" s="6">
        <v>0</v>
      </c>
      <c r="BV18" s="6">
        <v>87</v>
      </c>
      <c r="BW18" s="6">
        <v>0</v>
      </c>
      <c r="BX18" s="6">
        <v>0</v>
      </c>
      <c r="BY18" s="6">
        <v>164</v>
      </c>
      <c r="BZ18" s="6">
        <v>0</v>
      </c>
      <c r="CA18" s="6">
        <v>0</v>
      </c>
      <c r="CB18" s="6">
        <v>0</v>
      </c>
      <c r="CC18" s="6">
        <v>0</v>
      </c>
      <c r="CD18" s="6">
        <v>0</v>
      </c>
      <c r="CE18" s="6">
        <v>0</v>
      </c>
      <c r="CF18" s="6">
        <v>0</v>
      </c>
      <c r="CG18" s="6">
        <v>0</v>
      </c>
      <c r="CH18" s="6">
        <v>0</v>
      </c>
      <c r="CI18" s="6">
        <v>0</v>
      </c>
      <c r="CJ18" s="6">
        <v>0</v>
      </c>
      <c r="CK18" s="6">
        <v>0</v>
      </c>
      <c r="CL18" s="6">
        <v>0</v>
      </c>
      <c r="CM18" s="6">
        <v>0</v>
      </c>
      <c r="CN18" s="6">
        <v>0</v>
      </c>
      <c r="CO18" s="6">
        <v>0</v>
      </c>
      <c r="CP18" s="6">
        <v>0</v>
      </c>
      <c r="CQ18" s="6">
        <v>0</v>
      </c>
      <c r="CR18" s="6">
        <v>0</v>
      </c>
      <c r="CS18" s="6">
        <v>0</v>
      </c>
      <c r="CT18" s="6">
        <v>0</v>
      </c>
      <c r="CU18" s="6">
        <v>0</v>
      </c>
      <c r="CV18" s="6">
        <v>0</v>
      </c>
      <c r="CW18" s="6">
        <v>12</v>
      </c>
      <c r="CX18" s="6">
        <v>0</v>
      </c>
      <c r="CY18" s="6">
        <v>0</v>
      </c>
      <c r="CZ18" s="6">
        <v>0</v>
      </c>
      <c r="DA18" s="6">
        <v>0</v>
      </c>
      <c r="DB18" s="6">
        <v>0</v>
      </c>
      <c r="DC18" s="6">
        <v>0</v>
      </c>
      <c r="DD18" s="6">
        <v>0</v>
      </c>
      <c r="DE18" s="6">
        <v>16</v>
      </c>
      <c r="DF18" s="6">
        <v>24</v>
      </c>
      <c r="DG18" s="6">
        <v>0</v>
      </c>
      <c r="DH18" s="6">
        <v>0</v>
      </c>
      <c r="DI18" s="6">
        <v>233</v>
      </c>
      <c r="DJ18" s="6">
        <v>0</v>
      </c>
      <c r="DK18" s="6">
        <v>0</v>
      </c>
      <c r="DL18" s="6">
        <v>0</v>
      </c>
      <c r="DM18" s="6">
        <v>0</v>
      </c>
      <c r="DN18" s="6">
        <v>0</v>
      </c>
      <c r="DO18" s="6">
        <v>0</v>
      </c>
      <c r="DP18" s="6">
        <v>0</v>
      </c>
      <c r="DQ18" s="6">
        <v>0</v>
      </c>
      <c r="DR18" s="6">
        <v>0</v>
      </c>
      <c r="DS18" s="6">
        <v>2695</v>
      </c>
      <c r="DT18" s="6">
        <v>0</v>
      </c>
      <c r="DU18" s="6">
        <v>0</v>
      </c>
      <c r="DV18" s="6">
        <v>35</v>
      </c>
      <c r="DW18" s="6">
        <v>8379</v>
      </c>
      <c r="DX18" s="6">
        <v>0</v>
      </c>
      <c r="DY18" s="6">
        <v>0</v>
      </c>
      <c r="DZ18" s="6">
        <v>0</v>
      </c>
      <c r="EA18" s="6">
        <v>5</v>
      </c>
      <c r="EB18" s="6">
        <v>0</v>
      </c>
      <c r="EC18" s="6">
        <v>0</v>
      </c>
      <c r="ED18" s="6">
        <v>42</v>
      </c>
      <c r="EE18" s="6">
        <v>0</v>
      </c>
      <c r="EF18" s="6">
        <v>0</v>
      </c>
      <c r="EG18" s="6">
        <v>0</v>
      </c>
      <c r="EH18" s="6">
        <v>0</v>
      </c>
      <c r="EI18" s="6">
        <v>0</v>
      </c>
      <c r="EJ18" s="6">
        <v>0</v>
      </c>
      <c r="EK18" s="6">
        <v>0</v>
      </c>
      <c r="EL18" s="6">
        <v>0</v>
      </c>
      <c r="EM18" s="6">
        <v>21</v>
      </c>
      <c r="EN18" s="6">
        <v>0</v>
      </c>
      <c r="EO18" s="6">
        <v>0</v>
      </c>
    </row>
    <row r="19" spans="1:151" x14ac:dyDescent="0.2">
      <c r="A19" s="5" t="s">
        <v>148</v>
      </c>
      <c r="B19" s="5" t="s">
        <v>182</v>
      </c>
      <c r="C19" s="5" t="s">
        <v>183</v>
      </c>
      <c r="D19" s="5">
        <v>12057</v>
      </c>
      <c r="E19" s="5">
        <v>3.9982569999999999E-3</v>
      </c>
      <c r="F19" s="5">
        <v>5.7553957000000003E-2</v>
      </c>
      <c r="G19" s="5">
        <v>0</v>
      </c>
      <c r="H19" s="5">
        <v>0</v>
      </c>
      <c r="I19" s="5">
        <v>0</v>
      </c>
      <c r="J19" s="5">
        <v>22</v>
      </c>
      <c r="K19" s="5">
        <v>0</v>
      </c>
      <c r="L19" s="5">
        <v>0</v>
      </c>
      <c r="M19" s="5">
        <v>0</v>
      </c>
      <c r="N19" s="5">
        <v>0</v>
      </c>
      <c r="O19" s="5">
        <v>3617</v>
      </c>
      <c r="P19" s="5">
        <v>0</v>
      </c>
      <c r="Q19" s="5">
        <v>4065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130</v>
      </c>
      <c r="AI19" s="5">
        <v>0</v>
      </c>
      <c r="AJ19" s="5">
        <v>0</v>
      </c>
      <c r="AK19" s="5">
        <v>3910</v>
      </c>
      <c r="AL19" s="5">
        <v>0</v>
      </c>
      <c r="AM19" s="5">
        <v>0</v>
      </c>
      <c r="AN19" s="5">
        <v>0</v>
      </c>
      <c r="AO19" s="5">
        <v>0</v>
      </c>
      <c r="AP19" s="5">
        <v>0</v>
      </c>
      <c r="AQ19" s="5">
        <v>0</v>
      </c>
      <c r="AR19" s="5">
        <v>0</v>
      </c>
      <c r="AS19" s="5">
        <v>0</v>
      </c>
      <c r="AT19" s="5">
        <v>178</v>
      </c>
      <c r="AU19" s="5">
        <v>0</v>
      </c>
      <c r="AV19" s="5">
        <v>0</v>
      </c>
      <c r="AW19" s="5">
        <v>0</v>
      </c>
      <c r="AX19" s="5">
        <v>0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0</v>
      </c>
      <c r="BF19" s="5">
        <v>0</v>
      </c>
      <c r="BG19" s="5">
        <v>0</v>
      </c>
      <c r="BH19" s="5">
        <v>0</v>
      </c>
      <c r="BI19" s="5">
        <v>107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  <c r="BO19" s="5">
        <v>0</v>
      </c>
      <c r="BP19" s="5">
        <v>0</v>
      </c>
      <c r="BQ19" s="5">
        <v>0</v>
      </c>
      <c r="BR19" s="5">
        <v>0</v>
      </c>
      <c r="BS19" s="5">
        <v>0</v>
      </c>
      <c r="BT19" s="5">
        <v>0</v>
      </c>
      <c r="BU19" s="5">
        <v>0</v>
      </c>
      <c r="BV19" s="5">
        <v>0</v>
      </c>
      <c r="BW19" s="5">
        <v>0</v>
      </c>
      <c r="BX19" s="5">
        <v>0</v>
      </c>
      <c r="BY19" s="5">
        <v>0</v>
      </c>
      <c r="BZ19" s="5">
        <v>0</v>
      </c>
      <c r="CA19" s="5">
        <v>0</v>
      </c>
      <c r="CB19" s="5">
        <v>0</v>
      </c>
      <c r="CC19" s="5">
        <v>0</v>
      </c>
      <c r="CD19" s="5">
        <v>0</v>
      </c>
      <c r="CE19" s="5">
        <v>0</v>
      </c>
      <c r="CF19" s="5">
        <v>28</v>
      </c>
      <c r="CG19" s="5">
        <v>0</v>
      </c>
      <c r="CH19" s="5">
        <v>0</v>
      </c>
      <c r="CI19" s="5">
        <v>0</v>
      </c>
      <c r="CJ19" s="5">
        <v>0</v>
      </c>
      <c r="CK19" s="5">
        <v>0</v>
      </c>
      <c r="CL19" s="5">
        <v>0</v>
      </c>
      <c r="CM19" s="5">
        <v>0</v>
      </c>
      <c r="CN19" s="5">
        <v>0</v>
      </c>
      <c r="CO19" s="5">
        <v>0</v>
      </c>
      <c r="CP19" s="5">
        <v>0</v>
      </c>
      <c r="CQ19" s="5">
        <v>0</v>
      </c>
      <c r="CR19" s="5">
        <v>0</v>
      </c>
      <c r="CS19" s="5">
        <v>0</v>
      </c>
      <c r="CT19" s="5">
        <v>0</v>
      </c>
      <c r="CU19" s="5">
        <v>0</v>
      </c>
      <c r="CV19" s="5">
        <v>0</v>
      </c>
      <c r="CW19" s="5">
        <v>0</v>
      </c>
      <c r="CX19" s="5">
        <v>0</v>
      </c>
      <c r="CY19" s="5">
        <v>0</v>
      </c>
      <c r="CZ19" s="5">
        <v>0</v>
      </c>
      <c r="DA19" s="5">
        <v>0</v>
      </c>
      <c r="DB19" s="5">
        <v>0</v>
      </c>
      <c r="DC19" s="5">
        <v>0</v>
      </c>
      <c r="DD19" s="5">
        <v>0</v>
      </c>
      <c r="DE19" s="5">
        <v>0</v>
      </c>
      <c r="DF19" s="5">
        <v>0</v>
      </c>
      <c r="DG19" s="5">
        <v>0</v>
      </c>
      <c r="DH19" s="5">
        <v>0</v>
      </c>
      <c r="DI19" s="5">
        <v>0</v>
      </c>
      <c r="DJ19" s="5">
        <v>0</v>
      </c>
      <c r="DK19" s="5">
        <v>0</v>
      </c>
      <c r="DL19" s="5">
        <v>0</v>
      </c>
      <c r="DM19" s="5">
        <v>0</v>
      </c>
      <c r="DN19" s="5">
        <v>0</v>
      </c>
      <c r="DO19" s="5">
        <v>0</v>
      </c>
      <c r="DP19" s="5">
        <v>0</v>
      </c>
      <c r="DQ19" s="5">
        <v>0</v>
      </c>
      <c r="DR19" s="5">
        <v>0</v>
      </c>
      <c r="DS19" s="5">
        <v>0</v>
      </c>
      <c r="DT19" s="5">
        <v>0</v>
      </c>
      <c r="DU19" s="5">
        <v>0</v>
      </c>
      <c r="DV19" s="5">
        <v>0</v>
      </c>
      <c r="DW19" s="5">
        <v>0</v>
      </c>
      <c r="DX19" s="5">
        <v>0</v>
      </c>
      <c r="DY19" s="5">
        <v>0</v>
      </c>
      <c r="DZ19" s="5">
        <v>0</v>
      </c>
      <c r="EA19" s="5">
        <v>0</v>
      </c>
      <c r="EB19" s="5">
        <v>0</v>
      </c>
      <c r="EC19" s="5">
        <v>0</v>
      </c>
      <c r="ED19" s="5">
        <v>0</v>
      </c>
      <c r="EE19" s="5">
        <v>0</v>
      </c>
      <c r="EF19" s="5">
        <v>0</v>
      </c>
      <c r="EG19" s="5">
        <v>0</v>
      </c>
      <c r="EH19" s="5">
        <v>0</v>
      </c>
      <c r="EI19" s="5">
        <v>0</v>
      </c>
      <c r="EJ19" s="5">
        <v>0</v>
      </c>
      <c r="EK19" s="5">
        <v>0</v>
      </c>
      <c r="EL19" s="5">
        <v>0</v>
      </c>
      <c r="EM19" s="5">
        <v>0</v>
      </c>
      <c r="EN19" s="5">
        <v>0</v>
      </c>
      <c r="EO19" s="5">
        <v>0</v>
      </c>
    </row>
    <row r="20" spans="1:151" x14ac:dyDescent="0.2">
      <c r="A20" s="7" t="s">
        <v>148</v>
      </c>
      <c r="B20" s="7" t="s">
        <v>184</v>
      </c>
      <c r="C20" s="7" t="s">
        <v>185</v>
      </c>
      <c r="D20" s="7">
        <v>11344</v>
      </c>
      <c r="E20" s="7">
        <v>3.7618170000000002E-3</v>
      </c>
      <c r="F20" s="7">
        <v>7.1942450000000002E-3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 s="7">
        <v>0</v>
      </c>
      <c r="AJ20" s="7">
        <v>0</v>
      </c>
      <c r="AK20" s="7">
        <v>0</v>
      </c>
      <c r="AL20" s="7">
        <v>0</v>
      </c>
      <c r="AM20" s="7">
        <v>0</v>
      </c>
      <c r="AN20" s="7">
        <v>0</v>
      </c>
      <c r="AO20" s="7">
        <v>0</v>
      </c>
      <c r="AP20" s="7">
        <v>0</v>
      </c>
      <c r="AQ20" s="7">
        <v>11344</v>
      </c>
      <c r="AR20" s="7">
        <v>0</v>
      </c>
      <c r="AS20" s="7">
        <v>0</v>
      </c>
      <c r="AT20" s="7">
        <v>0</v>
      </c>
      <c r="AU20" s="7">
        <v>0</v>
      </c>
      <c r="AV20" s="7">
        <v>0</v>
      </c>
      <c r="AW20" s="7">
        <v>0</v>
      </c>
      <c r="AX20" s="7">
        <v>0</v>
      </c>
      <c r="AY20" s="7">
        <v>0</v>
      </c>
      <c r="AZ20" s="7">
        <v>0</v>
      </c>
      <c r="BA20" s="7">
        <v>0</v>
      </c>
      <c r="BB20" s="7">
        <v>0</v>
      </c>
      <c r="BC20" s="7">
        <v>0</v>
      </c>
      <c r="BD20" s="7">
        <v>0</v>
      </c>
      <c r="BE20" s="7">
        <v>0</v>
      </c>
      <c r="BF20" s="7">
        <v>0</v>
      </c>
      <c r="BG20" s="7">
        <v>0</v>
      </c>
      <c r="BH20" s="7">
        <v>0</v>
      </c>
      <c r="BI20" s="7">
        <v>0</v>
      </c>
      <c r="BJ20" s="7">
        <v>0</v>
      </c>
      <c r="BK20" s="7">
        <v>0</v>
      </c>
      <c r="BL20" s="7">
        <v>0</v>
      </c>
      <c r="BM20" s="7">
        <v>0</v>
      </c>
      <c r="BN20" s="7">
        <v>0</v>
      </c>
      <c r="BO20" s="7">
        <v>0</v>
      </c>
      <c r="BP20" s="7">
        <v>0</v>
      </c>
      <c r="BQ20" s="7">
        <v>0</v>
      </c>
      <c r="BR20" s="7">
        <v>0</v>
      </c>
      <c r="BS20" s="7">
        <v>0</v>
      </c>
      <c r="BT20" s="7">
        <v>0</v>
      </c>
      <c r="BU20" s="7">
        <v>0</v>
      </c>
      <c r="BV20" s="7">
        <v>0</v>
      </c>
      <c r="BW20" s="7">
        <v>0</v>
      </c>
      <c r="BX20" s="7">
        <v>0</v>
      </c>
      <c r="BY20" s="7">
        <v>0</v>
      </c>
      <c r="BZ20" s="7">
        <v>0</v>
      </c>
      <c r="CA20" s="7">
        <v>0</v>
      </c>
      <c r="CB20" s="7">
        <v>0</v>
      </c>
      <c r="CC20" s="7">
        <v>0</v>
      </c>
      <c r="CD20" s="7">
        <v>0</v>
      </c>
      <c r="CE20" s="7">
        <v>0</v>
      </c>
      <c r="CF20" s="7">
        <v>0</v>
      </c>
      <c r="CG20" s="7">
        <v>0</v>
      </c>
      <c r="CH20" s="7">
        <v>0</v>
      </c>
      <c r="CI20" s="7">
        <v>0</v>
      </c>
      <c r="CJ20" s="7">
        <v>0</v>
      </c>
      <c r="CK20" s="7">
        <v>0</v>
      </c>
      <c r="CL20" s="7">
        <v>0</v>
      </c>
      <c r="CM20" s="7">
        <v>0</v>
      </c>
      <c r="CN20" s="7">
        <v>0</v>
      </c>
      <c r="CO20" s="7">
        <v>0</v>
      </c>
      <c r="CP20" s="7">
        <v>0</v>
      </c>
      <c r="CQ20" s="7">
        <v>0</v>
      </c>
      <c r="CR20" s="7">
        <v>0</v>
      </c>
      <c r="CS20" s="7">
        <v>0</v>
      </c>
      <c r="CT20" s="7">
        <v>0</v>
      </c>
      <c r="CU20" s="7">
        <v>0</v>
      </c>
      <c r="CV20" s="7">
        <v>0</v>
      </c>
      <c r="CW20" s="7">
        <v>0</v>
      </c>
      <c r="CX20" s="7">
        <v>0</v>
      </c>
      <c r="CY20" s="7">
        <v>0</v>
      </c>
      <c r="CZ20" s="7">
        <v>0</v>
      </c>
      <c r="DA20" s="7">
        <v>0</v>
      </c>
      <c r="DB20" s="7">
        <v>0</v>
      </c>
      <c r="DC20" s="7">
        <v>0</v>
      </c>
      <c r="DD20" s="7">
        <v>0</v>
      </c>
      <c r="DE20" s="7">
        <v>0</v>
      </c>
      <c r="DF20" s="7">
        <v>0</v>
      </c>
      <c r="DG20" s="7">
        <v>0</v>
      </c>
      <c r="DH20" s="7">
        <v>0</v>
      </c>
      <c r="DI20" s="7">
        <v>0</v>
      </c>
      <c r="DJ20" s="7">
        <v>0</v>
      </c>
      <c r="DK20" s="7">
        <v>0</v>
      </c>
      <c r="DL20" s="7">
        <v>0</v>
      </c>
      <c r="DM20" s="7">
        <v>0</v>
      </c>
      <c r="DN20" s="7">
        <v>0</v>
      </c>
      <c r="DO20" s="7">
        <v>0</v>
      </c>
      <c r="DP20" s="7">
        <v>0</v>
      </c>
      <c r="DQ20" s="7">
        <v>0</v>
      </c>
      <c r="DR20" s="7">
        <v>0</v>
      </c>
      <c r="DS20" s="7">
        <v>0</v>
      </c>
      <c r="DT20" s="7">
        <v>0</v>
      </c>
      <c r="DU20" s="7">
        <v>0</v>
      </c>
      <c r="DV20" s="7">
        <v>0</v>
      </c>
      <c r="DW20" s="7">
        <v>0</v>
      </c>
      <c r="DX20" s="7">
        <v>0</v>
      </c>
      <c r="DY20" s="7">
        <v>0</v>
      </c>
      <c r="DZ20" s="7">
        <v>0</v>
      </c>
      <c r="EA20" s="7">
        <v>0</v>
      </c>
      <c r="EB20" s="7">
        <v>0</v>
      </c>
      <c r="EC20" s="7">
        <v>0</v>
      </c>
      <c r="ED20" s="7">
        <v>0</v>
      </c>
      <c r="EE20" s="7">
        <v>0</v>
      </c>
      <c r="EF20" s="7">
        <v>0</v>
      </c>
      <c r="EG20" s="7">
        <v>0</v>
      </c>
      <c r="EH20" s="7">
        <v>0</v>
      </c>
      <c r="EI20" s="7">
        <v>0</v>
      </c>
      <c r="EJ20" s="7">
        <v>0</v>
      </c>
      <c r="EK20" s="7">
        <v>0</v>
      </c>
      <c r="EL20" s="7">
        <v>0</v>
      </c>
      <c r="EM20" s="7">
        <v>0</v>
      </c>
      <c r="EN20" s="7">
        <v>0</v>
      </c>
      <c r="EO20" s="7">
        <v>0</v>
      </c>
    </row>
    <row r="21" spans="1:151" x14ac:dyDescent="0.2">
      <c r="A21" s="7" t="s">
        <v>148</v>
      </c>
      <c r="B21" s="7" t="s">
        <v>186</v>
      </c>
      <c r="C21" s="7" t="s">
        <v>187</v>
      </c>
      <c r="D21" s="7">
        <v>10342</v>
      </c>
      <c r="E21" s="7">
        <v>3.4295409999999999E-3</v>
      </c>
      <c r="F21" s="7">
        <v>2.1582733999999999E-2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9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2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7">
        <v>0</v>
      </c>
      <c r="AK21" s="7">
        <v>0</v>
      </c>
      <c r="AL21" s="7">
        <v>0</v>
      </c>
      <c r="AM21" s="7">
        <v>0</v>
      </c>
      <c r="AN21" s="7">
        <v>0</v>
      </c>
      <c r="AO21" s="7">
        <v>0</v>
      </c>
      <c r="AP21" s="7">
        <v>0</v>
      </c>
      <c r="AQ21" s="7">
        <v>0</v>
      </c>
      <c r="AR21" s="7">
        <v>0</v>
      </c>
      <c r="AS21" s="7">
        <v>0</v>
      </c>
      <c r="AT21" s="7">
        <v>0</v>
      </c>
      <c r="AU21" s="7">
        <v>0</v>
      </c>
      <c r="AV21" s="7">
        <v>0</v>
      </c>
      <c r="AW21" s="7">
        <v>0</v>
      </c>
      <c r="AX21" s="7">
        <v>0</v>
      </c>
      <c r="AY21" s="7">
        <v>0</v>
      </c>
      <c r="AZ21" s="7">
        <v>0</v>
      </c>
      <c r="BA21" s="7">
        <v>0</v>
      </c>
      <c r="BB21" s="7">
        <v>0</v>
      </c>
      <c r="BC21" s="7">
        <v>0</v>
      </c>
      <c r="BD21" s="7">
        <v>0</v>
      </c>
      <c r="BE21" s="7">
        <v>0</v>
      </c>
      <c r="BF21" s="7">
        <v>10331</v>
      </c>
      <c r="BG21" s="7">
        <v>0</v>
      </c>
      <c r="BH21" s="7">
        <v>0</v>
      </c>
      <c r="BI21" s="7">
        <v>0</v>
      </c>
      <c r="BJ21" s="7">
        <v>0</v>
      </c>
      <c r="BK21" s="7">
        <v>0</v>
      </c>
      <c r="BL21" s="7">
        <v>0</v>
      </c>
      <c r="BM21" s="7">
        <v>0</v>
      </c>
      <c r="BN21" s="7">
        <v>0</v>
      </c>
      <c r="BO21" s="7">
        <v>0</v>
      </c>
      <c r="BP21" s="7">
        <v>0</v>
      </c>
      <c r="BQ21" s="7">
        <v>0</v>
      </c>
      <c r="BR21" s="7">
        <v>0</v>
      </c>
      <c r="BS21" s="7">
        <v>0</v>
      </c>
      <c r="BT21" s="7">
        <v>0</v>
      </c>
      <c r="BU21" s="7">
        <v>0</v>
      </c>
      <c r="BV21" s="7">
        <v>0</v>
      </c>
      <c r="BW21" s="7">
        <v>0</v>
      </c>
      <c r="BX21" s="7">
        <v>0</v>
      </c>
      <c r="BY21" s="7">
        <v>0</v>
      </c>
      <c r="BZ21" s="7">
        <v>0</v>
      </c>
      <c r="CA21" s="7">
        <v>0</v>
      </c>
      <c r="CB21" s="7">
        <v>0</v>
      </c>
      <c r="CC21" s="7">
        <v>0</v>
      </c>
      <c r="CD21" s="7">
        <v>0</v>
      </c>
      <c r="CE21" s="7">
        <v>0</v>
      </c>
      <c r="CF21" s="7">
        <v>0</v>
      </c>
      <c r="CG21" s="7">
        <v>0</v>
      </c>
      <c r="CH21" s="7">
        <v>0</v>
      </c>
      <c r="CI21" s="7">
        <v>0</v>
      </c>
      <c r="CJ21" s="7">
        <v>0</v>
      </c>
      <c r="CK21" s="7">
        <v>0</v>
      </c>
      <c r="CL21" s="7">
        <v>0</v>
      </c>
      <c r="CM21" s="7">
        <v>0</v>
      </c>
      <c r="CN21" s="7">
        <v>0</v>
      </c>
      <c r="CO21" s="7">
        <v>0</v>
      </c>
      <c r="CP21" s="7">
        <v>0</v>
      </c>
      <c r="CQ21" s="7">
        <v>0</v>
      </c>
      <c r="CR21" s="7">
        <v>0</v>
      </c>
      <c r="CS21" s="7">
        <v>0</v>
      </c>
      <c r="CT21" s="7">
        <v>0</v>
      </c>
      <c r="CU21" s="7">
        <v>0</v>
      </c>
      <c r="CV21" s="7">
        <v>0</v>
      </c>
      <c r="CW21" s="7">
        <v>0</v>
      </c>
      <c r="CX21" s="7">
        <v>0</v>
      </c>
      <c r="CY21" s="7">
        <v>0</v>
      </c>
      <c r="CZ21" s="7">
        <v>0</v>
      </c>
      <c r="DA21" s="7">
        <v>0</v>
      </c>
      <c r="DB21" s="7">
        <v>0</v>
      </c>
      <c r="DC21" s="7">
        <v>0</v>
      </c>
      <c r="DD21" s="7">
        <v>0</v>
      </c>
      <c r="DE21" s="7">
        <v>0</v>
      </c>
      <c r="DF21" s="7">
        <v>0</v>
      </c>
      <c r="DG21" s="7">
        <v>0</v>
      </c>
      <c r="DH21" s="7">
        <v>0</v>
      </c>
      <c r="DI21" s="7">
        <v>0</v>
      </c>
      <c r="DJ21" s="7">
        <v>0</v>
      </c>
      <c r="DK21" s="7">
        <v>0</v>
      </c>
      <c r="DL21" s="7">
        <v>0</v>
      </c>
      <c r="DM21" s="7">
        <v>0</v>
      </c>
      <c r="DN21" s="7">
        <v>0</v>
      </c>
      <c r="DO21" s="7">
        <v>0</v>
      </c>
      <c r="DP21" s="7">
        <v>0</v>
      </c>
      <c r="DQ21" s="7">
        <v>0</v>
      </c>
      <c r="DR21" s="7">
        <v>0</v>
      </c>
      <c r="DS21" s="7">
        <v>0</v>
      </c>
      <c r="DT21" s="7">
        <v>0</v>
      </c>
      <c r="DU21" s="7">
        <v>0</v>
      </c>
      <c r="DV21" s="7">
        <v>0</v>
      </c>
      <c r="DW21" s="7">
        <v>0</v>
      </c>
      <c r="DX21" s="7">
        <v>0</v>
      </c>
      <c r="DY21" s="7">
        <v>0</v>
      </c>
      <c r="DZ21" s="7">
        <v>0</v>
      </c>
      <c r="EA21" s="7">
        <v>0</v>
      </c>
      <c r="EB21" s="7">
        <v>0</v>
      </c>
      <c r="EC21" s="7">
        <v>0</v>
      </c>
      <c r="ED21" s="7">
        <v>0</v>
      </c>
      <c r="EE21" s="7">
        <v>0</v>
      </c>
      <c r="EF21" s="7">
        <v>0</v>
      </c>
      <c r="EG21" s="7">
        <v>0</v>
      </c>
      <c r="EH21" s="7">
        <v>0</v>
      </c>
      <c r="EI21" s="7">
        <v>0</v>
      </c>
      <c r="EJ21" s="7">
        <v>0</v>
      </c>
      <c r="EK21" s="7">
        <v>0</v>
      </c>
      <c r="EL21" s="7">
        <v>0</v>
      </c>
      <c r="EM21" s="7">
        <v>0</v>
      </c>
      <c r="EN21" s="7">
        <v>0</v>
      </c>
      <c r="EO21" s="7">
        <v>0</v>
      </c>
    </row>
    <row r="22" spans="1:151" x14ac:dyDescent="0.2">
      <c r="A22" s="3" t="s">
        <v>145</v>
      </c>
      <c r="B22" s="3" t="s">
        <v>188</v>
      </c>
      <c r="C22" s="3" t="s">
        <v>189</v>
      </c>
      <c r="D22" s="3">
        <v>9503</v>
      </c>
      <c r="E22" s="3">
        <v>3.1513180000000002E-3</v>
      </c>
      <c r="F22" s="3">
        <v>3.5971222999999997E-2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24</v>
      </c>
      <c r="AO22" s="3">
        <v>0</v>
      </c>
      <c r="AP22" s="3">
        <v>0</v>
      </c>
      <c r="AQ22" s="3">
        <v>0</v>
      </c>
      <c r="AR22" s="3">
        <v>0</v>
      </c>
      <c r="AS22" s="3">
        <v>4812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28</v>
      </c>
      <c r="BD22" s="3">
        <v>4634</v>
      </c>
      <c r="BE22" s="3">
        <v>0</v>
      </c>
      <c r="BF22" s="3">
        <v>0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3">
        <v>0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0</v>
      </c>
      <c r="DB22" s="3">
        <v>0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3">
        <v>0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0</v>
      </c>
      <c r="EB22" s="3">
        <v>0</v>
      </c>
      <c r="EC22" s="3">
        <v>0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5</v>
      </c>
      <c r="EK22" s="3">
        <v>0</v>
      </c>
      <c r="EL22" s="3">
        <v>0</v>
      </c>
      <c r="EM22" s="3">
        <v>0</v>
      </c>
      <c r="EN22" s="3">
        <v>0</v>
      </c>
      <c r="EO22" s="3">
        <v>0</v>
      </c>
    </row>
    <row r="23" spans="1:151" x14ac:dyDescent="0.2">
      <c r="A23" s="3" t="s">
        <v>145</v>
      </c>
      <c r="B23" s="3" t="s">
        <v>190</v>
      </c>
      <c r="C23" s="3" t="s">
        <v>191</v>
      </c>
      <c r="D23" s="3">
        <v>8457</v>
      </c>
      <c r="E23" s="3">
        <v>2.8044509999999999E-3</v>
      </c>
      <c r="F23" s="3">
        <v>1.4388489000000001E-2</v>
      </c>
      <c r="G23" s="3">
        <v>0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3">
        <v>0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3">
        <v>0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8443</v>
      </c>
      <c r="CH23" s="3">
        <v>0</v>
      </c>
      <c r="CI23" s="3">
        <v>0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14</v>
      </c>
      <c r="DA23" s="3">
        <v>0</v>
      </c>
      <c r="DB23" s="3">
        <v>0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3">
        <v>0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0</v>
      </c>
      <c r="EB23" s="3">
        <v>0</v>
      </c>
      <c r="EC23" s="3">
        <v>0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3">
        <v>0</v>
      </c>
    </row>
    <row r="24" spans="1:151" x14ac:dyDescent="0.2">
      <c r="A24" s="8" t="s">
        <v>159</v>
      </c>
      <c r="B24" s="8" t="s">
        <v>192</v>
      </c>
      <c r="C24" s="8" t="s">
        <v>193</v>
      </c>
      <c r="D24" s="8">
        <v>8384</v>
      </c>
      <c r="E24" s="8">
        <v>2.780243E-3</v>
      </c>
      <c r="F24" s="8">
        <v>3.5971222999999997E-2</v>
      </c>
      <c r="G24" s="8">
        <v>0</v>
      </c>
      <c r="H24" s="8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392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  <c r="BG24" s="8">
        <v>0</v>
      </c>
      <c r="BH24" s="8">
        <v>0</v>
      </c>
      <c r="BI24" s="8">
        <v>0</v>
      </c>
      <c r="BJ24" s="8">
        <v>0</v>
      </c>
      <c r="BK24" s="8">
        <v>0</v>
      </c>
      <c r="BL24" s="8">
        <v>0</v>
      </c>
      <c r="BM24" s="8">
        <v>0</v>
      </c>
      <c r="BN24" s="8">
        <v>0</v>
      </c>
      <c r="BO24" s="8">
        <v>0</v>
      </c>
      <c r="BP24" s="8">
        <v>0</v>
      </c>
      <c r="BQ24" s="8">
        <v>0</v>
      </c>
      <c r="BR24" s="8">
        <v>125</v>
      </c>
      <c r="BS24" s="8">
        <v>0</v>
      </c>
      <c r="BT24" s="8">
        <v>0</v>
      </c>
      <c r="BU24" s="8">
        <v>0</v>
      </c>
      <c r="BV24" s="8">
        <v>255</v>
      </c>
      <c r="BW24" s="8">
        <v>7598</v>
      </c>
      <c r="BX24" s="8">
        <v>0</v>
      </c>
      <c r="BY24" s="8">
        <v>0</v>
      </c>
      <c r="BZ24" s="8">
        <v>0</v>
      </c>
      <c r="CA24" s="8">
        <v>14</v>
      </c>
      <c r="CB24" s="8">
        <v>0</v>
      </c>
      <c r="CC24" s="8">
        <v>0</v>
      </c>
      <c r="CD24" s="8">
        <v>0</v>
      </c>
      <c r="CE24" s="8">
        <v>0</v>
      </c>
      <c r="CF24" s="8">
        <v>0</v>
      </c>
      <c r="CG24" s="8">
        <v>0</v>
      </c>
      <c r="CH24" s="8">
        <v>0</v>
      </c>
      <c r="CI24" s="8">
        <v>0</v>
      </c>
      <c r="CJ24" s="8">
        <v>0</v>
      </c>
      <c r="CK24" s="8">
        <v>0</v>
      </c>
      <c r="CL24" s="8">
        <v>0</v>
      </c>
      <c r="CM24" s="8">
        <v>0</v>
      </c>
      <c r="CN24" s="8">
        <v>0</v>
      </c>
      <c r="CO24" s="8">
        <v>0</v>
      </c>
      <c r="CP24" s="8">
        <v>0</v>
      </c>
      <c r="CQ24" s="8">
        <v>0</v>
      </c>
      <c r="CR24" s="8">
        <v>0</v>
      </c>
      <c r="CS24" s="8">
        <v>0</v>
      </c>
      <c r="CT24" s="8">
        <v>0</v>
      </c>
      <c r="CU24" s="8">
        <v>0</v>
      </c>
      <c r="CV24" s="8">
        <v>0</v>
      </c>
      <c r="CW24" s="8">
        <v>0</v>
      </c>
      <c r="CX24" s="8">
        <v>0</v>
      </c>
      <c r="CY24" s="8">
        <v>0</v>
      </c>
      <c r="CZ24" s="8">
        <v>0</v>
      </c>
      <c r="DA24" s="8">
        <v>0</v>
      </c>
      <c r="DB24" s="8">
        <v>0</v>
      </c>
      <c r="DC24" s="8">
        <v>0</v>
      </c>
      <c r="DD24" s="8">
        <v>0</v>
      </c>
      <c r="DE24" s="8">
        <v>0</v>
      </c>
      <c r="DF24" s="8">
        <v>0</v>
      </c>
      <c r="DG24" s="8">
        <v>0</v>
      </c>
      <c r="DH24" s="8">
        <v>0</v>
      </c>
      <c r="DI24" s="8">
        <v>0</v>
      </c>
      <c r="DJ24" s="8">
        <v>0</v>
      </c>
      <c r="DK24" s="8">
        <v>0</v>
      </c>
      <c r="DL24" s="8">
        <v>0</v>
      </c>
      <c r="DM24" s="8">
        <v>0</v>
      </c>
      <c r="DN24" s="8">
        <v>0</v>
      </c>
      <c r="DO24" s="8">
        <v>0</v>
      </c>
      <c r="DP24" s="8">
        <v>0</v>
      </c>
      <c r="DQ24" s="8">
        <v>0</v>
      </c>
      <c r="DR24" s="8">
        <v>0</v>
      </c>
      <c r="DS24" s="8">
        <v>0</v>
      </c>
      <c r="DT24" s="8">
        <v>0</v>
      </c>
      <c r="DU24" s="8">
        <v>0</v>
      </c>
      <c r="DV24" s="8">
        <v>0</v>
      </c>
      <c r="DW24" s="8">
        <v>0</v>
      </c>
      <c r="DX24" s="8">
        <v>0</v>
      </c>
      <c r="DY24" s="8">
        <v>0</v>
      </c>
      <c r="DZ24" s="8">
        <v>0</v>
      </c>
      <c r="EA24" s="8">
        <v>0</v>
      </c>
      <c r="EB24" s="8">
        <v>0</v>
      </c>
      <c r="EC24" s="8">
        <v>0</v>
      </c>
      <c r="ED24" s="8">
        <v>0</v>
      </c>
      <c r="EE24" s="8">
        <v>0</v>
      </c>
      <c r="EF24" s="8">
        <v>0</v>
      </c>
      <c r="EG24" s="8">
        <v>0</v>
      </c>
      <c r="EH24" s="8">
        <v>0</v>
      </c>
      <c r="EI24" s="8">
        <v>0</v>
      </c>
      <c r="EJ24" s="8">
        <v>0</v>
      </c>
      <c r="EK24" s="8">
        <v>0</v>
      </c>
      <c r="EL24" s="8">
        <v>0</v>
      </c>
      <c r="EM24" s="8">
        <v>0</v>
      </c>
      <c r="EN24" s="8">
        <v>0</v>
      </c>
      <c r="EO24" s="8">
        <v>0</v>
      </c>
    </row>
    <row r="25" spans="1:151" x14ac:dyDescent="0.2">
      <c r="A25" s="7" t="s">
        <v>148</v>
      </c>
      <c r="B25" s="7" t="s">
        <v>194</v>
      </c>
      <c r="C25" s="7" t="s">
        <v>195</v>
      </c>
      <c r="D25" s="7">
        <v>7468</v>
      </c>
      <c r="E25" s="7">
        <v>2.4764850000000001E-3</v>
      </c>
      <c r="F25" s="7">
        <v>0.100719424</v>
      </c>
      <c r="G25" s="7">
        <v>0</v>
      </c>
      <c r="H25" s="7">
        <v>0</v>
      </c>
      <c r="I25" s="7">
        <v>0</v>
      </c>
      <c r="J25" s="7">
        <v>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v>77</v>
      </c>
      <c r="U25" s="7">
        <v>0</v>
      </c>
      <c r="V25" s="7">
        <v>0</v>
      </c>
      <c r="W25" s="7">
        <v>10</v>
      </c>
      <c r="X25" s="7">
        <v>0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0</v>
      </c>
      <c r="AE25" s="7">
        <v>0</v>
      </c>
      <c r="AF25" s="7">
        <v>0</v>
      </c>
      <c r="AG25" s="7">
        <v>0</v>
      </c>
      <c r="AH25" s="7">
        <v>165</v>
      </c>
      <c r="AI25" s="7">
        <v>0</v>
      </c>
      <c r="AJ25" s="7">
        <v>0</v>
      </c>
      <c r="AK25" s="7">
        <v>931</v>
      </c>
      <c r="AL25" s="7">
        <v>0</v>
      </c>
      <c r="AM25" s="7">
        <v>0</v>
      </c>
      <c r="AN25" s="7">
        <v>0</v>
      </c>
      <c r="AO25" s="7">
        <v>0</v>
      </c>
      <c r="AP25" s="7">
        <v>0</v>
      </c>
      <c r="AQ25" s="7">
        <v>0</v>
      </c>
      <c r="AR25" s="7">
        <v>0</v>
      </c>
      <c r="AS25" s="7">
        <v>0</v>
      </c>
      <c r="AT25" s="7">
        <v>0</v>
      </c>
      <c r="AU25" s="7">
        <v>0</v>
      </c>
      <c r="AV25" s="7">
        <v>0</v>
      </c>
      <c r="AW25" s="7">
        <v>0</v>
      </c>
      <c r="AX25" s="7">
        <v>2258</v>
      </c>
      <c r="AY25" s="7">
        <v>0</v>
      </c>
      <c r="AZ25" s="7">
        <v>0</v>
      </c>
      <c r="BA25" s="7">
        <v>0</v>
      </c>
      <c r="BB25" s="7">
        <v>0</v>
      </c>
      <c r="BC25" s="7">
        <v>0</v>
      </c>
      <c r="BD25" s="7">
        <v>0</v>
      </c>
      <c r="BE25" s="7">
        <v>0</v>
      </c>
      <c r="BF25" s="7">
        <v>0</v>
      </c>
      <c r="BG25" s="7">
        <v>55</v>
      </c>
      <c r="BH25" s="7">
        <v>0</v>
      </c>
      <c r="BI25" s="7">
        <v>0</v>
      </c>
      <c r="BJ25" s="7">
        <v>41</v>
      </c>
      <c r="BK25" s="7">
        <v>0</v>
      </c>
      <c r="BL25" s="7">
        <v>0</v>
      </c>
      <c r="BM25" s="7">
        <v>159</v>
      </c>
      <c r="BN25" s="7">
        <v>0</v>
      </c>
      <c r="BO25" s="7">
        <v>0</v>
      </c>
      <c r="BP25" s="7">
        <v>0</v>
      </c>
      <c r="BQ25" s="7">
        <v>0</v>
      </c>
      <c r="BR25" s="7">
        <v>0</v>
      </c>
      <c r="BS25" s="7">
        <v>101</v>
      </c>
      <c r="BT25" s="7">
        <v>0</v>
      </c>
      <c r="BU25" s="7">
        <v>0</v>
      </c>
      <c r="BV25" s="7">
        <v>0</v>
      </c>
      <c r="BW25" s="7">
        <v>437</v>
      </c>
      <c r="BX25" s="7">
        <v>0</v>
      </c>
      <c r="BY25" s="7">
        <v>0</v>
      </c>
      <c r="BZ25" s="7">
        <v>0</v>
      </c>
      <c r="CA25" s="7">
        <v>0</v>
      </c>
      <c r="CB25" s="7">
        <v>0</v>
      </c>
      <c r="CC25" s="7">
        <v>0</v>
      </c>
      <c r="CD25" s="7">
        <v>0</v>
      </c>
      <c r="CE25" s="7">
        <v>0</v>
      </c>
      <c r="CF25" s="7">
        <v>0</v>
      </c>
      <c r="CG25" s="7">
        <v>0</v>
      </c>
      <c r="CH25" s="7">
        <v>0</v>
      </c>
      <c r="CI25" s="7">
        <v>0</v>
      </c>
      <c r="CJ25" s="7">
        <v>0</v>
      </c>
      <c r="CK25" s="7">
        <v>0</v>
      </c>
      <c r="CL25" s="7">
        <v>0</v>
      </c>
      <c r="CM25" s="7">
        <v>0</v>
      </c>
      <c r="CN25" s="7">
        <v>0</v>
      </c>
      <c r="CO25" s="7">
        <v>122</v>
      </c>
      <c r="CP25" s="7">
        <v>1352</v>
      </c>
      <c r="CQ25" s="7">
        <v>0</v>
      </c>
      <c r="CR25" s="7">
        <v>0</v>
      </c>
      <c r="CS25" s="7">
        <v>0</v>
      </c>
      <c r="CT25" s="7">
        <v>0</v>
      </c>
      <c r="CU25" s="7">
        <v>0</v>
      </c>
      <c r="CV25" s="7">
        <v>0</v>
      </c>
      <c r="CW25" s="7">
        <v>0</v>
      </c>
      <c r="CX25" s="7">
        <v>0</v>
      </c>
      <c r="CY25" s="7">
        <v>0</v>
      </c>
      <c r="CZ25" s="7">
        <v>1673</v>
      </c>
      <c r="DA25" s="7">
        <v>0</v>
      </c>
      <c r="DB25" s="7">
        <v>0</v>
      </c>
      <c r="DC25" s="7">
        <v>0</v>
      </c>
      <c r="DD25" s="7">
        <v>0</v>
      </c>
      <c r="DE25" s="7">
        <v>0</v>
      </c>
      <c r="DF25" s="7">
        <v>0</v>
      </c>
      <c r="DG25" s="7">
        <v>0</v>
      </c>
      <c r="DH25" s="7">
        <v>0</v>
      </c>
      <c r="DI25" s="7">
        <v>0</v>
      </c>
      <c r="DJ25" s="7">
        <v>0</v>
      </c>
      <c r="DK25" s="7">
        <v>0</v>
      </c>
      <c r="DL25" s="7">
        <v>0</v>
      </c>
      <c r="DM25" s="7">
        <v>0</v>
      </c>
      <c r="DN25" s="7">
        <v>0</v>
      </c>
      <c r="DO25" s="7">
        <v>0</v>
      </c>
      <c r="DP25" s="7">
        <v>0</v>
      </c>
      <c r="DQ25" s="7">
        <v>0</v>
      </c>
      <c r="DR25" s="7">
        <v>0</v>
      </c>
      <c r="DS25" s="7">
        <v>0</v>
      </c>
      <c r="DT25" s="7">
        <v>0</v>
      </c>
      <c r="DU25" s="7">
        <v>0</v>
      </c>
      <c r="DV25" s="7">
        <v>0</v>
      </c>
      <c r="DW25" s="7">
        <v>0</v>
      </c>
      <c r="DX25" s="7">
        <v>0</v>
      </c>
      <c r="DY25" s="7">
        <v>0</v>
      </c>
      <c r="DZ25" s="7">
        <v>0</v>
      </c>
      <c r="EA25" s="7">
        <v>0</v>
      </c>
      <c r="EB25" s="7">
        <v>0</v>
      </c>
      <c r="EC25" s="7">
        <v>0</v>
      </c>
      <c r="ED25" s="7">
        <v>0</v>
      </c>
      <c r="EE25" s="7">
        <v>0</v>
      </c>
      <c r="EF25" s="7">
        <v>0</v>
      </c>
      <c r="EG25" s="7">
        <v>87</v>
      </c>
      <c r="EH25" s="7">
        <v>0</v>
      </c>
      <c r="EI25" s="7">
        <v>0</v>
      </c>
      <c r="EJ25" s="7">
        <v>0</v>
      </c>
      <c r="EK25" s="7">
        <v>0</v>
      </c>
      <c r="EL25" s="7">
        <v>0</v>
      </c>
      <c r="EM25" s="7">
        <v>0</v>
      </c>
      <c r="EN25" s="7">
        <v>0</v>
      </c>
      <c r="EO25" s="7">
        <v>0</v>
      </c>
    </row>
    <row r="26" spans="1:151" x14ac:dyDescent="0.2">
      <c r="A26" s="9" t="s">
        <v>196</v>
      </c>
      <c r="B26" s="9" t="s">
        <v>197</v>
      </c>
      <c r="C26" s="9" t="s">
        <v>198</v>
      </c>
      <c r="D26" s="9">
        <v>6818</v>
      </c>
      <c r="E26" s="9">
        <v>2.2609370000000002E-3</v>
      </c>
      <c r="F26" s="9">
        <v>2.8776978000000002E-2</v>
      </c>
      <c r="G26" s="9">
        <v>0</v>
      </c>
      <c r="H26" s="9">
        <v>0</v>
      </c>
      <c r="I26" s="9">
        <v>0</v>
      </c>
      <c r="J26" s="9">
        <v>0</v>
      </c>
      <c r="K26" s="9">
        <v>0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5632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9">
        <v>0</v>
      </c>
      <c r="BQ26" s="9">
        <v>0</v>
      </c>
      <c r="BR26" s="9">
        <v>0</v>
      </c>
      <c r="BS26" s="9">
        <v>0</v>
      </c>
      <c r="BT26" s="9">
        <v>0</v>
      </c>
      <c r="BU26" s="9">
        <v>277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  <c r="CW26" s="9">
        <v>0</v>
      </c>
      <c r="CX26" s="9">
        <v>0</v>
      </c>
      <c r="CY26" s="9">
        <v>0</v>
      </c>
      <c r="CZ26" s="9">
        <v>0</v>
      </c>
      <c r="DA26" s="9">
        <v>0</v>
      </c>
      <c r="DB26" s="9">
        <v>0</v>
      </c>
      <c r="DC26" s="9">
        <v>0</v>
      </c>
      <c r="DD26" s="9">
        <v>0</v>
      </c>
      <c r="DE26" s="9">
        <v>0</v>
      </c>
      <c r="DF26" s="9">
        <v>0</v>
      </c>
      <c r="DG26" s="9">
        <v>0</v>
      </c>
      <c r="DH26" s="9">
        <v>0</v>
      </c>
      <c r="DI26" s="9">
        <v>0</v>
      </c>
      <c r="DJ26" s="9">
        <v>0</v>
      </c>
      <c r="DK26" s="9">
        <v>0</v>
      </c>
      <c r="DL26" s="9">
        <v>0</v>
      </c>
      <c r="DM26" s="9">
        <v>0</v>
      </c>
      <c r="DN26" s="9">
        <v>0</v>
      </c>
      <c r="DO26" s="9">
        <v>0</v>
      </c>
      <c r="DP26" s="9">
        <v>12</v>
      </c>
      <c r="DQ26" s="9">
        <v>0</v>
      </c>
      <c r="DR26" s="9">
        <v>0</v>
      </c>
      <c r="DS26" s="9">
        <v>0</v>
      </c>
      <c r="DT26" s="9">
        <v>0</v>
      </c>
      <c r="DU26" s="9">
        <v>0</v>
      </c>
      <c r="DV26" s="9">
        <v>0</v>
      </c>
      <c r="DW26" s="9">
        <v>0</v>
      </c>
      <c r="DX26" s="9">
        <v>0</v>
      </c>
      <c r="DY26" s="9">
        <v>0</v>
      </c>
      <c r="DZ26" s="9">
        <v>0</v>
      </c>
      <c r="EA26" s="9">
        <v>0</v>
      </c>
      <c r="EB26" s="9">
        <v>0</v>
      </c>
      <c r="EC26" s="9">
        <v>0</v>
      </c>
      <c r="ED26" s="9">
        <v>0</v>
      </c>
      <c r="EE26" s="9">
        <v>0</v>
      </c>
      <c r="EF26" s="9">
        <v>0</v>
      </c>
      <c r="EG26" s="9">
        <v>897</v>
      </c>
      <c r="EH26" s="9">
        <v>0</v>
      </c>
      <c r="EI26" s="9">
        <v>0</v>
      </c>
      <c r="EJ26" s="9">
        <v>0</v>
      </c>
      <c r="EK26" s="9">
        <v>0</v>
      </c>
      <c r="EL26" s="9">
        <v>0</v>
      </c>
      <c r="EM26" s="9">
        <v>0</v>
      </c>
      <c r="EN26" s="9">
        <v>0</v>
      </c>
      <c r="EO26" s="9">
        <v>0</v>
      </c>
    </row>
    <row r="27" spans="1:151" x14ac:dyDescent="0.2">
      <c r="A27" s="8" t="s">
        <v>159</v>
      </c>
      <c r="B27" s="8" t="s">
        <v>199</v>
      </c>
      <c r="C27" s="8" t="s">
        <v>200</v>
      </c>
      <c r="D27" s="8">
        <v>4057</v>
      </c>
      <c r="E27" s="8">
        <v>1.345354E-3</v>
      </c>
      <c r="F27" s="8">
        <v>6.4748201000000005E-2</v>
      </c>
      <c r="G27" s="8">
        <v>0</v>
      </c>
      <c r="H27" s="8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8">
        <v>0</v>
      </c>
      <c r="O27" s="8">
        <v>165</v>
      </c>
      <c r="P27" s="8">
        <v>0</v>
      </c>
      <c r="Q27" s="8">
        <v>0</v>
      </c>
      <c r="R27" s="8">
        <v>18</v>
      </c>
      <c r="S27" s="8">
        <v>0</v>
      </c>
      <c r="T27" s="8">
        <v>0</v>
      </c>
      <c r="U27" s="8">
        <v>0</v>
      </c>
      <c r="V27" s="8">
        <v>549</v>
      </c>
      <c r="W27" s="8">
        <v>2734</v>
      </c>
      <c r="X27" s="8">
        <v>0</v>
      </c>
      <c r="Y27" s="8">
        <v>0</v>
      </c>
      <c r="Z27" s="8">
        <v>0</v>
      </c>
      <c r="AA27" s="8">
        <v>0</v>
      </c>
      <c r="AB27" s="8">
        <v>0</v>
      </c>
      <c r="AC27" s="8">
        <v>0</v>
      </c>
      <c r="AD27" s="8">
        <v>0</v>
      </c>
      <c r="AE27" s="8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  <c r="BG27" s="8">
        <v>0</v>
      </c>
      <c r="BH27" s="8">
        <v>0</v>
      </c>
      <c r="BI27" s="8">
        <v>0</v>
      </c>
      <c r="BJ27" s="8">
        <v>73</v>
      </c>
      <c r="BK27" s="8">
        <v>0</v>
      </c>
      <c r="BL27" s="8">
        <v>0</v>
      </c>
      <c r="BM27" s="8">
        <v>0</v>
      </c>
      <c r="BN27" s="8">
        <v>0</v>
      </c>
      <c r="BO27" s="8">
        <v>0</v>
      </c>
      <c r="BP27" s="8">
        <v>0</v>
      </c>
      <c r="BQ27" s="8">
        <v>0</v>
      </c>
      <c r="BR27" s="8">
        <v>0</v>
      </c>
      <c r="BS27" s="8">
        <v>0</v>
      </c>
      <c r="BT27" s="8">
        <v>0</v>
      </c>
      <c r="BU27" s="8">
        <v>0</v>
      </c>
      <c r="BV27" s="8">
        <v>0</v>
      </c>
      <c r="BW27" s="8">
        <v>0</v>
      </c>
      <c r="BX27" s="8">
        <v>0</v>
      </c>
      <c r="BY27" s="8">
        <v>0</v>
      </c>
      <c r="BZ27" s="8">
        <v>0</v>
      </c>
      <c r="CA27" s="8">
        <v>0</v>
      </c>
      <c r="CB27" s="8">
        <v>0</v>
      </c>
      <c r="CC27" s="8">
        <v>0</v>
      </c>
      <c r="CD27" s="8">
        <v>0</v>
      </c>
      <c r="CE27" s="8">
        <v>0</v>
      </c>
      <c r="CF27" s="8">
        <v>0</v>
      </c>
      <c r="CG27" s="8">
        <v>0</v>
      </c>
      <c r="CH27" s="8">
        <v>0</v>
      </c>
      <c r="CI27" s="8">
        <v>0</v>
      </c>
      <c r="CJ27" s="8">
        <v>0</v>
      </c>
      <c r="CK27" s="8">
        <v>0</v>
      </c>
      <c r="CL27" s="8">
        <v>0</v>
      </c>
      <c r="CM27" s="8">
        <v>0</v>
      </c>
      <c r="CN27" s="8">
        <v>0</v>
      </c>
      <c r="CO27" s="8">
        <v>315</v>
      </c>
      <c r="CP27" s="8">
        <v>198</v>
      </c>
      <c r="CQ27" s="8">
        <v>0</v>
      </c>
      <c r="CR27" s="8">
        <v>0</v>
      </c>
      <c r="CS27" s="8">
        <v>0</v>
      </c>
      <c r="CT27" s="8">
        <v>0</v>
      </c>
      <c r="CU27" s="8">
        <v>0</v>
      </c>
      <c r="CV27" s="8">
        <v>0</v>
      </c>
      <c r="CW27" s="8">
        <v>0</v>
      </c>
      <c r="CX27" s="8">
        <v>0</v>
      </c>
      <c r="CY27" s="8">
        <v>0</v>
      </c>
      <c r="CZ27" s="8">
        <v>0</v>
      </c>
      <c r="DA27" s="8">
        <v>0</v>
      </c>
      <c r="DB27" s="8">
        <v>0</v>
      </c>
      <c r="DC27" s="8">
        <v>0</v>
      </c>
      <c r="DD27" s="8">
        <v>0</v>
      </c>
      <c r="DE27" s="8">
        <v>3</v>
      </c>
      <c r="DF27" s="8">
        <v>2</v>
      </c>
      <c r="DG27" s="8">
        <v>0</v>
      </c>
      <c r="DH27" s="8">
        <v>0</v>
      </c>
      <c r="DI27" s="8">
        <v>0</v>
      </c>
      <c r="DJ27" s="8">
        <v>0</v>
      </c>
      <c r="DK27" s="8">
        <v>0</v>
      </c>
      <c r="DL27" s="8">
        <v>0</v>
      </c>
      <c r="DM27" s="8">
        <v>0</v>
      </c>
      <c r="DN27" s="8">
        <v>0</v>
      </c>
      <c r="DO27" s="8">
        <v>0</v>
      </c>
      <c r="DP27" s="8">
        <v>0</v>
      </c>
      <c r="DQ27" s="8">
        <v>0</v>
      </c>
      <c r="DR27" s="8">
        <v>0</v>
      </c>
      <c r="DS27" s="8">
        <v>0</v>
      </c>
      <c r="DT27" s="8">
        <v>0</v>
      </c>
      <c r="DU27" s="8">
        <v>0</v>
      </c>
      <c r="DV27" s="8">
        <v>0</v>
      </c>
      <c r="DW27" s="8">
        <v>0</v>
      </c>
      <c r="DX27" s="8">
        <v>0</v>
      </c>
      <c r="DY27" s="8">
        <v>0</v>
      </c>
      <c r="DZ27" s="8">
        <v>0</v>
      </c>
      <c r="EA27" s="8">
        <v>0</v>
      </c>
      <c r="EB27" s="8">
        <v>0</v>
      </c>
      <c r="EC27" s="8">
        <v>0</v>
      </c>
      <c r="ED27" s="8">
        <v>0</v>
      </c>
      <c r="EE27" s="8">
        <v>0</v>
      </c>
      <c r="EF27" s="8">
        <v>0</v>
      </c>
      <c r="EG27" s="8">
        <v>0</v>
      </c>
      <c r="EH27" s="8">
        <v>0</v>
      </c>
      <c r="EI27" s="8">
        <v>0</v>
      </c>
      <c r="EJ27" s="8">
        <v>0</v>
      </c>
      <c r="EK27" s="8">
        <v>0</v>
      </c>
      <c r="EL27" s="8">
        <v>0</v>
      </c>
      <c r="EM27" s="8">
        <v>0</v>
      </c>
      <c r="EN27" s="8">
        <v>0</v>
      </c>
      <c r="EO27" s="8">
        <v>0</v>
      </c>
    </row>
    <row r="28" spans="1:151" x14ac:dyDescent="0.2">
      <c r="A28" s="8" t="s">
        <v>159</v>
      </c>
      <c r="B28" s="8" t="s">
        <v>201</v>
      </c>
      <c r="C28" s="8" t="s">
        <v>202</v>
      </c>
      <c r="D28" s="8">
        <v>3576</v>
      </c>
      <c r="E28" s="8">
        <v>1.185848E-3</v>
      </c>
      <c r="F28" s="8">
        <v>1.4388489000000001E-2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0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  <c r="BG28" s="8">
        <v>0</v>
      </c>
      <c r="BH28" s="8">
        <v>0</v>
      </c>
      <c r="BI28" s="8">
        <v>0</v>
      </c>
      <c r="BJ28" s="8">
        <v>0</v>
      </c>
      <c r="BK28" s="8">
        <v>0</v>
      </c>
      <c r="BL28" s="8">
        <v>0</v>
      </c>
      <c r="BM28" s="8">
        <v>0</v>
      </c>
      <c r="BN28" s="8">
        <v>0</v>
      </c>
      <c r="BO28" s="8">
        <v>0</v>
      </c>
      <c r="BP28" s="8">
        <v>0</v>
      </c>
      <c r="BQ28" s="8">
        <v>0</v>
      </c>
      <c r="BR28" s="8">
        <v>0</v>
      </c>
      <c r="BS28" s="8">
        <v>0</v>
      </c>
      <c r="BT28" s="8">
        <v>0</v>
      </c>
      <c r="BU28" s="8">
        <v>0</v>
      </c>
      <c r="BV28" s="8">
        <v>0</v>
      </c>
      <c r="BW28" s="8">
        <v>0</v>
      </c>
      <c r="BX28" s="8">
        <v>0</v>
      </c>
      <c r="BY28" s="8">
        <v>0</v>
      </c>
      <c r="BZ28" s="8">
        <v>0</v>
      </c>
      <c r="CA28" s="8">
        <v>0</v>
      </c>
      <c r="CB28" s="8">
        <v>0</v>
      </c>
      <c r="CC28" s="8">
        <v>0</v>
      </c>
      <c r="CD28" s="8">
        <v>0</v>
      </c>
      <c r="CE28" s="8">
        <v>0</v>
      </c>
      <c r="CF28" s="8">
        <v>0</v>
      </c>
      <c r="CG28" s="8">
        <v>0</v>
      </c>
      <c r="CH28" s="8">
        <v>0</v>
      </c>
      <c r="CI28" s="8">
        <v>0</v>
      </c>
      <c r="CJ28" s="8">
        <v>0</v>
      </c>
      <c r="CK28" s="8">
        <v>0</v>
      </c>
      <c r="CL28" s="8">
        <v>0</v>
      </c>
      <c r="CM28" s="8">
        <v>0</v>
      </c>
      <c r="CN28" s="8">
        <v>0</v>
      </c>
      <c r="CO28" s="8">
        <v>0</v>
      </c>
      <c r="CP28" s="8">
        <v>447</v>
      </c>
      <c r="CQ28" s="8">
        <v>0</v>
      </c>
      <c r="CR28" s="8">
        <v>0</v>
      </c>
      <c r="CS28" s="8">
        <v>0</v>
      </c>
      <c r="CT28" s="8">
        <v>0</v>
      </c>
      <c r="CU28" s="8">
        <v>0</v>
      </c>
      <c r="CV28" s="8">
        <v>0</v>
      </c>
      <c r="CW28" s="8">
        <v>0</v>
      </c>
      <c r="CX28" s="8">
        <v>0</v>
      </c>
      <c r="CY28" s="8">
        <v>0</v>
      </c>
      <c r="CZ28" s="8">
        <v>3129</v>
      </c>
      <c r="DA28" s="8">
        <v>0</v>
      </c>
      <c r="DB28" s="8">
        <v>0</v>
      </c>
      <c r="DC28" s="8">
        <v>0</v>
      </c>
      <c r="DD28" s="8">
        <v>0</v>
      </c>
      <c r="DE28" s="8">
        <v>0</v>
      </c>
      <c r="DF28" s="8">
        <v>0</v>
      </c>
      <c r="DG28" s="8">
        <v>0</v>
      </c>
      <c r="DH28" s="8">
        <v>0</v>
      </c>
      <c r="DI28" s="8">
        <v>0</v>
      </c>
      <c r="DJ28" s="8">
        <v>0</v>
      </c>
      <c r="DK28" s="8">
        <v>0</v>
      </c>
      <c r="DL28" s="8">
        <v>0</v>
      </c>
      <c r="DM28" s="8">
        <v>0</v>
      </c>
      <c r="DN28" s="8">
        <v>0</v>
      </c>
      <c r="DO28" s="8">
        <v>0</v>
      </c>
      <c r="DP28" s="8">
        <v>0</v>
      </c>
      <c r="DQ28" s="8">
        <v>0</v>
      </c>
      <c r="DR28" s="8">
        <v>0</v>
      </c>
      <c r="DS28" s="8">
        <v>0</v>
      </c>
      <c r="DT28" s="8">
        <v>0</v>
      </c>
      <c r="DU28" s="8">
        <v>0</v>
      </c>
      <c r="DV28" s="8">
        <v>0</v>
      </c>
      <c r="DW28" s="8">
        <v>0</v>
      </c>
      <c r="DX28" s="8">
        <v>0</v>
      </c>
      <c r="DY28" s="8">
        <v>0</v>
      </c>
      <c r="DZ28" s="8">
        <v>0</v>
      </c>
      <c r="EA28" s="8">
        <v>0</v>
      </c>
      <c r="EB28" s="8">
        <v>0</v>
      </c>
      <c r="EC28" s="8">
        <v>0</v>
      </c>
      <c r="ED28" s="8">
        <v>0</v>
      </c>
      <c r="EE28" s="8">
        <v>0</v>
      </c>
      <c r="EF28" s="8">
        <v>0</v>
      </c>
      <c r="EG28" s="8">
        <v>0</v>
      </c>
      <c r="EH28" s="8">
        <v>0</v>
      </c>
      <c r="EI28" s="8">
        <v>0</v>
      </c>
      <c r="EJ28" s="8">
        <v>0</v>
      </c>
      <c r="EK28" s="8">
        <v>0</v>
      </c>
      <c r="EL28" s="8">
        <v>0</v>
      </c>
      <c r="EM28" s="8">
        <v>0</v>
      </c>
      <c r="EN28" s="8">
        <v>0</v>
      </c>
      <c r="EO28" s="8">
        <v>0</v>
      </c>
    </row>
    <row r="29" spans="1:151" x14ac:dyDescent="0.2">
      <c r="G29">
        <v>2022</v>
      </c>
      <c r="H29">
        <v>2022</v>
      </c>
      <c r="I29">
        <v>2022</v>
      </c>
      <c r="J29">
        <v>2022</v>
      </c>
      <c r="K29">
        <v>2022</v>
      </c>
      <c r="L29">
        <v>2022</v>
      </c>
      <c r="M29">
        <v>2022</v>
      </c>
      <c r="N29">
        <v>2022</v>
      </c>
      <c r="O29">
        <v>2022</v>
      </c>
      <c r="P29">
        <v>2022</v>
      </c>
      <c r="Q29">
        <v>2022</v>
      </c>
      <c r="R29">
        <v>2022</v>
      </c>
      <c r="S29">
        <v>2022</v>
      </c>
      <c r="T29">
        <v>2022</v>
      </c>
      <c r="U29">
        <v>2022</v>
      </c>
      <c r="V29">
        <v>2022</v>
      </c>
      <c r="W29">
        <v>2022</v>
      </c>
      <c r="X29">
        <v>2022</v>
      </c>
      <c r="Y29">
        <v>2022</v>
      </c>
      <c r="Z29">
        <v>2022</v>
      </c>
      <c r="AA29">
        <v>2022</v>
      </c>
      <c r="AB29">
        <v>2022</v>
      </c>
      <c r="AC29">
        <v>2022</v>
      </c>
      <c r="AD29">
        <v>2022</v>
      </c>
      <c r="AE29">
        <v>2022</v>
      </c>
      <c r="AF29">
        <v>2022</v>
      </c>
      <c r="AG29">
        <v>2022</v>
      </c>
      <c r="AH29">
        <v>2022</v>
      </c>
      <c r="AI29">
        <v>2022</v>
      </c>
      <c r="AJ29">
        <v>2022</v>
      </c>
      <c r="AK29">
        <v>2022</v>
      </c>
      <c r="AL29">
        <v>2022</v>
      </c>
      <c r="AM29">
        <v>2022</v>
      </c>
      <c r="AN29">
        <v>2022</v>
      </c>
      <c r="AO29">
        <v>2022</v>
      </c>
      <c r="AP29">
        <v>2022</v>
      </c>
      <c r="AQ29">
        <v>2022</v>
      </c>
      <c r="AR29">
        <v>2022</v>
      </c>
      <c r="AS29">
        <v>2022</v>
      </c>
      <c r="AT29">
        <v>2022</v>
      </c>
      <c r="AU29">
        <v>2022</v>
      </c>
      <c r="AV29">
        <v>2022</v>
      </c>
      <c r="AW29">
        <v>2022</v>
      </c>
      <c r="AX29">
        <v>2022</v>
      </c>
      <c r="AY29">
        <v>2022</v>
      </c>
      <c r="AZ29">
        <v>2022</v>
      </c>
      <c r="BA29">
        <v>2022</v>
      </c>
      <c r="BB29">
        <v>2022</v>
      </c>
      <c r="BC29">
        <v>2022</v>
      </c>
      <c r="BD29">
        <v>2022</v>
      </c>
      <c r="BE29">
        <v>2022</v>
      </c>
      <c r="BF29">
        <v>2022</v>
      </c>
      <c r="BG29">
        <v>2022</v>
      </c>
      <c r="BH29">
        <v>2022</v>
      </c>
      <c r="BI29">
        <v>2022</v>
      </c>
      <c r="BJ29">
        <v>2022</v>
      </c>
      <c r="BK29">
        <v>2023</v>
      </c>
      <c r="BL29">
        <v>2023</v>
      </c>
      <c r="BM29">
        <v>2023</v>
      </c>
      <c r="BN29">
        <v>2023</v>
      </c>
      <c r="BO29">
        <v>2023</v>
      </c>
      <c r="BP29">
        <v>2023</v>
      </c>
      <c r="BQ29">
        <v>2023</v>
      </c>
      <c r="BR29">
        <v>2023</v>
      </c>
      <c r="BS29">
        <v>2023</v>
      </c>
      <c r="BT29">
        <v>2023</v>
      </c>
      <c r="BU29">
        <v>2023</v>
      </c>
      <c r="BV29">
        <v>2023</v>
      </c>
      <c r="BW29">
        <v>2023</v>
      </c>
      <c r="BX29">
        <v>2023</v>
      </c>
      <c r="BY29">
        <v>2023</v>
      </c>
      <c r="BZ29">
        <v>2023</v>
      </c>
      <c r="CA29">
        <v>2023</v>
      </c>
      <c r="CB29">
        <v>2023</v>
      </c>
      <c r="CC29">
        <v>2023</v>
      </c>
      <c r="CD29">
        <v>2023</v>
      </c>
      <c r="CE29">
        <v>2023</v>
      </c>
      <c r="CF29">
        <v>2023</v>
      </c>
      <c r="CG29">
        <v>2023</v>
      </c>
      <c r="CH29">
        <v>2023</v>
      </c>
      <c r="CI29">
        <v>2023</v>
      </c>
      <c r="CJ29">
        <v>2023</v>
      </c>
      <c r="CK29">
        <v>2023</v>
      </c>
      <c r="CL29">
        <v>2023</v>
      </c>
      <c r="CM29">
        <v>2023</v>
      </c>
      <c r="CN29">
        <v>2023</v>
      </c>
      <c r="CO29">
        <v>2023</v>
      </c>
      <c r="CP29">
        <v>2023</v>
      </c>
      <c r="CQ29">
        <v>2023</v>
      </c>
      <c r="CR29">
        <v>2023</v>
      </c>
      <c r="CS29">
        <v>2023</v>
      </c>
      <c r="CT29">
        <v>2023</v>
      </c>
      <c r="CU29">
        <v>2023</v>
      </c>
      <c r="CV29">
        <v>2023</v>
      </c>
      <c r="CW29">
        <v>2023</v>
      </c>
      <c r="CX29">
        <v>2023</v>
      </c>
      <c r="CY29">
        <v>2023</v>
      </c>
      <c r="CZ29">
        <v>2023</v>
      </c>
      <c r="DA29">
        <v>2023</v>
      </c>
      <c r="DB29">
        <v>2023</v>
      </c>
      <c r="DC29">
        <v>2023</v>
      </c>
      <c r="DD29">
        <v>2023</v>
      </c>
      <c r="DE29">
        <v>2023</v>
      </c>
      <c r="DF29">
        <v>2023</v>
      </c>
      <c r="DG29">
        <v>2023</v>
      </c>
      <c r="DH29">
        <v>2023</v>
      </c>
      <c r="DI29">
        <v>2023</v>
      </c>
      <c r="DJ29">
        <v>2023</v>
      </c>
      <c r="DK29">
        <v>2023</v>
      </c>
      <c r="DL29">
        <v>2023</v>
      </c>
      <c r="DM29" s="1">
        <v>2023</v>
      </c>
      <c r="DN29" s="1">
        <v>2023</v>
      </c>
      <c r="DO29">
        <v>2023</v>
      </c>
      <c r="DP29">
        <v>2023</v>
      </c>
      <c r="DQ29">
        <v>2023</v>
      </c>
      <c r="DR29">
        <v>2023</v>
      </c>
      <c r="DS29">
        <v>2023</v>
      </c>
      <c r="DT29">
        <v>2023</v>
      </c>
      <c r="DU29">
        <v>2023</v>
      </c>
      <c r="DV29">
        <v>2023</v>
      </c>
      <c r="DW29">
        <v>2023</v>
      </c>
      <c r="DX29">
        <v>2023</v>
      </c>
      <c r="DY29">
        <v>2023</v>
      </c>
      <c r="DZ29">
        <v>2023</v>
      </c>
      <c r="EA29">
        <v>2023</v>
      </c>
      <c r="EB29">
        <v>2023</v>
      </c>
      <c r="EC29">
        <v>2023</v>
      </c>
      <c r="ED29">
        <v>2023</v>
      </c>
      <c r="EE29">
        <v>2023</v>
      </c>
      <c r="EF29">
        <v>2023</v>
      </c>
      <c r="EG29">
        <v>2023</v>
      </c>
      <c r="EH29">
        <v>2023</v>
      </c>
      <c r="EI29">
        <v>2023</v>
      </c>
      <c r="EJ29">
        <v>2023</v>
      </c>
      <c r="EK29">
        <v>2023</v>
      </c>
      <c r="EL29">
        <v>2023</v>
      </c>
      <c r="EM29">
        <v>2023</v>
      </c>
      <c r="EN29">
        <v>2023</v>
      </c>
      <c r="EO29">
        <v>2023</v>
      </c>
    </row>
    <row r="30" spans="1:151" x14ac:dyDescent="0.2">
      <c r="G30" t="s">
        <v>203</v>
      </c>
      <c r="H30" t="s">
        <v>204</v>
      </c>
      <c r="I30" t="s">
        <v>205</v>
      </c>
      <c r="J30" t="s">
        <v>206</v>
      </c>
      <c r="K30" t="s">
        <v>207</v>
      </c>
      <c r="L30" t="s">
        <v>208</v>
      </c>
      <c r="M30" t="s">
        <v>209</v>
      </c>
      <c r="N30" t="s">
        <v>210</v>
      </c>
      <c r="O30" t="s">
        <v>211</v>
      </c>
      <c r="P30" t="s">
        <v>212</v>
      </c>
      <c r="Q30" t="s">
        <v>213</v>
      </c>
      <c r="R30" t="s">
        <v>214</v>
      </c>
      <c r="S30" t="s">
        <v>215</v>
      </c>
      <c r="T30" t="s">
        <v>216</v>
      </c>
      <c r="U30" t="s">
        <v>217</v>
      </c>
      <c r="V30" t="s">
        <v>218</v>
      </c>
      <c r="W30" t="s">
        <v>219</v>
      </c>
      <c r="X30" t="s">
        <v>220</v>
      </c>
      <c r="Y30" t="s">
        <v>221</v>
      </c>
      <c r="Z30" t="s">
        <v>222</v>
      </c>
      <c r="AA30" t="s">
        <v>223</v>
      </c>
      <c r="AB30" t="s">
        <v>224</v>
      </c>
      <c r="AC30" t="s">
        <v>225</v>
      </c>
      <c r="AD30" t="s">
        <v>226</v>
      </c>
      <c r="AE30" t="s">
        <v>227</v>
      </c>
      <c r="AF30" t="s">
        <v>228</v>
      </c>
      <c r="AG30" t="s">
        <v>229</v>
      </c>
      <c r="AH30" t="s">
        <v>230</v>
      </c>
      <c r="AI30" t="s">
        <v>231</v>
      </c>
      <c r="AJ30" t="s">
        <v>232</v>
      </c>
      <c r="AK30" t="s">
        <v>233</v>
      </c>
      <c r="AL30" t="s">
        <v>234</v>
      </c>
      <c r="AM30" t="s">
        <v>235</v>
      </c>
      <c r="AN30" t="s">
        <v>236</v>
      </c>
      <c r="AO30" t="s">
        <v>237</v>
      </c>
      <c r="AP30" t="s">
        <v>238</v>
      </c>
      <c r="AQ30" t="s">
        <v>239</v>
      </c>
      <c r="AR30" t="s">
        <v>240</v>
      </c>
      <c r="AS30" t="s">
        <v>241</v>
      </c>
      <c r="AT30" t="s">
        <v>242</v>
      </c>
      <c r="AU30" t="s">
        <v>243</v>
      </c>
      <c r="AV30" t="s">
        <v>244</v>
      </c>
      <c r="AW30" t="s">
        <v>245</v>
      </c>
      <c r="AX30" t="s">
        <v>246</v>
      </c>
      <c r="AY30" t="s">
        <v>247</v>
      </c>
      <c r="AZ30" t="s">
        <v>248</v>
      </c>
      <c r="BA30" t="s">
        <v>249</v>
      </c>
      <c r="BB30" t="s">
        <v>250</v>
      </c>
      <c r="BC30" t="s">
        <v>251</v>
      </c>
      <c r="BD30" t="s">
        <v>252</v>
      </c>
      <c r="BE30" t="s">
        <v>253</v>
      </c>
      <c r="BF30" t="s">
        <v>254</v>
      </c>
      <c r="BG30" t="s">
        <v>255</v>
      </c>
      <c r="BH30" t="s">
        <v>256</v>
      </c>
      <c r="BI30" t="s">
        <v>257</v>
      </c>
      <c r="BJ30" t="s">
        <v>258</v>
      </c>
      <c r="BK30" t="s">
        <v>259</v>
      </c>
      <c r="BL30" t="s">
        <v>260</v>
      </c>
      <c r="BM30" t="s">
        <v>261</v>
      </c>
      <c r="BN30" t="s">
        <v>262</v>
      </c>
      <c r="BO30" t="s">
        <v>263</v>
      </c>
      <c r="BP30" t="s">
        <v>264</v>
      </c>
      <c r="BQ30" t="s">
        <v>265</v>
      </c>
      <c r="BR30" t="s">
        <v>266</v>
      </c>
      <c r="BS30" t="s">
        <v>253</v>
      </c>
      <c r="BT30" t="s">
        <v>267</v>
      </c>
      <c r="BU30" t="s">
        <v>213</v>
      </c>
      <c r="BV30" t="s">
        <v>268</v>
      </c>
      <c r="BW30" t="s">
        <v>258</v>
      </c>
      <c r="BX30" t="s">
        <v>217</v>
      </c>
      <c r="BY30" t="s">
        <v>269</v>
      </c>
      <c r="BZ30" t="s">
        <v>221</v>
      </c>
      <c r="CA30" t="s">
        <v>204</v>
      </c>
      <c r="CB30" t="s">
        <v>204</v>
      </c>
      <c r="CC30" t="s">
        <v>260</v>
      </c>
      <c r="CD30" t="s">
        <v>253</v>
      </c>
      <c r="CE30" t="s">
        <v>253</v>
      </c>
      <c r="CF30" t="s">
        <v>267</v>
      </c>
      <c r="CG30" t="s">
        <v>270</v>
      </c>
      <c r="CH30" t="s">
        <v>232</v>
      </c>
      <c r="CI30" t="s">
        <v>271</v>
      </c>
      <c r="CJ30" t="s">
        <v>209</v>
      </c>
      <c r="CK30" t="s">
        <v>229</v>
      </c>
      <c r="CL30" t="s">
        <v>272</v>
      </c>
      <c r="CM30" t="s">
        <v>229</v>
      </c>
      <c r="CN30" t="s">
        <v>243</v>
      </c>
      <c r="CO30" t="s">
        <v>258</v>
      </c>
      <c r="CP30" t="s">
        <v>273</v>
      </c>
      <c r="CQ30" t="s">
        <v>274</v>
      </c>
      <c r="CR30" t="s">
        <v>238</v>
      </c>
      <c r="CS30" t="s">
        <v>266</v>
      </c>
      <c r="CT30" t="s">
        <v>208</v>
      </c>
      <c r="CU30" t="s">
        <v>208</v>
      </c>
      <c r="CV30" t="s">
        <v>240</v>
      </c>
      <c r="CW30" t="s">
        <v>275</v>
      </c>
      <c r="CX30" t="s">
        <v>276</v>
      </c>
      <c r="CY30" t="s">
        <v>277</v>
      </c>
      <c r="CZ30" t="s">
        <v>278</v>
      </c>
      <c r="DA30" t="s">
        <v>254</v>
      </c>
      <c r="DB30" t="s">
        <v>279</v>
      </c>
      <c r="DC30" t="s">
        <v>274</v>
      </c>
      <c r="DD30" t="s">
        <v>246</v>
      </c>
      <c r="DE30" t="s">
        <v>280</v>
      </c>
      <c r="DF30" t="s">
        <v>214</v>
      </c>
      <c r="DG30" t="s">
        <v>281</v>
      </c>
      <c r="DH30" t="s">
        <v>267</v>
      </c>
      <c r="DI30" t="s">
        <v>277</v>
      </c>
      <c r="DJ30" t="s">
        <v>249</v>
      </c>
      <c r="DK30" t="s">
        <v>276</v>
      </c>
      <c r="DL30" t="s">
        <v>282</v>
      </c>
      <c r="DM30" s="1" t="s">
        <v>203</v>
      </c>
      <c r="DN30" s="1" t="s">
        <v>203</v>
      </c>
      <c r="DO30" t="s">
        <v>283</v>
      </c>
      <c r="DP30" t="s">
        <v>203</v>
      </c>
      <c r="DQ30" t="s">
        <v>203</v>
      </c>
      <c r="DR30" t="s">
        <v>271</v>
      </c>
      <c r="DS30" t="s">
        <v>276</v>
      </c>
      <c r="DT30" t="s">
        <v>284</v>
      </c>
      <c r="DU30" t="s">
        <v>284</v>
      </c>
      <c r="DV30" t="s">
        <v>249</v>
      </c>
      <c r="DW30" t="s">
        <v>250</v>
      </c>
      <c r="DX30" t="s">
        <v>229</v>
      </c>
      <c r="DY30" t="s">
        <v>285</v>
      </c>
      <c r="DZ30" t="s">
        <v>209</v>
      </c>
      <c r="EA30" t="s">
        <v>209</v>
      </c>
      <c r="EB30" t="s">
        <v>209</v>
      </c>
      <c r="EC30" t="s">
        <v>208</v>
      </c>
      <c r="ED30" t="s">
        <v>286</v>
      </c>
      <c r="EE30" t="s">
        <v>287</v>
      </c>
      <c r="EF30" t="s">
        <v>288</v>
      </c>
      <c r="EG30" t="s">
        <v>289</v>
      </c>
      <c r="EH30" t="s">
        <v>290</v>
      </c>
      <c r="EI30" t="s">
        <v>291</v>
      </c>
      <c r="EJ30" t="s">
        <v>214</v>
      </c>
      <c r="EK30" t="s">
        <v>292</v>
      </c>
      <c r="EL30" t="s">
        <v>291</v>
      </c>
      <c r="EM30" t="s">
        <v>257</v>
      </c>
      <c r="EN30" t="s">
        <v>274</v>
      </c>
      <c r="EO30" t="s">
        <v>293</v>
      </c>
    </row>
    <row r="31" spans="1:151" x14ac:dyDescent="0.2">
      <c r="EQ31" t="s">
        <v>5</v>
      </c>
      <c r="ET31" t="s">
        <v>301</v>
      </c>
      <c r="EU31" t="s">
        <v>5</v>
      </c>
    </row>
    <row r="32" spans="1:151" x14ac:dyDescent="0.2">
      <c r="A32" s="3" t="s">
        <v>294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</v>
      </c>
      <c r="AF32">
        <v>1</v>
      </c>
      <c r="AG32">
        <v>1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1</v>
      </c>
      <c r="AT32">
        <v>0</v>
      </c>
      <c r="AU32">
        <v>1</v>
      </c>
      <c r="AV32">
        <v>1</v>
      </c>
      <c r="AW32">
        <v>1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1</v>
      </c>
      <c r="CC32">
        <v>1</v>
      </c>
      <c r="CD32">
        <v>0</v>
      </c>
      <c r="CE32">
        <v>0</v>
      </c>
      <c r="CF32">
        <v>1</v>
      </c>
      <c r="CG32">
        <v>0</v>
      </c>
      <c r="CH32">
        <v>0</v>
      </c>
      <c r="CI32">
        <v>1</v>
      </c>
      <c r="CJ32">
        <v>0</v>
      </c>
      <c r="CK32">
        <v>1</v>
      </c>
      <c r="CL32">
        <v>0</v>
      </c>
      <c r="CM32">
        <v>1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1</v>
      </c>
      <c r="CT32">
        <v>0</v>
      </c>
      <c r="CU32">
        <v>1</v>
      </c>
      <c r="CV32">
        <v>1</v>
      </c>
      <c r="CW32">
        <v>1</v>
      </c>
      <c r="CX32">
        <v>0</v>
      </c>
      <c r="CY32">
        <v>1</v>
      </c>
      <c r="CZ32">
        <v>1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1</v>
      </c>
      <c r="DG32">
        <v>0</v>
      </c>
      <c r="DH32">
        <v>1</v>
      </c>
      <c r="DI32">
        <v>1</v>
      </c>
      <c r="DJ32">
        <v>0</v>
      </c>
      <c r="DK32">
        <v>0</v>
      </c>
      <c r="DL32">
        <v>1</v>
      </c>
      <c r="DM32">
        <v>0</v>
      </c>
      <c r="DN32">
        <v>1</v>
      </c>
      <c r="DO32">
        <v>0</v>
      </c>
      <c r="DP32">
        <v>1</v>
      </c>
      <c r="DQ32">
        <v>0</v>
      </c>
      <c r="DR32">
        <v>1</v>
      </c>
      <c r="DS32">
        <v>1</v>
      </c>
      <c r="DT32">
        <v>1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1</v>
      </c>
      <c r="EG32">
        <v>0</v>
      </c>
      <c r="EH32">
        <v>0</v>
      </c>
      <c r="EI32">
        <v>0</v>
      </c>
      <c r="EJ32">
        <v>1</v>
      </c>
      <c r="EK32">
        <v>0</v>
      </c>
      <c r="EL32">
        <v>1</v>
      </c>
      <c r="EM32">
        <v>0</v>
      </c>
      <c r="EN32">
        <v>0</v>
      </c>
      <c r="EO32">
        <v>0</v>
      </c>
      <c r="EP32">
        <f>SUM(G32:EO32)</f>
        <v>42</v>
      </c>
      <c r="EQ32">
        <f>42/140</f>
        <v>0.3</v>
      </c>
      <c r="ET32" s="3" t="s">
        <v>294</v>
      </c>
      <c r="EU32">
        <f>42/140</f>
        <v>0.3</v>
      </c>
    </row>
    <row r="33" spans="1:151" x14ac:dyDescent="0.2">
      <c r="A33" s="4" t="s">
        <v>295</v>
      </c>
      <c r="G33" s="4">
        <v>0</v>
      </c>
      <c r="H33" s="4">
        <v>0</v>
      </c>
      <c r="I33" s="4">
        <v>0</v>
      </c>
      <c r="J33" s="4">
        <v>0</v>
      </c>
      <c r="K33" s="4">
        <v>1</v>
      </c>
      <c r="L33" s="4">
        <v>0</v>
      </c>
      <c r="M33" s="4">
        <v>0</v>
      </c>
      <c r="N33" s="4">
        <v>0</v>
      </c>
      <c r="O33" s="4">
        <v>1</v>
      </c>
      <c r="P33" s="4">
        <v>1</v>
      </c>
      <c r="Q33" s="4">
        <v>1</v>
      </c>
      <c r="R33" s="4">
        <v>1</v>
      </c>
      <c r="S33" s="4">
        <v>0</v>
      </c>
      <c r="T33" s="4">
        <v>0</v>
      </c>
      <c r="U33" s="4">
        <v>0</v>
      </c>
      <c r="V33" s="4">
        <v>0</v>
      </c>
      <c r="W33" s="4">
        <v>0</v>
      </c>
      <c r="X33" s="4">
        <v>0</v>
      </c>
      <c r="Y33" s="4">
        <v>1</v>
      </c>
      <c r="Z33" s="4">
        <v>0</v>
      </c>
      <c r="AA33" s="4">
        <v>0</v>
      </c>
      <c r="AB33" s="4">
        <v>1</v>
      </c>
      <c r="AC33" s="4">
        <v>1</v>
      </c>
      <c r="AD33" s="4">
        <v>1</v>
      </c>
      <c r="AE33" s="4">
        <v>1</v>
      </c>
      <c r="AF33" s="4">
        <v>1</v>
      </c>
      <c r="AG33" s="4">
        <v>0</v>
      </c>
      <c r="AH33" s="4">
        <v>0</v>
      </c>
      <c r="AI33" s="4">
        <v>0</v>
      </c>
      <c r="AJ33" s="4">
        <v>0</v>
      </c>
      <c r="AK33" s="4">
        <v>0</v>
      </c>
      <c r="AL33" s="4">
        <v>0</v>
      </c>
      <c r="AM33" s="4">
        <v>0</v>
      </c>
      <c r="AN33" s="4">
        <v>1</v>
      </c>
      <c r="AO33" s="4">
        <v>1</v>
      </c>
      <c r="AP33" s="4">
        <v>1</v>
      </c>
      <c r="AQ33" s="4">
        <v>1</v>
      </c>
      <c r="AR33" s="4">
        <v>1</v>
      </c>
      <c r="AS33" s="4">
        <v>0</v>
      </c>
      <c r="AT33" s="4">
        <v>0</v>
      </c>
      <c r="AU33" s="4">
        <v>1</v>
      </c>
      <c r="AV33" s="4">
        <v>1</v>
      </c>
      <c r="AW33" s="4">
        <v>1</v>
      </c>
      <c r="AX33" s="4">
        <v>1</v>
      </c>
      <c r="AY33" s="4">
        <v>0</v>
      </c>
      <c r="AZ33" s="4">
        <v>0</v>
      </c>
      <c r="BA33" s="4">
        <v>1</v>
      </c>
      <c r="BB33" s="4">
        <v>0</v>
      </c>
      <c r="BC33" s="4">
        <v>1</v>
      </c>
      <c r="BD33" s="4">
        <v>1</v>
      </c>
      <c r="BE33" s="4">
        <v>1</v>
      </c>
      <c r="BF33" s="4">
        <v>1</v>
      </c>
      <c r="BG33" s="4">
        <v>0</v>
      </c>
      <c r="BH33" s="4">
        <v>1</v>
      </c>
      <c r="BI33" s="4">
        <v>0</v>
      </c>
      <c r="BJ33" s="4">
        <v>0</v>
      </c>
      <c r="BK33" s="4">
        <v>0</v>
      </c>
      <c r="BL33" s="4">
        <v>1</v>
      </c>
      <c r="BM33" s="4">
        <v>1</v>
      </c>
      <c r="BN33" s="4">
        <v>0</v>
      </c>
      <c r="BO33" s="4">
        <v>0</v>
      </c>
      <c r="BP33" s="4">
        <v>0</v>
      </c>
      <c r="BQ33" s="4">
        <v>1</v>
      </c>
      <c r="BR33" s="4">
        <v>0</v>
      </c>
      <c r="BS33" s="4">
        <v>0</v>
      </c>
      <c r="BT33" s="4">
        <v>0</v>
      </c>
      <c r="BU33" s="4">
        <v>0</v>
      </c>
      <c r="BV33" s="4">
        <v>0</v>
      </c>
      <c r="BW33" s="4">
        <v>0</v>
      </c>
      <c r="BX33" s="4">
        <v>0</v>
      </c>
      <c r="BY33" s="4">
        <v>1</v>
      </c>
      <c r="BZ33" s="4">
        <v>1</v>
      </c>
      <c r="CA33" s="4">
        <v>1</v>
      </c>
      <c r="CB33" s="4">
        <v>1</v>
      </c>
      <c r="CC33" s="4">
        <v>1</v>
      </c>
      <c r="CD33" s="4">
        <v>1</v>
      </c>
      <c r="CE33" s="4">
        <v>1</v>
      </c>
      <c r="CF33" s="4">
        <v>1</v>
      </c>
      <c r="CG33" s="4">
        <v>0</v>
      </c>
      <c r="CH33" s="4">
        <v>1</v>
      </c>
      <c r="CI33" s="4">
        <v>0</v>
      </c>
      <c r="CJ33" s="4">
        <v>0</v>
      </c>
      <c r="CK33" s="4">
        <v>1</v>
      </c>
      <c r="CL33" s="4">
        <v>0</v>
      </c>
      <c r="CM33" s="4">
        <v>1</v>
      </c>
      <c r="CN33" s="4">
        <v>0</v>
      </c>
      <c r="CO33" s="4">
        <v>0</v>
      </c>
      <c r="CP33" s="4">
        <v>0</v>
      </c>
      <c r="CQ33" s="4">
        <v>1</v>
      </c>
      <c r="CR33" s="4">
        <v>1</v>
      </c>
      <c r="CS33" s="4">
        <v>1</v>
      </c>
      <c r="CT33" s="4">
        <v>1</v>
      </c>
      <c r="CU33" s="4">
        <v>1</v>
      </c>
      <c r="CV33" s="4">
        <v>1</v>
      </c>
      <c r="CW33" s="4">
        <v>1</v>
      </c>
      <c r="CX33" s="4">
        <v>1</v>
      </c>
      <c r="CY33" s="4">
        <v>1</v>
      </c>
      <c r="CZ33" s="4">
        <v>1</v>
      </c>
      <c r="DA33" s="4">
        <v>1</v>
      </c>
      <c r="DB33" s="4">
        <v>1</v>
      </c>
      <c r="DC33" s="4">
        <v>1</v>
      </c>
      <c r="DD33" s="4">
        <v>1</v>
      </c>
      <c r="DE33" s="4">
        <v>1</v>
      </c>
      <c r="DF33" s="4">
        <v>1</v>
      </c>
      <c r="DG33" s="4">
        <v>1</v>
      </c>
      <c r="DH33" s="4">
        <v>1</v>
      </c>
      <c r="DI33" s="4">
        <v>1</v>
      </c>
      <c r="DJ33" s="4">
        <v>1</v>
      </c>
      <c r="DK33" s="4">
        <v>0</v>
      </c>
      <c r="DL33" s="4">
        <v>1</v>
      </c>
      <c r="DM33" s="4">
        <v>0</v>
      </c>
      <c r="DN33" s="4">
        <v>0</v>
      </c>
      <c r="DO33" s="4">
        <v>0</v>
      </c>
      <c r="DP33" s="4">
        <v>1</v>
      </c>
      <c r="DQ33" s="4">
        <v>1</v>
      </c>
      <c r="DR33" s="4">
        <v>1</v>
      </c>
      <c r="DS33" s="4">
        <v>1</v>
      </c>
      <c r="DT33" s="4">
        <v>1</v>
      </c>
      <c r="DU33" s="4">
        <v>1</v>
      </c>
      <c r="DV33" s="4">
        <v>0</v>
      </c>
      <c r="DW33" s="4">
        <v>0</v>
      </c>
      <c r="DX33" s="4">
        <v>1</v>
      </c>
      <c r="DY33" s="4">
        <v>0</v>
      </c>
      <c r="DZ33" s="4">
        <v>1</v>
      </c>
      <c r="EA33" s="4">
        <v>1</v>
      </c>
      <c r="EB33" s="4">
        <v>0</v>
      </c>
      <c r="EC33" s="4">
        <v>1</v>
      </c>
      <c r="ED33" s="4">
        <v>1</v>
      </c>
      <c r="EE33" s="4">
        <v>1</v>
      </c>
      <c r="EF33" s="4">
        <v>1</v>
      </c>
      <c r="EG33" s="4">
        <v>1</v>
      </c>
      <c r="EH33" s="4">
        <v>0</v>
      </c>
      <c r="EI33" s="4">
        <v>1</v>
      </c>
      <c r="EJ33" s="4">
        <v>1</v>
      </c>
      <c r="EK33" s="4">
        <v>1</v>
      </c>
      <c r="EL33" s="4">
        <v>0</v>
      </c>
      <c r="EM33" s="4">
        <v>1</v>
      </c>
      <c r="EN33" s="4">
        <v>1</v>
      </c>
      <c r="EO33" s="4">
        <v>1</v>
      </c>
      <c r="EP33">
        <f>SUM(G33:EO33)</f>
        <v>81</v>
      </c>
      <c r="EQ33">
        <f>81/140</f>
        <v>0.57857142857142863</v>
      </c>
      <c r="ET33" s="4" t="s">
        <v>295</v>
      </c>
      <c r="EU33">
        <f>81/140</f>
        <v>0.57857142857142863</v>
      </c>
    </row>
    <row r="34" spans="1:151" x14ac:dyDescent="0.2">
      <c r="A34" s="5" t="s">
        <v>296</v>
      </c>
      <c r="G34">
        <v>0</v>
      </c>
      <c r="H34">
        <v>0</v>
      </c>
      <c r="I34">
        <v>0</v>
      </c>
      <c r="J34">
        <v>1</v>
      </c>
      <c r="K34">
        <v>1</v>
      </c>
      <c r="L34">
        <v>0</v>
      </c>
      <c r="M34">
        <v>1</v>
      </c>
      <c r="N34">
        <v>0</v>
      </c>
      <c r="O34">
        <v>1</v>
      </c>
      <c r="P34">
        <v>1</v>
      </c>
      <c r="Q34">
        <v>1</v>
      </c>
      <c r="R34">
        <v>1</v>
      </c>
      <c r="S34">
        <v>0</v>
      </c>
      <c r="T34">
        <v>0</v>
      </c>
      <c r="U34">
        <v>0</v>
      </c>
      <c r="V34">
        <v>0</v>
      </c>
      <c r="W34">
        <v>0</v>
      </c>
      <c r="X34">
        <v>1</v>
      </c>
      <c r="Y34">
        <v>0</v>
      </c>
      <c r="Z34">
        <v>1</v>
      </c>
      <c r="AA34">
        <v>1</v>
      </c>
      <c r="AB34">
        <v>1</v>
      </c>
      <c r="AC34">
        <v>0</v>
      </c>
      <c r="AD34">
        <v>1</v>
      </c>
      <c r="AE34">
        <v>0</v>
      </c>
      <c r="AF34">
        <v>1</v>
      </c>
      <c r="AG34">
        <v>0</v>
      </c>
      <c r="AH34">
        <v>1</v>
      </c>
      <c r="AI34">
        <v>1</v>
      </c>
      <c r="AJ34">
        <v>0</v>
      </c>
      <c r="AK34">
        <v>1</v>
      </c>
      <c r="AL34">
        <v>1</v>
      </c>
      <c r="AM34">
        <v>0</v>
      </c>
      <c r="AN34">
        <v>0</v>
      </c>
      <c r="AO34">
        <v>1</v>
      </c>
      <c r="AP34">
        <v>1</v>
      </c>
      <c r="AQ34">
        <v>1</v>
      </c>
      <c r="AR34">
        <v>0</v>
      </c>
      <c r="AS34">
        <v>0</v>
      </c>
      <c r="AT34">
        <v>1</v>
      </c>
      <c r="AU34">
        <v>1</v>
      </c>
      <c r="AV34">
        <v>1</v>
      </c>
      <c r="AW34">
        <v>1</v>
      </c>
      <c r="AX34">
        <v>0</v>
      </c>
      <c r="AY34">
        <v>1</v>
      </c>
      <c r="AZ34">
        <v>1</v>
      </c>
      <c r="BA34">
        <v>0</v>
      </c>
      <c r="BB34">
        <v>0</v>
      </c>
      <c r="BC34">
        <v>1</v>
      </c>
      <c r="BD34">
        <v>1</v>
      </c>
      <c r="BE34">
        <v>0</v>
      </c>
      <c r="BF34">
        <v>1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1</v>
      </c>
      <c r="BQ34">
        <v>0</v>
      </c>
      <c r="BR34">
        <v>1</v>
      </c>
      <c r="BS34">
        <v>1</v>
      </c>
      <c r="BT34">
        <v>1</v>
      </c>
      <c r="BU34">
        <v>1</v>
      </c>
      <c r="BV34">
        <v>0</v>
      </c>
      <c r="BW34">
        <v>0</v>
      </c>
      <c r="BX34">
        <v>1</v>
      </c>
      <c r="BY34">
        <v>1</v>
      </c>
      <c r="BZ34">
        <v>1</v>
      </c>
      <c r="CA34">
        <v>1</v>
      </c>
      <c r="CB34">
        <v>1</v>
      </c>
      <c r="CC34">
        <v>1</v>
      </c>
      <c r="CD34">
        <v>1</v>
      </c>
      <c r="CE34">
        <v>1</v>
      </c>
      <c r="CF34">
        <v>1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1</v>
      </c>
      <c r="CQ34">
        <v>1</v>
      </c>
      <c r="CR34">
        <v>1</v>
      </c>
      <c r="CS34">
        <v>0</v>
      </c>
      <c r="CT34">
        <v>1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0</v>
      </c>
      <c r="DD34">
        <v>1</v>
      </c>
      <c r="DE34">
        <v>1</v>
      </c>
      <c r="DF34">
        <v>1</v>
      </c>
      <c r="DG34">
        <v>1</v>
      </c>
      <c r="DH34">
        <v>0</v>
      </c>
      <c r="DI34">
        <v>1</v>
      </c>
      <c r="DJ34">
        <v>1</v>
      </c>
      <c r="DK34">
        <v>0</v>
      </c>
      <c r="DL34">
        <v>1</v>
      </c>
      <c r="DM34">
        <v>1</v>
      </c>
      <c r="DN34">
        <v>1</v>
      </c>
      <c r="DO34">
        <v>1</v>
      </c>
      <c r="DP34">
        <v>1</v>
      </c>
      <c r="DQ34">
        <v>1</v>
      </c>
      <c r="DR34">
        <v>1</v>
      </c>
      <c r="DS34">
        <v>1</v>
      </c>
      <c r="DT34">
        <v>1</v>
      </c>
      <c r="DU34">
        <v>0</v>
      </c>
      <c r="DV34">
        <v>1</v>
      </c>
      <c r="DW34">
        <v>0</v>
      </c>
      <c r="DX34">
        <v>0</v>
      </c>
      <c r="DY34">
        <v>1</v>
      </c>
      <c r="DZ34">
        <v>1</v>
      </c>
      <c r="EA34">
        <v>1</v>
      </c>
      <c r="EB34">
        <v>0</v>
      </c>
      <c r="EC34">
        <v>0</v>
      </c>
      <c r="ED34">
        <v>1</v>
      </c>
      <c r="EE34">
        <v>1</v>
      </c>
      <c r="EF34">
        <v>0</v>
      </c>
      <c r="EG34">
        <v>1</v>
      </c>
      <c r="EH34">
        <v>1</v>
      </c>
      <c r="EI34">
        <v>1</v>
      </c>
      <c r="EJ34">
        <v>1</v>
      </c>
      <c r="EK34">
        <v>1</v>
      </c>
      <c r="EL34">
        <v>0</v>
      </c>
      <c r="EM34">
        <v>1</v>
      </c>
      <c r="EN34">
        <v>0</v>
      </c>
      <c r="EO34">
        <v>1</v>
      </c>
      <c r="EP34">
        <f>SUM(G34:EO34)</f>
        <v>85</v>
      </c>
      <c r="EQ34">
        <f>85/140</f>
        <v>0.6071428571428571</v>
      </c>
      <c r="ET34" s="5" t="s">
        <v>296</v>
      </c>
      <c r="EU34">
        <f>85/140</f>
        <v>0.6071428571428571</v>
      </c>
    </row>
    <row r="35" spans="1:151" x14ac:dyDescent="0.2">
      <c r="A35" s="6" t="s">
        <v>297</v>
      </c>
      <c r="G35">
        <v>0</v>
      </c>
      <c r="H35">
        <v>1</v>
      </c>
      <c r="I35">
        <v>1</v>
      </c>
      <c r="J35">
        <v>1</v>
      </c>
      <c r="K35">
        <v>0</v>
      </c>
      <c r="L35">
        <v>1</v>
      </c>
      <c r="M35">
        <v>0</v>
      </c>
      <c r="N35">
        <v>0</v>
      </c>
      <c r="O35">
        <v>1</v>
      </c>
      <c r="P35">
        <v>0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1</v>
      </c>
      <c r="AA35">
        <v>0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0</v>
      </c>
      <c r="AN35">
        <v>0</v>
      </c>
      <c r="AO35">
        <v>1</v>
      </c>
      <c r="AP35">
        <v>1</v>
      </c>
      <c r="AQ35">
        <v>1</v>
      </c>
      <c r="AR35">
        <v>1</v>
      </c>
      <c r="AS35">
        <v>0</v>
      </c>
      <c r="AT35">
        <v>0</v>
      </c>
      <c r="AU35">
        <v>1</v>
      </c>
      <c r="AV35">
        <v>1</v>
      </c>
      <c r="AW35">
        <v>1</v>
      </c>
      <c r="AX35">
        <v>0</v>
      </c>
      <c r="AY35">
        <v>0</v>
      </c>
      <c r="AZ35">
        <v>1</v>
      </c>
      <c r="BA35">
        <v>1</v>
      </c>
      <c r="BB35">
        <v>1</v>
      </c>
      <c r="BC35">
        <v>1</v>
      </c>
      <c r="BD35">
        <v>0</v>
      </c>
      <c r="BE35">
        <v>1</v>
      </c>
      <c r="BF35">
        <v>1</v>
      </c>
      <c r="BG35">
        <v>1</v>
      </c>
      <c r="BH35">
        <v>0</v>
      </c>
      <c r="BI35">
        <v>0</v>
      </c>
      <c r="BJ35">
        <v>0</v>
      </c>
      <c r="BK35">
        <v>0</v>
      </c>
      <c r="BL35">
        <v>1</v>
      </c>
      <c r="BM35">
        <v>1</v>
      </c>
      <c r="BN35">
        <v>0</v>
      </c>
      <c r="BO35">
        <v>0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1</v>
      </c>
      <c r="BV35">
        <v>1</v>
      </c>
      <c r="BW35">
        <v>0</v>
      </c>
      <c r="BX35">
        <v>1</v>
      </c>
      <c r="BY35">
        <v>1</v>
      </c>
      <c r="BZ35">
        <v>1</v>
      </c>
      <c r="CA35">
        <v>1</v>
      </c>
      <c r="CB35">
        <v>1</v>
      </c>
      <c r="CC35">
        <v>1</v>
      </c>
      <c r="CD35">
        <v>1</v>
      </c>
      <c r="CE35">
        <v>1</v>
      </c>
      <c r="CF35">
        <v>1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1</v>
      </c>
      <c r="CP35">
        <v>0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1</v>
      </c>
      <c r="DH35">
        <v>1</v>
      </c>
      <c r="DI35">
        <v>1</v>
      </c>
      <c r="DJ35">
        <v>1</v>
      </c>
      <c r="DK35">
        <v>1</v>
      </c>
      <c r="DL35">
        <v>1</v>
      </c>
      <c r="DM35">
        <v>1</v>
      </c>
      <c r="DN35">
        <v>1</v>
      </c>
      <c r="DO35">
        <v>0</v>
      </c>
      <c r="DP35">
        <v>1</v>
      </c>
      <c r="DQ35">
        <v>1</v>
      </c>
      <c r="DR35">
        <v>0</v>
      </c>
      <c r="DS35">
        <v>1</v>
      </c>
      <c r="DT35">
        <v>1</v>
      </c>
      <c r="DU35">
        <v>1</v>
      </c>
      <c r="DV35">
        <v>1</v>
      </c>
      <c r="DW35">
        <v>1</v>
      </c>
      <c r="DX35">
        <v>1</v>
      </c>
      <c r="DY35">
        <v>0</v>
      </c>
      <c r="DZ35">
        <v>1</v>
      </c>
      <c r="EA35">
        <v>1</v>
      </c>
      <c r="EB35">
        <v>0</v>
      </c>
      <c r="EC35">
        <v>1</v>
      </c>
      <c r="ED35">
        <v>1</v>
      </c>
      <c r="EE35">
        <v>1</v>
      </c>
      <c r="EF35">
        <v>1</v>
      </c>
      <c r="EG35">
        <v>1</v>
      </c>
      <c r="EH35">
        <v>1</v>
      </c>
      <c r="EI35">
        <v>1</v>
      </c>
      <c r="EJ35">
        <v>1</v>
      </c>
      <c r="EK35">
        <v>1</v>
      </c>
      <c r="EL35">
        <v>0</v>
      </c>
      <c r="EM35">
        <v>1</v>
      </c>
      <c r="EN35">
        <v>1</v>
      </c>
      <c r="EO35">
        <v>1</v>
      </c>
      <c r="EP35">
        <f>SUM(H35:EO35)</f>
        <v>95</v>
      </c>
      <c r="EQ35">
        <f>95/140</f>
        <v>0.6785714285714286</v>
      </c>
      <c r="ET35" s="6" t="s">
        <v>297</v>
      </c>
      <c r="EU35">
        <f>95/140</f>
        <v>0.6785714285714286</v>
      </c>
    </row>
    <row r="36" spans="1:151" x14ac:dyDescent="0.2">
      <c r="A36" s="7" t="s">
        <v>298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1</v>
      </c>
      <c r="P36">
        <v>0</v>
      </c>
      <c r="Q36">
        <v>0</v>
      </c>
      <c r="R36">
        <v>0</v>
      </c>
      <c r="S36">
        <v>0</v>
      </c>
      <c r="T36">
        <v>1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1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0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1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1</v>
      </c>
      <c r="BG36">
        <v>1</v>
      </c>
      <c r="BH36">
        <v>0</v>
      </c>
      <c r="BI36">
        <v>0</v>
      </c>
      <c r="BJ36">
        <v>1</v>
      </c>
      <c r="BK36">
        <v>0</v>
      </c>
      <c r="BL36">
        <v>0</v>
      </c>
      <c r="BM36">
        <v>1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1</v>
      </c>
      <c r="BT36">
        <v>0</v>
      </c>
      <c r="BU36">
        <v>0</v>
      </c>
      <c r="BV36">
        <v>0</v>
      </c>
      <c r="BW36">
        <v>1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1</v>
      </c>
      <c r="CP36">
        <v>1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1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f>SUM(G36:EO36)</f>
        <v>18</v>
      </c>
      <c r="EQ36">
        <f>18/140</f>
        <v>0.12857142857142856</v>
      </c>
      <c r="ET36" s="7" t="s">
        <v>298</v>
      </c>
      <c r="EU36">
        <f>18/140</f>
        <v>0.12857142857142856</v>
      </c>
    </row>
    <row r="37" spans="1:151" x14ac:dyDescent="0.2">
      <c r="A37" s="8" t="s">
        <v>299</v>
      </c>
      <c r="E37" s="2"/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1</v>
      </c>
      <c r="W37">
        <v>1</v>
      </c>
      <c r="X37">
        <v>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0</v>
      </c>
      <c r="AK37">
        <v>0</v>
      </c>
      <c r="AL37">
        <v>0</v>
      </c>
      <c r="AM37">
        <v>0</v>
      </c>
      <c r="AN37">
        <v>1</v>
      </c>
      <c r="AO37">
        <v>0</v>
      </c>
      <c r="AP37">
        <v>0</v>
      </c>
      <c r="AQ37">
        <v>1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1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1</v>
      </c>
      <c r="BF37">
        <v>0</v>
      </c>
      <c r="BG37">
        <v>0</v>
      </c>
      <c r="BH37">
        <v>0</v>
      </c>
      <c r="BI37">
        <v>0</v>
      </c>
      <c r="BJ37">
        <v>1</v>
      </c>
      <c r="BK37">
        <v>0</v>
      </c>
      <c r="BL37">
        <v>1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1</v>
      </c>
      <c r="BW37">
        <v>1</v>
      </c>
      <c r="BX37">
        <v>0</v>
      </c>
      <c r="BY37">
        <v>1</v>
      </c>
      <c r="BZ37">
        <v>1</v>
      </c>
      <c r="CA37">
        <v>1</v>
      </c>
      <c r="CB37">
        <v>0</v>
      </c>
      <c r="CC37">
        <v>0</v>
      </c>
      <c r="CD37">
        <v>1</v>
      </c>
      <c r="CE37">
        <v>1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1</v>
      </c>
      <c r="CO37">
        <v>1</v>
      </c>
      <c r="CP37">
        <v>1</v>
      </c>
      <c r="CQ37">
        <v>1</v>
      </c>
      <c r="CR37">
        <v>0</v>
      </c>
      <c r="CS37">
        <v>1</v>
      </c>
      <c r="CT37">
        <v>0</v>
      </c>
      <c r="CU37">
        <v>0</v>
      </c>
      <c r="CV37">
        <v>1</v>
      </c>
      <c r="CW37">
        <v>0</v>
      </c>
      <c r="CX37">
        <v>0</v>
      </c>
      <c r="CY37">
        <v>1</v>
      </c>
      <c r="CZ37">
        <v>1</v>
      </c>
      <c r="DA37">
        <v>0</v>
      </c>
      <c r="DB37">
        <v>1</v>
      </c>
      <c r="DC37">
        <v>0</v>
      </c>
      <c r="DD37">
        <v>1</v>
      </c>
      <c r="DE37">
        <v>1</v>
      </c>
      <c r="DF37">
        <v>1</v>
      </c>
      <c r="DG37">
        <v>0</v>
      </c>
      <c r="DH37">
        <v>1</v>
      </c>
      <c r="DI37">
        <v>1</v>
      </c>
      <c r="DJ37">
        <v>1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1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1</v>
      </c>
      <c r="EN37">
        <v>0</v>
      </c>
      <c r="EO37">
        <v>0</v>
      </c>
      <c r="EP37">
        <f>SUM(G37:EO37)</f>
        <v>42</v>
      </c>
      <c r="EQ37">
        <f>42/140</f>
        <v>0.3</v>
      </c>
      <c r="ET37" s="8" t="s">
        <v>299</v>
      </c>
      <c r="EU37">
        <f>42/140</f>
        <v>0.3</v>
      </c>
    </row>
    <row r="38" spans="1:151" x14ac:dyDescent="0.2">
      <c r="A38" s="9" t="s">
        <v>300</v>
      </c>
      <c r="G38" s="9">
        <v>0</v>
      </c>
      <c r="H38" s="9">
        <v>0</v>
      </c>
      <c r="I38" s="9">
        <v>0</v>
      </c>
      <c r="J38" s="9">
        <v>0</v>
      </c>
      <c r="K38" s="9">
        <v>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1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9">
        <v>0</v>
      </c>
      <c r="BQ38" s="9">
        <v>0</v>
      </c>
      <c r="BR38" s="9">
        <v>0</v>
      </c>
      <c r="BS38" s="9">
        <v>0</v>
      </c>
      <c r="BT38" s="9">
        <v>0</v>
      </c>
      <c r="BU38" s="9">
        <v>1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  <c r="CW38" s="9">
        <v>0</v>
      </c>
      <c r="CX38" s="9">
        <v>0</v>
      </c>
      <c r="CY38" s="9">
        <v>0</v>
      </c>
      <c r="CZ38" s="9">
        <v>0</v>
      </c>
      <c r="DA38" s="9">
        <v>0</v>
      </c>
      <c r="DB38" s="9">
        <v>0</v>
      </c>
      <c r="DC38" s="9">
        <v>0</v>
      </c>
      <c r="DD38" s="9">
        <v>0</v>
      </c>
      <c r="DE38" s="9">
        <v>0</v>
      </c>
      <c r="DF38" s="9">
        <v>0</v>
      </c>
      <c r="DG38" s="9">
        <v>0</v>
      </c>
      <c r="DH38" s="9">
        <v>0</v>
      </c>
      <c r="DI38" s="9">
        <v>0</v>
      </c>
      <c r="DJ38" s="9">
        <v>0</v>
      </c>
      <c r="DK38" s="9">
        <v>0</v>
      </c>
      <c r="DL38" s="9">
        <v>0</v>
      </c>
      <c r="DM38" s="9">
        <v>0</v>
      </c>
      <c r="DN38" s="9">
        <v>0</v>
      </c>
      <c r="DO38" s="9">
        <v>0</v>
      </c>
      <c r="DP38" s="9">
        <v>1</v>
      </c>
      <c r="DQ38" s="9">
        <v>0</v>
      </c>
      <c r="DR38" s="9">
        <v>0</v>
      </c>
      <c r="DS38" s="9">
        <v>0</v>
      </c>
      <c r="DT38" s="9">
        <v>0</v>
      </c>
      <c r="DU38" s="9">
        <v>0</v>
      </c>
      <c r="DV38" s="9">
        <v>0</v>
      </c>
      <c r="DW38" s="9">
        <v>0</v>
      </c>
      <c r="DX38" s="9">
        <v>0</v>
      </c>
      <c r="DY38" s="9">
        <v>0</v>
      </c>
      <c r="DZ38" s="9">
        <v>0</v>
      </c>
      <c r="EA38" s="9">
        <v>0</v>
      </c>
      <c r="EB38" s="9">
        <v>0</v>
      </c>
      <c r="EC38" s="9">
        <v>0</v>
      </c>
      <c r="ED38" s="9">
        <v>0</v>
      </c>
      <c r="EE38" s="9">
        <v>0</v>
      </c>
      <c r="EF38" s="9">
        <v>0</v>
      </c>
      <c r="EG38" s="9">
        <v>1</v>
      </c>
      <c r="EH38" s="9">
        <v>0</v>
      </c>
      <c r="EI38" s="9">
        <v>0</v>
      </c>
      <c r="EJ38" s="9">
        <v>0</v>
      </c>
      <c r="EK38" s="9">
        <v>0</v>
      </c>
      <c r="EL38" s="9">
        <v>0</v>
      </c>
      <c r="EM38" s="9">
        <v>0</v>
      </c>
      <c r="EN38" s="9">
        <v>0</v>
      </c>
      <c r="EO38" s="9">
        <v>0</v>
      </c>
      <c r="EP38">
        <f>SUM(G38:EO38)</f>
        <v>4</v>
      </c>
      <c r="EQ38">
        <f>4/140</f>
        <v>2.8571428571428571E-2</v>
      </c>
      <c r="ET38" s="9" t="s">
        <v>300</v>
      </c>
      <c r="EU38">
        <f>4/140</f>
        <v>2.8571428571428571E-2</v>
      </c>
    </row>
    <row r="41" spans="1:151" x14ac:dyDescent="0.2">
      <c r="E41" s="2"/>
    </row>
    <row r="42" spans="1:151" x14ac:dyDescent="0.2">
      <c r="E42" s="2"/>
    </row>
    <row r="44" spans="1:151" x14ac:dyDescent="0.2">
      <c r="ET44" t="s">
        <v>301</v>
      </c>
      <c r="EU44" t="s">
        <v>5</v>
      </c>
    </row>
    <row r="45" spans="1:151" x14ac:dyDescent="0.2">
      <c r="ET45" s="6" t="s">
        <v>297</v>
      </c>
      <c r="EU45">
        <f>95/140</f>
        <v>0.6785714285714286</v>
      </c>
    </row>
    <row r="46" spans="1:151" x14ac:dyDescent="0.2">
      <c r="ET46" s="5" t="s">
        <v>296</v>
      </c>
      <c r="EU46">
        <f>85/140</f>
        <v>0.6071428571428571</v>
      </c>
    </row>
    <row r="47" spans="1:151" x14ac:dyDescent="0.2">
      <c r="ET47" s="4" t="s">
        <v>295</v>
      </c>
      <c r="EU47">
        <f>81/140</f>
        <v>0.57857142857142863</v>
      </c>
    </row>
    <row r="48" spans="1:151" x14ac:dyDescent="0.2">
      <c r="ET48" s="8" t="s">
        <v>299</v>
      </c>
      <c r="EU48">
        <f>42/140</f>
        <v>0.3</v>
      </c>
    </row>
    <row r="49" spans="150:151" x14ac:dyDescent="0.2">
      <c r="ET49" s="3" t="s">
        <v>294</v>
      </c>
      <c r="EU49">
        <f>42/140</f>
        <v>0.3</v>
      </c>
    </row>
    <row r="50" spans="150:151" x14ac:dyDescent="0.2">
      <c r="ET50" s="7" t="s">
        <v>298</v>
      </c>
      <c r="EU50">
        <f>18/140</f>
        <v>0.12857142857142856</v>
      </c>
    </row>
    <row r="51" spans="150:151" x14ac:dyDescent="0.2">
      <c r="ET51" s="9" t="s">
        <v>300</v>
      </c>
      <c r="EU51">
        <f>4/140</f>
        <v>2.8571428571428571E-2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C8F9E-DA17-1F4B-8826-D21C86327B7F}">
  <dimension ref="A1:BS20"/>
  <sheetViews>
    <sheetView tabSelected="1" topLeftCell="BH1" workbookViewId="0">
      <selection activeCell="BR13" sqref="BR13:BS20"/>
    </sheetView>
  </sheetViews>
  <sheetFormatPr baseColWidth="10" defaultRowHeight="16" x14ac:dyDescent="0.2"/>
  <sheetData>
    <row r="1" spans="1:71" x14ac:dyDescent="0.2">
      <c r="A1" s="10"/>
      <c r="B1" s="10"/>
      <c r="C1" s="10"/>
      <c r="D1" s="10"/>
      <c r="E1" s="10"/>
      <c r="F1" s="10"/>
      <c r="G1" s="10">
        <v>2022</v>
      </c>
      <c r="H1" s="10">
        <v>2022</v>
      </c>
      <c r="I1" s="10">
        <v>2022</v>
      </c>
      <c r="J1" s="10">
        <v>2022</v>
      </c>
      <c r="K1" s="10">
        <v>2022</v>
      </c>
      <c r="L1" s="10">
        <v>2022</v>
      </c>
      <c r="M1" s="10">
        <v>2022</v>
      </c>
      <c r="N1" s="10">
        <v>2022</v>
      </c>
      <c r="O1" s="10">
        <v>2022</v>
      </c>
      <c r="P1" s="10">
        <v>2022</v>
      </c>
      <c r="Q1" s="10">
        <v>2022</v>
      </c>
      <c r="R1" s="10">
        <v>2022</v>
      </c>
      <c r="S1" s="10">
        <v>2022</v>
      </c>
      <c r="T1" s="10">
        <v>2022</v>
      </c>
      <c r="U1" s="10">
        <v>2022</v>
      </c>
      <c r="V1" s="10">
        <v>2022</v>
      </c>
      <c r="W1" s="10">
        <v>2022</v>
      </c>
      <c r="X1" s="10">
        <v>2022</v>
      </c>
      <c r="Y1" s="10">
        <v>2022</v>
      </c>
      <c r="Z1" s="10">
        <v>2022</v>
      </c>
      <c r="AA1" s="10">
        <v>2022</v>
      </c>
      <c r="AB1" s="10">
        <v>2022</v>
      </c>
      <c r="AC1" s="10">
        <v>2022</v>
      </c>
      <c r="AD1" s="10">
        <v>2022</v>
      </c>
      <c r="AE1" s="10">
        <v>2022</v>
      </c>
      <c r="AF1" s="10">
        <v>2022</v>
      </c>
      <c r="AG1" s="10">
        <v>2022</v>
      </c>
      <c r="AH1" s="10">
        <v>2022</v>
      </c>
      <c r="AI1" s="10">
        <v>2022</v>
      </c>
      <c r="AJ1" s="10">
        <v>2022</v>
      </c>
      <c r="AK1" s="10">
        <v>2022</v>
      </c>
      <c r="AL1" s="10">
        <v>2022</v>
      </c>
      <c r="AM1" s="10">
        <v>2022</v>
      </c>
      <c r="AN1" s="10">
        <v>2022</v>
      </c>
      <c r="AO1" s="10">
        <v>2022</v>
      </c>
      <c r="AP1" s="10">
        <v>2022</v>
      </c>
      <c r="AQ1" s="10">
        <v>2022</v>
      </c>
      <c r="AR1" s="10">
        <v>2022</v>
      </c>
      <c r="AS1" s="10">
        <v>2022</v>
      </c>
      <c r="AT1" s="10">
        <v>2022</v>
      </c>
      <c r="AU1" s="10">
        <v>2022</v>
      </c>
      <c r="AV1" s="10">
        <v>2022</v>
      </c>
      <c r="AW1" s="10">
        <v>2022</v>
      </c>
      <c r="AX1" s="10">
        <v>2022</v>
      </c>
      <c r="AY1" s="10">
        <v>2022</v>
      </c>
      <c r="AZ1" s="10">
        <v>2022</v>
      </c>
      <c r="BA1" s="10">
        <v>2022</v>
      </c>
      <c r="BB1" s="10">
        <v>2022</v>
      </c>
      <c r="BC1" s="10">
        <v>2022</v>
      </c>
      <c r="BD1" s="10">
        <v>2022</v>
      </c>
      <c r="BE1" s="10">
        <v>2022</v>
      </c>
      <c r="BF1" s="10">
        <v>2022</v>
      </c>
      <c r="BG1" s="10">
        <v>2022</v>
      </c>
      <c r="BH1" s="10">
        <v>2022</v>
      </c>
      <c r="BI1" s="10">
        <v>2022</v>
      </c>
      <c r="BJ1" s="10">
        <v>2022</v>
      </c>
    </row>
    <row r="2" spans="1:71" x14ac:dyDescent="0.2">
      <c r="A2" s="10"/>
      <c r="B2" s="10"/>
      <c r="C2" s="10"/>
      <c r="D2" s="10"/>
      <c r="E2" s="10"/>
      <c r="F2" s="10"/>
      <c r="G2" s="10" t="s">
        <v>203</v>
      </c>
      <c r="H2" s="10" t="s">
        <v>204</v>
      </c>
      <c r="I2" s="10" t="s">
        <v>205</v>
      </c>
      <c r="J2" s="10" t="s">
        <v>206</v>
      </c>
      <c r="K2" s="10" t="s">
        <v>207</v>
      </c>
      <c r="L2" s="10" t="s">
        <v>208</v>
      </c>
      <c r="M2" s="10" t="s">
        <v>209</v>
      </c>
      <c r="N2" s="10" t="s">
        <v>210</v>
      </c>
      <c r="O2" s="10" t="s">
        <v>211</v>
      </c>
      <c r="P2" s="10" t="s">
        <v>212</v>
      </c>
      <c r="Q2" s="10" t="s">
        <v>213</v>
      </c>
      <c r="R2" s="10" t="s">
        <v>214</v>
      </c>
      <c r="S2" s="10" t="s">
        <v>215</v>
      </c>
      <c r="T2" s="10" t="s">
        <v>216</v>
      </c>
      <c r="U2" s="10" t="s">
        <v>217</v>
      </c>
      <c r="V2" s="10" t="s">
        <v>218</v>
      </c>
      <c r="W2" s="10" t="s">
        <v>219</v>
      </c>
      <c r="X2" s="10" t="s">
        <v>220</v>
      </c>
      <c r="Y2" s="10" t="s">
        <v>221</v>
      </c>
      <c r="Z2" s="10" t="s">
        <v>222</v>
      </c>
      <c r="AA2" s="10" t="s">
        <v>223</v>
      </c>
      <c r="AB2" s="10" t="s">
        <v>224</v>
      </c>
      <c r="AC2" s="10" t="s">
        <v>225</v>
      </c>
      <c r="AD2" s="10" t="s">
        <v>226</v>
      </c>
      <c r="AE2" s="10" t="s">
        <v>227</v>
      </c>
      <c r="AF2" s="10" t="s">
        <v>228</v>
      </c>
      <c r="AG2" s="10" t="s">
        <v>229</v>
      </c>
      <c r="AH2" s="10" t="s">
        <v>230</v>
      </c>
      <c r="AI2" s="10" t="s">
        <v>231</v>
      </c>
      <c r="AJ2" s="10" t="s">
        <v>232</v>
      </c>
      <c r="AK2" s="10" t="s">
        <v>233</v>
      </c>
      <c r="AL2" s="10" t="s">
        <v>234</v>
      </c>
      <c r="AM2" s="10" t="s">
        <v>235</v>
      </c>
      <c r="AN2" s="10" t="s">
        <v>236</v>
      </c>
      <c r="AO2" s="10" t="s">
        <v>237</v>
      </c>
      <c r="AP2" s="10" t="s">
        <v>238</v>
      </c>
      <c r="AQ2" s="10" t="s">
        <v>239</v>
      </c>
      <c r="AR2" s="10" t="s">
        <v>240</v>
      </c>
      <c r="AS2" s="10" t="s">
        <v>241</v>
      </c>
      <c r="AT2" s="10" t="s">
        <v>242</v>
      </c>
      <c r="AU2" s="10" t="s">
        <v>243</v>
      </c>
      <c r="AV2" s="10" t="s">
        <v>244</v>
      </c>
      <c r="AW2" s="10" t="s">
        <v>245</v>
      </c>
      <c r="AX2" s="10" t="s">
        <v>246</v>
      </c>
      <c r="AY2" s="10" t="s">
        <v>247</v>
      </c>
      <c r="AZ2" s="10" t="s">
        <v>248</v>
      </c>
      <c r="BA2" s="10" t="s">
        <v>249</v>
      </c>
      <c r="BB2" s="10" t="s">
        <v>250</v>
      </c>
      <c r="BC2" s="10" t="s">
        <v>251</v>
      </c>
      <c r="BD2" s="10" t="s">
        <v>252</v>
      </c>
      <c r="BE2" s="10" t="s">
        <v>253</v>
      </c>
      <c r="BF2" s="10" t="s">
        <v>254</v>
      </c>
      <c r="BG2" s="10" t="s">
        <v>255</v>
      </c>
      <c r="BH2" s="10" t="s">
        <v>256</v>
      </c>
      <c r="BI2" s="10" t="s">
        <v>257</v>
      </c>
      <c r="BJ2" s="10" t="s">
        <v>258</v>
      </c>
    </row>
    <row r="3" spans="1:7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</row>
    <row r="4" spans="1:71" x14ac:dyDescent="0.2">
      <c r="A4" s="11" t="s">
        <v>294</v>
      </c>
      <c r="B4" s="10"/>
      <c r="C4" s="10"/>
      <c r="D4" s="10"/>
      <c r="E4" s="10"/>
      <c r="F4" s="10"/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1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1</v>
      </c>
      <c r="Z4" s="10">
        <v>0</v>
      </c>
      <c r="AA4" s="10">
        <v>0</v>
      </c>
      <c r="AB4" s="10">
        <v>0</v>
      </c>
      <c r="AC4" s="10">
        <v>0</v>
      </c>
      <c r="AD4" s="10">
        <v>0</v>
      </c>
      <c r="AE4" s="10">
        <v>1</v>
      </c>
      <c r="AF4" s="10">
        <v>1</v>
      </c>
      <c r="AG4" s="10">
        <v>1</v>
      </c>
      <c r="AH4" s="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1</v>
      </c>
      <c r="AO4" s="10">
        <v>0</v>
      </c>
      <c r="AP4" s="10">
        <v>1</v>
      </c>
      <c r="AQ4" s="10">
        <v>0</v>
      </c>
      <c r="AR4" s="10">
        <v>1</v>
      </c>
      <c r="AS4" s="10">
        <v>1</v>
      </c>
      <c r="AT4" s="10">
        <v>0</v>
      </c>
      <c r="AU4" s="10">
        <v>1</v>
      </c>
      <c r="AV4" s="10">
        <v>1</v>
      </c>
      <c r="AW4" s="10">
        <v>1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1</v>
      </c>
      <c r="BD4" s="10">
        <v>1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>
        <f t="shared" ref="BK4:BK10" si="0">SUM(G4:BJ4)</f>
        <v>14</v>
      </c>
      <c r="BL4">
        <f>14/57</f>
        <v>0.24561403508771928</v>
      </c>
    </row>
    <row r="5" spans="1:71" x14ac:dyDescent="0.2">
      <c r="A5" s="12" t="s">
        <v>295</v>
      </c>
      <c r="B5" s="10"/>
      <c r="C5" s="10"/>
      <c r="D5" s="10"/>
      <c r="E5" s="10"/>
      <c r="F5" s="10"/>
      <c r="G5" s="12">
        <v>0</v>
      </c>
      <c r="H5" s="12">
        <v>0</v>
      </c>
      <c r="I5" s="12">
        <v>0</v>
      </c>
      <c r="J5" s="12">
        <v>0</v>
      </c>
      <c r="K5" s="12">
        <v>1</v>
      </c>
      <c r="L5" s="12">
        <v>0</v>
      </c>
      <c r="M5" s="12">
        <v>0</v>
      </c>
      <c r="N5" s="12">
        <v>0</v>
      </c>
      <c r="O5" s="12">
        <v>1</v>
      </c>
      <c r="P5" s="12">
        <v>1</v>
      </c>
      <c r="Q5" s="12">
        <v>1</v>
      </c>
      <c r="R5" s="12">
        <v>1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1</v>
      </c>
      <c r="Z5" s="12">
        <v>0</v>
      </c>
      <c r="AA5" s="12">
        <v>0</v>
      </c>
      <c r="AB5" s="12">
        <v>1</v>
      </c>
      <c r="AC5" s="12">
        <v>1</v>
      </c>
      <c r="AD5" s="12">
        <v>1</v>
      </c>
      <c r="AE5" s="12">
        <v>1</v>
      </c>
      <c r="AF5" s="12">
        <v>1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0</v>
      </c>
      <c r="AT5" s="12">
        <v>0</v>
      </c>
      <c r="AU5" s="12">
        <v>1</v>
      </c>
      <c r="AV5" s="12">
        <v>1</v>
      </c>
      <c r="AW5" s="12">
        <v>1</v>
      </c>
      <c r="AX5" s="12">
        <v>1</v>
      </c>
      <c r="AY5" s="12">
        <v>0</v>
      </c>
      <c r="AZ5" s="12">
        <v>0</v>
      </c>
      <c r="BA5" s="12">
        <v>1</v>
      </c>
      <c r="BB5" s="12">
        <v>0</v>
      </c>
      <c r="BC5" s="12">
        <v>1</v>
      </c>
      <c r="BD5" s="12">
        <v>1</v>
      </c>
      <c r="BE5" s="12">
        <v>1</v>
      </c>
      <c r="BF5" s="12">
        <v>1</v>
      </c>
      <c r="BG5" s="12">
        <v>0</v>
      </c>
      <c r="BH5" s="12">
        <v>1</v>
      </c>
      <c r="BI5" s="12">
        <v>0</v>
      </c>
      <c r="BJ5" s="12">
        <v>0</v>
      </c>
      <c r="BK5">
        <f t="shared" si="0"/>
        <v>26</v>
      </c>
      <c r="BL5">
        <f>26/57</f>
        <v>0.45614035087719296</v>
      </c>
    </row>
    <row r="6" spans="1:71" x14ac:dyDescent="0.2">
      <c r="A6" s="13" t="s">
        <v>296</v>
      </c>
      <c r="B6" s="10"/>
      <c r="C6" s="10"/>
      <c r="D6" s="10"/>
      <c r="E6" s="10"/>
      <c r="F6" s="10"/>
      <c r="G6" s="10">
        <v>0</v>
      </c>
      <c r="H6" s="10">
        <v>0</v>
      </c>
      <c r="I6" s="10">
        <v>0</v>
      </c>
      <c r="J6" s="10">
        <v>1</v>
      </c>
      <c r="K6" s="10">
        <v>1</v>
      </c>
      <c r="L6" s="10">
        <v>0</v>
      </c>
      <c r="M6" s="10">
        <v>1</v>
      </c>
      <c r="N6" s="10">
        <v>0</v>
      </c>
      <c r="O6" s="10">
        <v>1</v>
      </c>
      <c r="P6" s="10">
        <v>1</v>
      </c>
      <c r="Q6" s="10">
        <v>1</v>
      </c>
      <c r="R6" s="10">
        <v>1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1</v>
      </c>
      <c r="Y6" s="10">
        <v>0</v>
      </c>
      <c r="Z6" s="10">
        <v>1</v>
      </c>
      <c r="AA6" s="10">
        <v>1</v>
      </c>
      <c r="AB6" s="10">
        <v>1</v>
      </c>
      <c r="AC6" s="10">
        <v>0</v>
      </c>
      <c r="AD6" s="10">
        <v>1</v>
      </c>
      <c r="AE6" s="10">
        <v>0</v>
      </c>
      <c r="AF6" s="10">
        <v>1</v>
      </c>
      <c r="AG6" s="10">
        <v>0</v>
      </c>
      <c r="AH6" s="10">
        <v>1</v>
      </c>
      <c r="AI6" s="10">
        <v>1</v>
      </c>
      <c r="AJ6" s="10">
        <v>0</v>
      </c>
      <c r="AK6" s="10">
        <v>1</v>
      </c>
      <c r="AL6" s="10">
        <v>1</v>
      </c>
      <c r="AM6" s="10">
        <v>0</v>
      </c>
      <c r="AN6" s="10">
        <v>0</v>
      </c>
      <c r="AO6" s="10">
        <v>1</v>
      </c>
      <c r="AP6" s="10">
        <v>1</v>
      </c>
      <c r="AQ6" s="10">
        <v>1</v>
      </c>
      <c r="AR6" s="10">
        <v>0</v>
      </c>
      <c r="AS6" s="10">
        <v>0</v>
      </c>
      <c r="AT6" s="10">
        <v>1</v>
      </c>
      <c r="AU6" s="10">
        <v>1</v>
      </c>
      <c r="AV6" s="10">
        <v>1</v>
      </c>
      <c r="AW6" s="10">
        <v>1</v>
      </c>
      <c r="AX6" s="10">
        <v>0</v>
      </c>
      <c r="AY6" s="10">
        <v>1</v>
      </c>
      <c r="AZ6" s="10">
        <v>1</v>
      </c>
      <c r="BA6" s="10">
        <v>0</v>
      </c>
      <c r="BB6" s="10">
        <v>0</v>
      </c>
      <c r="BC6" s="10">
        <v>1</v>
      </c>
      <c r="BD6" s="10">
        <v>1</v>
      </c>
      <c r="BE6" s="10">
        <v>0</v>
      </c>
      <c r="BF6" s="10">
        <v>1</v>
      </c>
      <c r="BG6" s="10">
        <v>0</v>
      </c>
      <c r="BH6" s="10">
        <v>0</v>
      </c>
      <c r="BI6" s="10">
        <v>1</v>
      </c>
      <c r="BJ6" s="10">
        <v>0</v>
      </c>
      <c r="BK6">
        <f t="shared" si="0"/>
        <v>30</v>
      </c>
      <c r="BL6">
        <f>30/57</f>
        <v>0.52631578947368418</v>
      </c>
    </row>
    <row r="7" spans="1:71" x14ac:dyDescent="0.2">
      <c r="A7" s="14" t="s">
        <v>297</v>
      </c>
      <c r="B7" s="10"/>
      <c r="C7" s="10"/>
      <c r="D7" s="10"/>
      <c r="E7" s="10"/>
      <c r="F7" s="10"/>
      <c r="G7" s="10">
        <v>0</v>
      </c>
      <c r="H7" s="10">
        <v>1</v>
      </c>
      <c r="I7" s="10">
        <v>1</v>
      </c>
      <c r="J7" s="10">
        <v>1</v>
      </c>
      <c r="K7" s="10">
        <v>0</v>
      </c>
      <c r="L7" s="10">
        <v>1</v>
      </c>
      <c r="M7" s="10">
        <v>0</v>
      </c>
      <c r="N7" s="10">
        <v>0</v>
      </c>
      <c r="O7" s="10">
        <v>1</v>
      </c>
      <c r="P7" s="10">
        <v>0</v>
      </c>
      <c r="Q7" s="10">
        <v>1</v>
      </c>
      <c r="R7" s="10">
        <v>1</v>
      </c>
      <c r="S7" s="10">
        <v>1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1</v>
      </c>
      <c r="AA7" s="10">
        <v>0</v>
      </c>
      <c r="AB7" s="10">
        <v>1</v>
      </c>
      <c r="AC7" s="10">
        <v>1</v>
      </c>
      <c r="AD7" s="10">
        <v>1</v>
      </c>
      <c r="AE7" s="10">
        <v>1</v>
      </c>
      <c r="AF7" s="10">
        <v>1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0</v>
      </c>
      <c r="AN7" s="10">
        <v>0</v>
      </c>
      <c r="AO7" s="10">
        <v>1</v>
      </c>
      <c r="AP7" s="10">
        <v>1</v>
      </c>
      <c r="AQ7" s="10">
        <v>1</v>
      </c>
      <c r="AR7" s="10">
        <v>1</v>
      </c>
      <c r="AS7" s="10">
        <v>0</v>
      </c>
      <c r="AT7" s="10">
        <v>0</v>
      </c>
      <c r="AU7" s="10">
        <v>1</v>
      </c>
      <c r="AV7" s="10">
        <v>1</v>
      </c>
      <c r="AW7" s="10">
        <v>1</v>
      </c>
      <c r="AX7" s="10">
        <v>0</v>
      </c>
      <c r="AY7" s="10">
        <v>0</v>
      </c>
      <c r="AZ7" s="10">
        <v>1</v>
      </c>
      <c r="BA7" s="10">
        <v>1</v>
      </c>
      <c r="BB7" s="10">
        <v>1</v>
      </c>
      <c r="BC7" s="10">
        <v>1</v>
      </c>
      <c r="BD7" s="10">
        <v>0</v>
      </c>
      <c r="BE7" s="10">
        <v>1</v>
      </c>
      <c r="BF7" s="10">
        <v>1</v>
      </c>
      <c r="BG7" s="10">
        <v>1</v>
      </c>
      <c r="BH7" s="10">
        <v>0</v>
      </c>
      <c r="BI7" s="10">
        <v>0</v>
      </c>
      <c r="BJ7" s="10">
        <v>0</v>
      </c>
      <c r="BK7">
        <f t="shared" si="0"/>
        <v>34</v>
      </c>
      <c r="BL7">
        <f>34/57</f>
        <v>0.59649122807017541</v>
      </c>
    </row>
    <row r="8" spans="1:71" x14ac:dyDescent="0.2">
      <c r="A8" s="15" t="s">
        <v>298</v>
      </c>
      <c r="B8" s="10"/>
      <c r="C8" s="10"/>
      <c r="D8" s="10"/>
      <c r="E8" s="10"/>
      <c r="F8" s="10"/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1</v>
      </c>
      <c r="P8" s="10">
        <v>0</v>
      </c>
      <c r="Q8" s="10">
        <v>0</v>
      </c>
      <c r="R8" s="10">
        <v>0</v>
      </c>
      <c r="S8" s="10">
        <v>0</v>
      </c>
      <c r="T8" s="10">
        <v>1</v>
      </c>
      <c r="U8" s="10">
        <v>0</v>
      </c>
      <c r="V8" s="10">
        <v>0</v>
      </c>
      <c r="W8" s="10">
        <v>1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1</v>
      </c>
      <c r="AE8" s="10">
        <v>0</v>
      </c>
      <c r="AF8" s="10">
        <v>0</v>
      </c>
      <c r="AG8" s="10">
        <v>0</v>
      </c>
      <c r="AH8" s="10">
        <v>1</v>
      </c>
      <c r="AI8" s="10">
        <v>0</v>
      </c>
      <c r="AJ8" s="10">
        <v>0</v>
      </c>
      <c r="AK8" s="10">
        <v>1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1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1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1</v>
      </c>
      <c r="BG8" s="10">
        <v>1</v>
      </c>
      <c r="BH8" s="10">
        <v>0</v>
      </c>
      <c r="BI8" s="10">
        <v>0</v>
      </c>
      <c r="BJ8" s="10">
        <v>1</v>
      </c>
      <c r="BK8">
        <f t="shared" si="0"/>
        <v>11</v>
      </c>
      <c r="BL8">
        <f>11/57</f>
        <v>0.19298245614035087</v>
      </c>
    </row>
    <row r="9" spans="1:71" x14ac:dyDescent="0.2">
      <c r="A9" s="16" t="s">
        <v>299</v>
      </c>
      <c r="B9" s="10"/>
      <c r="C9" s="10"/>
      <c r="D9" s="10"/>
      <c r="E9" s="17"/>
      <c r="F9" s="10"/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1</v>
      </c>
      <c r="P9" s="10">
        <v>0</v>
      </c>
      <c r="Q9" s="10">
        <v>0</v>
      </c>
      <c r="R9" s="10">
        <v>0</v>
      </c>
      <c r="S9" s="10">
        <v>1</v>
      </c>
      <c r="T9" s="10">
        <v>0</v>
      </c>
      <c r="U9" s="10">
        <v>1</v>
      </c>
      <c r="V9" s="10">
        <v>1</v>
      </c>
      <c r="W9" s="10">
        <v>1</v>
      </c>
      <c r="X9" s="10">
        <v>1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0</v>
      </c>
      <c r="AH9" s="10">
        <v>0</v>
      </c>
      <c r="AI9" s="10">
        <v>1</v>
      </c>
      <c r="AJ9" s="10">
        <v>0</v>
      </c>
      <c r="AK9" s="10">
        <v>0</v>
      </c>
      <c r="AL9" s="10">
        <v>0</v>
      </c>
      <c r="AM9" s="10">
        <v>0</v>
      </c>
      <c r="AN9" s="10">
        <v>1</v>
      </c>
      <c r="AO9" s="10">
        <v>0</v>
      </c>
      <c r="AP9" s="10">
        <v>0</v>
      </c>
      <c r="AQ9" s="10">
        <v>1</v>
      </c>
      <c r="AR9" s="10">
        <v>0</v>
      </c>
      <c r="AS9" s="10">
        <v>0</v>
      </c>
      <c r="AT9" s="10">
        <v>0</v>
      </c>
      <c r="AU9" s="10">
        <v>0</v>
      </c>
      <c r="AV9" s="10">
        <v>0</v>
      </c>
      <c r="AW9" s="10">
        <v>0</v>
      </c>
      <c r="AX9" s="10">
        <v>1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1</v>
      </c>
      <c r="BF9" s="10">
        <v>0</v>
      </c>
      <c r="BG9" s="10">
        <v>0</v>
      </c>
      <c r="BH9" s="10">
        <v>0</v>
      </c>
      <c r="BI9" s="10">
        <v>0</v>
      </c>
      <c r="BJ9" s="10">
        <v>1</v>
      </c>
      <c r="BK9">
        <f t="shared" si="0"/>
        <v>12</v>
      </c>
      <c r="BL9">
        <f>12/57</f>
        <v>0.21052631578947367</v>
      </c>
    </row>
    <row r="10" spans="1:71" x14ac:dyDescent="0.2">
      <c r="A10" s="18" t="s">
        <v>300</v>
      </c>
      <c r="B10" s="10"/>
      <c r="C10" s="10"/>
      <c r="D10" s="10"/>
      <c r="E10" s="10"/>
      <c r="F10" s="10"/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1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0</v>
      </c>
      <c r="BG10" s="18">
        <v>0</v>
      </c>
      <c r="BH10" s="18">
        <v>0</v>
      </c>
      <c r="BI10" s="18">
        <v>0</v>
      </c>
      <c r="BJ10" s="18">
        <v>0</v>
      </c>
      <c r="BK10">
        <f t="shared" si="0"/>
        <v>1</v>
      </c>
      <c r="BL10">
        <f>1/57</f>
        <v>1.7543859649122806E-2</v>
      </c>
    </row>
    <row r="13" spans="1:71" x14ac:dyDescent="0.2">
      <c r="BN13" t="s">
        <v>302</v>
      </c>
      <c r="BO13" t="s">
        <v>5</v>
      </c>
      <c r="BR13" t="s">
        <v>302</v>
      </c>
      <c r="BS13" t="s">
        <v>5</v>
      </c>
    </row>
    <row r="14" spans="1:71" x14ac:dyDescent="0.2">
      <c r="BN14" s="11" t="s">
        <v>294</v>
      </c>
      <c r="BO14">
        <f>14/57</f>
        <v>0.24561403508771928</v>
      </c>
      <c r="BR14" s="14" t="s">
        <v>297</v>
      </c>
      <c r="BS14">
        <f>34/57</f>
        <v>0.59649122807017541</v>
      </c>
    </row>
    <row r="15" spans="1:71" x14ac:dyDescent="0.2">
      <c r="BN15" s="12" t="s">
        <v>295</v>
      </c>
      <c r="BO15">
        <f>26/57</f>
        <v>0.45614035087719296</v>
      </c>
      <c r="BR15" s="13" t="s">
        <v>296</v>
      </c>
      <c r="BS15">
        <f>30/57</f>
        <v>0.52631578947368418</v>
      </c>
    </row>
    <row r="16" spans="1:71" x14ac:dyDescent="0.2">
      <c r="BN16" s="13" t="s">
        <v>296</v>
      </c>
      <c r="BO16">
        <f>30/57</f>
        <v>0.52631578947368418</v>
      </c>
      <c r="BR16" s="12" t="s">
        <v>295</v>
      </c>
      <c r="BS16">
        <f>26/57</f>
        <v>0.45614035087719296</v>
      </c>
    </row>
    <row r="17" spans="66:71" x14ac:dyDescent="0.2">
      <c r="BN17" s="14" t="s">
        <v>297</v>
      </c>
      <c r="BO17">
        <f>34/57</f>
        <v>0.59649122807017541</v>
      </c>
      <c r="BR17" s="11" t="s">
        <v>294</v>
      </c>
      <c r="BS17">
        <f>14/57</f>
        <v>0.24561403508771928</v>
      </c>
    </row>
    <row r="18" spans="66:71" x14ac:dyDescent="0.2">
      <c r="BN18" s="15" t="s">
        <v>298</v>
      </c>
      <c r="BO18">
        <f>11/57</f>
        <v>0.19298245614035087</v>
      </c>
      <c r="BR18" s="16" t="s">
        <v>299</v>
      </c>
      <c r="BS18">
        <f>12/57</f>
        <v>0.21052631578947367</v>
      </c>
    </row>
    <row r="19" spans="66:71" x14ac:dyDescent="0.2">
      <c r="BN19" s="16" t="s">
        <v>299</v>
      </c>
      <c r="BO19">
        <f>12/57</f>
        <v>0.21052631578947367</v>
      </c>
      <c r="BR19" s="15" t="s">
        <v>298</v>
      </c>
      <c r="BS19">
        <f>11/57</f>
        <v>0.19298245614035087</v>
      </c>
    </row>
    <row r="20" spans="66:71" x14ac:dyDescent="0.2">
      <c r="BN20" s="18" t="s">
        <v>300</v>
      </c>
      <c r="BO20">
        <f>1/57</f>
        <v>1.7543859649122806E-2</v>
      </c>
      <c r="BR20" s="18" t="s">
        <v>300</v>
      </c>
      <c r="BS20">
        <f>1/57</f>
        <v>1.7543859649122806E-2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BD2FF-8B1A-0C49-A338-6854C375C89E}">
  <dimension ref="A1:CI22"/>
  <sheetViews>
    <sheetView topLeftCell="BP1" workbookViewId="0">
      <selection activeCell="BV31" sqref="BV31"/>
    </sheetView>
  </sheetViews>
  <sheetFormatPr baseColWidth="10" defaultRowHeight="16" x14ac:dyDescent="0.2"/>
  <sheetData>
    <row r="1" spans="1:87" x14ac:dyDescent="0.2">
      <c r="A1" s="10">
        <v>2023</v>
      </c>
      <c r="B1" s="10">
        <v>2023</v>
      </c>
      <c r="C1" s="10">
        <v>2023</v>
      </c>
      <c r="D1" s="10">
        <v>2023</v>
      </c>
      <c r="E1" s="10">
        <v>2023</v>
      </c>
      <c r="F1" s="10">
        <v>2023</v>
      </c>
      <c r="G1" s="10">
        <v>2023</v>
      </c>
      <c r="H1" s="10">
        <v>2023</v>
      </c>
      <c r="I1" s="10">
        <v>2023</v>
      </c>
      <c r="J1" s="10">
        <v>2023</v>
      </c>
      <c r="K1" s="10">
        <v>2023</v>
      </c>
      <c r="L1" s="10">
        <v>2023</v>
      </c>
      <c r="M1" s="10">
        <v>2023</v>
      </c>
      <c r="N1" s="10">
        <v>2023</v>
      </c>
      <c r="O1" s="10">
        <v>2023</v>
      </c>
      <c r="P1" s="10">
        <v>2023</v>
      </c>
      <c r="Q1" s="10">
        <v>2023</v>
      </c>
      <c r="R1" s="10">
        <v>2023</v>
      </c>
      <c r="S1" s="10">
        <v>2023</v>
      </c>
      <c r="T1" s="10">
        <v>2023</v>
      </c>
      <c r="U1" s="10">
        <v>2023</v>
      </c>
      <c r="V1" s="10">
        <v>2023</v>
      </c>
      <c r="W1" s="10">
        <v>2023</v>
      </c>
      <c r="X1" s="10">
        <v>2023</v>
      </c>
      <c r="Y1" s="10">
        <v>2023</v>
      </c>
      <c r="Z1" s="10">
        <v>2023</v>
      </c>
      <c r="AA1" s="10">
        <v>2023</v>
      </c>
      <c r="AB1" s="10">
        <v>2023</v>
      </c>
      <c r="AC1" s="10">
        <v>2023</v>
      </c>
      <c r="AD1" s="10">
        <v>2023</v>
      </c>
      <c r="AE1" s="10">
        <v>2023</v>
      </c>
      <c r="AF1" s="10">
        <v>2023</v>
      </c>
      <c r="AG1" s="10">
        <v>2023</v>
      </c>
      <c r="AH1" s="10">
        <v>2023</v>
      </c>
      <c r="AI1" s="10">
        <v>2023</v>
      </c>
      <c r="AJ1" s="10">
        <v>2023</v>
      </c>
      <c r="AK1" s="10">
        <v>2023</v>
      </c>
      <c r="AL1" s="10">
        <v>2023</v>
      </c>
      <c r="AM1" s="10">
        <v>2023</v>
      </c>
      <c r="AN1" s="10">
        <v>2023</v>
      </c>
      <c r="AO1" s="10">
        <v>2023</v>
      </c>
      <c r="AP1" s="10">
        <v>2023</v>
      </c>
      <c r="AQ1" s="10">
        <v>2023</v>
      </c>
      <c r="AR1" s="10">
        <v>2023</v>
      </c>
      <c r="AS1" s="10">
        <v>2023</v>
      </c>
      <c r="AT1" s="10">
        <v>2023</v>
      </c>
      <c r="AU1" s="10">
        <v>2023</v>
      </c>
      <c r="AV1" s="10">
        <v>2023</v>
      </c>
      <c r="AW1" s="10">
        <v>2023</v>
      </c>
      <c r="AX1" s="10">
        <v>2023</v>
      </c>
      <c r="AY1" s="10">
        <v>2023</v>
      </c>
      <c r="AZ1" s="10">
        <v>2023</v>
      </c>
      <c r="BA1" s="10">
        <v>2023</v>
      </c>
      <c r="BB1" s="10">
        <v>2023</v>
      </c>
      <c r="BC1" s="19">
        <v>2023</v>
      </c>
      <c r="BD1" s="19">
        <v>2023</v>
      </c>
      <c r="BE1" s="10">
        <v>2023</v>
      </c>
      <c r="BF1" s="10">
        <v>2023</v>
      </c>
      <c r="BG1" s="10">
        <v>2023</v>
      </c>
      <c r="BH1" s="10">
        <v>2023</v>
      </c>
      <c r="BI1" s="10">
        <v>2023</v>
      </c>
      <c r="BJ1" s="10">
        <v>2023</v>
      </c>
      <c r="BK1" s="10">
        <v>2023</v>
      </c>
      <c r="BL1" s="10">
        <v>2023</v>
      </c>
      <c r="BM1" s="10">
        <v>2023</v>
      </c>
      <c r="BN1" s="10">
        <v>2023</v>
      </c>
      <c r="BO1" s="10">
        <v>2023</v>
      </c>
      <c r="BP1" s="10">
        <v>2023</v>
      </c>
      <c r="BQ1" s="10">
        <v>2023</v>
      </c>
      <c r="BR1" s="10">
        <v>2023</v>
      </c>
      <c r="BS1" s="10">
        <v>2023</v>
      </c>
      <c r="BT1" s="10">
        <v>2023</v>
      </c>
      <c r="BU1" s="10">
        <v>2023</v>
      </c>
      <c r="BV1" s="10">
        <v>2023</v>
      </c>
      <c r="BW1" s="10">
        <v>2023</v>
      </c>
      <c r="BX1" s="10">
        <v>2023</v>
      </c>
      <c r="BY1" s="10">
        <v>2023</v>
      </c>
      <c r="BZ1" s="10">
        <v>2023</v>
      </c>
      <c r="CA1" s="10">
        <v>2023</v>
      </c>
      <c r="CB1" s="10">
        <v>2023</v>
      </c>
      <c r="CC1" s="10">
        <v>2023</v>
      </c>
      <c r="CD1" s="10">
        <v>2023</v>
      </c>
      <c r="CE1" s="10">
        <v>2023</v>
      </c>
    </row>
    <row r="2" spans="1:87" x14ac:dyDescent="0.2">
      <c r="A2" s="10" t="s">
        <v>259</v>
      </c>
      <c r="B2" s="10" t="s">
        <v>260</v>
      </c>
      <c r="C2" s="10" t="s">
        <v>261</v>
      </c>
      <c r="D2" s="10" t="s">
        <v>262</v>
      </c>
      <c r="E2" s="10" t="s">
        <v>263</v>
      </c>
      <c r="F2" s="10" t="s">
        <v>264</v>
      </c>
      <c r="G2" s="10" t="s">
        <v>265</v>
      </c>
      <c r="H2" s="10" t="s">
        <v>266</v>
      </c>
      <c r="I2" s="10" t="s">
        <v>253</v>
      </c>
      <c r="J2" s="10" t="s">
        <v>267</v>
      </c>
      <c r="K2" s="10" t="s">
        <v>213</v>
      </c>
      <c r="L2" s="10" t="s">
        <v>268</v>
      </c>
      <c r="M2" s="10" t="s">
        <v>258</v>
      </c>
      <c r="N2" s="10" t="s">
        <v>217</v>
      </c>
      <c r="O2" s="10" t="s">
        <v>269</v>
      </c>
      <c r="P2" s="10" t="s">
        <v>221</v>
      </c>
      <c r="Q2" s="10" t="s">
        <v>204</v>
      </c>
      <c r="R2" s="10" t="s">
        <v>204</v>
      </c>
      <c r="S2" s="10" t="s">
        <v>260</v>
      </c>
      <c r="T2" s="10" t="s">
        <v>253</v>
      </c>
      <c r="U2" s="10" t="s">
        <v>253</v>
      </c>
      <c r="V2" s="10" t="s">
        <v>267</v>
      </c>
      <c r="W2" s="10" t="s">
        <v>270</v>
      </c>
      <c r="X2" s="10" t="s">
        <v>232</v>
      </c>
      <c r="Y2" s="10" t="s">
        <v>271</v>
      </c>
      <c r="Z2" s="10" t="s">
        <v>209</v>
      </c>
      <c r="AA2" s="10" t="s">
        <v>229</v>
      </c>
      <c r="AB2" s="10" t="s">
        <v>272</v>
      </c>
      <c r="AC2" s="10" t="s">
        <v>229</v>
      </c>
      <c r="AD2" s="10" t="s">
        <v>243</v>
      </c>
      <c r="AE2" s="10" t="s">
        <v>258</v>
      </c>
      <c r="AF2" s="10" t="s">
        <v>273</v>
      </c>
      <c r="AG2" s="10" t="s">
        <v>274</v>
      </c>
      <c r="AH2" s="10" t="s">
        <v>238</v>
      </c>
      <c r="AI2" s="10" t="s">
        <v>266</v>
      </c>
      <c r="AJ2" s="10" t="s">
        <v>208</v>
      </c>
      <c r="AK2" s="10" t="s">
        <v>208</v>
      </c>
      <c r="AL2" s="10" t="s">
        <v>240</v>
      </c>
      <c r="AM2" s="10" t="s">
        <v>275</v>
      </c>
      <c r="AN2" s="10" t="s">
        <v>276</v>
      </c>
      <c r="AO2" s="10" t="s">
        <v>277</v>
      </c>
      <c r="AP2" s="10" t="s">
        <v>278</v>
      </c>
      <c r="AQ2" s="10" t="s">
        <v>254</v>
      </c>
      <c r="AR2" s="10" t="s">
        <v>279</v>
      </c>
      <c r="AS2" s="10" t="s">
        <v>274</v>
      </c>
      <c r="AT2" s="10" t="s">
        <v>246</v>
      </c>
      <c r="AU2" s="10" t="s">
        <v>280</v>
      </c>
      <c r="AV2" s="10" t="s">
        <v>214</v>
      </c>
      <c r="AW2" s="10" t="s">
        <v>281</v>
      </c>
      <c r="AX2" s="10" t="s">
        <v>267</v>
      </c>
      <c r="AY2" s="10" t="s">
        <v>277</v>
      </c>
      <c r="AZ2" s="10" t="s">
        <v>249</v>
      </c>
      <c r="BA2" s="10" t="s">
        <v>276</v>
      </c>
      <c r="BB2" s="10" t="s">
        <v>282</v>
      </c>
      <c r="BC2" s="19" t="s">
        <v>203</v>
      </c>
      <c r="BD2" s="19" t="s">
        <v>203</v>
      </c>
      <c r="BE2" s="10" t="s">
        <v>283</v>
      </c>
      <c r="BF2" s="10" t="s">
        <v>203</v>
      </c>
      <c r="BG2" s="10" t="s">
        <v>203</v>
      </c>
      <c r="BH2" s="10" t="s">
        <v>271</v>
      </c>
      <c r="BI2" s="10" t="s">
        <v>276</v>
      </c>
      <c r="BJ2" s="10" t="s">
        <v>284</v>
      </c>
      <c r="BK2" s="10" t="s">
        <v>284</v>
      </c>
      <c r="BL2" s="10" t="s">
        <v>249</v>
      </c>
      <c r="BM2" s="10" t="s">
        <v>250</v>
      </c>
      <c r="BN2" s="10" t="s">
        <v>229</v>
      </c>
      <c r="BO2" s="10" t="s">
        <v>285</v>
      </c>
      <c r="BP2" s="10" t="s">
        <v>209</v>
      </c>
      <c r="BQ2" s="10" t="s">
        <v>209</v>
      </c>
      <c r="BR2" s="10" t="s">
        <v>209</v>
      </c>
      <c r="BS2" s="10" t="s">
        <v>208</v>
      </c>
      <c r="BT2" s="10" t="s">
        <v>286</v>
      </c>
      <c r="BU2" s="10" t="s">
        <v>287</v>
      </c>
      <c r="BV2" s="10" t="s">
        <v>288</v>
      </c>
      <c r="BW2" s="10" t="s">
        <v>289</v>
      </c>
      <c r="BX2" s="10" t="s">
        <v>290</v>
      </c>
      <c r="BY2" s="10" t="s">
        <v>291</v>
      </c>
      <c r="BZ2" s="10" t="s">
        <v>214</v>
      </c>
      <c r="CA2" s="10" t="s">
        <v>292</v>
      </c>
      <c r="CB2" s="10" t="s">
        <v>291</v>
      </c>
      <c r="CC2" s="10" t="s">
        <v>257</v>
      </c>
      <c r="CD2" s="10" t="s">
        <v>274</v>
      </c>
      <c r="CE2" s="10" t="s">
        <v>293</v>
      </c>
    </row>
    <row r="3" spans="1:87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</row>
    <row r="4" spans="1:87" x14ac:dyDescent="0.2">
      <c r="A4" s="10">
        <v>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1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1</v>
      </c>
      <c r="S4" s="10">
        <v>1</v>
      </c>
      <c r="T4" s="10">
        <v>0</v>
      </c>
      <c r="U4" s="10">
        <v>0</v>
      </c>
      <c r="V4" s="10">
        <v>1</v>
      </c>
      <c r="W4" s="10">
        <v>0</v>
      </c>
      <c r="X4" s="10">
        <v>0</v>
      </c>
      <c r="Y4" s="10">
        <v>1</v>
      </c>
      <c r="Z4" s="10">
        <v>0</v>
      </c>
      <c r="AA4" s="10">
        <v>1</v>
      </c>
      <c r="AB4" s="10">
        <v>0</v>
      </c>
      <c r="AC4" s="10">
        <v>1</v>
      </c>
      <c r="AD4" s="10">
        <v>0</v>
      </c>
      <c r="AE4" s="10">
        <v>0</v>
      </c>
      <c r="AF4" s="10">
        <v>0</v>
      </c>
      <c r="AG4" s="10">
        <v>0</v>
      </c>
      <c r="AH4" s="10">
        <v>0</v>
      </c>
      <c r="AI4" s="10">
        <v>1</v>
      </c>
      <c r="AJ4" s="10">
        <v>0</v>
      </c>
      <c r="AK4" s="10">
        <v>1</v>
      </c>
      <c r="AL4" s="10">
        <v>1</v>
      </c>
      <c r="AM4" s="10">
        <v>1</v>
      </c>
      <c r="AN4" s="10">
        <v>0</v>
      </c>
      <c r="AO4" s="10">
        <v>1</v>
      </c>
      <c r="AP4" s="10">
        <v>1</v>
      </c>
      <c r="AQ4" s="10">
        <v>0</v>
      </c>
      <c r="AR4" s="10">
        <v>1</v>
      </c>
      <c r="AS4" s="10">
        <v>0</v>
      </c>
      <c r="AT4" s="10">
        <v>0</v>
      </c>
      <c r="AU4" s="10">
        <v>0</v>
      </c>
      <c r="AV4" s="10">
        <v>1</v>
      </c>
      <c r="AW4" s="10">
        <v>0</v>
      </c>
      <c r="AX4" s="10">
        <v>1</v>
      </c>
      <c r="AY4" s="10">
        <v>1</v>
      </c>
      <c r="AZ4" s="10">
        <v>0</v>
      </c>
      <c r="BA4" s="10">
        <v>0</v>
      </c>
      <c r="BB4" s="10">
        <v>1</v>
      </c>
      <c r="BC4" s="10">
        <v>0</v>
      </c>
      <c r="BD4" s="10">
        <v>1</v>
      </c>
      <c r="BE4" s="10">
        <v>0</v>
      </c>
      <c r="BF4" s="10">
        <v>1</v>
      </c>
      <c r="BG4" s="10">
        <v>0</v>
      </c>
      <c r="BH4" s="10">
        <v>1</v>
      </c>
      <c r="BI4" s="10">
        <v>1</v>
      </c>
      <c r="BJ4" s="10">
        <v>1</v>
      </c>
      <c r="BK4" s="10">
        <v>0</v>
      </c>
      <c r="BL4" s="10">
        <v>0</v>
      </c>
      <c r="BM4" s="10">
        <v>0</v>
      </c>
      <c r="BN4" s="10">
        <v>1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  <c r="BU4" s="10">
        <v>1</v>
      </c>
      <c r="BV4" s="10">
        <v>1</v>
      </c>
      <c r="BW4" s="10">
        <v>0</v>
      </c>
      <c r="BX4" s="10">
        <v>0</v>
      </c>
      <c r="BY4" s="10">
        <v>0</v>
      </c>
      <c r="BZ4" s="10">
        <v>1</v>
      </c>
      <c r="CA4" s="10">
        <v>0</v>
      </c>
      <c r="CB4" s="10">
        <v>1</v>
      </c>
      <c r="CC4" s="10">
        <v>0</v>
      </c>
      <c r="CD4" s="10">
        <v>0</v>
      </c>
      <c r="CE4" s="10">
        <v>0</v>
      </c>
      <c r="CF4">
        <f t="shared" ref="CF4:CF10" si="0">SUM(A4:CE4)</f>
        <v>28</v>
      </c>
      <c r="CG4">
        <f>28/83</f>
        <v>0.33734939759036142</v>
      </c>
      <c r="CH4" s="11" t="s">
        <v>294</v>
      </c>
    </row>
    <row r="5" spans="1:87" x14ac:dyDescent="0.2">
      <c r="A5" s="12">
        <v>0</v>
      </c>
      <c r="B5" s="12">
        <v>1</v>
      </c>
      <c r="C5" s="12">
        <v>1</v>
      </c>
      <c r="D5" s="12">
        <v>0</v>
      </c>
      <c r="E5" s="12">
        <v>0</v>
      </c>
      <c r="F5" s="12">
        <v>0</v>
      </c>
      <c r="G5" s="12"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1</v>
      </c>
      <c r="P5" s="12">
        <v>1</v>
      </c>
      <c r="Q5" s="12">
        <v>1</v>
      </c>
      <c r="R5" s="12">
        <v>1</v>
      </c>
      <c r="S5" s="12">
        <v>1</v>
      </c>
      <c r="T5" s="12">
        <v>1</v>
      </c>
      <c r="U5" s="12">
        <v>1</v>
      </c>
      <c r="V5" s="12">
        <v>1</v>
      </c>
      <c r="W5" s="12">
        <v>0</v>
      </c>
      <c r="X5" s="12">
        <v>1</v>
      </c>
      <c r="Y5" s="12">
        <v>0</v>
      </c>
      <c r="Z5" s="12">
        <v>0</v>
      </c>
      <c r="AA5" s="12">
        <v>1</v>
      </c>
      <c r="AB5" s="12">
        <v>0</v>
      </c>
      <c r="AC5" s="12">
        <v>1</v>
      </c>
      <c r="AD5" s="12">
        <v>0</v>
      </c>
      <c r="AE5" s="12">
        <v>0</v>
      </c>
      <c r="AF5" s="12">
        <v>0</v>
      </c>
      <c r="AG5" s="12">
        <v>1</v>
      </c>
      <c r="AH5" s="12">
        <v>1</v>
      </c>
      <c r="AI5" s="12">
        <v>1</v>
      </c>
      <c r="AJ5" s="12">
        <v>1</v>
      </c>
      <c r="AK5" s="12">
        <v>1</v>
      </c>
      <c r="AL5" s="12">
        <v>1</v>
      </c>
      <c r="AM5" s="12">
        <v>1</v>
      </c>
      <c r="AN5" s="12">
        <v>1</v>
      </c>
      <c r="AO5" s="12">
        <v>1</v>
      </c>
      <c r="AP5" s="12">
        <v>1</v>
      </c>
      <c r="AQ5" s="12">
        <v>1</v>
      </c>
      <c r="AR5" s="12">
        <v>1</v>
      </c>
      <c r="AS5" s="12">
        <v>1</v>
      </c>
      <c r="AT5" s="12">
        <v>1</v>
      </c>
      <c r="AU5" s="12">
        <v>1</v>
      </c>
      <c r="AV5" s="12">
        <v>1</v>
      </c>
      <c r="AW5" s="12">
        <v>1</v>
      </c>
      <c r="AX5" s="12">
        <v>1</v>
      </c>
      <c r="AY5" s="12">
        <v>1</v>
      </c>
      <c r="AZ5" s="12">
        <v>1</v>
      </c>
      <c r="BA5" s="12">
        <v>0</v>
      </c>
      <c r="BB5" s="12">
        <v>1</v>
      </c>
      <c r="BC5" s="12">
        <v>0</v>
      </c>
      <c r="BD5" s="12">
        <v>0</v>
      </c>
      <c r="BE5" s="12">
        <v>0</v>
      </c>
      <c r="BF5" s="12">
        <v>1</v>
      </c>
      <c r="BG5" s="12">
        <v>1</v>
      </c>
      <c r="BH5" s="12">
        <v>1</v>
      </c>
      <c r="BI5" s="12">
        <v>1</v>
      </c>
      <c r="BJ5" s="12">
        <v>1</v>
      </c>
      <c r="BK5" s="12">
        <v>1</v>
      </c>
      <c r="BL5" s="12">
        <v>0</v>
      </c>
      <c r="BM5" s="12">
        <v>0</v>
      </c>
      <c r="BN5" s="12">
        <v>1</v>
      </c>
      <c r="BO5" s="12">
        <v>0</v>
      </c>
      <c r="BP5" s="12">
        <v>1</v>
      </c>
      <c r="BQ5" s="12">
        <v>1</v>
      </c>
      <c r="BR5" s="12">
        <v>0</v>
      </c>
      <c r="BS5" s="12">
        <v>1</v>
      </c>
      <c r="BT5" s="12">
        <v>1</v>
      </c>
      <c r="BU5" s="12">
        <v>1</v>
      </c>
      <c r="BV5" s="12">
        <v>1</v>
      </c>
      <c r="BW5" s="12">
        <v>1</v>
      </c>
      <c r="BX5" s="12">
        <v>0</v>
      </c>
      <c r="BY5" s="12">
        <v>1</v>
      </c>
      <c r="BZ5" s="12">
        <v>1</v>
      </c>
      <c r="CA5" s="12">
        <v>1</v>
      </c>
      <c r="CB5" s="12">
        <v>0</v>
      </c>
      <c r="CC5" s="12">
        <v>1</v>
      </c>
      <c r="CD5" s="12">
        <v>1</v>
      </c>
      <c r="CE5" s="12">
        <v>1</v>
      </c>
      <c r="CF5">
        <f t="shared" si="0"/>
        <v>55</v>
      </c>
      <c r="CG5">
        <f>55/83</f>
        <v>0.66265060240963858</v>
      </c>
      <c r="CH5" s="12" t="s">
        <v>295</v>
      </c>
    </row>
    <row r="6" spans="1:87" x14ac:dyDescent="0.2">
      <c r="A6" s="10">
        <v>0</v>
      </c>
      <c r="B6" s="10">
        <v>0</v>
      </c>
      <c r="C6" s="10">
        <v>0</v>
      </c>
      <c r="D6" s="10">
        <v>0</v>
      </c>
      <c r="E6" s="10">
        <v>0</v>
      </c>
      <c r="F6" s="10">
        <v>1</v>
      </c>
      <c r="G6" s="10">
        <v>0</v>
      </c>
      <c r="H6" s="10">
        <v>1</v>
      </c>
      <c r="I6" s="10">
        <v>1</v>
      </c>
      <c r="J6" s="10">
        <v>1</v>
      </c>
      <c r="K6" s="10">
        <v>1</v>
      </c>
      <c r="L6" s="10">
        <v>0</v>
      </c>
      <c r="M6" s="10">
        <v>0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1</v>
      </c>
      <c r="AG6" s="10">
        <v>1</v>
      </c>
      <c r="AH6" s="10">
        <v>1</v>
      </c>
      <c r="AI6" s="10">
        <v>0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0</v>
      </c>
      <c r="AT6" s="10">
        <v>1</v>
      </c>
      <c r="AU6" s="10">
        <v>1</v>
      </c>
      <c r="AV6" s="10">
        <v>1</v>
      </c>
      <c r="AW6" s="10">
        <v>1</v>
      </c>
      <c r="AX6" s="10">
        <v>0</v>
      </c>
      <c r="AY6" s="10">
        <v>1</v>
      </c>
      <c r="AZ6" s="10">
        <v>1</v>
      </c>
      <c r="BA6" s="10">
        <v>0</v>
      </c>
      <c r="BB6" s="10">
        <v>1</v>
      </c>
      <c r="BC6" s="10">
        <v>1</v>
      </c>
      <c r="BD6" s="10">
        <v>1</v>
      </c>
      <c r="BE6" s="10">
        <v>1</v>
      </c>
      <c r="BF6" s="10">
        <v>1</v>
      </c>
      <c r="BG6" s="10">
        <v>1</v>
      </c>
      <c r="BH6" s="10">
        <v>1</v>
      </c>
      <c r="BI6" s="10">
        <v>1</v>
      </c>
      <c r="BJ6" s="10">
        <v>1</v>
      </c>
      <c r="BK6" s="10">
        <v>0</v>
      </c>
      <c r="BL6" s="10">
        <v>1</v>
      </c>
      <c r="BM6" s="10">
        <v>0</v>
      </c>
      <c r="BN6" s="10">
        <v>0</v>
      </c>
      <c r="BO6" s="10">
        <v>1</v>
      </c>
      <c r="BP6" s="10">
        <v>1</v>
      </c>
      <c r="BQ6" s="10">
        <v>1</v>
      </c>
      <c r="BR6" s="10">
        <v>0</v>
      </c>
      <c r="BS6" s="10">
        <v>0</v>
      </c>
      <c r="BT6" s="10">
        <v>1</v>
      </c>
      <c r="BU6" s="10">
        <v>1</v>
      </c>
      <c r="BV6" s="10">
        <v>0</v>
      </c>
      <c r="BW6" s="10">
        <v>1</v>
      </c>
      <c r="BX6" s="10">
        <v>1</v>
      </c>
      <c r="BY6" s="10">
        <v>1</v>
      </c>
      <c r="BZ6" s="10">
        <v>1</v>
      </c>
      <c r="CA6" s="10">
        <v>1</v>
      </c>
      <c r="CB6" s="10">
        <v>0</v>
      </c>
      <c r="CC6" s="10">
        <v>1</v>
      </c>
      <c r="CD6" s="10">
        <v>0</v>
      </c>
      <c r="CE6" s="10">
        <v>1</v>
      </c>
      <c r="CF6">
        <f t="shared" si="0"/>
        <v>55</v>
      </c>
      <c r="CG6">
        <f>55/83</f>
        <v>0.66265060240963858</v>
      </c>
      <c r="CH6" s="13" t="s">
        <v>296</v>
      </c>
    </row>
    <row r="7" spans="1:87" x14ac:dyDescent="0.2">
      <c r="A7" s="10">
        <v>0</v>
      </c>
      <c r="B7" s="10">
        <v>1</v>
      </c>
      <c r="C7" s="10">
        <v>1</v>
      </c>
      <c r="D7" s="10">
        <v>0</v>
      </c>
      <c r="E7" s="10">
        <v>0</v>
      </c>
      <c r="F7" s="10">
        <v>0</v>
      </c>
      <c r="G7" s="10">
        <v>1</v>
      </c>
      <c r="H7" s="10">
        <v>0</v>
      </c>
      <c r="I7" s="10">
        <v>0</v>
      </c>
      <c r="J7" s="10">
        <v>0</v>
      </c>
      <c r="K7" s="10">
        <v>1</v>
      </c>
      <c r="L7" s="10">
        <v>1</v>
      </c>
      <c r="M7" s="10">
        <v>0</v>
      </c>
      <c r="N7" s="10">
        <v>1</v>
      </c>
      <c r="O7" s="10">
        <v>1</v>
      </c>
      <c r="P7" s="10">
        <v>1</v>
      </c>
      <c r="Q7" s="10">
        <v>1</v>
      </c>
      <c r="R7" s="10">
        <v>1</v>
      </c>
      <c r="S7" s="10">
        <v>1</v>
      </c>
      <c r="T7" s="10">
        <v>1</v>
      </c>
      <c r="U7" s="10">
        <v>1</v>
      </c>
      <c r="V7" s="10">
        <v>1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">
        <v>0</v>
      </c>
      <c r="AE7" s="10">
        <v>1</v>
      </c>
      <c r="AF7" s="10">
        <v>0</v>
      </c>
      <c r="AG7" s="10">
        <v>1</v>
      </c>
      <c r="AH7" s="10">
        <v>1</v>
      </c>
      <c r="AI7" s="10">
        <v>1</v>
      </c>
      <c r="AJ7" s="10">
        <v>1</v>
      </c>
      <c r="AK7" s="10">
        <v>1</v>
      </c>
      <c r="AL7" s="10">
        <v>1</v>
      </c>
      <c r="AM7" s="10">
        <v>1</v>
      </c>
      <c r="AN7" s="10">
        <v>1</v>
      </c>
      <c r="AO7" s="10">
        <v>1</v>
      </c>
      <c r="AP7" s="10">
        <v>1</v>
      </c>
      <c r="AQ7" s="10">
        <v>1</v>
      </c>
      <c r="AR7" s="10">
        <v>1</v>
      </c>
      <c r="AS7" s="10">
        <v>1</v>
      </c>
      <c r="AT7" s="10">
        <v>1</v>
      </c>
      <c r="AU7" s="10">
        <v>1</v>
      </c>
      <c r="AV7" s="10">
        <v>1</v>
      </c>
      <c r="AW7" s="10">
        <v>1</v>
      </c>
      <c r="AX7" s="10">
        <v>1</v>
      </c>
      <c r="AY7" s="10">
        <v>1</v>
      </c>
      <c r="AZ7" s="10">
        <v>1</v>
      </c>
      <c r="BA7" s="10">
        <v>1</v>
      </c>
      <c r="BB7" s="10">
        <v>1</v>
      </c>
      <c r="BC7" s="10">
        <v>1</v>
      </c>
      <c r="BD7" s="10">
        <v>1</v>
      </c>
      <c r="BE7" s="10">
        <v>0</v>
      </c>
      <c r="BF7" s="10">
        <v>1</v>
      </c>
      <c r="BG7" s="10">
        <v>1</v>
      </c>
      <c r="BH7" s="10">
        <v>0</v>
      </c>
      <c r="BI7" s="10">
        <v>1</v>
      </c>
      <c r="BJ7" s="10">
        <v>1</v>
      </c>
      <c r="BK7" s="10">
        <v>1</v>
      </c>
      <c r="BL7" s="10">
        <v>1</v>
      </c>
      <c r="BM7" s="10">
        <v>1</v>
      </c>
      <c r="BN7" s="10">
        <v>1</v>
      </c>
      <c r="BO7" s="10">
        <v>0</v>
      </c>
      <c r="BP7" s="10">
        <v>1</v>
      </c>
      <c r="BQ7" s="10">
        <v>1</v>
      </c>
      <c r="BR7" s="10">
        <v>0</v>
      </c>
      <c r="BS7" s="10">
        <v>1</v>
      </c>
      <c r="BT7" s="10">
        <v>1</v>
      </c>
      <c r="BU7" s="10">
        <v>1</v>
      </c>
      <c r="BV7" s="10">
        <v>1</v>
      </c>
      <c r="BW7" s="10">
        <v>1</v>
      </c>
      <c r="BX7" s="10">
        <v>1</v>
      </c>
      <c r="BY7" s="10">
        <v>1</v>
      </c>
      <c r="BZ7" s="10">
        <v>1</v>
      </c>
      <c r="CA7" s="10">
        <v>1</v>
      </c>
      <c r="CB7" s="10">
        <v>0</v>
      </c>
      <c r="CC7" s="10">
        <v>1</v>
      </c>
      <c r="CD7" s="10">
        <v>1</v>
      </c>
      <c r="CE7" s="10">
        <v>1</v>
      </c>
      <c r="CF7">
        <f t="shared" si="0"/>
        <v>61</v>
      </c>
      <c r="CG7">
        <f>61/83</f>
        <v>0.73493975903614461</v>
      </c>
      <c r="CH7" s="14" t="s">
        <v>297</v>
      </c>
    </row>
    <row r="8" spans="1:87" x14ac:dyDescent="0.2">
      <c r="A8" s="10">
        <v>0</v>
      </c>
      <c r="B8" s="10">
        <v>0</v>
      </c>
      <c r="C8" s="10">
        <v>1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1</v>
      </c>
      <c r="J8" s="10">
        <v>0</v>
      </c>
      <c r="K8" s="10">
        <v>0</v>
      </c>
      <c r="L8" s="10">
        <v>0</v>
      </c>
      <c r="M8" s="10">
        <v>1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1</v>
      </c>
      <c r="AF8" s="10">
        <v>1</v>
      </c>
      <c r="AG8" s="10">
        <v>0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1</v>
      </c>
      <c r="AQ8" s="10">
        <v>0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0</v>
      </c>
      <c r="BF8" s="10">
        <v>0</v>
      </c>
      <c r="BG8" s="10">
        <v>0</v>
      </c>
      <c r="BH8" s="10">
        <v>0</v>
      </c>
      <c r="BI8" s="10">
        <v>0</v>
      </c>
      <c r="BJ8" s="10">
        <v>0</v>
      </c>
      <c r="BK8" s="10">
        <v>0</v>
      </c>
      <c r="BL8" s="10">
        <v>0</v>
      </c>
      <c r="BM8" s="10">
        <v>0</v>
      </c>
      <c r="BN8" s="10">
        <v>0</v>
      </c>
      <c r="BO8" s="10">
        <v>0</v>
      </c>
      <c r="BP8" s="10">
        <v>0</v>
      </c>
      <c r="BQ8" s="10">
        <v>0</v>
      </c>
      <c r="BR8" s="10">
        <v>0</v>
      </c>
      <c r="BS8" s="10">
        <v>0</v>
      </c>
      <c r="BT8" s="10">
        <v>0</v>
      </c>
      <c r="BU8" s="10">
        <v>0</v>
      </c>
      <c r="BV8" s="10">
        <v>0</v>
      </c>
      <c r="BW8" s="10">
        <v>1</v>
      </c>
      <c r="BX8" s="10">
        <v>0</v>
      </c>
      <c r="BY8" s="10">
        <v>0</v>
      </c>
      <c r="BZ8" s="10">
        <v>0</v>
      </c>
      <c r="CA8" s="10">
        <v>0</v>
      </c>
      <c r="CB8" s="10">
        <v>0</v>
      </c>
      <c r="CC8" s="10">
        <v>0</v>
      </c>
      <c r="CD8" s="10">
        <v>0</v>
      </c>
      <c r="CE8" s="10">
        <v>0</v>
      </c>
      <c r="CF8">
        <f t="shared" si="0"/>
        <v>7</v>
      </c>
      <c r="CG8">
        <f>7/83</f>
        <v>8.4337349397590355E-2</v>
      </c>
      <c r="CH8" s="15" t="s">
        <v>298</v>
      </c>
    </row>
    <row r="9" spans="1:87" x14ac:dyDescent="0.2">
      <c r="A9" s="10">
        <v>0</v>
      </c>
      <c r="B9" s="10">
        <v>1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1</v>
      </c>
      <c r="I9" s="10">
        <v>0</v>
      </c>
      <c r="J9" s="10">
        <v>0</v>
      </c>
      <c r="K9" s="10">
        <v>0</v>
      </c>
      <c r="L9" s="10">
        <v>1</v>
      </c>
      <c r="M9" s="10">
        <v>1</v>
      </c>
      <c r="N9" s="10">
        <v>0</v>
      </c>
      <c r="O9" s="10">
        <v>1</v>
      </c>
      <c r="P9" s="10">
        <v>1</v>
      </c>
      <c r="Q9" s="10">
        <v>1</v>
      </c>
      <c r="R9" s="10">
        <v>0</v>
      </c>
      <c r="S9" s="10">
        <v>0</v>
      </c>
      <c r="T9" s="10">
        <v>1</v>
      </c>
      <c r="U9" s="10">
        <v>1</v>
      </c>
      <c r="V9" s="10">
        <v>0</v>
      </c>
      <c r="W9" s="10">
        <v>1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">
        <v>1</v>
      </c>
      <c r="AE9" s="10">
        <v>1</v>
      </c>
      <c r="AF9" s="10">
        <v>1</v>
      </c>
      <c r="AG9" s="10">
        <v>1</v>
      </c>
      <c r="AH9" s="10">
        <v>0</v>
      </c>
      <c r="AI9" s="10">
        <v>1</v>
      </c>
      <c r="AJ9" s="10">
        <v>0</v>
      </c>
      <c r="AK9" s="10">
        <v>0</v>
      </c>
      <c r="AL9" s="10">
        <v>1</v>
      </c>
      <c r="AM9" s="10">
        <v>0</v>
      </c>
      <c r="AN9" s="10">
        <v>0</v>
      </c>
      <c r="AO9" s="10">
        <v>1</v>
      </c>
      <c r="AP9" s="10">
        <v>1</v>
      </c>
      <c r="AQ9" s="10">
        <v>0</v>
      </c>
      <c r="AR9" s="10">
        <v>1</v>
      </c>
      <c r="AS9" s="10">
        <v>0</v>
      </c>
      <c r="AT9" s="10">
        <v>1</v>
      </c>
      <c r="AU9" s="10">
        <v>1</v>
      </c>
      <c r="AV9" s="10">
        <v>1</v>
      </c>
      <c r="AW9" s="10">
        <v>0</v>
      </c>
      <c r="AX9" s="10">
        <v>1</v>
      </c>
      <c r="AY9" s="10">
        <v>1</v>
      </c>
      <c r="AZ9" s="10">
        <v>1</v>
      </c>
      <c r="BA9" s="10">
        <v>0</v>
      </c>
      <c r="BB9" s="10">
        <v>0</v>
      </c>
      <c r="BC9" s="10">
        <v>0</v>
      </c>
      <c r="BD9" s="10">
        <v>0</v>
      </c>
      <c r="BE9" s="10">
        <v>0</v>
      </c>
      <c r="BF9" s="10">
        <v>1</v>
      </c>
      <c r="BG9" s="10">
        <v>0</v>
      </c>
      <c r="BH9" s="10">
        <v>0</v>
      </c>
      <c r="BI9" s="10">
        <v>1</v>
      </c>
      <c r="BJ9" s="10">
        <v>1</v>
      </c>
      <c r="BK9" s="10">
        <v>0</v>
      </c>
      <c r="BL9" s="10">
        <v>0</v>
      </c>
      <c r="BM9" s="10">
        <v>0</v>
      </c>
      <c r="BN9" s="10">
        <v>0</v>
      </c>
      <c r="BO9" s="10">
        <v>0</v>
      </c>
      <c r="BP9" s="10">
        <v>0</v>
      </c>
      <c r="BQ9" s="10">
        <v>0</v>
      </c>
      <c r="BR9" s="10">
        <v>0</v>
      </c>
      <c r="BS9" s="10">
        <v>0</v>
      </c>
      <c r="BT9" s="10">
        <v>0</v>
      </c>
      <c r="BU9" s="10">
        <v>1</v>
      </c>
      <c r="BV9" s="10">
        <v>0</v>
      </c>
      <c r="BW9" s="10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1</v>
      </c>
      <c r="CD9" s="10">
        <v>0</v>
      </c>
      <c r="CE9" s="10">
        <v>0</v>
      </c>
      <c r="CF9">
        <f t="shared" si="0"/>
        <v>30</v>
      </c>
      <c r="CG9">
        <f>30/83</f>
        <v>0.36144578313253012</v>
      </c>
      <c r="CH9" s="16" t="s">
        <v>299</v>
      </c>
    </row>
    <row r="10" spans="1:87" x14ac:dyDescent="0.2">
      <c r="A10" s="18">
        <v>0</v>
      </c>
      <c r="B10" s="18">
        <v>0</v>
      </c>
      <c r="C10" s="18">
        <v>0</v>
      </c>
      <c r="D10" s="18">
        <v>0</v>
      </c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1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  <c r="T10" s="18">
        <v>0</v>
      </c>
      <c r="U10" s="18">
        <v>0</v>
      </c>
      <c r="V10" s="18">
        <v>0</v>
      </c>
      <c r="W10" s="18">
        <v>0</v>
      </c>
      <c r="X10" s="18">
        <v>0</v>
      </c>
      <c r="Y10" s="18">
        <v>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>
        <v>0</v>
      </c>
      <c r="AV10" s="18">
        <v>0</v>
      </c>
      <c r="AW10" s="18">
        <v>0</v>
      </c>
      <c r="AX10" s="18">
        <v>0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0</v>
      </c>
      <c r="BF10" s="18">
        <v>1</v>
      </c>
      <c r="BG10" s="18">
        <v>0</v>
      </c>
      <c r="BH10" s="18">
        <v>0</v>
      </c>
      <c r="BI10" s="18">
        <v>0</v>
      </c>
      <c r="BJ10" s="18">
        <v>0</v>
      </c>
      <c r="BK10" s="18">
        <v>0</v>
      </c>
      <c r="BL10" s="18">
        <v>0</v>
      </c>
      <c r="BM10" s="18">
        <v>0</v>
      </c>
      <c r="BN10" s="18">
        <v>0</v>
      </c>
      <c r="BO10" s="18">
        <v>0</v>
      </c>
      <c r="BP10" s="18">
        <v>0</v>
      </c>
      <c r="BQ10" s="18">
        <v>0</v>
      </c>
      <c r="BR10" s="18">
        <v>0</v>
      </c>
      <c r="BS10" s="18">
        <v>0</v>
      </c>
      <c r="BT10" s="18">
        <v>0</v>
      </c>
      <c r="BU10" s="18">
        <v>0</v>
      </c>
      <c r="BV10" s="18">
        <v>0</v>
      </c>
      <c r="BW10" s="18">
        <v>1</v>
      </c>
      <c r="BX10" s="18">
        <v>0</v>
      </c>
      <c r="BY10" s="18">
        <v>0</v>
      </c>
      <c r="BZ10" s="18">
        <v>0</v>
      </c>
      <c r="CA10" s="18">
        <v>0</v>
      </c>
      <c r="CB10" s="18">
        <v>0</v>
      </c>
      <c r="CC10" s="18">
        <v>0</v>
      </c>
      <c r="CD10" s="18">
        <v>0</v>
      </c>
      <c r="CE10" s="18">
        <v>0</v>
      </c>
      <c r="CF10">
        <f t="shared" si="0"/>
        <v>3</v>
      </c>
      <c r="CG10">
        <f>3/83</f>
        <v>3.614457831325301E-2</v>
      </c>
      <c r="CH10" s="18" t="s">
        <v>300</v>
      </c>
    </row>
    <row r="15" spans="1:87" x14ac:dyDescent="0.2">
      <c r="CH15" t="s">
        <v>302</v>
      </c>
      <c r="CI15" t="s">
        <v>5</v>
      </c>
    </row>
    <row r="16" spans="1:87" x14ac:dyDescent="0.2">
      <c r="CH16" s="14" t="s">
        <v>297</v>
      </c>
      <c r="CI16">
        <f>61/83</f>
        <v>0.73493975903614461</v>
      </c>
    </row>
    <row r="17" spans="86:87" x14ac:dyDescent="0.2">
      <c r="CH17" s="12" t="s">
        <v>295</v>
      </c>
      <c r="CI17">
        <f>55/83</f>
        <v>0.66265060240963858</v>
      </c>
    </row>
    <row r="18" spans="86:87" x14ac:dyDescent="0.2">
      <c r="CH18" s="13" t="s">
        <v>296</v>
      </c>
      <c r="CI18">
        <f>55/83</f>
        <v>0.66265060240963858</v>
      </c>
    </row>
    <row r="19" spans="86:87" x14ac:dyDescent="0.2">
      <c r="CH19" s="16" t="s">
        <v>299</v>
      </c>
      <c r="CI19">
        <f>30/83</f>
        <v>0.36144578313253012</v>
      </c>
    </row>
    <row r="20" spans="86:87" x14ac:dyDescent="0.2">
      <c r="CH20" s="11" t="s">
        <v>294</v>
      </c>
      <c r="CI20">
        <f>28/83</f>
        <v>0.33734939759036142</v>
      </c>
    </row>
    <row r="21" spans="86:87" x14ac:dyDescent="0.2">
      <c r="CH21" s="15" t="s">
        <v>298</v>
      </c>
      <c r="CI21">
        <f>7/83</f>
        <v>8.4337349397590355E-2</v>
      </c>
    </row>
    <row r="22" spans="86:87" x14ac:dyDescent="0.2">
      <c r="CH22" s="18" t="s">
        <v>300</v>
      </c>
      <c r="CI22">
        <f>3/83</f>
        <v>3.614457831325301E-2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 Hanrahan</dc:creator>
  <cp:lastModifiedBy>Carolyn Hanrahan</cp:lastModifiedBy>
  <dcterms:created xsi:type="dcterms:W3CDTF">2024-04-01T16:03:43Z</dcterms:created>
  <dcterms:modified xsi:type="dcterms:W3CDTF">2024-04-17T15:06:18Z</dcterms:modified>
</cp:coreProperties>
</file>