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xr:revisionPtr revIDLastSave="0" documentId="13_ncr:1_{0E96A22E-A3B9-40BF-9557-C5223C66A181}" xr6:coauthVersionLast="47" xr6:coauthVersionMax="47" xr10:uidLastSave="{00000000-0000-0000-0000-000000000000}"/>
  <bookViews>
    <workbookView xWindow="-28920" yWindow="5145" windowWidth="29040" windowHeight="15720" activeTab="1" xr2:uid="{00000000-000D-0000-FFFF-FFFF00000000}"/>
  </bookViews>
  <sheets>
    <sheet name="latency.training" sheetId="15" r:id="rId1"/>
    <sheet name="latency.testing" sheetId="13" r:id="rId2"/>
    <sheet name="passed" sheetId="12" r:id="rId3"/>
    <sheet name="passed (2)" sheetId="14" r:id="rId4"/>
    <sheet name="Demo training" sheetId="4" r:id="rId5"/>
    <sheet name="10" sheetId="5" r:id="rId6"/>
    <sheet name="20" sheetId="6" r:id="rId7"/>
    <sheet name="40" sheetId="7" r:id="rId8"/>
    <sheet name="60" sheetId="8" r:id="rId9"/>
    <sheet name="80" sheetId="9" r:id="rId10"/>
    <sheet name="100" sheetId="10" r:id="rId11"/>
    <sheet name="Overall Summary" sheetId="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5" l="1"/>
  <c r="D11" i="9"/>
  <c r="D12" i="9"/>
  <c r="D14" i="9"/>
  <c r="D40" i="9"/>
  <c r="D62" i="9"/>
  <c r="D63" i="9"/>
  <c r="H64" i="9"/>
  <c r="G64" i="9"/>
  <c r="I39" i="9"/>
  <c r="F39" i="9"/>
  <c r="L38" i="9"/>
  <c r="K38" i="9"/>
  <c r="I38" i="9"/>
  <c r="E38" i="9"/>
  <c r="E34" i="9"/>
  <c r="J33" i="9"/>
  <c r="E33" i="9"/>
  <c r="H32" i="9"/>
  <c r="E32" i="9"/>
  <c r="K17" i="9"/>
  <c r="H14" i="9"/>
  <c r="G14" i="9"/>
  <c r="F14" i="9"/>
  <c r="K12" i="9"/>
  <c r="I12" i="9"/>
  <c r="K11" i="9"/>
  <c r="H11" i="9"/>
  <c r="E10" i="9"/>
  <c r="M9" i="9"/>
  <c r="M8" i="9"/>
  <c r="K8" i="9"/>
  <c r="I8" i="9"/>
  <c r="H8" i="9"/>
  <c r="E8" i="9"/>
  <c r="I60" i="8"/>
  <c r="H59" i="8"/>
  <c r="G59" i="8"/>
  <c r="F59" i="8"/>
  <c r="D59" i="8"/>
  <c r="J56" i="8"/>
  <c r="H56" i="8"/>
  <c r="G56" i="8"/>
  <c r="D56" i="8"/>
  <c r="F40" i="8"/>
  <c r="E40" i="8"/>
  <c r="F39" i="8"/>
  <c r="D39" i="8"/>
  <c r="F38" i="8"/>
  <c r="H34" i="8"/>
  <c r="E34" i="8"/>
  <c r="F33" i="8"/>
  <c r="D15" i="8"/>
  <c r="F14" i="8"/>
  <c r="E14" i="8"/>
  <c r="D14" i="8"/>
  <c r="F13" i="8"/>
  <c r="E13" i="8"/>
  <c r="F12" i="8"/>
  <c r="E12" i="8"/>
  <c r="D12" i="8"/>
  <c r="D11" i="8"/>
  <c r="E9" i="8"/>
  <c r="D9" i="8"/>
  <c r="F8" i="8"/>
  <c r="D8" i="8"/>
  <c r="D2" i="8"/>
  <c r="D67" i="7"/>
  <c r="E64" i="7"/>
  <c r="F63" i="7"/>
  <c r="E63" i="7"/>
  <c r="D63" i="7"/>
  <c r="F62" i="7"/>
  <c r="E62" i="7"/>
  <c r="D62" i="7"/>
  <c r="G61" i="7"/>
  <c r="D61" i="7"/>
  <c r="H60" i="7"/>
  <c r="G60" i="7"/>
  <c r="F60" i="7"/>
  <c r="D60" i="7"/>
  <c r="I59" i="7"/>
  <c r="F59" i="7"/>
  <c r="E59" i="7"/>
  <c r="F58" i="7"/>
  <c r="E58" i="7"/>
  <c r="I57" i="7"/>
  <c r="F57" i="7"/>
  <c r="E57" i="7"/>
  <c r="D57" i="7"/>
  <c r="I56" i="7"/>
  <c r="H56" i="7"/>
  <c r="F56" i="7"/>
  <c r="E56" i="7"/>
  <c r="D56" i="7"/>
  <c r="F45" i="7"/>
  <c r="K44" i="7"/>
  <c r="J44" i="7"/>
  <c r="H44" i="7"/>
  <c r="F44" i="7"/>
  <c r="D44" i="7"/>
  <c r="G36" i="7"/>
  <c r="E19" i="7"/>
  <c r="G18" i="7"/>
  <c r="E18" i="7"/>
  <c r="H17" i="7"/>
  <c r="F17" i="7"/>
  <c r="E17" i="7"/>
  <c r="D16" i="7"/>
  <c r="D15" i="7"/>
  <c r="D12" i="7"/>
  <c r="D10" i="7"/>
  <c r="D9" i="7"/>
  <c r="D8" i="7"/>
  <c r="E2" i="7"/>
  <c r="D66" i="6"/>
  <c r="D61" i="6"/>
  <c r="E59" i="6"/>
  <c r="G58" i="6"/>
  <c r="F58" i="6"/>
  <c r="G57" i="6"/>
  <c r="F57" i="6"/>
  <c r="D57" i="6"/>
  <c r="G56" i="6"/>
  <c r="D56" i="6"/>
  <c r="E47" i="6"/>
  <c r="D47" i="6"/>
  <c r="D45" i="6"/>
  <c r="E41" i="6"/>
  <c r="D41" i="6"/>
  <c r="E40" i="6"/>
  <c r="E39" i="6"/>
  <c r="E38" i="6"/>
  <c r="G35" i="6"/>
  <c r="F35" i="6"/>
  <c r="D23" i="6"/>
  <c r="D15" i="6"/>
  <c r="D13" i="6"/>
  <c r="D12" i="6"/>
  <c r="D10" i="6"/>
  <c r="D9" i="6"/>
  <c r="F4" i="6"/>
  <c r="F3" i="6"/>
  <c r="F2" i="6"/>
  <c r="E2" i="6"/>
  <c r="F66" i="5"/>
  <c r="F65" i="5"/>
  <c r="E65" i="5"/>
  <c r="E64" i="5"/>
  <c r="E61" i="5"/>
  <c r="F48" i="5"/>
  <c r="G47" i="5"/>
  <c r="F47" i="5"/>
  <c r="E44" i="5"/>
  <c r="E42" i="5"/>
  <c r="E41" i="5"/>
  <c r="E39" i="5"/>
  <c r="E34" i="5"/>
  <c r="E33" i="5"/>
  <c r="E16" i="5"/>
  <c r="E15" i="5"/>
  <c r="E12" i="5"/>
  <c r="E9" i="5"/>
  <c r="E3" i="5"/>
  <c r="E2" i="5"/>
  <c r="Q65" i="4"/>
  <c r="O63" i="4"/>
  <c r="L59" i="4"/>
  <c r="R47" i="4"/>
  <c r="L46" i="4"/>
  <c r="U43" i="4"/>
  <c r="P37" i="4"/>
  <c r="P36" i="4"/>
  <c r="O35" i="4"/>
  <c r="L34" i="4"/>
  <c r="L33" i="4"/>
  <c r="X29" i="4"/>
  <c r="X24" i="4"/>
  <c r="X23" i="4"/>
  <c r="T23" i="4"/>
  <c r="N16" i="4"/>
  <c r="M16" i="4"/>
  <c r="L14" i="4"/>
  <c r="N13" i="4"/>
  <c r="N12" i="4"/>
  <c r="M11" i="4"/>
  <c r="M10" i="4"/>
  <c r="M9" i="4"/>
  <c r="L9" i="4"/>
  <c r="L8" i="4"/>
  <c r="V3" i="4"/>
  <c r="U3" i="4"/>
  <c r="V2" i="4"/>
  <c r="U2" i="4"/>
  <c r="S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1" authorId="0" shapeId="0" xr:uid="{00000000-0006-0000-0500-000003000000}">
      <text>
        <r>
          <rPr>
            <sz val="10"/>
            <color rgb="FF000000"/>
            <rFont val="Arial"/>
            <scheme val="minor"/>
          </rPr>
          <t>check
	-Carolyn Yang</t>
        </r>
      </text>
    </comment>
    <comment ref="E41" authorId="0" shapeId="0" xr:uid="{00000000-0006-0000-0500-000001000000}">
      <text>
        <r>
          <rPr>
            <sz val="10"/>
            <color rgb="FF000000"/>
            <rFont val="Arial"/>
            <scheme val="minor"/>
          </rPr>
          <t>check
	-Carolyn Yang</t>
        </r>
      </text>
    </comment>
    <comment ref="D47" authorId="0" shapeId="0" xr:uid="{00000000-0006-0000-0500-000002000000}">
      <text>
        <r>
          <rPr>
            <sz val="10"/>
            <color rgb="FF000000"/>
            <rFont val="Arial"/>
            <scheme val="minor"/>
          </rPr>
          <t>check I almost dont believe
	-Carolyn Yang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45" authorId="0" shapeId="0" xr:uid="{00000000-0006-0000-0600-000002000000}">
      <text>
        <r>
          <rPr>
            <sz val="10"/>
            <color rgb="FF000000"/>
            <rFont val="Arial"/>
            <scheme val="minor"/>
          </rPr>
          <t>checkk
	-Carolyn Yang
trial 12
	-Carolyn Yang</t>
        </r>
      </text>
    </comment>
    <comment ref="D63" authorId="0" shapeId="0" xr:uid="{00000000-0006-0000-0600-000001000000}">
      <text>
        <r>
          <rPr>
            <sz val="10"/>
            <color rgb="FF000000"/>
            <rFont val="Arial"/>
            <scheme val="minor"/>
          </rPr>
          <t>check
	-Carolyn Yang
trial 13
	-Carolyn Yang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5" authorId="0" shapeId="0" xr:uid="{00000000-0006-0000-0700-000001000000}">
      <text>
        <r>
          <rPr>
            <sz val="10"/>
            <color rgb="FF000000"/>
            <rFont val="Arial"/>
            <scheme val="minor"/>
          </rPr>
          <t>redid bc escaped
	-Carolyn Yang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4" authorId="0" shapeId="0" xr:uid="{00000000-0006-0000-0800-000001000000}">
      <text>
        <r>
          <rPr>
            <sz val="10"/>
            <color rgb="FF000000"/>
            <rFont val="Arial"/>
            <scheme val="minor"/>
          </rPr>
          <t>check
	-Alex B</t>
        </r>
      </text>
    </comment>
  </commentList>
</comments>
</file>

<file path=xl/sharedStrings.xml><?xml version="1.0" encoding="utf-8"?>
<sst xmlns="http://schemas.openxmlformats.org/spreadsheetml/2006/main" count="588" uniqueCount="71">
  <si>
    <t>Fish ID</t>
  </si>
  <si>
    <t>Population</t>
  </si>
  <si>
    <t>Top level of success</t>
  </si>
  <si>
    <t>Trials to first solve 0%</t>
  </si>
  <si>
    <t>Trials to first solve 10%</t>
  </si>
  <si>
    <t>Trials to first solve 20%</t>
  </si>
  <si>
    <t>Trials to first solve 40%</t>
  </si>
  <si>
    <t>Trials to first solve 60%</t>
  </si>
  <si>
    <t>Trials to first solve 80%</t>
  </si>
  <si>
    <t>Trials to first solve 100%</t>
  </si>
  <si>
    <t>Aripo</t>
  </si>
  <si>
    <t>Domestic</t>
  </si>
  <si>
    <t>ID</t>
  </si>
  <si>
    <t>tank.nbr</t>
  </si>
  <si>
    <t>Sex</t>
  </si>
  <si>
    <t>Size</t>
  </si>
  <si>
    <t xml:space="preserve"> feeder</t>
  </si>
  <si>
    <t>trial14</t>
  </si>
  <si>
    <t>trial15</t>
  </si>
  <si>
    <t>trial16</t>
  </si>
  <si>
    <t>trial17</t>
  </si>
  <si>
    <t>trial18</t>
  </si>
  <si>
    <t>trial19</t>
  </si>
  <si>
    <t>trial20</t>
  </si>
  <si>
    <t>trial21</t>
  </si>
  <si>
    <t>trial22</t>
  </si>
  <si>
    <t>Female</t>
  </si>
  <si>
    <t>Large</t>
  </si>
  <si>
    <t>Small</t>
  </si>
  <si>
    <t xml:space="preserve"> </t>
  </si>
  <si>
    <t>y</t>
  </si>
  <si>
    <t>population</t>
  </si>
  <si>
    <t>latency.1</t>
  </si>
  <si>
    <t>aripo</t>
  </si>
  <si>
    <t>latency.2</t>
  </si>
  <si>
    <t>latency.3</t>
  </si>
  <si>
    <t>latency.4</t>
  </si>
  <si>
    <t>latency.5</t>
  </si>
  <si>
    <t>latency.6</t>
  </si>
  <si>
    <t>latency.7</t>
  </si>
  <si>
    <t>latency.8</t>
  </si>
  <si>
    <t>latency.9</t>
  </si>
  <si>
    <t>latency.10</t>
  </si>
  <si>
    <t>coverage</t>
  </si>
  <si>
    <t>trial3</t>
  </si>
  <si>
    <t>trial2</t>
  </si>
  <si>
    <t>trial4</t>
  </si>
  <si>
    <t>trial5</t>
  </si>
  <si>
    <t>trial6</t>
  </si>
  <si>
    <t>trial7</t>
  </si>
  <si>
    <t>trial8</t>
  </si>
  <si>
    <t>trial9</t>
  </si>
  <si>
    <t>trial10</t>
  </si>
  <si>
    <t>trial11</t>
  </si>
  <si>
    <t>trial12</t>
  </si>
  <si>
    <t>trial13</t>
  </si>
  <si>
    <t>trial1.A</t>
  </si>
  <si>
    <t>trial1.B</t>
  </si>
  <si>
    <t>latency.11</t>
  </si>
  <si>
    <t>id</t>
  </si>
  <si>
    <t>training.passed</t>
  </si>
  <si>
    <t>test.10</t>
  </si>
  <si>
    <t>test.20</t>
  </si>
  <si>
    <t>test.40</t>
  </si>
  <si>
    <t>test.60</t>
  </si>
  <si>
    <t>test.80</t>
  </si>
  <si>
    <t>test.100</t>
  </si>
  <si>
    <t>latency to first solution</t>
  </si>
  <si>
    <t>latency.s</t>
  </si>
  <si>
    <t>latency.last</t>
  </si>
  <si>
    <t>latency.first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</si>
</sst>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rgb="FF000000"/>
      <name val="&quot;Aptos Narrow&quot;"/>
    </font>
    <font>
      <b/>
      <sz val="12"/>
      <color rgb="FF000000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1" fillId="2" borderId="0" xfId="0" applyFont="1" applyFill="1"/>
    <xf numFmtId="0" fontId="1" fillId="0" borderId="1" xfId="0" applyFont="1" applyBorder="1"/>
    <xf numFmtId="0" fontId="1" fillId="2" borderId="1" xfId="0" applyFont="1" applyFill="1" applyBorder="1"/>
    <xf numFmtId="0" fontId="4" fillId="0" borderId="0" xfId="0" applyFont="1"/>
    <xf numFmtId="0" fontId="5" fillId="0" borderId="0" xfId="0" applyFont="1"/>
    <xf numFmtId="9" fontId="1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289-95EB-421A-BEC8-7D4F4EA9D895}">
  <dimension ref="A1:D111"/>
  <sheetViews>
    <sheetView workbookViewId="0">
      <selection activeCell="D15" sqref="D15"/>
    </sheetView>
  </sheetViews>
  <sheetFormatPr defaultRowHeight="12.75"/>
  <cols>
    <col min="2" max="4" width="11.85546875" customWidth="1"/>
  </cols>
  <sheetData>
    <row r="1" spans="1:4">
      <c r="A1" s="13" t="s">
        <v>59</v>
      </c>
      <c r="B1" s="13" t="s">
        <v>31</v>
      </c>
      <c r="C1" s="13" t="s">
        <v>70</v>
      </c>
      <c r="D1" t="s">
        <v>69</v>
      </c>
    </row>
    <row r="2" spans="1:4">
      <c r="A2" s="1">
        <v>1</v>
      </c>
      <c r="B2" s="1" t="s">
        <v>10</v>
      </c>
      <c r="C2" s="1">
        <v>600</v>
      </c>
      <c r="D2" s="1">
        <f>8* 60+36</f>
        <v>516</v>
      </c>
    </row>
    <row r="3" spans="1:4">
      <c r="A3" s="1">
        <v>2</v>
      </c>
      <c r="B3" s="1" t="s">
        <v>10</v>
      </c>
      <c r="C3" s="1">
        <v>600</v>
      </c>
      <c r="D3">
        <v>600</v>
      </c>
    </row>
    <row r="4" spans="1:4">
      <c r="A4" s="1">
        <v>3</v>
      </c>
      <c r="B4" s="1" t="s">
        <v>10</v>
      </c>
      <c r="C4" s="1">
        <v>600</v>
      </c>
      <c r="D4">
        <v>104</v>
      </c>
    </row>
    <row r="5" spans="1:4">
      <c r="A5" s="1">
        <v>4</v>
      </c>
      <c r="B5" s="1" t="s">
        <v>10</v>
      </c>
      <c r="C5" s="1">
        <v>600</v>
      </c>
      <c r="D5">
        <v>305</v>
      </c>
    </row>
    <row r="6" spans="1:4">
      <c r="A6" s="1">
        <v>5</v>
      </c>
      <c r="B6" s="1" t="s">
        <v>10</v>
      </c>
      <c r="C6" s="1">
        <v>600</v>
      </c>
      <c r="D6">
        <v>174</v>
      </c>
    </row>
    <row r="7" spans="1:4">
      <c r="A7" s="1">
        <v>6</v>
      </c>
      <c r="B7" s="1" t="s">
        <v>10</v>
      </c>
      <c r="C7" s="1">
        <v>600</v>
      </c>
      <c r="D7">
        <v>105</v>
      </c>
    </row>
    <row r="8" spans="1:4">
      <c r="A8" s="1">
        <v>7</v>
      </c>
      <c r="B8" s="1" t="s">
        <v>10</v>
      </c>
      <c r="C8" s="1">
        <v>600</v>
      </c>
      <c r="D8">
        <v>600</v>
      </c>
    </row>
    <row r="9" spans="1:4">
      <c r="A9" s="1">
        <v>8</v>
      </c>
      <c r="B9" s="1" t="s">
        <v>10</v>
      </c>
      <c r="C9" s="1">
        <v>600</v>
      </c>
      <c r="D9">
        <v>205</v>
      </c>
    </row>
    <row r="10" spans="1:4">
      <c r="A10" s="1">
        <v>9</v>
      </c>
      <c r="B10" s="1" t="s">
        <v>10</v>
      </c>
      <c r="C10" s="1">
        <v>600</v>
      </c>
      <c r="D10">
        <v>600</v>
      </c>
    </row>
    <row r="11" spans="1:4">
      <c r="A11" s="1">
        <v>10</v>
      </c>
      <c r="B11" s="1" t="s">
        <v>10</v>
      </c>
      <c r="C11" s="1">
        <v>600</v>
      </c>
      <c r="D11">
        <v>600</v>
      </c>
    </row>
    <row r="12" spans="1:4">
      <c r="A12" s="1">
        <v>11</v>
      </c>
      <c r="B12" s="1" t="s">
        <v>11</v>
      </c>
      <c r="C12" s="1">
        <v>600</v>
      </c>
      <c r="D12">
        <v>536</v>
      </c>
    </row>
    <row r="13" spans="1:4">
      <c r="A13" s="1">
        <v>12</v>
      </c>
      <c r="B13" s="1" t="s">
        <v>11</v>
      </c>
      <c r="C13" s="1">
        <v>600</v>
      </c>
      <c r="D13">
        <v>72</v>
      </c>
    </row>
    <row r="14" spans="1:4">
      <c r="A14" s="1">
        <v>13</v>
      </c>
      <c r="B14" s="1" t="s">
        <v>11</v>
      </c>
      <c r="C14" s="1">
        <v>600</v>
      </c>
      <c r="D14">
        <v>203</v>
      </c>
    </row>
    <row r="15" spans="1:4">
      <c r="A15" s="1">
        <v>14</v>
      </c>
      <c r="B15" s="1" t="s">
        <v>11</v>
      </c>
      <c r="C15" s="1">
        <v>600</v>
      </c>
      <c r="D15">
        <v>29</v>
      </c>
    </row>
    <row r="16" spans="1:4">
      <c r="A16" s="1">
        <v>15</v>
      </c>
      <c r="B16" s="1" t="s">
        <v>11</v>
      </c>
      <c r="C16" s="1">
        <v>600</v>
      </c>
      <c r="D16">
        <v>119</v>
      </c>
    </row>
    <row r="17" spans="1:4">
      <c r="A17" s="1">
        <v>16</v>
      </c>
      <c r="B17" s="1" t="s">
        <v>11</v>
      </c>
      <c r="C17" s="1">
        <v>600</v>
      </c>
      <c r="D17">
        <v>24</v>
      </c>
    </row>
    <row r="18" spans="1:4">
      <c r="A18" s="1">
        <v>17</v>
      </c>
      <c r="B18" s="1" t="s">
        <v>11</v>
      </c>
      <c r="C18" s="1">
        <v>600</v>
      </c>
      <c r="D18">
        <v>600</v>
      </c>
    </row>
    <row r="19" spans="1:4">
      <c r="A19" s="1">
        <v>18</v>
      </c>
      <c r="B19" s="1" t="s">
        <v>11</v>
      </c>
      <c r="C19" s="1">
        <v>600</v>
      </c>
      <c r="D19">
        <v>600</v>
      </c>
    </row>
    <row r="20" spans="1:4">
      <c r="A20" s="1">
        <v>19</v>
      </c>
      <c r="B20" s="1" t="s">
        <v>11</v>
      </c>
      <c r="C20" s="1">
        <v>341</v>
      </c>
      <c r="D20">
        <v>33</v>
      </c>
    </row>
    <row r="21" spans="1:4">
      <c r="A21" s="1">
        <v>20</v>
      </c>
      <c r="B21" s="1" t="s">
        <v>11</v>
      </c>
      <c r="C21" s="1">
        <v>600</v>
      </c>
      <c r="D21">
        <v>184</v>
      </c>
    </row>
    <row r="22" spans="1:4">
      <c r="A22" s="1">
        <v>21</v>
      </c>
      <c r="B22" s="1" t="s">
        <v>11</v>
      </c>
      <c r="C22" s="1">
        <v>600</v>
      </c>
      <c r="D22">
        <v>109</v>
      </c>
    </row>
    <row r="23" spans="1:4">
      <c r="A23" s="1">
        <v>22</v>
      </c>
      <c r="B23" s="1" t="s">
        <v>11</v>
      </c>
      <c r="C23" s="1">
        <v>600</v>
      </c>
      <c r="D23">
        <v>143</v>
      </c>
    </row>
    <row r="24" spans="1:4">
      <c r="A24" s="1"/>
      <c r="B24" s="1"/>
      <c r="C24" s="1"/>
    </row>
    <row r="25" spans="1:4">
      <c r="A25" s="1"/>
      <c r="B25" s="1"/>
      <c r="C25" s="1"/>
    </row>
    <row r="26" spans="1:4">
      <c r="A26" s="1"/>
      <c r="B26" s="1"/>
      <c r="C26" s="1"/>
    </row>
    <row r="27" spans="1:4">
      <c r="A27" s="1"/>
      <c r="B27" s="1"/>
      <c r="C27" s="1"/>
    </row>
    <row r="28" spans="1:4">
      <c r="A28" s="1"/>
      <c r="B28" s="1"/>
      <c r="C28" s="1"/>
    </row>
    <row r="29" spans="1:4">
      <c r="A29" s="1"/>
      <c r="B29" s="1"/>
      <c r="C29" s="1"/>
    </row>
    <row r="30" spans="1:4">
      <c r="A30" s="1"/>
      <c r="B30" s="1"/>
      <c r="C30" s="1"/>
    </row>
    <row r="31" spans="1:4">
      <c r="A31" s="1"/>
      <c r="B31" s="1"/>
      <c r="C31" s="1"/>
    </row>
    <row r="32" spans="1:4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  <row r="101" spans="1:3">
      <c r="A101" s="1"/>
      <c r="B101" s="1"/>
      <c r="C101" s="1"/>
    </row>
    <row r="102" spans="1:3">
      <c r="A102" s="1"/>
      <c r="B102" s="1"/>
      <c r="C102" s="1"/>
    </row>
    <row r="103" spans="1:3">
      <c r="A103" s="1"/>
      <c r="B103" s="1"/>
      <c r="C103" s="1"/>
    </row>
    <row r="104" spans="1:3">
      <c r="A104" s="1"/>
      <c r="B104" s="1"/>
      <c r="C104" s="1"/>
    </row>
    <row r="105" spans="1:3">
      <c r="A105" s="1"/>
      <c r="B105" s="1"/>
      <c r="C105" s="1"/>
    </row>
    <row r="106" spans="1:3">
      <c r="A106" s="1"/>
      <c r="B106" s="1"/>
      <c r="C106" s="1"/>
    </row>
    <row r="107" spans="1:3">
      <c r="A107" s="1"/>
      <c r="B107" s="1"/>
      <c r="C107" s="1"/>
    </row>
    <row r="108" spans="1:3">
      <c r="A108" s="1"/>
      <c r="B108" s="1"/>
      <c r="C108" s="1"/>
    </row>
    <row r="109" spans="1:3">
      <c r="A109" s="1"/>
      <c r="B109" s="1"/>
      <c r="C109" s="1"/>
    </row>
    <row r="110" spans="1:3">
      <c r="A110" s="1"/>
      <c r="B110" s="1"/>
      <c r="C110" s="1"/>
    </row>
    <row r="111" spans="1:3">
      <c r="A111" s="1"/>
      <c r="B111" s="1"/>
      <c r="C1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67"/>
  <sheetViews>
    <sheetView topLeftCell="A19" workbookViewId="0">
      <selection activeCell="D38" sqref="D38"/>
    </sheetView>
  </sheetViews>
  <sheetFormatPr defaultColWidth="12.5703125" defaultRowHeight="15.75" customHeight="1"/>
  <sheetData>
    <row r="1" spans="1:28">
      <c r="A1" s="8" t="s">
        <v>12</v>
      </c>
      <c r="B1" s="8" t="s">
        <v>16</v>
      </c>
      <c r="C1" s="8" t="s">
        <v>43</v>
      </c>
      <c r="D1" s="8" t="s">
        <v>32</v>
      </c>
      <c r="E1" s="8" t="s">
        <v>34</v>
      </c>
      <c r="F1" s="8" t="s">
        <v>35</v>
      </c>
      <c r="G1" s="8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42</v>
      </c>
      <c r="N1" s="8" t="s">
        <v>58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>
      <c r="A2" s="1">
        <v>1</v>
      </c>
      <c r="B2" s="1">
        <v>1</v>
      </c>
      <c r="C2" s="1">
        <v>80</v>
      </c>
    </row>
    <row r="3" spans="1:28">
      <c r="A3" s="1">
        <v>1</v>
      </c>
      <c r="B3" s="1">
        <v>2</v>
      </c>
      <c r="C3" s="1">
        <v>80</v>
      </c>
    </row>
    <row r="4" spans="1:28">
      <c r="A4" s="1">
        <v>1</v>
      </c>
      <c r="B4" s="1">
        <v>3</v>
      </c>
      <c r="C4" s="1">
        <v>80</v>
      </c>
    </row>
    <row r="5" spans="1:28">
      <c r="A5" s="1">
        <v>2</v>
      </c>
      <c r="B5" s="1">
        <v>1</v>
      </c>
      <c r="C5" s="1">
        <v>80</v>
      </c>
    </row>
    <row r="6" spans="1:28">
      <c r="A6" s="1">
        <v>2</v>
      </c>
      <c r="B6" s="1">
        <v>2</v>
      </c>
      <c r="C6" s="1">
        <v>80</v>
      </c>
    </row>
    <row r="7" spans="1:28">
      <c r="A7" s="1">
        <v>2</v>
      </c>
      <c r="B7" s="1">
        <v>3</v>
      </c>
      <c r="C7" s="1">
        <v>80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 s="1">
        <v>3</v>
      </c>
      <c r="B8" s="1">
        <v>1</v>
      </c>
      <c r="C8" s="1">
        <v>80</v>
      </c>
      <c r="D8" s="1">
        <v>600</v>
      </c>
      <c r="E8" s="1">
        <f>60+44</f>
        <v>104</v>
      </c>
      <c r="F8" s="1">
        <v>600</v>
      </c>
      <c r="G8" s="1">
        <v>65</v>
      </c>
      <c r="H8" s="1">
        <f>36+ 3*60</f>
        <v>216</v>
      </c>
      <c r="I8" s="1">
        <f>52+5*60</f>
        <v>352</v>
      </c>
      <c r="J8" s="1">
        <v>64</v>
      </c>
      <c r="K8" s="1">
        <f>6*60+38</f>
        <v>398</v>
      </c>
      <c r="L8" s="1">
        <v>600</v>
      </c>
      <c r="M8" s="1">
        <f>60+ 36</f>
        <v>96</v>
      </c>
    </row>
    <row r="9" spans="1:28">
      <c r="A9" s="1">
        <v>3</v>
      </c>
      <c r="B9" s="1">
        <v>2</v>
      </c>
      <c r="C9" s="1">
        <v>80</v>
      </c>
      <c r="D9" s="1">
        <v>600</v>
      </c>
      <c r="E9" s="1">
        <v>350</v>
      </c>
      <c r="F9" s="1">
        <v>600</v>
      </c>
      <c r="G9" s="1">
        <v>600</v>
      </c>
      <c r="H9" s="1">
        <v>600</v>
      </c>
      <c r="I9" s="1">
        <v>600</v>
      </c>
      <c r="J9" s="1">
        <v>600</v>
      </c>
      <c r="K9" s="1">
        <v>600</v>
      </c>
      <c r="L9" s="1">
        <v>600</v>
      </c>
      <c r="M9" s="1">
        <f>60+44</f>
        <v>104</v>
      </c>
    </row>
    <row r="10" spans="1:28">
      <c r="A10" s="1">
        <v>3</v>
      </c>
      <c r="B10" s="1">
        <v>3</v>
      </c>
      <c r="C10" s="1">
        <v>80</v>
      </c>
      <c r="D10" s="1">
        <v>600</v>
      </c>
      <c r="E10" s="1">
        <f>7*60+13</f>
        <v>433</v>
      </c>
      <c r="F10" s="1">
        <v>600</v>
      </c>
      <c r="G10" s="1">
        <v>600</v>
      </c>
      <c r="H10" s="1">
        <v>600</v>
      </c>
      <c r="I10" s="1">
        <v>600</v>
      </c>
      <c r="J10" s="1">
        <v>600</v>
      </c>
      <c r="K10" s="1">
        <v>600</v>
      </c>
      <c r="L10" s="1">
        <v>600</v>
      </c>
      <c r="M10" s="1">
        <v>600</v>
      </c>
    </row>
    <row r="11" spans="1:28">
      <c r="A11" s="1">
        <v>4</v>
      </c>
      <c r="B11" s="1">
        <v>1</v>
      </c>
      <c r="C11" s="1">
        <v>80</v>
      </c>
      <c r="D11" s="1">
        <f>60*2+13</f>
        <v>133</v>
      </c>
      <c r="E11" s="1">
        <v>600</v>
      </c>
      <c r="F11" s="1">
        <v>600</v>
      </c>
      <c r="G11" s="1">
        <v>600</v>
      </c>
      <c r="H11" s="1">
        <f>43+4*60</f>
        <v>283</v>
      </c>
      <c r="I11" s="1">
        <v>120</v>
      </c>
      <c r="J11" s="1">
        <v>600</v>
      </c>
      <c r="K11" s="1">
        <f>37+120</f>
        <v>157</v>
      </c>
      <c r="L11" s="1">
        <v>600</v>
      </c>
      <c r="M11" s="1">
        <v>600</v>
      </c>
      <c r="N11" s="1">
        <v>600</v>
      </c>
    </row>
    <row r="12" spans="1:28">
      <c r="A12" s="1">
        <v>4</v>
      </c>
      <c r="B12" s="1">
        <v>2</v>
      </c>
      <c r="C12" s="1">
        <v>80</v>
      </c>
      <c r="D12" s="1">
        <f>4*60+53</f>
        <v>293</v>
      </c>
      <c r="E12" s="1">
        <v>600</v>
      </c>
      <c r="F12" s="1">
        <v>600</v>
      </c>
      <c r="G12" s="1">
        <v>600</v>
      </c>
      <c r="H12" s="1">
        <v>600</v>
      </c>
      <c r="I12" s="1">
        <f>57+5*60</f>
        <v>357</v>
      </c>
      <c r="J12" s="1">
        <v>600</v>
      </c>
      <c r="K12" s="1">
        <f>11+3*60</f>
        <v>191</v>
      </c>
      <c r="L12" s="1">
        <v>600</v>
      </c>
      <c r="M12" s="1">
        <v>600</v>
      </c>
      <c r="N12" s="1">
        <v>600</v>
      </c>
    </row>
    <row r="13" spans="1:28">
      <c r="A13" s="1">
        <v>4</v>
      </c>
      <c r="B13" s="1">
        <v>3</v>
      </c>
      <c r="C13" s="1">
        <v>80</v>
      </c>
      <c r="D13" s="1">
        <v>600</v>
      </c>
      <c r="E13" s="1">
        <v>600</v>
      </c>
      <c r="F13" s="1">
        <v>600</v>
      </c>
      <c r="G13" s="1">
        <v>600</v>
      </c>
      <c r="H13" s="1">
        <v>600</v>
      </c>
      <c r="I13" s="1">
        <v>600</v>
      </c>
      <c r="J13" s="1">
        <v>600</v>
      </c>
      <c r="K13" s="1">
        <v>600</v>
      </c>
      <c r="L13" s="1">
        <v>600</v>
      </c>
      <c r="M13" s="1">
        <v>600</v>
      </c>
      <c r="N13" s="1">
        <v>600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1">
        <v>5</v>
      </c>
      <c r="B14" s="1">
        <v>1</v>
      </c>
      <c r="C14" s="1">
        <v>80</v>
      </c>
      <c r="D14" s="1">
        <f>9*60+45</f>
        <v>585</v>
      </c>
      <c r="E14" s="1">
        <v>600</v>
      </c>
      <c r="F14" s="1">
        <f t="shared" ref="F14:G14" si="0">33+7*60</f>
        <v>453</v>
      </c>
      <c r="G14" s="1">
        <f t="shared" si="0"/>
        <v>453</v>
      </c>
      <c r="H14" s="1">
        <f>30+60*6</f>
        <v>390</v>
      </c>
      <c r="I14" s="1">
        <v>600</v>
      </c>
      <c r="J14" s="1">
        <v>82</v>
      </c>
      <c r="K14" s="1">
        <v>600</v>
      </c>
      <c r="L14" s="1">
        <v>600</v>
      </c>
      <c r="M14" s="1">
        <v>600</v>
      </c>
      <c r="N14" s="1">
        <v>600</v>
      </c>
    </row>
    <row r="15" spans="1:28">
      <c r="A15" s="1">
        <v>5</v>
      </c>
      <c r="B15" s="1">
        <v>2</v>
      </c>
      <c r="C15" s="1">
        <v>80</v>
      </c>
      <c r="D15" s="1">
        <v>600</v>
      </c>
      <c r="E15" s="1">
        <v>600</v>
      </c>
      <c r="F15" s="1">
        <v>600</v>
      </c>
      <c r="G15" s="1">
        <v>600</v>
      </c>
      <c r="H15" s="1">
        <v>600</v>
      </c>
      <c r="I15" s="1">
        <v>600</v>
      </c>
      <c r="J15" s="1">
        <v>600</v>
      </c>
      <c r="K15" s="1">
        <v>600</v>
      </c>
      <c r="L15" s="1">
        <v>600</v>
      </c>
      <c r="M15" s="1">
        <v>600</v>
      </c>
      <c r="N15" s="1">
        <v>600</v>
      </c>
    </row>
    <row r="16" spans="1:28">
      <c r="A16" s="1">
        <v>5</v>
      </c>
      <c r="B16" s="1">
        <v>3</v>
      </c>
      <c r="C16" s="1">
        <v>80</v>
      </c>
      <c r="D16" s="1">
        <v>600</v>
      </c>
      <c r="E16" s="1">
        <v>600</v>
      </c>
      <c r="F16" s="1">
        <v>600</v>
      </c>
      <c r="G16" s="1">
        <v>600</v>
      </c>
      <c r="H16" s="1">
        <v>600</v>
      </c>
      <c r="I16" s="1">
        <v>600</v>
      </c>
      <c r="J16" s="1">
        <v>600</v>
      </c>
      <c r="K16" s="1">
        <v>600</v>
      </c>
      <c r="L16" s="1">
        <v>600</v>
      </c>
      <c r="M16" s="1">
        <v>600</v>
      </c>
      <c r="N16" s="1">
        <v>600</v>
      </c>
    </row>
    <row r="17" spans="1:28">
      <c r="A17" s="1">
        <v>6</v>
      </c>
      <c r="B17" s="1">
        <v>1</v>
      </c>
      <c r="C17" s="1">
        <v>80</v>
      </c>
      <c r="J17" s="1">
        <v>49</v>
      </c>
      <c r="K17" s="1">
        <f>12+4*60</f>
        <v>252</v>
      </c>
      <c r="L17" s="1">
        <v>600</v>
      </c>
      <c r="M17" s="1">
        <v>600</v>
      </c>
    </row>
    <row r="18" spans="1:28">
      <c r="A18" s="1">
        <v>6</v>
      </c>
      <c r="B18" s="1">
        <v>2</v>
      </c>
      <c r="C18" s="1">
        <v>80</v>
      </c>
      <c r="J18" s="1">
        <v>600</v>
      </c>
      <c r="K18" s="1">
        <v>600</v>
      </c>
      <c r="L18" s="1">
        <v>600</v>
      </c>
      <c r="M18" s="1">
        <v>600</v>
      </c>
    </row>
    <row r="19" spans="1:28">
      <c r="A19" s="1">
        <v>6</v>
      </c>
      <c r="B19" s="1">
        <v>3</v>
      </c>
      <c r="C19" s="1">
        <v>80</v>
      </c>
      <c r="D19" s="1"/>
      <c r="E19" s="1"/>
      <c r="F19" s="1"/>
      <c r="G19" s="1"/>
      <c r="H19" s="1"/>
      <c r="I19" s="1"/>
      <c r="J19" s="1">
        <v>600</v>
      </c>
      <c r="K19" s="1">
        <v>600</v>
      </c>
      <c r="L19" s="1">
        <v>600</v>
      </c>
      <c r="M19" s="1">
        <v>600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>
      <c r="A20" s="9">
        <v>7</v>
      </c>
      <c r="B20" s="1">
        <v>1</v>
      </c>
      <c r="C20" s="1">
        <v>80</v>
      </c>
      <c r="D20" s="1"/>
      <c r="E20" s="1"/>
      <c r="F20" s="1"/>
      <c r="G20" s="1"/>
      <c r="H20" s="1"/>
      <c r="I20" s="1"/>
    </row>
    <row r="21" spans="1:28">
      <c r="A21" s="9">
        <v>7</v>
      </c>
      <c r="B21" s="1">
        <v>2</v>
      </c>
      <c r="C21" s="1">
        <v>80</v>
      </c>
      <c r="D21" s="1"/>
      <c r="E21" s="1"/>
      <c r="F21" s="1"/>
      <c r="G21" s="1"/>
      <c r="H21" s="1"/>
      <c r="I21" s="1"/>
    </row>
    <row r="22" spans="1:28">
      <c r="A22" s="9">
        <v>7</v>
      </c>
      <c r="B22" s="1">
        <v>3</v>
      </c>
      <c r="C22" s="1">
        <v>80</v>
      </c>
      <c r="D22" s="1"/>
      <c r="E22" s="1"/>
      <c r="F22" s="1"/>
      <c r="G22" s="1"/>
      <c r="H22" s="1"/>
      <c r="I22" s="1"/>
    </row>
    <row r="23" spans="1:28">
      <c r="A23" s="1">
        <v>8</v>
      </c>
      <c r="B23" s="1">
        <v>1</v>
      </c>
      <c r="C23" s="1">
        <v>80</v>
      </c>
      <c r="D23" s="1"/>
      <c r="E23" s="1"/>
      <c r="F23" s="1"/>
      <c r="G23" s="1"/>
      <c r="H23" s="1"/>
      <c r="I23" s="1"/>
    </row>
    <row r="24" spans="1:28">
      <c r="A24" s="1">
        <v>8</v>
      </c>
      <c r="B24" s="1">
        <v>2</v>
      </c>
      <c r="C24" s="1">
        <v>80</v>
      </c>
      <c r="D24" s="1"/>
      <c r="E24" s="1"/>
      <c r="F24" s="1"/>
      <c r="G24" s="1"/>
      <c r="H24" s="1"/>
      <c r="I24" s="1"/>
    </row>
    <row r="25" spans="1:28">
      <c r="A25" s="1">
        <v>8</v>
      </c>
      <c r="B25" s="1">
        <v>3</v>
      </c>
      <c r="C25" s="1">
        <v>80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>
      <c r="A26" s="1">
        <v>9</v>
      </c>
      <c r="B26" s="1">
        <v>1</v>
      </c>
      <c r="C26" s="1">
        <v>80</v>
      </c>
    </row>
    <row r="27" spans="1:28">
      <c r="A27" s="1">
        <v>9</v>
      </c>
      <c r="B27" s="1">
        <v>2</v>
      </c>
      <c r="C27" s="1">
        <v>80</v>
      </c>
    </row>
    <row r="28" spans="1:28">
      <c r="A28" s="1">
        <v>9</v>
      </c>
      <c r="B28" s="1">
        <v>3</v>
      </c>
      <c r="C28" s="1">
        <v>80</v>
      </c>
    </row>
    <row r="29" spans="1:28">
      <c r="A29" s="1">
        <v>10</v>
      </c>
      <c r="B29" s="1">
        <v>1</v>
      </c>
      <c r="C29" s="1">
        <v>80</v>
      </c>
    </row>
    <row r="30" spans="1:28">
      <c r="A30" s="1">
        <v>10</v>
      </c>
      <c r="B30" s="1">
        <v>2</v>
      </c>
      <c r="C30" s="1">
        <v>80</v>
      </c>
    </row>
    <row r="31" spans="1:28">
      <c r="A31" s="1">
        <v>10</v>
      </c>
      <c r="B31" s="1">
        <v>3</v>
      </c>
      <c r="C31" s="1">
        <v>80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>
        <v>11</v>
      </c>
      <c r="B32" s="1">
        <v>1</v>
      </c>
      <c r="C32" s="1">
        <v>80</v>
      </c>
      <c r="D32" s="1">
        <v>29</v>
      </c>
      <c r="E32" s="1">
        <f>2*60+39</f>
        <v>159</v>
      </c>
      <c r="F32" s="1">
        <v>104</v>
      </c>
      <c r="G32" s="1">
        <v>600</v>
      </c>
      <c r="H32" s="1">
        <f>60+47</f>
        <v>107</v>
      </c>
      <c r="I32" s="11">
        <v>600</v>
      </c>
      <c r="J32" s="1">
        <v>19</v>
      </c>
      <c r="K32" s="1">
        <v>7</v>
      </c>
    </row>
    <row r="33" spans="1:12">
      <c r="A33" s="1">
        <v>11</v>
      </c>
      <c r="B33" s="1">
        <v>2</v>
      </c>
      <c r="C33" s="1">
        <v>80</v>
      </c>
      <c r="D33" s="1">
        <v>142</v>
      </c>
      <c r="E33" s="1">
        <f>4*60+50</f>
        <v>290</v>
      </c>
      <c r="F33" s="1">
        <v>600</v>
      </c>
      <c r="G33" s="1">
        <v>600</v>
      </c>
      <c r="H33" s="1">
        <v>600</v>
      </c>
      <c r="I33" s="11">
        <v>600</v>
      </c>
      <c r="J33" s="1">
        <f>8*60+20</f>
        <v>500</v>
      </c>
      <c r="K33" s="1">
        <v>15</v>
      </c>
    </row>
    <row r="34" spans="1:12">
      <c r="A34" s="1">
        <v>11</v>
      </c>
      <c r="B34" s="1">
        <v>3</v>
      </c>
      <c r="C34" s="1">
        <v>80</v>
      </c>
      <c r="D34" s="1">
        <v>600</v>
      </c>
      <c r="E34" s="1">
        <f>6*60+24</f>
        <v>384</v>
      </c>
      <c r="F34" s="1">
        <v>600</v>
      </c>
      <c r="G34" s="1">
        <v>600</v>
      </c>
      <c r="H34" s="1">
        <v>600</v>
      </c>
      <c r="I34" s="11">
        <v>600</v>
      </c>
    </row>
    <row r="35" spans="1:12">
      <c r="A35" s="1">
        <v>12</v>
      </c>
      <c r="B35" s="1">
        <v>1</v>
      </c>
      <c r="C35" s="1">
        <v>80</v>
      </c>
    </row>
    <row r="36" spans="1:12">
      <c r="A36" s="1">
        <v>12</v>
      </c>
      <c r="B36" s="1">
        <v>2</v>
      </c>
      <c r="C36" s="1">
        <v>80</v>
      </c>
    </row>
    <row r="37" spans="1:12">
      <c r="A37" s="1">
        <v>12</v>
      </c>
      <c r="B37" s="1">
        <v>3</v>
      </c>
      <c r="C37" s="1">
        <v>80</v>
      </c>
    </row>
    <row r="38" spans="1:12">
      <c r="A38" s="1">
        <v>13</v>
      </c>
      <c r="B38" s="1">
        <v>1</v>
      </c>
      <c r="C38" s="1">
        <v>80</v>
      </c>
      <c r="D38" s="1">
        <v>33</v>
      </c>
      <c r="E38" s="1">
        <f>3*60+21</f>
        <v>201</v>
      </c>
      <c r="F38" s="1">
        <v>60</v>
      </c>
      <c r="G38" s="1">
        <v>600</v>
      </c>
      <c r="H38" s="1">
        <v>600</v>
      </c>
      <c r="I38" s="1">
        <f>60+58</f>
        <v>118</v>
      </c>
      <c r="J38" s="11">
        <v>600</v>
      </c>
      <c r="K38" s="1">
        <f>6*60+46</f>
        <v>406</v>
      </c>
      <c r="L38" s="1">
        <f>4*60+37</f>
        <v>277</v>
      </c>
    </row>
    <row r="39" spans="1:12">
      <c r="A39" s="1">
        <v>13</v>
      </c>
      <c r="B39" s="1">
        <v>2</v>
      </c>
      <c r="C39" s="1">
        <v>80</v>
      </c>
      <c r="D39" s="1">
        <v>109</v>
      </c>
      <c r="E39" s="1">
        <v>600</v>
      </c>
      <c r="F39" s="1">
        <f>2*60+38</f>
        <v>158</v>
      </c>
      <c r="G39" s="1">
        <v>600</v>
      </c>
      <c r="H39" s="1">
        <v>600</v>
      </c>
      <c r="I39" s="1">
        <f>9*60+9</f>
        <v>549</v>
      </c>
      <c r="J39" s="11">
        <v>600</v>
      </c>
    </row>
    <row r="40" spans="1:12">
      <c r="A40" s="1">
        <v>13</v>
      </c>
      <c r="B40" s="1">
        <v>3</v>
      </c>
      <c r="C40" s="1">
        <v>80</v>
      </c>
      <c r="D40" s="1">
        <f>120+22</f>
        <v>142</v>
      </c>
      <c r="E40" s="1">
        <v>600</v>
      </c>
      <c r="F40" s="1">
        <v>600</v>
      </c>
      <c r="G40" s="1">
        <v>600</v>
      </c>
      <c r="H40" s="1">
        <v>600</v>
      </c>
      <c r="I40" s="1">
        <v>600</v>
      </c>
      <c r="J40" s="11">
        <v>600</v>
      </c>
    </row>
    <row r="41" spans="1:12">
      <c r="A41" s="1">
        <v>14</v>
      </c>
      <c r="B41" s="1">
        <v>1</v>
      </c>
      <c r="C41" s="1">
        <v>80</v>
      </c>
    </row>
    <row r="42" spans="1:12">
      <c r="A42" s="1">
        <v>14</v>
      </c>
      <c r="B42" s="1">
        <v>2</v>
      </c>
      <c r="C42" s="1">
        <v>80</v>
      </c>
    </row>
    <row r="43" spans="1:12">
      <c r="A43" s="1">
        <v>14</v>
      </c>
      <c r="B43" s="1">
        <v>3</v>
      </c>
      <c r="C43" s="1">
        <v>80</v>
      </c>
    </row>
    <row r="44" spans="1:12">
      <c r="A44" s="1">
        <v>15</v>
      </c>
      <c r="B44" s="1">
        <v>1</v>
      </c>
      <c r="C44" s="1">
        <v>80</v>
      </c>
    </row>
    <row r="45" spans="1:12">
      <c r="A45" s="1">
        <v>15</v>
      </c>
      <c r="B45" s="1">
        <v>2</v>
      </c>
      <c r="C45" s="1">
        <v>80</v>
      </c>
    </row>
    <row r="46" spans="1:12">
      <c r="A46" s="1">
        <v>15</v>
      </c>
      <c r="B46" s="1">
        <v>3</v>
      </c>
      <c r="C46" s="1">
        <v>80</v>
      </c>
    </row>
    <row r="47" spans="1:12">
      <c r="A47" s="1">
        <v>16</v>
      </c>
      <c r="B47" s="1">
        <v>1</v>
      </c>
      <c r="C47" s="1">
        <v>80</v>
      </c>
    </row>
    <row r="48" spans="1:12">
      <c r="A48" s="1">
        <v>16</v>
      </c>
      <c r="B48" s="1">
        <v>2</v>
      </c>
      <c r="C48" s="1">
        <v>80</v>
      </c>
    </row>
    <row r="49" spans="1:8">
      <c r="A49" s="1">
        <v>16</v>
      </c>
      <c r="B49" s="1">
        <v>3</v>
      </c>
      <c r="C49" s="1">
        <v>80</v>
      </c>
    </row>
    <row r="50" spans="1:8">
      <c r="A50" s="1">
        <v>17</v>
      </c>
      <c r="B50" s="1">
        <v>1</v>
      </c>
      <c r="C50" s="1">
        <v>80</v>
      </c>
    </row>
    <row r="51" spans="1:8">
      <c r="A51" s="1">
        <v>17</v>
      </c>
      <c r="B51" s="1">
        <v>2</v>
      </c>
      <c r="C51" s="1">
        <v>80</v>
      </c>
    </row>
    <row r="52" spans="1:8">
      <c r="A52" s="1">
        <v>17</v>
      </c>
      <c r="B52" s="1">
        <v>3</v>
      </c>
      <c r="C52" s="1">
        <v>80</v>
      </c>
    </row>
    <row r="53" spans="1:8">
      <c r="A53" s="1">
        <v>18</v>
      </c>
      <c r="B53" s="1">
        <v>1</v>
      </c>
      <c r="C53" s="1">
        <v>80</v>
      </c>
    </row>
    <row r="54" spans="1:8">
      <c r="A54" s="1">
        <v>18</v>
      </c>
      <c r="B54" s="1">
        <v>2</v>
      </c>
      <c r="C54" s="1">
        <v>80</v>
      </c>
    </row>
    <row r="55" spans="1:8">
      <c r="A55" s="1">
        <v>18</v>
      </c>
      <c r="B55" s="1">
        <v>3</v>
      </c>
      <c r="C55" s="1">
        <v>80</v>
      </c>
    </row>
    <row r="56" spans="1:8">
      <c r="A56" s="1">
        <v>19</v>
      </c>
      <c r="B56" s="1">
        <v>1</v>
      </c>
      <c r="C56" s="1">
        <v>80</v>
      </c>
    </row>
    <row r="57" spans="1:8">
      <c r="A57" s="1">
        <v>19</v>
      </c>
      <c r="B57" s="1">
        <v>2</v>
      </c>
      <c r="C57" s="1">
        <v>80</v>
      </c>
    </row>
    <row r="58" spans="1:8">
      <c r="A58" s="1">
        <v>19</v>
      </c>
      <c r="B58" s="1">
        <v>3</v>
      </c>
      <c r="C58" s="1">
        <v>80</v>
      </c>
    </row>
    <row r="59" spans="1:8">
      <c r="A59" s="1">
        <v>20</v>
      </c>
      <c r="B59" s="1">
        <v>1</v>
      </c>
      <c r="C59" s="1">
        <v>80</v>
      </c>
    </row>
    <row r="60" spans="1:8">
      <c r="A60" s="1">
        <v>20</v>
      </c>
      <c r="B60" s="1">
        <v>2</v>
      </c>
      <c r="C60" s="1">
        <v>80</v>
      </c>
    </row>
    <row r="61" spans="1:8">
      <c r="A61" s="1">
        <v>20</v>
      </c>
      <c r="B61" s="1">
        <v>3</v>
      </c>
      <c r="C61" s="1">
        <v>80</v>
      </c>
    </row>
    <row r="62" spans="1:8">
      <c r="A62" s="1">
        <v>21</v>
      </c>
      <c r="B62" s="1">
        <v>1</v>
      </c>
      <c r="C62" s="1">
        <v>80</v>
      </c>
      <c r="D62" s="1">
        <f>61-12</f>
        <v>49</v>
      </c>
      <c r="E62" s="1">
        <v>600</v>
      </c>
      <c r="F62" s="1">
        <v>97</v>
      </c>
      <c r="G62" s="1">
        <v>21</v>
      </c>
      <c r="H62" s="1">
        <v>31</v>
      </c>
    </row>
    <row r="63" spans="1:8">
      <c r="A63" s="1">
        <v>21</v>
      </c>
      <c r="B63" s="1">
        <v>2</v>
      </c>
      <c r="C63" s="1">
        <v>80</v>
      </c>
      <c r="D63" s="1">
        <f>3*60+30</f>
        <v>210</v>
      </c>
      <c r="E63" s="1">
        <v>600</v>
      </c>
      <c r="F63" s="1">
        <v>600</v>
      </c>
      <c r="G63" s="1">
        <v>44</v>
      </c>
      <c r="H63" s="1">
        <v>71</v>
      </c>
    </row>
    <row r="64" spans="1:8">
      <c r="A64" s="1">
        <v>21</v>
      </c>
      <c r="B64" s="1">
        <v>3</v>
      </c>
      <c r="C64" s="1">
        <v>80</v>
      </c>
      <c r="D64" s="1">
        <v>600</v>
      </c>
      <c r="E64" s="1">
        <v>600</v>
      </c>
      <c r="F64" s="1">
        <v>600</v>
      </c>
      <c r="G64" s="1">
        <f>3*60+6</f>
        <v>186</v>
      </c>
      <c r="H64" s="1">
        <f>7*60+59</f>
        <v>479</v>
      </c>
    </row>
    <row r="65" spans="1:3">
      <c r="A65" s="1">
        <v>22</v>
      </c>
      <c r="B65" s="1">
        <v>1</v>
      </c>
      <c r="C65" s="1">
        <v>80</v>
      </c>
    </row>
    <row r="66" spans="1:3">
      <c r="A66" s="1">
        <v>22</v>
      </c>
      <c r="B66" s="1">
        <v>2</v>
      </c>
      <c r="C66" s="1">
        <v>80</v>
      </c>
    </row>
    <row r="67" spans="1:3">
      <c r="A67" s="1">
        <v>22</v>
      </c>
      <c r="B67" s="1">
        <v>3</v>
      </c>
      <c r="C67" s="1">
        <v>80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67"/>
  <sheetViews>
    <sheetView topLeftCell="A40" workbookViewId="0">
      <selection activeCell="B1" sqref="B1:B1048576"/>
    </sheetView>
  </sheetViews>
  <sheetFormatPr defaultColWidth="12.5703125" defaultRowHeight="15.75" customHeight="1"/>
  <sheetData>
    <row r="1" spans="1:7">
      <c r="A1" s="8" t="s">
        <v>12</v>
      </c>
      <c r="B1" s="8" t="s">
        <v>43</v>
      </c>
      <c r="C1" s="8" t="s">
        <v>32</v>
      </c>
      <c r="D1" s="12" t="s">
        <v>34</v>
      </c>
      <c r="E1" s="12" t="s">
        <v>35</v>
      </c>
      <c r="F1" s="12" t="s">
        <v>36</v>
      </c>
      <c r="G1" s="12" t="s">
        <v>37</v>
      </c>
    </row>
    <row r="2" spans="1:7">
      <c r="A2" s="1">
        <v>1</v>
      </c>
      <c r="B2" s="1">
        <v>100</v>
      </c>
      <c r="C2" s="1">
        <v>600</v>
      </c>
      <c r="D2" s="1">
        <v>600</v>
      </c>
      <c r="E2" s="1">
        <v>600</v>
      </c>
    </row>
    <row r="3" spans="1:7">
      <c r="A3" s="1">
        <v>1</v>
      </c>
      <c r="B3" s="1">
        <v>100</v>
      </c>
      <c r="C3" s="1">
        <v>600</v>
      </c>
      <c r="D3" s="1">
        <v>600</v>
      </c>
      <c r="E3" s="1">
        <v>600</v>
      </c>
    </row>
    <row r="4" spans="1:7">
      <c r="A4" s="1">
        <v>1</v>
      </c>
      <c r="B4" s="1">
        <v>100</v>
      </c>
      <c r="C4" s="1">
        <v>600</v>
      </c>
      <c r="D4" s="1">
        <v>600</v>
      </c>
      <c r="E4" s="1">
        <v>600</v>
      </c>
    </row>
    <row r="5" spans="1:7">
      <c r="A5" s="1">
        <v>2</v>
      </c>
      <c r="B5" s="1">
        <v>100</v>
      </c>
    </row>
    <row r="6" spans="1:7">
      <c r="A6" s="1">
        <v>2</v>
      </c>
      <c r="B6" s="1">
        <v>100</v>
      </c>
    </row>
    <row r="7" spans="1:7">
      <c r="A7" s="1">
        <v>2</v>
      </c>
      <c r="B7" s="1">
        <v>100</v>
      </c>
      <c r="C7" s="1"/>
    </row>
    <row r="8" spans="1:7">
      <c r="A8" s="1">
        <v>3</v>
      </c>
      <c r="B8" s="1">
        <v>100</v>
      </c>
      <c r="C8" s="1">
        <v>600</v>
      </c>
      <c r="D8" s="1">
        <v>600</v>
      </c>
      <c r="E8" s="1">
        <v>600</v>
      </c>
      <c r="F8" s="1">
        <v>600</v>
      </c>
      <c r="G8" s="1">
        <v>600</v>
      </c>
    </row>
    <row r="9" spans="1:7">
      <c r="A9" s="1">
        <v>3</v>
      </c>
      <c r="B9" s="1">
        <v>100</v>
      </c>
      <c r="C9" s="1">
        <v>600</v>
      </c>
      <c r="D9" s="1">
        <v>600</v>
      </c>
      <c r="E9" s="1">
        <v>600</v>
      </c>
      <c r="F9" s="1">
        <v>600</v>
      </c>
      <c r="G9" s="1">
        <v>600</v>
      </c>
    </row>
    <row r="10" spans="1:7">
      <c r="A10" s="1">
        <v>3</v>
      </c>
      <c r="B10" s="1">
        <v>100</v>
      </c>
      <c r="C10" s="1">
        <v>600</v>
      </c>
      <c r="D10" s="1">
        <v>600</v>
      </c>
      <c r="E10" s="1">
        <v>600</v>
      </c>
      <c r="F10" s="1">
        <v>600</v>
      </c>
      <c r="G10" s="1">
        <v>600</v>
      </c>
    </row>
    <row r="11" spans="1:7">
      <c r="A11" s="1">
        <v>4</v>
      </c>
      <c r="B11" s="1">
        <v>100</v>
      </c>
      <c r="C11" s="1"/>
    </row>
    <row r="12" spans="1:7">
      <c r="A12" s="1">
        <v>4</v>
      </c>
      <c r="B12" s="1">
        <v>100</v>
      </c>
      <c r="C12" s="1"/>
    </row>
    <row r="13" spans="1:7">
      <c r="A13" s="1">
        <v>4</v>
      </c>
      <c r="B13" s="1">
        <v>100</v>
      </c>
      <c r="C13" s="1"/>
    </row>
    <row r="14" spans="1:7">
      <c r="A14" s="1">
        <v>5</v>
      </c>
      <c r="B14" s="1">
        <v>100</v>
      </c>
    </row>
    <row r="15" spans="1:7">
      <c r="A15" s="1">
        <v>5</v>
      </c>
      <c r="B15" s="1">
        <v>100</v>
      </c>
    </row>
    <row r="16" spans="1:7">
      <c r="A16" s="1">
        <v>5</v>
      </c>
      <c r="B16" s="1">
        <v>100</v>
      </c>
    </row>
    <row r="17" spans="1:3">
      <c r="A17" s="1">
        <v>6</v>
      </c>
      <c r="B17" s="1">
        <v>100</v>
      </c>
    </row>
    <row r="18" spans="1:3">
      <c r="A18" s="1">
        <v>6</v>
      </c>
      <c r="B18" s="1">
        <v>100</v>
      </c>
    </row>
    <row r="19" spans="1:3">
      <c r="A19" s="1">
        <v>6</v>
      </c>
      <c r="B19" s="1">
        <v>100</v>
      </c>
      <c r="C19" s="1"/>
    </row>
    <row r="20" spans="1:3">
      <c r="A20" s="9">
        <v>7</v>
      </c>
      <c r="B20" s="1">
        <v>100</v>
      </c>
      <c r="C20" s="1"/>
    </row>
    <row r="21" spans="1:3">
      <c r="A21" s="9">
        <v>7</v>
      </c>
      <c r="B21" s="1">
        <v>100</v>
      </c>
      <c r="C21" s="1"/>
    </row>
    <row r="22" spans="1:3">
      <c r="A22" s="9">
        <v>7</v>
      </c>
      <c r="B22" s="1">
        <v>100</v>
      </c>
      <c r="C22" s="1"/>
    </row>
    <row r="23" spans="1:3">
      <c r="A23" s="1">
        <v>8</v>
      </c>
      <c r="B23" s="1">
        <v>100</v>
      </c>
      <c r="C23" s="1"/>
    </row>
    <row r="24" spans="1:3">
      <c r="A24" s="1">
        <v>8</v>
      </c>
      <c r="B24" s="1">
        <v>100</v>
      </c>
      <c r="C24" s="1"/>
    </row>
    <row r="25" spans="1:3">
      <c r="A25" s="1">
        <v>8</v>
      </c>
      <c r="B25" s="1">
        <v>100</v>
      </c>
      <c r="C25" s="1"/>
    </row>
    <row r="26" spans="1:3">
      <c r="A26" s="1">
        <v>9</v>
      </c>
      <c r="B26" s="1">
        <v>100</v>
      </c>
    </row>
    <row r="27" spans="1:3">
      <c r="A27" s="1">
        <v>9</v>
      </c>
      <c r="B27" s="1">
        <v>100</v>
      </c>
    </row>
    <row r="28" spans="1:3">
      <c r="A28" s="1">
        <v>9</v>
      </c>
      <c r="B28" s="1">
        <v>100</v>
      </c>
    </row>
    <row r="29" spans="1:3">
      <c r="A29" s="1">
        <v>10</v>
      </c>
      <c r="B29" s="1">
        <v>100</v>
      </c>
    </row>
    <row r="30" spans="1:3">
      <c r="A30" s="1">
        <v>10</v>
      </c>
      <c r="B30" s="1">
        <v>100</v>
      </c>
    </row>
    <row r="31" spans="1:3">
      <c r="A31" s="1">
        <v>10</v>
      </c>
      <c r="B31" s="1">
        <v>100</v>
      </c>
      <c r="C31" s="1"/>
    </row>
    <row r="32" spans="1:3">
      <c r="A32" s="1">
        <v>11</v>
      </c>
      <c r="B32" s="1">
        <v>100</v>
      </c>
    </row>
    <row r="33" spans="1:2">
      <c r="A33" s="1">
        <v>11</v>
      </c>
      <c r="B33" s="1">
        <v>100</v>
      </c>
    </row>
    <row r="34" spans="1:2">
      <c r="A34" s="1">
        <v>11</v>
      </c>
      <c r="B34" s="1">
        <v>100</v>
      </c>
    </row>
    <row r="35" spans="1:2">
      <c r="A35" s="1">
        <v>12</v>
      </c>
      <c r="B35" s="1">
        <v>100</v>
      </c>
    </row>
    <row r="36" spans="1:2">
      <c r="A36" s="1">
        <v>12</v>
      </c>
      <c r="B36" s="1">
        <v>100</v>
      </c>
    </row>
    <row r="37" spans="1:2">
      <c r="A37" s="1">
        <v>12</v>
      </c>
      <c r="B37" s="1">
        <v>100</v>
      </c>
    </row>
    <row r="38" spans="1:2">
      <c r="A38" s="1">
        <v>13</v>
      </c>
      <c r="B38" s="1">
        <v>100</v>
      </c>
    </row>
    <row r="39" spans="1:2">
      <c r="A39" s="1">
        <v>13</v>
      </c>
      <c r="B39" s="1">
        <v>100</v>
      </c>
    </row>
    <row r="40" spans="1:2">
      <c r="A40" s="1">
        <v>13</v>
      </c>
      <c r="B40" s="1">
        <v>100</v>
      </c>
    </row>
    <row r="41" spans="1:2">
      <c r="A41" s="1">
        <v>14</v>
      </c>
      <c r="B41" s="1">
        <v>100</v>
      </c>
    </row>
    <row r="42" spans="1:2">
      <c r="A42" s="1">
        <v>14</v>
      </c>
      <c r="B42" s="1">
        <v>100</v>
      </c>
    </row>
    <row r="43" spans="1:2">
      <c r="A43" s="1">
        <v>14</v>
      </c>
      <c r="B43" s="1">
        <v>100</v>
      </c>
    </row>
    <row r="44" spans="1:2">
      <c r="A44" s="1">
        <v>15</v>
      </c>
      <c r="B44" s="1">
        <v>100</v>
      </c>
    </row>
    <row r="45" spans="1:2">
      <c r="A45" s="1">
        <v>15</v>
      </c>
      <c r="B45" s="1">
        <v>100</v>
      </c>
    </row>
    <row r="46" spans="1:2">
      <c r="A46" s="1">
        <v>15</v>
      </c>
      <c r="B46" s="1">
        <v>100</v>
      </c>
    </row>
    <row r="47" spans="1:2">
      <c r="A47" s="1">
        <v>16</v>
      </c>
      <c r="B47" s="1">
        <v>100</v>
      </c>
    </row>
    <row r="48" spans="1:2">
      <c r="A48" s="1">
        <v>16</v>
      </c>
      <c r="B48" s="1">
        <v>100</v>
      </c>
    </row>
    <row r="49" spans="1:6">
      <c r="A49" s="1">
        <v>16</v>
      </c>
      <c r="B49" s="1">
        <v>100</v>
      </c>
    </row>
    <row r="50" spans="1:6">
      <c r="A50" s="1">
        <v>17</v>
      </c>
      <c r="B50" s="1">
        <v>100</v>
      </c>
    </row>
    <row r="51" spans="1:6">
      <c r="A51" s="1">
        <v>17</v>
      </c>
      <c r="B51" s="1">
        <v>100</v>
      </c>
    </row>
    <row r="52" spans="1:6">
      <c r="A52" s="1">
        <v>17</v>
      </c>
      <c r="B52" s="1">
        <v>100</v>
      </c>
    </row>
    <row r="53" spans="1:6">
      <c r="A53" s="1">
        <v>18</v>
      </c>
      <c r="B53" s="1">
        <v>100</v>
      </c>
    </row>
    <row r="54" spans="1:6">
      <c r="A54" s="1">
        <v>18</v>
      </c>
      <c r="B54" s="1">
        <v>100</v>
      </c>
    </row>
    <row r="55" spans="1:6">
      <c r="A55" s="1">
        <v>18</v>
      </c>
      <c r="B55" s="1">
        <v>100</v>
      </c>
    </row>
    <row r="56" spans="1:6">
      <c r="A56" s="1">
        <v>19</v>
      </c>
      <c r="B56" s="1">
        <v>100</v>
      </c>
    </row>
    <row r="57" spans="1:6">
      <c r="A57" s="1">
        <v>19</v>
      </c>
      <c r="B57" s="1">
        <v>100</v>
      </c>
    </row>
    <row r="58" spans="1:6">
      <c r="A58" s="1">
        <v>19</v>
      </c>
      <c r="B58" s="1">
        <v>100</v>
      </c>
    </row>
    <row r="59" spans="1:6">
      <c r="A59" s="1">
        <v>20</v>
      </c>
      <c r="B59" s="1">
        <v>100</v>
      </c>
    </row>
    <row r="60" spans="1:6">
      <c r="A60" s="1">
        <v>20</v>
      </c>
      <c r="B60" s="1">
        <v>100</v>
      </c>
    </row>
    <row r="61" spans="1:6">
      <c r="A61" s="1">
        <v>20</v>
      </c>
      <c r="B61" s="1">
        <v>100</v>
      </c>
    </row>
    <row r="62" spans="1:6">
      <c r="A62" s="1">
        <v>21</v>
      </c>
      <c r="B62" s="1">
        <v>100</v>
      </c>
      <c r="C62" s="1">
        <v>600</v>
      </c>
      <c r="D62" s="1">
        <v>600</v>
      </c>
      <c r="E62" s="1">
        <v>600</v>
      </c>
      <c r="F62" s="1">
        <v>600</v>
      </c>
    </row>
    <row r="63" spans="1:6">
      <c r="A63" s="1">
        <v>21</v>
      </c>
      <c r="B63" s="1">
        <v>100</v>
      </c>
      <c r="C63" s="1">
        <v>600</v>
      </c>
      <c r="D63" s="1">
        <v>600</v>
      </c>
      <c r="E63" s="1">
        <v>600</v>
      </c>
      <c r="F63" s="1">
        <v>600</v>
      </c>
    </row>
    <row r="64" spans="1:6">
      <c r="A64" s="1">
        <v>21</v>
      </c>
      <c r="B64" s="1">
        <v>100</v>
      </c>
      <c r="C64" s="1">
        <v>600</v>
      </c>
      <c r="D64" s="1">
        <v>600</v>
      </c>
      <c r="E64" s="1">
        <v>600</v>
      </c>
      <c r="F64" s="1">
        <v>600</v>
      </c>
    </row>
    <row r="65" spans="1:2">
      <c r="A65" s="1">
        <v>22</v>
      </c>
      <c r="B65" s="1">
        <v>100</v>
      </c>
    </row>
    <row r="66" spans="1:2">
      <c r="A66" s="1">
        <v>22</v>
      </c>
      <c r="B66" s="1">
        <v>100</v>
      </c>
    </row>
    <row r="67" spans="1:2">
      <c r="A67" s="1">
        <v>22</v>
      </c>
      <c r="B67" s="1">
        <v>100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23"/>
  <sheetViews>
    <sheetView workbookViewId="0">
      <selection activeCell="E1" sqref="E1"/>
    </sheetView>
  </sheetViews>
  <sheetFormatPr defaultColWidth="12.5703125" defaultRowHeight="15.75" customHeight="1"/>
  <cols>
    <col min="3" max="3" width="20" customWidth="1"/>
    <col min="4" max="4" width="16.140625" customWidth="1"/>
    <col min="5" max="5" width="16" customWidth="1"/>
    <col min="6" max="6" width="28.140625" customWidth="1"/>
    <col min="7" max="7" width="28" customWidth="1"/>
    <col min="8" max="8" width="30.7109375" customWidth="1"/>
    <col min="9" max="9" width="37.42578125" customWidth="1"/>
    <col min="10" max="10" width="14.7109375" customWidth="1"/>
  </cols>
  <sheetData>
    <row r="1" spans="1:27" ht="15.75" customHeight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2.75">
      <c r="A2" s="1">
        <v>1</v>
      </c>
      <c r="B2" s="1" t="s">
        <v>10</v>
      </c>
      <c r="C2" s="1">
        <v>40</v>
      </c>
      <c r="D2" s="1">
        <v>14</v>
      </c>
      <c r="E2" s="1">
        <v>1</v>
      </c>
      <c r="F2" s="1">
        <v>3</v>
      </c>
      <c r="G2" s="1">
        <v>2</v>
      </c>
      <c r="H2" s="5">
        <v>22</v>
      </c>
      <c r="I2" s="5">
        <v>22</v>
      </c>
      <c r="J2" s="5">
        <v>22</v>
      </c>
    </row>
    <row r="3" spans="1:27" ht="12.75">
      <c r="A3" s="1">
        <v>2</v>
      </c>
      <c r="B3" s="1" t="s">
        <v>10</v>
      </c>
      <c r="C3" s="1">
        <v>0</v>
      </c>
      <c r="D3" s="5">
        <v>22</v>
      </c>
      <c r="E3" s="5">
        <v>22</v>
      </c>
      <c r="F3" s="5">
        <v>22</v>
      </c>
      <c r="G3" s="5">
        <v>22</v>
      </c>
      <c r="H3" s="5">
        <v>22</v>
      </c>
      <c r="I3" s="5">
        <v>22</v>
      </c>
      <c r="J3" s="5">
        <v>22</v>
      </c>
    </row>
    <row r="4" spans="1:27" ht="12.75">
      <c r="A4" s="1">
        <v>3</v>
      </c>
      <c r="B4" s="1" t="s">
        <v>10</v>
      </c>
      <c r="C4" s="1">
        <v>80</v>
      </c>
      <c r="D4" s="1">
        <v>4</v>
      </c>
      <c r="E4" s="1">
        <v>1</v>
      </c>
      <c r="F4" s="1">
        <v>1</v>
      </c>
      <c r="G4" s="1">
        <v>1</v>
      </c>
      <c r="H4" s="1">
        <v>2</v>
      </c>
      <c r="I4" s="1">
        <v>10</v>
      </c>
      <c r="J4" s="5">
        <v>22</v>
      </c>
    </row>
    <row r="5" spans="1:27" ht="12.75">
      <c r="A5" s="1">
        <v>4</v>
      </c>
      <c r="B5" s="1" t="s">
        <v>10</v>
      </c>
      <c r="C5" s="1">
        <v>80</v>
      </c>
      <c r="D5" s="1">
        <v>6</v>
      </c>
      <c r="E5" s="1">
        <v>1</v>
      </c>
      <c r="F5" s="1">
        <v>1</v>
      </c>
      <c r="G5" s="1">
        <v>1</v>
      </c>
      <c r="H5" s="1">
        <v>2</v>
      </c>
      <c r="I5" s="1">
        <v>1</v>
      </c>
      <c r="J5" s="5">
        <v>22</v>
      </c>
    </row>
    <row r="6" spans="1:27" ht="12.75">
      <c r="A6" s="1">
        <v>5</v>
      </c>
      <c r="B6" s="1" t="s">
        <v>10</v>
      </c>
      <c r="C6" s="1">
        <v>60</v>
      </c>
      <c r="D6" s="1">
        <v>6</v>
      </c>
      <c r="E6" s="1">
        <v>1</v>
      </c>
      <c r="F6" s="1">
        <v>1</v>
      </c>
      <c r="G6" s="1" t="s">
        <v>29</v>
      </c>
      <c r="H6" s="1">
        <v>2</v>
      </c>
      <c r="I6" s="5">
        <v>22</v>
      </c>
      <c r="J6" s="5">
        <v>22</v>
      </c>
    </row>
    <row r="7" spans="1:27" ht="12.75">
      <c r="A7" s="1">
        <v>6</v>
      </c>
      <c r="B7" s="1" t="s">
        <v>10</v>
      </c>
      <c r="C7" s="1">
        <v>0</v>
      </c>
      <c r="D7" s="1">
        <v>7</v>
      </c>
      <c r="E7" s="5">
        <v>22</v>
      </c>
      <c r="F7" s="5">
        <v>22</v>
      </c>
      <c r="G7" s="5">
        <v>22</v>
      </c>
      <c r="H7" s="5">
        <v>22</v>
      </c>
      <c r="I7" s="5">
        <v>22</v>
      </c>
      <c r="J7" s="5">
        <v>22</v>
      </c>
    </row>
    <row r="8" spans="1:27" ht="12.75">
      <c r="A8" s="1">
        <v>7</v>
      </c>
      <c r="B8" s="1" t="s">
        <v>10</v>
      </c>
      <c r="C8" s="1">
        <v>0</v>
      </c>
      <c r="D8" s="5">
        <v>22</v>
      </c>
      <c r="E8" s="5">
        <v>22</v>
      </c>
      <c r="F8" s="5">
        <v>22</v>
      </c>
      <c r="G8" s="5">
        <v>22</v>
      </c>
      <c r="H8" s="5">
        <v>22</v>
      </c>
      <c r="I8" s="5">
        <v>22</v>
      </c>
      <c r="J8" s="5">
        <v>22</v>
      </c>
    </row>
    <row r="9" spans="1:27" ht="12.75">
      <c r="A9" s="1">
        <v>8</v>
      </c>
      <c r="B9" s="1" t="s">
        <v>10</v>
      </c>
      <c r="C9" s="1">
        <v>10</v>
      </c>
      <c r="D9" s="1">
        <v>16</v>
      </c>
      <c r="E9" s="1">
        <v>1</v>
      </c>
      <c r="F9" s="5">
        <v>22</v>
      </c>
      <c r="G9" s="5">
        <v>22</v>
      </c>
      <c r="H9" s="5">
        <v>22</v>
      </c>
      <c r="I9" s="5">
        <v>22</v>
      </c>
      <c r="J9" s="5">
        <v>22</v>
      </c>
    </row>
    <row r="10" spans="1:27" ht="12.75">
      <c r="A10" s="1">
        <v>9</v>
      </c>
      <c r="B10" s="1" t="s">
        <v>10</v>
      </c>
      <c r="C10" s="1">
        <v>0</v>
      </c>
      <c r="D10" s="5">
        <v>22</v>
      </c>
      <c r="E10" s="5">
        <v>22</v>
      </c>
      <c r="F10" s="5">
        <v>22</v>
      </c>
      <c r="G10" s="5">
        <v>22</v>
      </c>
      <c r="H10" s="5">
        <v>22</v>
      </c>
      <c r="I10" s="5">
        <v>22</v>
      </c>
      <c r="J10" s="5">
        <v>22</v>
      </c>
    </row>
    <row r="11" spans="1:27" ht="12.75">
      <c r="A11" s="6">
        <v>10</v>
      </c>
      <c r="B11" s="6" t="s">
        <v>10</v>
      </c>
      <c r="C11" s="6">
        <v>0</v>
      </c>
      <c r="D11" s="7">
        <v>22</v>
      </c>
      <c r="E11" s="7">
        <v>22</v>
      </c>
      <c r="F11" s="7">
        <v>22</v>
      </c>
      <c r="G11" s="7">
        <v>22</v>
      </c>
      <c r="H11" s="7">
        <v>22</v>
      </c>
      <c r="I11" s="7">
        <v>22</v>
      </c>
      <c r="J11" s="7">
        <v>22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2.75">
      <c r="A12" s="1">
        <v>11</v>
      </c>
      <c r="B12" s="1" t="s">
        <v>11</v>
      </c>
      <c r="C12" s="1">
        <v>80</v>
      </c>
      <c r="D12" s="1">
        <v>4</v>
      </c>
      <c r="E12" s="1">
        <v>1</v>
      </c>
      <c r="F12" s="1">
        <v>1</v>
      </c>
      <c r="G12" s="1">
        <v>1</v>
      </c>
      <c r="H12" s="1">
        <v>2</v>
      </c>
      <c r="I12" s="1">
        <v>1</v>
      </c>
      <c r="J12" s="5">
        <v>22</v>
      </c>
    </row>
    <row r="13" spans="1:27" ht="12.75">
      <c r="A13" s="1">
        <v>12</v>
      </c>
      <c r="B13" s="1" t="s">
        <v>11</v>
      </c>
      <c r="C13" s="1">
        <v>40</v>
      </c>
      <c r="D13" s="1">
        <v>8</v>
      </c>
      <c r="E13" s="1">
        <v>1</v>
      </c>
      <c r="F13" s="1">
        <v>1</v>
      </c>
      <c r="G13" s="1">
        <v>4</v>
      </c>
      <c r="H13" s="5">
        <v>22</v>
      </c>
      <c r="I13" s="5">
        <v>22</v>
      </c>
      <c r="J13" s="5">
        <v>22</v>
      </c>
    </row>
    <row r="14" spans="1:27" ht="12.75">
      <c r="A14" s="1">
        <v>13</v>
      </c>
      <c r="B14" s="1" t="s">
        <v>11</v>
      </c>
      <c r="C14" s="1">
        <v>80</v>
      </c>
      <c r="D14" s="1">
        <v>3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5">
        <v>22</v>
      </c>
    </row>
    <row r="15" spans="1:27" ht="12.75">
      <c r="A15" s="1">
        <v>14</v>
      </c>
      <c r="B15" s="1" t="s">
        <v>11</v>
      </c>
      <c r="C15" s="1">
        <v>20</v>
      </c>
      <c r="D15" s="1">
        <v>13</v>
      </c>
      <c r="E15" s="1">
        <v>1</v>
      </c>
      <c r="F15" s="1">
        <v>5</v>
      </c>
      <c r="G15" s="5">
        <v>22</v>
      </c>
      <c r="H15" s="5">
        <v>22</v>
      </c>
      <c r="I15" s="5">
        <v>22</v>
      </c>
      <c r="J15" s="5">
        <v>22</v>
      </c>
    </row>
    <row r="16" spans="1:27" ht="12.75">
      <c r="A16" s="1">
        <v>15</v>
      </c>
      <c r="B16" s="1" t="s">
        <v>11</v>
      </c>
      <c r="C16" s="1">
        <v>40</v>
      </c>
      <c r="D16" s="1">
        <v>4</v>
      </c>
      <c r="E16" s="5">
        <v>22</v>
      </c>
      <c r="F16" s="1">
        <v>1</v>
      </c>
      <c r="G16" s="1">
        <v>3</v>
      </c>
      <c r="H16" s="5">
        <v>22</v>
      </c>
      <c r="I16" s="5">
        <v>22</v>
      </c>
      <c r="J16" s="5">
        <v>22</v>
      </c>
    </row>
    <row r="17" spans="1:10" ht="12.75">
      <c r="A17" s="1">
        <v>16</v>
      </c>
      <c r="B17" s="1" t="s">
        <v>11</v>
      </c>
      <c r="C17" s="1">
        <v>0</v>
      </c>
      <c r="D17" s="1">
        <v>12</v>
      </c>
      <c r="E17" s="5">
        <v>22</v>
      </c>
      <c r="F17" s="5">
        <v>22</v>
      </c>
      <c r="G17" s="5">
        <v>22</v>
      </c>
      <c r="H17" s="5">
        <v>22</v>
      </c>
      <c r="I17" s="5">
        <v>22</v>
      </c>
      <c r="J17" s="5">
        <v>22</v>
      </c>
    </row>
    <row r="18" spans="1:10" ht="12.75">
      <c r="A18" s="1">
        <v>17</v>
      </c>
      <c r="B18" s="1" t="s">
        <v>11</v>
      </c>
      <c r="C18" s="1">
        <v>0</v>
      </c>
      <c r="D18" s="5">
        <v>22</v>
      </c>
      <c r="E18" s="5">
        <v>22</v>
      </c>
      <c r="F18" s="5">
        <v>22</v>
      </c>
      <c r="G18" s="5">
        <v>22</v>
      </c>
      <c r="H18" s="5">
        <v>22</v>
      </c>
      <c r="I18" s="5">
        <v>22</v>
      </c>
      <c r="J18" s="5">
        <v>22</v>
      </c>
    </row>
    <row r="19" spans="1:10" ht="12.75">
      <c r="A19" s="1">
        <v>18</v>
      </c>
      <c r="B19" s="1" t="s">
        <v>11</v>
      </c>
      <c r="C19" s="1">
        <v>0</v>
      </c>
      <c r="D19" s="5">
        <v>22</v>
      </c>
      <c r="E19" s="5">
        <v>22</v>
      </c>
      <c r="F19" s="5">
        <v>22</v>
      </c>
      <c r="G19" s="5">
        <v>22</v>
      </c>
      <c r="H19" s="5">
        <v>22</v>
      </c>
      <c r="I19" s="5">
        <v>22</v>
      </c>
      <c r="J19" s="5">
        <v>22</v>
      </c>
    </row>
    <row r="20" spans="1:10" ht="12.75">
      <c r="A20" s="1">
        <v>19</v>
      </c>
      <c r="B20" s="1" t="s">
        <v>11</v>
      </c>
      <c r="C20" s="1">
        <v>40</v>
      </c>
      <c r="D20" s="1">
        <v>1</v>
      </c>
      <c r="E20" s="1">
        <v>1</v>
      </c>
      <c r="F20" s="1">
        <v>1</v>
      </c>
      <c r="G20" s="1">
        <v>2</v>
      </c>
      <c r="H20" s="5">
        <v>22</v>
      </c>
      <c r="I20" s="5">
        <v>22</v>
      </c>
      <c r="J20" s="5">
        <v>22</v>
      </c>
    </row>
    <row r="21" spans="1:10" ht="12.75">
      <c r="A21" s="1">
        <v>20</v>
      </c>
      <c r="B21" s="1" t="s">
        <v>11</v>
      </c>
      <c r="C21" s="1">
        <v>60</v>
      </c>
      <c r="D21" s="1">
        <v>5</v>
      </c>
      <c r="E21" s="1">
        <v>1</v>
      </c>
      <c r="F21" s="1">
        <v>1</v>
      </c>
      <c r="G21" s="1">
        <v>1</v>
      </c>
      <c r="H21" s="1">
        <v>6</v>
      </c>
      <c r="I21" s="5">
        <v>22</v>
      </c>
      <c r="J21" s="5">
        <v>22</v>
      </c>
    </row>
    <row r="22" spans="1:10" ht="12.75">
      <c r="A22" s="1">
        <v>21</v>
      </c>
      <c r="B22" s="1" t="s">
        <v>11</v>
      </c>
      <c r="C22" s="1">
        <v>80</v>
      </c>
      <c r="D22" s="1">
        <v>7</v>
      </c>
      <c r="E22" s="1">
        <v>1</v>
      </c>
      <c r="F22" s="1">
        <v>1</v>
      </c>
      <c r="G22" s="1">
        <v>2</v>
      </c>
      <c r="H22" s="1">
        <v>1</v>
      </c>
      <c r="I22" s="1">
        <v>1</v>
      </c>
      <c r="J22" s="5">
        <v>22</v>
      </c>
    </row>
    <row r="23" spans="1:10" ht="12.75">
      <c r="A23" s="1">
        <v>22</v>
      </c>
      <c r="B23" s="1" t="s">
        <v>11</v>
      </c>
      <c r="C23" s="1">
        <v>40</v>
      </c>
      <c r="D23" s="1">
        <v>10</v>
      </c>
      <c r="E23" s="1">
        <v>2</v>
      </c>
      <c r="F23" s="1">
        <v>1</v>
      </c>
      <c r="G23" s="1">
        <v>1</v>
      </c>
      <c r="H23" s="5">
        <v>22</v>
      </c>
      <c r="I23" s="5">
        <v>22</v>
      </c>
      <c r="J23" s="5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21999-E627-4848-8FAF-518191AC3359}">
  <dimension ref="A1:I133"/>
  <sheetViews>
    <sheetView tabSelected="1" topLeftCell="A106" workbookViewId="0">
      <selection activeCell="A112" sqref="A112:D133"/>
    </sheetView>
  </sheetViews>
  <sheetFormatPr defaultRowHeight="12.75"/>
  <cols>
    <col min="2" max="2" width="11.85546875" customWidth="1"/>
    <col min="3" max="3" width="15.5703125" customWidth="1"/>
  </cols>
  <sheetData>
    <row r="1" spans="1:9">
      <c r="A1" s="13" t="s">
        <v>59</v>
      </c>
      <c r="B1" s="13" t="s">
        <v>31</v>
      </c>
      <c r="C1" s="13" t="s">
        <v>43</v>
      </c>
      <c r="D1" s="13" t="s">
        <v>68</v>
      </c>
      <c r="E1" s="13"/>
      <c r="F1" s="13"/>
      <c r="G1" s="13"/>
      <c r="H1" s="13"/>
      <c r="I1" s="13"/>
    </row>
    <row r="2" spans="1:9">
      <c r="A2" s="1">
        <v>1</v>
      </c>
      <c r="B2" s="1" t="s">
        <v>10</v>
      </c>
      <c r="C2">
        <v>10</v>
      </c>
      <c r="D2">
        <v>145</v>
      </c>
    </row>
    <row r="3" spans="1:9">
      <c r="A3" s="1">
        <v>2</v>
      </c>
      <c r="B3" s="1" t="s">
        <v>10</v>
      </c>
      <c r="C3">
        <v>10</v>
      </c>
    </row>
    <row r="4" spans="1:9">
      <c r="A4" s="1">
        <v>3</v>
      </c>
      <c r="B4" s="1" t="s">
        <v>10</v>
      </c>
      <c r="C4">
        <v>10</v>
      </c>
      <c r="D4">
        <v>2</v>
      </c>
    </row>
    <row r="5" spans="1:9">
      <c r="A5" s="1">
        <v>4</v>
      </c>
      <c r="B5" s="1" t="s">
        <v>10</v>
      </c>
      <c r="C5">
        <v>10</v>
      </c>
      <c r="D5">
        <v>18</v>
      </c>
    </row>
    <row r="6" spans="1:9">
      <c r="A6" s="1">
        <v>5</v>
      </c>
      <c r="B6" s="1" t="s">
        <v>10</v>
      </c>
      <c r="C6">
        <v>10</v>
      </c>
      <c r="D6">
        <v>40</v>
      </c>
    </row>
    <row r="7" spans="1:9">
      <c r="A7" s="1">
        <v>6</v>
      </c>
      <c r="B7" s="1" t="s">
        <v>10</v>
      </c>
      <c r="C7">
        <v>10</v>
      </c>
      <c r="D7">
        <v>600</v>
      </c>
    </row>
    <row r="8" spans="1:9">
      <c r="A8" s="1">
        <v>7</v>
      </c>
      <c r="B8" s="1" t="s">
        <v>10</v>
      </c>
      <c r="C8">
        <v>10</v>
      </c>
    </row>
    <row r="9" spans="1:9">
      <c r="A9" s="1">
        <v>8</v>
      </c>
      <c r="B9" s="1" t="s">
        <v>10</v>
      </c>
      <c r="C9">
        <v>10</v>
      </c>
      <c r="D9">
        <v>104</v>
      </c>
    </row>
    <row r="10" spans="1:9">
      <c r="A10" s="1">
        <v>9</v>
      </c>
      <c r="B10" s="1" t="s">
        <v>10</v>
      </c>
      <c r="C10">
        <v>10</v>
      </c>
    </row>
    <row r="11" spans="1:9">
      <c r="A11" s="1">
        <v>10</v>
      </c>
      <c r="B11" s="1" t="s">
        <v>10</v>
      </c>
      <c r="C11">
        <v>10</v>
      </c>
    </row>
    <row r="12" spans="1:9">
      <c r="A12" s="1">
        <v>11</v>
      </c>
      <c r="B12" s="1" t="s">
        <v>11</v>
      </c>
      <c r="C12">
        <v>10</v>
      </c>
      <c r="D12">
        <v>47</v>
      </c>
    </row>
    <row r="13" spans="1:9">
      <c r="A13" s="1">
        <v>12</v>
      </c>
      <c r="B13" s="1" t="s">
        <v>11</v>
      </c>
      <c r="C13">
        <v>10</v>
      </c>
      <c r="D13">
        <v>2</v>
      </c>
    </row>
    <row r="14" spans="1:9">
      <c r="A14" s="1">
        <v>13</v>
      </c>
      <c r="B14" s="1" t="s">
        <v>11</v>
      </c>
      <c r="C14">
        <v>10</v>
      </c>
      <c r="D14">
        <v>2</v>
      </c>
    </row>
    <row r="15" spans="1:9">
      <c r="A15" s="1">
        <v>14</v>
      </c>
      <c r="B15" s="1" t="s">
        <v>11</v>
      </c>
      <c r="C15">
        <v>10</v>
      </c>
      <c r="D15">
        <v>142</v>
      </c>
    </row>
    <row r="16" spans="1:9">
      <c r="A16" s="1">
        <v>15</v>
      </c>
      <c r="B16" s="1" t="s">
        <v>11</v>
      </c>
      <c r="C16">
        <v>10</v>
      </c>
      <c r="D16">
        <v>339</v>
      </c>
    </row>
    <row r="17" spans="1:6">
      <c r="A17" s="1">
        <v>16</v>
      </c>
      <c r="B17" s="1" t="s">
        <v>11</v>
      </c>
      <c r="C17">
        <v>10</v>
      </c>
      <c r="D17">
        <v>92</v>
      </c>
    </row>
    <row r="18" spans="1:6">
      <c r="A18" s="1">
        <v>17</v>
      </c>
      <c r="B18" s="1" t="s">
        <v>11</v>
      </c>
      <c r="C18">
        <v>10</v>
      </c>
    </row>
    <row r="19" spans="1:6">
      <c r="A19" s="1">
        <v>18</v>
      </c>
      <c r="B19" s="1" t="s">
        <v>11</v>
      </c>
      <c r="C19">
        <v>10</v>
      </c>
    </row>
    <row r="20" spans="1:6">
      <c r="A20" s="1">
        <v>19</v>
      </c>
      <c r="B20" s="1" t="s">
        <v>11</v>
      </c>
      <c r="C20">
        <v>10</v>
      </c>
      <c r="D20">
        <v>8</v>
      </c>
      <c r="F20" s="1"/>
    </row>
    <row r="21" spans="1:6">
      <c r="A21" s="1">
        <v>20</v>
      </c>
      <c r="B21" s="1" t="s">
        <v>11</v>
      </c>
      <c r="C21">
        <v>10</v>
      </c>
      <c r="D21">
        <v>53</v>
      </c>
      <c r="F21" s="1"/>
    </row>
    <row r="22" spans="1:6">
      <c r="A22" s="1">
        <v>21</v>
      </c>
      <c r="B22" s="1" t="s">
        <v>11</v>
      </c>
      <c r="C22">
        <v>10</v>
      </c>
      <c r="D22">
        <v>30</v>
      </c>
      <c r="F22" s="1"/>
    </row>
    <row r="23" spans="1:6">
      <c r="A23" s="1">
        <v>22</v>
      </c>
      <c r="B23" s="1" t="s">
        <v>11</v>
      </c>
      <c r="C23">
        <v>10</v>
      </c>
      <c r="D23">
        <v>580</v>
      </c>
      <c r="F23" s="1"/>
    </row>
    <row r="24" spans="1:6">
      <c r="A24" s="1">
        <v>1</v>
      </c>
      <c r="B24" s="1" t="s">
        <v>10</v>
      </c>
      <c r="C24">
        <v>20</v>
      </c>
      <c r="D24">
        <v>217</v>
      </c>
    </row>
    <row r="25" spans="1:6">
      <c r="A25" s="1">
        <v>2</v>
      </c>
      <c r="B25" s="1" t="s">
        <v>10</v>
      </c>
      <c r="C25">
        <v>20</v>
      </c>
    </row>
    <row r="26" spans="1:6">
      <c r="A26" s="1">
        <v>3</v>
      </c>
      <c r="B26" s="1" t="s">
        <v>10</v>
      </c>
      <c r="C26">
        <v>20</v>
      </c>
      <c r="D26">
        <v>54</v>
      </c>
    </row>
    <row r="27" spans="1:6">
      <c r="A27" s="1">
        <v>4</v>
      </c>
      <c r="B27" s="1" t="s">
        <v>10</v>
      </c>
      <c r="C27">
        <v>20</v>
      </c>
      <c r="D27">
        <v>4</v>
      </c>
    </row>
    <row r="28" spans="1:6">
      <c r="A28" s="1">
        <v>5</v>
      </c>
      <c r="B28" s="1" t="s">
        <v>10</v>
      </c>
      <c r="C28">
        <v>20</v>
      </c>
      <c r="D28">
        <v>32</v>
      </c>
    </row>
    <row r="29" spans="1:6">
      <c r="A29" s="1">
        <v>6</v>
      </c>
      <c r="B29" s="1" t="s">
        <v>10</v>
      </c>
      <c r="C29">
        <v>20</v>
      </c>
      <c r="D29">
        <v>59</v>
      </c>
    </row>
    <row r="30" spans="1:6">
      <c r="A30" s="1">
        <v>7</v>
      </c>
      <c r="B30" s="1" t="s">
        <v>10</v>
      </c>
      <c r="C30">
        <v>20</v>
      </c>
    </row>
    <row r="31" spans="1:6">
      <c r="A31" s="1">
        <v>8</v>
      </c>
      <c r="B31" s="1" t="s">
        <v>10</v>
      </c>
      <c r="C31">
        <v>20</v>
      </c>
      <c r="D31">
        <v>515</v>
      </c>
    </row>
    <row r="32" spans="1:6">
      <c r="A32" s="1">
        <v>9</v>
      </c>
      <c r="B32" s="1" t="s">
        <v>10</v>
      </c>
      <c r="C32">
        <v>20</v>
      </c>
    </row>
    <row r="33" spans="1:4">
      <c r="A33" s="1">
        <v>10</v>
      </c>
      <c r="B33" s="1" t="s">
        <v>10</v>
      </c>
      <c r="C33">
        <v>20</v>
      </c>
    </row>
    <row r="34" spans="1:4">
      <c r="A34" s="1">
        <v>11</v>
      </c>
      <c r="B34" s="1" t="s">
        <v>11</v>
      </c>
      <c r="C34">
        <v>20</v>
      </c>
      <c r="D34">
        <v>5</v>
      </c>
    </row>
    <row r="35" spans="1:4">
      <c r="A35" s="1">
        <v>12</v>
      </c>
      <c r="B35" s="1" t="s">
        <v>11</v>
      </c>
      <c r="C35">
        <v>20</v>
      </c>
      <c r="D35">
        <v>58</v>
      </c>
    </row>
    <row r="36" spans="1:4">
      <c r="A36" s="1">
        <v>13</v>
      </c>
      <c r="B36" s="1" t="s">
        <v>11</v>
      </c>
      <c r="C36">
        <v>20</v>
      </c>
      <c r="D36">
        <v>3</v>
      </c>
    </row>
    <row r="37" spans="1:4">
      <c r="A37" s="1">
        <v>14</v>
      </c>
      <c r="B37" s="1" t="s">
        <v>11</v>
      </c>
      <c r="C37">
        <v>20</v>
      </c>
      <c r="D37">
        <v>538</v>
      </c>
    </row>
    <row r="38" spans="1:4">
      <c r="A38" s="1">
        <v>15</v>
      </c>
      <c r="B38" s="1" t="s">
        <v>11</v>
      </c>
      <c r="C38">
        <v>20</v>
      </c>
      <c r="D38">
        <v>57</v>
      </c>
    </row>
    <row r="39" spans="1:4">
      <c r="A39" s="1">
        <v>16</v>
      </c>
      <c r="B39" s="1" t="s">
        <v>11</v>
      </c>
      <c r="C39">
        <v>20</v>
      </c>
      <c r="D39">
        <v>545</v>
      </c>
    </row>
    <row r="40" spans="1:4">
      <c r="A40" s="1">
        <v>17</v>
      </c>
      <c r="B40" s="1" t="s">
        <v>11</v>
      </c>
      <c r="C40">
        <v>20</v>
      </c>
    </row>
    <row r="41" spans="1:4">
      <c r="A41" s="1">
        <v>18</v>
      </c>
      <c r="B41" s="1" t="s">
        <v>11</v>
      </c>
      <c r="C41">
        <v>20</v>
      </c>
    </row>
    <row r="42" spans="1:4">
      <c r="A42" s="1">
        <v>19</v>
      </c>
      <c r="B42" s="1" t="s">
        <v>11</v>
      </c>
      <c r="C42">
        <v>20</v>
      </c>
      <c r="D42">
        <v>244</v>
      </c>
    </row>
    <row r="43" spans="1:4">
      <c r="A43" s="1">
        <v>20</v>
      </c>
      <c r="B43" s="1" t="s">
        <v>11</v>
      </c>
      <c r="C43">
        <v>20</v>
      </c>
      <c r="D43">
        <v>9</v>
      </c>
    </row>
    <row r="44" spans="1:4">
      <c r="A44" s="1">
        <v>21</v>
      </c>
      <c r="B44" s="1" t="s">
        <v>11</v>
      </c>
      <c r="C44">
        <v>20</v>
      </c>
      <c r="D44">
        <v>8</v>
      </c>
    </row>
    <row r="45" spans="1:4">
      <c r="A45" s="1">
        <v>22</v>
      </c>
      <c r="B45" s="1" t="s">
        <v>11</v>
      </c>
      <c r="C45">
        <v>20</v>
      </c>
      <c r="D45">
        <v>102</v>
      </c>
    </row>
    <row r="46" spans="1:4">
      <c r="A46" s="1">
        <v>1</v>
      </c>
      <c r="B46" s="1" t="s">
        <v>10</v>
      </c>
      <c r="C46">
        <v>40</v>
      </c>
      <c r="D46">
        <v>205</v>
      </c>
    </row>
    <row r="47" spans="1:4">
      <c r="A47" s="1">
        <v>2</v>
      </c>
      <c r="B47" s="1" t="s">
        <v>10</v>
      </c>
      <c r="C47">
        <v>40</v>
      </c>
    </row>
    <row r="48" spans="1:4">
      <c r="A48" s="1">
        <v>3</v>
      </c>
      <c r="B48" s="1" t="s">
        <v>10</v>
      </c>
      <c r="C48">
        <v>40</v>
      </c>
      <c r="D48">
        <v>288</v>
      </c>
    </row>
    <row r="49" spans="1:4">
      <c r="A49" s="1">
        <v>4</v>
      </c>
      <c r="B49" s="1" t="s">
        <v>10</v>
      </c>
      <c r="C49">
        <v>40</v>
      </c>
      <c r="D49">
        <v>1</v>
      </c>
    </row>
    <row r="50" spans="1:4">
      <c r="A50" s="1">
        <v>5</v>
      </c>
      <c r="B50" s="1" t="s">
        <v>10</v>
      </c>
      <c r="C50">
        <v>40</v>
      </c>
      <c r="D50">
        <v>40</v>
      </c>
    </row>
    <row r="51" spans="1:4">
      <c r="A51" s="1">
        <v>6</v>
      </c>
      <c r="B51" s="1" t="s">
        <v>10</v>
      </c>
      <c r="C51">
        <v>40</v>
      </c>
      <c r="D51">
        <v>414</v>
      </c>
    </row>
    <row r="52" spans="1:4">
      <c r="A52" s="1">
        <v>7</v>
      </c>
      <c r="B52" s="1" t="s">
        <v>10</v>
      </c>
      <c r="C52">
        <v>40</v>
      </c>
    </row>
    <row r="53" spans="1:4">
      <c r="A53" s="1">
        <v>8</v>
      </c>
      <c r="B53" s="1" t="s">
        <v>10</v>
      </c>
      <c r="C53">
        <v>40</v>
      </c>
      <c r="D53">
        <v>600</v>
      </c>
    </row>
    <row r="54" spans="1:4">
      <c r="A54" s="1">
        <v>9</v>
      </c>
      <c r="B54" s="1" t="s">
        <v>10</v>
      </c>
      <c r="C54">
        <v>40</v>
      </c>
    </row>
    <row r="55" spans="1:4">
      <c r="A55" s="1">
        <v>10</v>
      </c>
      <c r="B55" s="1" t="s">
        <v>10</v>
      </c>
      <c r="C55">
        <v>40</v>
      </c>
    </row>
    <row r="56" spans="1:4">
      <c r="A56" s="1">
        <v>11</v>
      </c>
      <c r="B56" s="1" t="s">
        <v>11</v>
      </c>
      <c r="C56">
        <v>40</v>
      </c>
      <c r="D56">
        <v>13</v>
      </c>
    </row>
    <row r="57" spans="1:4">
      <c r="A57" s="1">
        <v>12</v>
      </c>
      <c r="B57" s="1" t="s">
        <v>11</v>
      </c>
      <c r="C57">
        <v>40</v>
      </c>
      <c r="D57">
        <v>39</v>
      </c>
    </row>
    <row r="58" spans="1:4">
      <c r="A58" s="1">
        <v>13</v>
      </c>
      <c r="B58" s="1" t="s">
        <v>11</v>
      </c>
      <c r="C58">
        <v>40</v>
      </c>
      <c r="D58">
        <v>2</v>
      </c>
    </row>
    <row r="59" spans="1:4">
      <c r="A59" s="1">
        <v>14</v>
      </c>
      <c r="B59" s="1" t="s">
        <v>11</v>
      </c>
      <c r="C59">
        <v>40</v>
      </c>
    </row>
    <row r="60" spans="1:4">
      <c r="A60" s="1">
        <v>15</v>
      </c>
      <c r="B60" s="1" t="s">
        <v>11</v>
      </c>
      <c r="C60">
        <v>40</v>
      </c>
      <c r="D60">
        <v>452</v>
      </c>
    </row>
    <row r="61" spans="1:4">
      <c r="A61" s="1">
        <v>16</v>
      </c>
      <c r="B61" s="1" t="s">
        <v>11</v>
      </c>
      <c r="C61">
        <v>40</v>
      </c>
    </row>
    <row r="62" spans="1:4">
      <c r="A62" s="1">
        <v>17</v>
      </c>
      <c r="B62" s="1" t="s">
        <v>11</v>
      </c>
      <c r="C62">
        <v>40</v>
      </c>
    </row>
    <row r="63" spans="1:4">
      <c r="A63" s="1">
        <v>18</v>
      </c>
      <c r="B63" s="1" t="s">
        <v>11</v>
      </c>
      <c r="C63">
        <v>40</v>
      </c>
    </row>
    <row r="64" spans="1:4">
      <c r="A64" s="1">
        <v>19</v>
      </c>
      <c r="B64" s="1" t="s">
        <v>11</v>
      </c>
      <c r="C64">
        <v>40</v>
      </c>
      <c r="D64">
        <v>257</v>
      </c>
    </row>
    <row r="65" spans="1:4">
      <c r="A65" s="1">
        <v>20</v>
      </c>
      <c r="B65" s="1" t="s">
        <v>11</v>
      </c>
      <c r="C65">
        <v>40</v>
      </c>
      <c r="D65">
        <v>91</v>
      </c>
    </row>
    <row r="66" spans="1:4">
      <c r="A66" s="1">
        <v>21</v>
      </c>
      <c r="B66" s="1" t="s">
        <v>11</v>
      </c>
      <c r="C66">
        <v>40</v>
      </c>
      <c r="D66">
        <v>390</v>
      </c>
    </row>
    <row r="67" spans="1:4">
      <c r="A67" s="1">
        <v>22</v>
      </c>
      <c r="B67" s="1" t="s">
        <v>11</v>
      </c>
      <c r="C67">
        <v>40</v>
      </c>
      <c r="D67">
        <v>47</v>
      </c>
    </row>
    <row r="68" spans="1:4">
      <c r="A68" s="1">
        <v>1</v>
      </c>
      <c r="B68" s="1" t="s">
        <v>10</v>
      </c>
      <c r="C68">
        <v>60</v>
      </c>
      <c r="D68">
        <v>300</v>
      </c>
    </row>
    <row r="69" spans="1:4">
      <c r="A69" s="1">
        <v>2</v>
      </c>
      <c r="B69" s="1" t="s">
        <v>10</v>
      </c>
      <c r="C69">
        <v>60</v>
      </c>
    </row>
    <row r="70" spans="1:4">
      <c r="A70" s="1">
        <v>3</v>
      </c>
      <c r="B70" s="1" t="s">
        <v>10</v>
      </c>
      <c r="C70">
        <v>60</v>
      </c>
      <c r="D70">
        <v>202</v>
      </c>
    </row>
    <row r="71" spans="1:4">
      <c r="A71" s="1">
        <v>4</v>
      </c>
      <c r="B71" s="1" t="s">
        <v>10</v>
      </c>
      <c r="C71">
        <v>60</v>
      </c>
      <c r="D71">
        <v>90</v>
      </c>
    </row>
    <row r="72" spans="1:4">
      <c r="A72" s="1">
        <v>5</v>
      </c>
      <c r="B72" s="1" t="s">
        <v>10</v>
      </c>
      <c r="C72">
        <v>60</v>
      </c>
      <c r="D72">
        <v>137</v>
      </c>
    </row>
    <row r="73" spans="1:4">
      <c r="A73" s="1">
        <v>6</v>
      </c>
      <c r="B73" s="1" t="s">
        <v>10</v>
      </c>
      <c r="C73">
        <v>60</v>
      </c>
      <c r="D73">
        <v>43</v>
      </c>
    </row>
    <row r="74" spans="1:4">
      <c r="A74" s="1">
        <v>7</v>
      </c>
      <c r="B74" s="1" t="s">
        <v>10</v>
      </c>
      <c r="C74">
        <v>60</v>
      </c>
    </row>
    <row r="75" spans="1:4">
      <c r="A75" s="1">
        <v>8</v>
      </c>
      <c r="B75" s="1" t="s">
        <v>10</v>
      </c>
      <c r="C75">
        <v>60</v>
      </c>
      <c r="D75">
        <v>298</v>
      </c>
    </row>
    <row r="76" spans="1:4">
      <c r="A76" s="1">
        <v>9</v>
      </c>
      <c r="B76" s="1" t="s">
        <v>10</v>
      </c>
      <c r="C76">
        <v>60</v>
      </c>
    </row>
    <row r="77" spans="1:4">
      <c r="A77" s="1">
        <v>10</v>
      </c>
      <c r="B77" s="1" t="s">
        <v>10</v>
      </c>
      <c r="C77">
        <v>60</v>
      </c>
    </row>
    <row r="78" spans="1:4">
      <c r="A78" s="1">
        <v>11</v>
      </c>
      <c r="B78" s="1" t="s">
        <v>11</v>
      </c>
      <c r="C78">
        <v>60</v>
      </c>
      <c r="D78">
        <v>4</v>
      </c>
    </row>
    <row r="79" spans="1:4">
      <c r="A79" s="1">
        <v>12</v>
      </c>
      <c r="B79" s="1" t="s">
        <v>11</v>
      </c>
      <c r="C79">
        <v>60</v>
      </c>
      <c r="D79">
        <v>600</v>
      </c>
    </row>
    <row r="80" spans="1:4">
      <c r="A80" s="1">
        <v>13</v>
      </c>
      <c r="B80" s="1" t="s">
        <v>11</v>
      </c>
      <c r="C80">
        <v>60</v>
      </c>
      <c r="D80">
        <v>16</v>
      </c>
    </row>
    <row r="81" spans="1:4">
      <c r="A81" s="1">
        <v>14</v>
      </c>
      <c r="B81" s="1" t="s">
        <v>11</v>
      </c>
      <c r="C81">
        <v>60</v>
      </c>
    </row>
    <row r="82" spans="1:4">
      <c r="A82" s="1">
        <v>15</v>
      </c>
      <c r="B82" s="1" t="s">
        <v>11</v>
      </c>
      <c r="C82">
        <v>60</v>
      </c>
    </row>
    <row r="83" spans="1:4">
      <c r="A83" s="1">
        <v>16</v>
      </c>
      <c r="B83" s="1" t="s">
        <v>11</v>
      </c>
      <c r="C83">
        <v>60</v>
      </c>
    </row>
    <row r="84" spans="1:4">
      <c r="A84" s="1">
        <v>17</v>
      </c>
      <c r="B84" s="1" t="s">
        <v>11</v>
      </c>
      <c r="C84">
        <v>60</v>
      </c>
    </row>
    <row r="85" spans="1:4">
      <c r="A85" s="1">
        <v>18</v>
      </c>
      <c r="B85" s="1" t="s">
        <v>11</v>
      </c>
      <c r="C85">
        <v>60</v>
      </c>
    </row>
    <row r="86" spans="1:4">
      <c r="A86" s="1">
        <v>19</v>
      </c>
      <c r="B86" s="1" t="s">
        <v>11</v>
      </c>
      <c r="C86">
        <v>60</v>
      </c>
      <c r="D86">
        <v>144</v>
      </c>
    </row>
    <row r="87" spans="1:4">
      <c r="A87" s="1">
        <v>20</v>
      </c>
      <c r="B87" s="1" t="s">
        <v>11</v>
      </c>
      <c r="C87">
        <v>60</v>
      </c>
      <c r="D87">
        <v>123</v>
      </c>
    </row>
    <row r="88" spans="1:4">
      <c r="A88" s="1">
        <v>21</v>
      </c>
      <c r="B88" s="1" t="s">
        <v>11</v>
      </c>
      <c r="C88">
        <v>60</v>
      </c>
      <c r="D88">
        <v>42</v>
      </c>
    </row>
    <row r="89" spans="1:4">
      <c r="A89" s="1">
        <v>22</v>
      </c>
      <c r="B89" s="1" t="s">
        <v>11</v>
      </c>
      <c r="C89">
        <v>60</v>
      </c>
      <c r="D89">
        <v>600</v>
      </c>
    </row>
    <row r="90" spans="1:4">
      <c r="A90" s="1">
        <v>1</v>
      </c>
      <c r="B90" s="1" t="s">
        <v>10</v>
      </c>
      <c r="C90">
        <v>80</v>
      </c>
    </row>
    <row r="91" spans="1:4">
      <c r="A91" s="1">
        <v>2</v>
      </c>
      <c r="B91" s="1" t="s">
        <v>10</v>
      </c>
      <c r="C91">
        <v>80</v>
      </c>
    </row>
    <row r="92" spans="1:4">
      <c r="A92" s="1">
        <v>3</v>
      </c>
      <c r="B92" s="1" t="s">
        <v>10</v>
      </c>
      <c r="C92">
        <v>80</v>
      </c>
      <c r="D92">
        <v>104</v>
      </c>
    </row>
    <row r="93" spans="1:4">
      <c r="A93" s="1">
        <v>4</v>
      </c>
      <c r="B93" s="1" t="s">
        <v>10</v>
      </c>
      <c r="C93">
        <v>80</v>
      </c>
      <c r="D93">
        <v>133</v>
      </c>
    </row>
    <row r="94" spans="1:4">
      <c r="A94" s="1">
        <v>5</v>
      </c>
      <c r="B94" s="1" t="s">
        <v>10</v>
      </c>
      <c r="C94">
        <v>80</v>
      </c>
      <c r="D94">
        <v>585</v>
      </c>
    </row>
    <row r="95" spans="1:4">
      <c r="A95" s="1">
        <v>6</v>
      </c>
      <c r="B95" s="1" t="s">
        <v>10</v>
      </c>
      <c r="C95">
        <v>80</v>
      </c>
    </row>
    <row r="96" spans="1:4">
      <c r="A96" s="1">
        <v>7</v>
      </c>
      <c r="B96" s="1" t="s">
        <v>10</v>
      </c>
      <c r="C96">
        <v>80</v>
      </c>
    </row>
    <row r="97" spans="1:4">
      <c r="A97" s="1">
        <v>8</v>
      </c>
      <c r="B97" s="1" t="s">
        <v>10</v>
      </c>
      <c r="C97">
        <v>80</v>
      </c>
    </row>
    <row r="98" spans="1:4">
      <c r="A98" s="1">
        <v>9</v>
      </c>
      <c r="B98" s="1" t="s">
        <v>10</v>
      </c>
      <c r="C98">
        <v>80</v>
      </c>
    </row>
    <row r="99" spans="1:4">
      <c r="A99" s="1">
        <v>10</v>
      </c>
      <c r="B99" s="1" t="s">
        <v>10</v>
      </c>
      <c r="C99">
        <v>80</v>
      </c>
    </row>
    <row r="100" spans="1:4">
      <c r="A100" s="1">
        <v>11</v>
      </c>
      <c r="B100" s="1" t="s">
        <v>11</v>
      </c>
      <c r="C100">
        <v>80</v>
      </c>
      <c r="D100">
        <v>29</v>
      </c>
    </row>
    <row r="101" spans="1:4">
      <c r="A101" s="1">
        <v>12</v>
      </c>
      <c r="B101" s="1" t="s">
        <v>11</v>
      </c>
      <c r="C101">
        <v>80</v>
      </c>
    </row>
    <row r="102" spans="1:4">
      <c r="A102" s="1">
        <v>13</v>
      </c>
      <c r="B102" s="1" t="s">
        <v>11</v>
      </c>
      <c r="C102">
        <v>80</v>
      </c>
      <c r="D102">
        <v>33</v>
      </c>
    </row>
    <row r="103" spans="1:4">
      <c r="A103" s="1">
        <v>14</v>
      </c>
      <c r="B103" s="1" t="s">
        <v>11</v>
      </c>
      <c r="C103">
        <v>80</v>
      </c>
    </row>
    <row r="104" spans="1:4">
      <c r="A104" s="1">
        <v>15</v>
      </c>
      <c r="B104" s="1" t="s">
        <v>11</v>
      </c>
      <c r="C104">
        <v>80</v>
      </c>
    </row>
    <row r="105" spans="1:4">
      <c r="A105" s="1">
        <v>16</v>
      </c>
      <c r="B105" s="1" t="s">
        <v>11</v>
      </c>
      <c r="C105">
        <v>80</v>
      </c>
    </row>
    <row r="106" spans="1:4">
      <c r="A106" s="1">
        <v>17</v>
      </c>
      <c r="B106" s="1" t="s">
        <v>11</v>
      </c>
      <c r="C106">
        <v>80</v>
      </c>
    </row>
    <row r="107" spans="1:4">
      <c r="A107" s="1">
        <v>18</v>
      </c>
      <c r="B107" s="1" t="s">
        <v>11</v>
      </c>
      <c r="C107">
        <v>80</v>
      </c>
    </row>
    <row r="108" spans="1:4">
      <c r="A108" s="1">
        <v>19</v>
      </c>
      <c r="B108" s="1" t="s">
        <v>11</v>
      </c>
      <c r="C108">
        <v>80</v>
      </c>
    </row>
    <row r="109" spans="1:4">
      <c r="A109" s="1">
        <v>20</v>
      </c>
      <c r="B109" s="1" t="s">
        <v>11</v>
      </c>
      <c r="C109">
        <v>80</v>
      </c>
    </row>
    <row r="110" spans="1:4">
      <c r="A110" s="1">
        <v>21</v>
      </c>
      <c r="B110" s="1" t="s">
        <v>11</v>
      </c>
      <c r="C110">
        <v>80</v>
      </c>
      <c r="D110">
        <v>49</v>
      </c>
    </row>
    <row r="111" spans="1:4">
      <c r="A111" s="1">
        <v>22</v>
      </c>
      <c r="B111" s="1" t="s">
        <v>11</v>
      </c>
      <c r="C111">
        <v>80</v>
      </c>
    </row>
    <row r="112" spans="1:4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24845-0794-4300-A53E-4403F55930FE}">
  <dimension ref="A1:I23"/>
  <sheetViews>
    <sheetView workbookViewId="0">
      <selection activeCell="D18" sqref="D18"/>
    </sheetView>
  </sheetViews>
  <sheetFormatPr defaultRowHeight="12.75"/>
  <cols>
    <col min="2" max="2" width="11.85546875" customWidth="1"/>
    <col min="3" max="3" width="15.5703125" customWidth="1"/>
  </cols>
  <sheetData>
    <row r="1" spans="1:9">
      <c r="A1" s="13" t="s">
        <v>59</v>
      </c>
      <c r="B1" s="13" t="s">
        <v>31</v>
      </c>
      <c r="C1" s="13" t="s">
        <v>60</v>
      </c>
      <c r="D1" s="13" t="s">
        <v>61</v>
      </c>
      <c r="E1" s="13" t="s">
        <v>62</v>
      </c>
      <c r="F1" s="13" t="s">
        <v>63</v>
      </c>
      <c r="G1" s="13" t="s">
        <v>64</v>
      </c>
      <c r="H1" s="13" t="s">
        <v>65</v>
      </c>
      <c r="I1" s="13" t="s">
        <v>66</v>
      </c>
    </row>
    <row r="2" spans="1:9">
      <c r="A2" s="1">
        <v>1</v>
      </c>
      <c r="B2" s="1" t="s">
        <v>10</v>
      </c>
      <c r="C2">
        <v>14</v>
      </c>
      <c r="D2">
        <v>1</v>
      </c>
      <c r="E2">
        <v>3</v>
      </c>
      <c r="F2">
        <v>2</v>
      </c>
    </row>
    <row r="3" spans="1:9">
      <c r="A3" s="1">
        <v>2</v>
      </c>
      <c r="B3" s="1" t="s">
        <v>10</v>
      </c>
    </row>
    <row r="4" spans="1:9">
      <c r="A4" s="1">
        <v>3</v>
      </c>
      <c r="B4" s="1" t="s">
        <v>10</v>
      </c>
      <c r="C4">
        <v>6</v>
      </c>
      <c r="D4">
        <v>1</v>
      </c>
      <c r="E4">
        <v>1</v>
      </c>
      <c r="F4">
        <v>1</v>
      </c>
      <c r="G4">
        <v>3</v>
      </c>
      <c r="H4">
        <v>10</v>
      </c>
    </row>
    <row r="5" spans="1:9">
      <c r="A5" s="1">
        <v>4</v>
      </c>
      <c r="B5" s="1" t="s">
        <v>10</v>
      </c>
      <c r="C5">
        <v>6</v>
      </c>
      <c r="D5">
        <v>1</v>
      </c>
      <c r="E5">
        <v>1</v>
      </c>
      <c r="F5">
        <v>1</v>
      </c>
      <c r="G5">
        <v>3</v>
      </c>
      <c r="H5">
        <v>1</v>
      </c>
    </row>
    <row r="6" spans="1:9">
      <c r="A6" s="1">
        <v>5</v>
      </c>
      <c r="B6" s="1" t="s">
        <v>10</v>
      </c>
      <c r="C6">
        <v>6</v>
      </c>
      <c r="D6">
        <v>1</v>
      </c>
      <c r="E6">
        <v>1</v>
      </c>
      <c r="F6">
        <v>1</v>
      </c>
      <c r="G6">
        <v>3</v>
      </c>
    </row>
    <row r="7" spans="1:9">
      <c r="A7" s="1">
        <v>6</v>
      </c>
      <c r="B7" s="1" t="s">
        <v>10</v>
      </c>
      <c r="C7">
        <v>7</v>
      </c>
      <c r="D7">
        <v>1</v>
      </c>
      <c r="E7">
        <v>1</v>
      </c>
      <c r="F7">
        <v>3</v>
      </c>
    </row>
    <row r="8" spans="1:9">
      <c r="A8" s="1">
        <v>7</v>
      </c>
      <c r="B8" s="1" t="s">
        <v>10</v>
      </c>
    </row>
    <row r="9" spans="1:9">
      <c r="A9" s="1">
        <v>8</v>
      </c>
      <c r="B9" s="1" t="s">
        <v>10</v>
      </c>
      <c r="C9">
        <v>16</v>
      </c>
      <c r="D9">
        <v>1</v>
      </c>
      <c r="E9">
        <v>1</v>
      </c>
      <c r="F9">
        <v>2</v>
      </c>
    </row>
    <row r="10" spans="1:9">
      <c r="A10" s="1">
        <v>9</v>
      </c>
      <c r="B10" s="1" t="s">
        <v>10</v>
      </c>
    </row>
    <row r="11" spans="1:9">
      <c r="A11" s="1">
        <v>10</v>
      </c>
      <c r="B11" s="1" t="s">
        <v>10</v>
      </c>
    </row>
    <row r="12" spans="1:9">
      <c r="A12" s="1">
        <v>11</v>
      </c>
      <c r="B12" s="1" t="s">
        <v>11</v>
      </c>
      <c r="C12">
        <v>4</v>
      </c>
      <c r="D12">
        <v>1</v>
      </c>
      <c r="E12">
        <v>1</v>
      </c>
      <c r="F12">
        <v>1</v>
      </c>
      <c r="G12">
        <v>2</v>
      </c>
      <c r="H12">
        <v>1</v>
      </c>
      <c r="I12" s="1"/>
    </row>
    <row r="13" spans="1:9">
      <c r="A13" s="1">
        <v>12</v>
      </c>
      <c r="B13" s="1" t="s">
        <v>11</v>
      </c>
      <c r="C13">
        <v>8</v>
      </c>
      <c r="D13">
        <v>1</v>
      </c>
      <c r="E13">
        <v>1</v>
      </c>
      <c r="F13">
        <v>4</v>
      </c>
      <c r="G13">
        <v>1</v>
      </c>
      <c r="I13" s="1"/>
    </row>
    <row r="14" spans="1:9">
      <c r="A14" s="1">
        <v>13</v>
      </c>
      <c r="B14" s="1" t="s">
        <v>11</v>
      </c>
      <c r="C14">
        <v>3</v>
      </c>
      <c r="D14">
        <v>1</v>
      </c>
      <c r="E14">
        <v>1</v>
      </c>
      <c r="F14">
        <v>1</v>
      </c>
      <c r="G14">
        <v>4</v>
      </c>
      <c r="H14">
        <v>1</v>
      </c>
      <c r="I14" s="1"/>
    </row>
    <row r="15" spans="1:9">
      <c r="A15" s="1">
        <v>14</v>
      </c>
      <c r="B15" s="1" t="s">
        <v>11</v>
      </c>
      <c r="C15">
        <v>13</v>
      </c>
      <c r="D15">
        <v>1</v>
      </c>
      <c r="E15">
        <v>5</v>
      </c>
      <c r="I15" s="1"/>
    </row>
    <row r="16" spans="1:9">
      <c r="A16" s="1">
        <v>15</v>
      </c>
      <c r="B16" s="1" t="s">
        <v>11</v>
      </c>
      <c r="C16">
        <v>4</v>
      </c>
      <c r="D16">
        <v>1</v>
      </c>
      <c r="E16">
        <v>1</v>
      </c>
      <c r="F16">
        <v>3</v>
      </c>
      <c r="I16" s="1"/>
    </row>
    <row r="17" spans="1:9">
      <c r="A17" s="1">
        <v>16</v>
      </c>
      <c r="B17" s="1" t="s">
        <v>11</v>
      </c>
      <c r="C17">
        <v>12</v>
      </c>
      <c r="D17">
        <v>3</v>
      </c>
      <c r="E17">
        <v>5</v>
      </c>
      <c r="I17" s="1"/>
    </row>
    <row r="18" spans="1:9">
      <c r="A18" s="1">
        <v>17</v>
      </c>
      <c r="B18" s="1" t="s">
        <v>11</v>
      </c>
      <c r="I18" s="1"/>
    </row>
    <row r="19" spans="1:9">
      <c r="A19" s="1">
        <v>18</v>
      </c>
      <c r="B19" s="1" t="s">
        <v>11</v>
      </c>
      <c r="I19" s="1"/>
    </row>
    <row r="20" spans="1:9">
      <c r="A20" s="1">
        <v>19</v>
      </c>
      <c r="B20" s="1" t="s">
        <v>11</v>
      </c>
      <c r="C20">
        <v>1</v>
      </c>
      <c r="D20">
        <v>1</v>
      </c>
      <c r="E20">
        <v>1</v>
      </c>
      <c r="F20" s="1">
        <v>2</v>
      </c>
      <c r="I20" s="1"/>
    </row>
    <row r="21" spans="1:9">
      <c r="A21" s="1">
        <v>20</v>
      </c>
      <c r="B21" s="1" t="s">
        <v>11</v>
      </c>
      <c r="C21">
        <v>5</v>
      </c>
      <c r="D21">
        <v>1</v>
      </c>
      <c r="E21">
        <v>1</v>
      </c>
      <c r="F21" s="1">
        <v>1</v>
      </c>
      <c r="G21">
        <v>6</v>
      </c>
      <c r="I21" s="1"/>
    </row>
    <row r="22" spans="1:9">
      <c r="A22" s="1">
        <v>21</v>
      </c>
      <c r="B22" s="1" t="s">
        <v>11</v>
      </c>
      <c r="C22">
        <v>7</v>
      </c>
      <c r="D22">
        <v>1</v>
      </c>
      <c r="E22">
        <v>1</v>
      </c>
      <c r="F22" s="1">
        <v>2</v>
      </c>
      <c r="G22">
        <v>1</v>
      </c>
      <c r="H22">
        <v>1</v>
      </c>
      <c r="I22" s="1"/>
    </row>
    <row r="23" spans="1:9">
      <c r="A23" s="1">
        <v>22</v>
      </c>
      <c r="B23" s="1" t="s">
        <v>11</v>
      </c>
      <c r="C23">
        <v>9</v>
      </c>
      <c r="D23">
        <v>2</v>
      </c>
      <c r="E23">
        <v>1</v>
      </c>
      <c r="F23" s="1">
        <v>1</v>
      </c>
      <c r="I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433F-2177-4F1E-8F99-D8CF9EA76E82}">
  <dimension ref="A1:I17"/>
  <sheetViews>
    <sheetView workbookViewId="0">
      <selection activeCell="F21" sqref="F21"/>
    </sheetView>
  </sheetViews>
  <sheetFormatPr defaultRowHeight="12.75"/>
  <cols>
    <col min="2" max="2" width="11.85546875" customWidth="1"/>
    <col min="3" max="3" width="15.5703125" customWidth="1"/>
  </cols>
  <sheetData>
    <row r="1" spans="1:9">
      <c r="A1" s="13" t="s">
        <v>59</v>
      </c>
      <c r="B1" s="13" t="s">
        <v>31</v>
      </c>
      <c r="C1" s="13" t="s">
        <v>60</v>
      </c>
      <c r="D1" s="13" t="s">
        <v>61</v>
      </c>
      <c r="E1" s="13" t="s">
        <v>62</v>
      </c>
      <c r="F1" s="13" t="s">
        <v>63</v>
      </c>
      <c r="G1" s="13" t="s">
        <v>64</v>
      </c>
      <c r="H1" s="13" t="s">
        <v>65</v>
      </c>
      <c r="I1" s="13" t="s">
        <v>66</v>
      </c>
    </row>
    <row r="2" spans="1:9">
      <c r="A2" s="1">
        <v>1</v>
      </c>
      <c r="B2" s="1" t="s">
        <v>10</v>
      </c>
      <c r="C2">
        <v>14</v>
      </c>
      <c r="D2">
        <v>1</v>
      </c>
      <c r="E2">
        <v>3</v>
      </c>
      <c r="F2">
        <v>2</v>
      </c>
    </row>
    <row r="3" spans="1:9">
      <c r="A3" s="1">
        <v>3</v>
      </c>
      <c r="B3" s="1" t="s">
        <v>10</v>
      </c>
      <c r="C3">
        <v>6</v>
      </c>
      <c r="D3">
        <v>1</v>
      </c>
      <c r="E3">
        <v>1</v>
      </c>
      <c r="F3">
        <v>1</v>
      </c>
      <c r="G3">
        <v>3</v>
      </c>
      <c r="H3">
        <v>10</v>
      </c>
    </row>
    <row r="4" spans="1:9">
      <c r="A4" s="1">
        <v>4</v>
      </c>
      <c r="B4" s="1" t="s">
        <v>10</v>
      </c>
      <c r="C4">
        <v>6</v>
      </c>
      <c r="D4">
        <v>1</v>
      </c>
      <c r="E4">
        <v>1</v>
      </c>
      <c r="F4">
        <v>1</v>
      </c>
      <c r="G4">
        <v>3</v>
      </c>
      <c r="H4">
        <v>1</v>
      </c>
    </row>
    <row r="5" spans="1:9">
      <c r="A5" s="1">
        <v>5</v>
      </c>
      <c r="B5" s="1" t="s">
        <v>10</v>
      </c>
      <c r="C5">
        <v>6</v>
      </c>
      <c r="D5">
        <v>1</v>
      </c>
      <c r="E5">
        <v>1</v>
      </c>
      <c r="F5">
        <v>1</v>
      </c>
      <c r="G5">
        <v>3</v>
      </c>
    </row>
    <row r="6" spans="1:9">
      <c r="A6" s="1">
        <v>6</v>
      </c>
      <c r="B6" s="1" t="s">
        <v>10</v>
      </c>
      <c r="C6">
        <v>7</v>
      </c>
      <c r="D6">
        <v>1</v>
      </c>
      <c r="E6">
        <v>1</v>
      </c>
      <c r="F6">
        <v>3</v>
      </c>
    </row>
    <row r="7" spans="1:9">
      <c r="A7" s="1">
        <v>8</v>
      </c>
      <c r="B7" s="1" t="s">
        <v>10</v>
      </c>
      <c r="C7">
        <v>16</v>
      </c>
      <c r="D7">
        <v>1</v>
      </c>
      <c r="E7">
        <v>1</v>
      </c>
      <c r="F7">
        <v>2</v>
      </c>
    </row>
    <row r="8" spans="1:9">
      <c r="A8" s="1">
        <v>11</v>
      </c>
      <c r="B8" s="1" t="s">
        <v>11</v>
      </c>
      <c r="C8">
        <v>4</v>
      </c>
      <c r="D8">
        <v>1</v>
      </c>
      <c r="E8">
        <v>1</v>
      </c>
      <c r="F8">
        <v>1</v>
      </c>
      <c r="G8">
        <v>2</v>
      </c>
      <c r="H8">
        <v>1</v>
      </c>
      <c r="I8" s="1"/>
    </row>
    <row r="9" spans="1:9">
      <c r="A9" s="1">
        <v>12</v>
      </c>
      <c r="B9" s="1" t="s">
        <v>11</v>
      </c>
      <c r="C9">
        <v>8</v>
      </c>
      <c r="D9">
        <v>1</v>
      </c>
      <c r="E9">
        <v>1</v>
      </c>
      <c r="F9">
        <v>4</v>
      </c>
      <c r="G9">
        <v>1</v>
      </c>
      <c r="I9" s="1"/>
    </row>
    <row r="10" spans="1:9">
      <c r="A10" s="1">
        <v>13</v>
      </c>
      <c r="B10" s="1" t="s">
        <v>11</v>
      </c>
      <c r="C10">
        <v>3</v>
      </c>
      <c r="D10">
        <v>1</v>
      </c>
      <c r="E10">
        <v>1</v>
      </c>
      <c r="F10">
        <v>1</v>
      </c>
      <c r="G10">
        <v>4</v>
      </c>
      <c r="H10">
        <v>1</v>
      </c>
      <c r="I10" s="1"/>
    </row>
    <row r="11" spans="1:9">
      <c r="A11" s="1">
        <v>14</v>
      </c>
      <c r="B11" s="1" t="s">
        <v>11</v>
      </c>
      <c r="C11">
        <v>13</v>
      </c>
      <c r="D11">
        <v>1</v>
      </c>
      <c r="E11">
        <v>5</v>
      </c>
      <c r="I11" s="1"/>
    </row>
    <row r="12" spans="1:9">
      <c r="A12" s="1">
        <v>15</v>
      </c>
      <c r="B12" s="1" t="s">
        <v>11</v>
      </c>
      <c r="C12">
        <v>4</v>
      </c>
      <c r="D12">
        <v>1</v>
      </c>
      <c r="E12">
        <v>1</v>
      </c>
      <c r="F12">
        <v>3</v>
      </c>
      <c r="I12" s="1"/>
    </row>
    <row r="13" spans="1:9">
      <c r="A13" s="1">
        <v>16</v>
      </c>
      <c r="B13" s="1" t="s">
        <v>11</v>
      </c>
      <c r="C13">
        <v>12</v>
      </c>
      <c r="D13">
        <v>3</v>
      </c>
      <c r="E13">
        <v>5</v>
      </c>
      <c r="I13" s="1"/>
    </row>
    <row r="14" spans="1:9">
      <c r="A14" s="1">
        <v>19</v>
      </c>
      <c r="B14" s="1" t="s">
        <v>11</v>
      </c>
      <c r="C14">
        <v>1</v>
      </c>
      <c r="D14">
        <v>1</v>
      </c>
      <c r="E14">
        <v>1</v>
      </c>
      <c r="F14" s="1">
        <v>2</v>
      </c>
      <c r="I14" s="1"/>
    </row>
    <row r="15" spans="1:9">
      <c r="A15" s="1">
        <v>20</v>
      </c>
      <c r="B15" s="1" t="s">
        <v>11</v>
      </c>
      <c r="C15">
        <v>5</v>
      </c>
      <c r="D15">
        <v>1</v>
      </c>
      <c r="E15">
        <v>1</v>
      </c>
      <c r="F15" s="1">
        <v>1</v>
      </c>
      <c r="G15">
        <v>6</v>
      </c>
      <c r="I15" s="1"/>
    </row>
    <row r="16" spans="1:9">
      <c r="A16" s="1">
        <v>21</v>
      </c>
      <c r="B16" s="1" t="s">
        <v>11</v>
      </c>
      <c r="C16">
        <v>7</v>
      </c>
      <c r="D16">
        <v>1</v>
      </c>
      <c r="E16">
        <v>1</v>
      </c>
      <c r="F16" s="1">
        <v>2</v>
      </c>
      <c r="G16">
        <v>1</v>
      </c>
      <c r="H16">
        <v>1</v>
      </c>
      <c r="I16" s="1"/>
    </row>
    <row r="17" spans="1:9">
      <c r="A17" s="1">
        <v>22</v>
      </c>
      <c r="B17" s="1" t="s">
        <v>11</v>
      </c>
      <c r="C17">
        <v>9</v>
      </c>
      <c r="D17">
        <v>2</v>
      </c>
      <c r="E17">
        <v>1</v>
      </c>
      <c r="F17" s="1">
        <v>1</v>
      </c>
      <c r="I1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E69"/>
  <sheetViews>
    <sheetView topLeftCell="C1" workbookViewId="0">
      <selection activeCell="H56" sqref="H56"/>
    </sheetView>
  </sheetViews>
  <sheetFormatPr defaultColWidth="12.5703125" defaultRowHeight="15.75" customHeight="1"/>
  <sheetData>
    <row r="1" spans="1:31">
      <c r="A1" s="8" t="s">
        <v>12</v>
      </c>
      <c r="B1" s="8" t="s">
        <v>1</v>
      </c>
      <c r="C1" s="8" t="s">
        <v>13</v>
      </c>
      <c r="D1" s="8" t="s">
        <v>14</v>
      </c>
      <c r="E1" s="8" t="s">
        <v>15</v>
      </c>
      <c r="F1" s="8" t="s">
        <v>43</v>
      </c>
      <c r="G1" s="8" t="s">
        <v>16</v>
      </c>
      <c r="H1" s="8" t="s">
        <v>56</v>
      </c>
      <c r="I1" s="8" t="s">
        <v>57</v>
      </c>
      <c r="J1" s="8" t="s">
        <v>45</v>
      </c>
      <c r="K1" s="8" t="s">
        <v>44</v>
      </c>
      <c r="L1" s="8" t="s">
        <v>46</v>
      </c>
      <c r="M1" s="8" t="s">
        <v>47</v>
      </c>
      <c r="N1" s="8" t="s">
        <v>48</v>
      </c>
      <c r="O1" s="8" t="s">
        <v>49</v>
      </c>
      <c r="P1" s="8" t="s">
        <v>50</v>
      </c>
      <c r="Q1" s="8" t="s">
        <v>51</v>
      </c>
      <c r="R1" s="8" t="s">
        <v>52</v>
      </c>
      <c r="S1" s="8" t="s">
        <v>53</v>
      </c>
      <c r="T1" s="8" t="s">
        <v>54</v>
      </c>
      <c r="U1" s="8" t="s">
        <v>55</v>
      </c>
      <c r="V1" s="8" t="s">
        <v>17</v>
      </c>
      <c r="W1" s="8" t="s">
        <v>18</v>
      </c>
      <c r="X1" s="8" t="s">
        <v>19</v>
      </c>
      <c r="Y1" s="8" t="s">
        <v>20</v>
      </c>
      <c r="Z1" s="8" t="s">
        <v>21</v>
      </c>
      <c r="AA1" s="8" t="s">
        <v>22</v>
      </c>
      <c r="AB1" s="8" t="s">
        <v>23</v>
      </c>
      <c r="AC1" s="8" t="s">
        <v>24</v>
      </c>
      <c r="AD1" s="8" t="s">
        <v>25</v>
      </c>
      <c r="AE1" s="8"/>
    </row>
    <row r="2" spans="1:31">
      <c r="A2" s="1">
        <v>1</v>
      </c>
      <c r="B2" s="1" t="s">
        <v>10</v>
      </c>
      <c r="C2" s="1">
        <v>1</v>
      </c>
      <c r="D2" s="1" t="s">
        <v>26</v>
      </c>
      <c r="E2" s="1" t="s">
        <v>27</v>
      </c>
      <c r="F2" s="1">
        <v>0</v>
      </c>
      <c r="G2" s="1">
        <v>1</v>
      </c>
      <c r="H2" s="1">
        <v>600</v>
      </c>
      <c r="I2" s="1">
        <v>600</v>
      </c>
      <c r="J2" s="1">
        <v>600</v>
      </c>
      <c r="K2" s="1">
        <v>600</v>
      </c>
      <c r="L2" s="1">
        <v>600</v>
      </c>
      <c r="M2" s="1">
        <v>600</v>
      </c>
      <c r="N2" s="1">
        <v>600</v>
      </c>
      <c r="O2" s="1">
        <v>600</v>
      </c>
      <c r="P2" s="1">
        <v>600</v>
      </c>
      <c r="Q2" s="1">
        <v>600</v>
      </c>
      <c r="R2" s="1">
        <v>600</v>
      </c>
      <c r="S2" s="1">
        <f>8* 60+36</f>
        <v>516</v>
      </c>
      <c r="T2" s="1">
        <v>600</v>
      </c>
      <c r="U2" s="1">
        <f>120+34</f>
        <v>154</v>
      </c>
      <c r="V2" s="1">
        <f>9*60+33</f>
        <v>573</v>
      </c>
      <c r="W2" s="1"/>
      <c r="X2" s="1"/>
      <c r="Y2" s="1"/>
      <c r="Z2" s="1"/>
      <c r="AA2" s="1"/>
      <c r="AB2" s="1"/>
      <c r="AC2" s="1"/>
      <c r="AD2" s="1"/>
      <c r="AE2" s="1"/>
    </row>
    <row r="3" spans="1:31">
      <c r="A3" s="1">
        <v>1</v>
      </c>
      <c r="B3" s="1" t="s">
        <v>10</v>
      </c>
      <c r="C3" s="1">
        <v>1</v>
      </c>
      <c r="D3" s="1" t="s">
        <v>26</v>
      </c>
      <c r="E3" s="1" t="s">
        <v>27</v>
      </c>
      <c r="F3" s="1">
        <v>0</v>
      </c>
      <c r="G3" s="1">
        <v>2</v>
      </c>
      <c r="H3" s="1">
        <v>600</v>
      </c>
      <c r="I3" s="1">
        <v>600</v>
      </c>
      <c r="J3" s="1">
        <v>600</v>
      </c>
      <c r="K3" s="1">
        <v>600</v>
      </c>
      <c r="L3" s="1">
        <v>600</v>
      </c>
      <c r="M3" s="1">
        <v>600</v>
      </c>
      <c r="N3" s="1">
        <v>600</v>
      </c>
      <c r="O3" s="1">
        <v>600</v>
      </c>
      <c r="P3" s="1">
        <v>600</v>
      </c>
      <c r="Q3" s="1">
        <v>600</v>
      </c>
      <c r="R3" s="1">
        <v>600</v>
      </c>
      <c r="S3" s="1">
        <v>600</v>
      </c>
      <c r="T3" s="1">
        <v>600</v>
      </c>
      <c r="U3" s="1">
        <f>7*60+50</f>
        <v>470</v>
      </c>
      <c r="V3" s="1">
        <f>9*60+50</f>
        <v>590</v>
      </c>
      <c r="W3" s="1"/>
      <c r="X3" s="1"/>
      <c r="Y3" s="1"/>
      <c r="Z3" s="1"/>
      <c r="AA3" s="1"/>
      <c r="AB3" s="1"/>
      <c r="AC3" s="1"/>
      <c r="AD3" s="1"/>
      <c r="AE3" s="1"/>
    </row>
    <row r="4" spans="1:31">
      <c r="A4" s="1">
        <v>1</v>
      </c>
      <c r="B4" s="1" t="s">
        <v>10</v>
      </c>
      <c r="C4" s="1">
        <v>1</v>
      </c>
      <c r="D4" s="1" t="s">
        <v>26</v>
      </c>
      <c r="E4" s="1" t="s">
        <v>27</v>
      </c>
      <c r="F4" s="1">
        <v>0</v>
      </c>
      <c r="G4" s="1">
        <v>3</v>
      </c>
      <c r="H4" s="1">
        <v>600</v>
      </c>
      <c r="I4" s="1">
        <v>600</v>
      </c>
      <c r="J4" s="1">
        <v>600</v>
      </c>
      <c r="K4" s="1">
        <v>600</v>
      </c>
      <c r="L4" s="1">
        <v>600</v>
      </c>
      <c r="M4" s="1">
        <v>600</v>
      </c>
      <c r="N4" s="1">
        <v>600</v>
      </c>
      <c r="O4" s="1">
        <v>600</v>
      </c>
      <c r="P4" s="1">
        <v>600</v>
      </c>
      <c r="Q4" s="1">
        <v>600</v>
      </c>
      <c r="R4" s="1">
        <v>600</v>
      </c>
      <c r="S4" s="1">
        <v>600</v>
      </c>
      <c r="T4" s="1">
        <v>600</v>
      </c>
      <c r="U4" s="1">
        <v>600</v>
      </c>
      <c r="V4" s="1">
        <v>597</v>
      </c>
      <c r="W4" s="1"/>
      <c r="X4" s="1"/>
      <c r="Y4" s="1"/>
      <c r="Z4" s="1"/>
      <c r="AA4" s="1"/>
      <c r="AB4" s="1"/>
      <c r="AC4" s="1"/>
      <c r="AD4" s="1"/>
      <c r="AE4" s="1"/>
    </row>
    <row r="5" spans="1:31">
      <c r="A5" s="1">
        <v>2</v>
      </c>
      <c r="B5" s="1" t="s">
        <v>10</v>
      </c>
      <c r="C5" s="1">
        <v>1</v>
      </c>
      <c r="D5" s="1" t="s">
        <v>26</v>
      </c>
      <c r="E5" s="1" t="s">
        <v>28</v>
      </c>
      <c r="F5" s="1">
        <v>0</v>
      </c>
      <c r="G5" s="1">
        <v>1</v>
      </c>
      <c r="H5" s="1">
        <v>600</v>
      </c>
      <c r="I5" s="1">
        <v>600</v>
      </c>
      <c r="J5" s="1">
        <v>600</v>
      </c>
      <c r="K5" s="1">
        <v>600</v>
      </c>
      <c r="L5" s="1">
        <v>600</v>
      </c>
      <c r="M5" s="1">
        <v>600</v>
      </c>
      <c r="N5" s="1">
        <v>600</v>
      </c>
      <c r="O5" s="1">
        <v>600</v>
      </c>
      <c r="P5" s="1">
        <v>600</v>
      </c>
      <c r="Q5" s="1">
        <v>600</v>
      </c>
      <c r="R5" s="1">
        <v>600</v>
      </c>
      <c r="S5" s="1">
        <v>600</v>
      </c>
      <c r="T5" s="1">
        <v>600</v>
      </c>
      <c r="U5" s="1">
        <v>600</v>
      </c>
      <c r="V5" s="1">
        <v>600</v>
      </c>
      <c r="W5" s="1">
        <v>600</v>
      </c>
      <c r="X5" s="1">
        <v>600</v>
      </c>
      <c r="Y5" s="1">
        <v>600</v>
      </c>
      <c r="Z5" s="1">
        <v>600</v>
      </c>
      <c r="AA5" s="1">
        <v>600</v>
      </c>
      <c r="AB5" s="1">
        <v>600</v>
      </c>
      <c r="AC5" s="1">
        <v>600</v>
      </c>
      <c r="AD5" s="1">
        <v>600</v>
      </c>
      <c r="AE5" s="1"/>
    </row>
    <row r="6" spans="1:31">
      <c r="A6" s="1">
        <v>2</v>
      </c>
      <c r="B6" s="1" t="s">
        <v>10</v>
      </c>
      <c r="C6" s="1">
        <v>1</v>
      </c>
      <c r="D6" s="1" t="s">
        <v>26</v>
      </c>
      <c r="E6" s="1" t="s">
        <v>28</v>
      </c>
      <c r="F6" s="1">
        <v>0</v>
      </c>
      <c r="G6" s="1">
        <v>2</v>
      </c>
      <c r="H6" s="1">
        <v>600</v>
      </c>
      <c r="I6" s="1">
        <v>600</v>
      </c>
      <c r="J6" s="1">
        <v>600</v>
      </c>
      <c r="K6" s="1">
        <v>600</v>
      </c>
      <c r="L6" s="1">
        <v>600</v>
      </c>
      <c r="M6" s="1">
        <v>600</v>
      </c>
      <c r="N6" s="1">
        <v>600</v>
      </c>
      <c r="O6" s="1">
        <v>600</v>
      </c>
      <c r="P6" s="1">
        <v>600</v>
      </c>
      <c r="Q6" s="1">
        <v>600</v>
      </c>
      <c r="R6" s="1">
        <v>600</v>
      </c>
      <c r="S6" s="1">
        <v>600</v>
      </c>
      <c r="T6" s="1">
        <v>600</v>
      </c>
      <c r="U6" s="1">
        <v>600</v>
      </c>
      <c r="V6" s="1">
        <v>600</v>
      </c>
      <c r="W6" s="1">
        <v>600</v>
      </c>
      <c r="X6" s="1">
        <v>600</v>
      </c>
      <c r="Y6" s="1">
        <v>600</v>
      </c>
      <c r="Z6" s="1">
        <v>600</v>
      </c>
      <c r="AA6" s="1">
        <v>600</v>
      </c>
      <c r="AB6" s="1">
        <v>600</v>
      </c>
      <c r="AC6" s="1">
        <v>600</v>
      </c>
      <c r="AD6" s="1">
        <v>600</v>
      </c>
      <c r="AE6" s="1"/>
    </row>
    <row r="7" spans="1:31">
      <c r="A7" s="1">
        <v>2</v>
      </c>
      <c r="B7" s="1" t="s">
        <v>10</v>
      </c>
      <c r="C7" s="1">
        <v>1</v>
      </c>
      <c r="D7" s="1" t="s">
        <v>26</v>
      </c>
      <c r="E7" s="1" t="s">
        <v>28</v>
      </c>
      <c r="F7" s="1">
        <v>0</v>
      </c>
      <c r="G7" s="1">
        <v>3</v>
      </c>
      <c r="H7" s="1">
        <v>600</v>
      </c>
      <c r="I7" s="1">
        <v>600</v>
      </c>
      <c r="J7" s="1">
        <v>600</v>
      </c>
      <c r="K7" s="1">
        <v>600</v>
      </c>
      <c r="L7" s="1">
        <v>600</v>
      </c>
      <c r="M7" s="1">
        <v>600</v>
      </c>
      <c r="N7" s="1">
        <v>600</v>
      </c>
      <c r="O7" s="1">
        <v>600</v>
      </c>
      <c r="P7" s="1">
        <v>600</v>
      </c>
      <c r="Q7" s="1">
        <v>600</v>
      </c>
      <c r="R7" s="1">
        <v>600</v>
      </c>
      <c r="S7" s="1">
        <v>600</v>
      </c>
      <c r="T7" s="1">
        <v>600</v>
      </c>
      <c r="U7" s="1">
        <v>600</v>
      </c>
      <c r="V7" s="1">
        <v>600</v>
      </c>
      <c r="W7" s="1">
        <v>600</v>
      </c>
      <c r="X7" s="1">
        <v>600</v>
      </c>
      <c r="Y7" s="1">
        <v>600</v>
      </c>
      <c r="Z7" s="1">
        <v>600</v>
      </c>
      <c r="AA7" s="1">
        <v>600</v>
      </c>
      <c r="AB7" s="1">
        <v>600</v>
      </c>
      <c r="AC7" s="1">
        <v>600</v>
      </c>
      <c r="AD7" s="1">
        <v>600</v>
      </c>
      <c r="AE7" s="1"/>
    </row>
    <row r="8" spans="1:31">
      <c r="A8" s="1">
        <v>3</v>
      </c>
      <c r="B8" s="1" t="s">
        <v>10</v>
      </c>
      <c r="C8" s="1">
        <v>2</v>
      </c>
      <c r="D8" s="1" t="s">
        <v>26</v>
      </c>
      <c r="E8" s="1" t="s">
        <v>27</v>
      </c>
      <c r="F8" s="1">
        <v>0</v>
      </c>
      <c r="G8" s="1">
        <v>1</v>
      </c>
      <c r="H8" s="1">
        <v>600</v>
      </c>
      <c r="I8" s="1">
        <v>600</v>
      </c>
      <c r="J8" s="1">
        <v>600</v>
      </c>
      <c r="K8" s="1">
        <v>600</v>
      </c>
      <c r="L8" s="1">
        <f>60+44</f>
        <v>104</v>
      </c>
      <c r="M8" s="1">
        <v>69</v>
      </c>
      <c r="N8" s="1">
        <v>8</v>
      </c>
      <c r="O8" s="1"/>
    </row>
    <row r="9" spans="1:31">
      <c r="A9" s="1">
        <v>3</v>
      </c>
      <c r="B9" s="1" t="s">
        <v>10</v>
      </c>
      <c r="C9" s="1">
        <v>2</v>
      </c>
      <c r="D9" s="1" t="s">
        <v>26</v>
      </c>
      <c r="E9" s="1" t="s">
        <v>27</v>
      </c>
      <c r="F9" s="1">
        <v>0</v>
      </c>
      <c r="G9" s="1">
        <v>2</v>
      </c>
      <c r="H9" s="1">
        <v>600</v>
      </c>
      <c r="I9" s="1">
        <v>600</v>
      </c>
      <c r="J9" s="1">
        <v>600</v>
      </c>
      <c r="K9" s="1">
        <v>600</v>
      </c>
      <c r="L9" s="1">
        <f>60+60+17</f>
        <v>137</v>
      </c>
      <c r="M9" s="1">
        <f>60+47</f>
        <v>107</v>
      </c>
      <c r="N9" s="1">
        <v>55</v>
      </c>
      <c r="O9" s="1"/>
    </row>
    <row r="10" spans="1:31">
      <c r="A10" s="1">
        <v>3</v>
      </c>
      <c r="B10" s="1" t="s">
        <v>10</v>
      </c>
      <c r="C10" s="1">
        <v>2</v>
      </c>
      <c r="D10" s="1" t="s">
        <v>26</v>
      </c>
      <c r="E10" s="1" t="s">
        <v>27</v>
      </c>
      <c r="F10" s="1">
        <v>0</v>
      </c>
      <c r="G10" s="1">
        <v>3</v>
      </c>
      <c r="H10" s="1">
        <v>600</v>
      </c>
      <c r="I10" s="1">
        <v>600</v>
      </c>
      <c r="J10" s="1">
        <v>600</v>
      </c>
      <c r="K10" s="1">
        <v>600</v>
      </c>
      <c r="L10" s="1">
        <v>600</v>
      </c>
      <c r="M10" s="1">
        <f>5*60+50</f>
        <v>350</v>
      </c>
      <c r="N10" s="1">
        <v>124</v>
      </c>
      <c r="O10" s="1"/>
    </row>
    <row r="11" spans="1:31">
      <c r="A11" s="1">
        <v>4</v>
      </c>
      <c r="B11" s="1" t="s">
        <v>10</v>
      </c>
      <c r="C11" s="1">
        <v>2</v>
      </c>
      <c r="D11" s="1" t="s">
        <v>26</v>
      </c>
      <c r="E11" s="1" t="s">
        <v>28</v>
      </c>
      <c r="F11" s="1">
        <v>0</v>
      </c>
      <c r="G11" s="1">
        <v>1</v>
      </c>
      <c r="H11" s="1">
        <v>600</v>
      </c>
      <c r="I11" s="1">
        <v>600</v>
      </c>
      <c r="J11" s="1">
        <v>600</v>
      </c>
      <c r="K11" s="1">
        <v>600</v>
      </c>
      <c r="L11" s="1">
        <v>600</v>
      </c>
      <c r="M11" s="1">
        <f>5*60+5</f>
        <v>305</v>
      </c>
      <c r="N11" s="1">
        <v>33</v>
      </c>
      <c r="O11" s="1"/>
      <c r="V11" s="1" t="s">
        <v>29</v>
      </c>
    </row>
    <row r="12" spans="1:31">
      <c r="A12" s="1">
        <v>4</v>
      </c>
      <c r="B12" s="1" t="s">
        <v>10</v>
      </c>
      <c r="C12" s="1">
        <v>2</v>
      </c>
      <c r="D12" s="1" t="s">
        <v>26</v>
      </c>
      <c r="E12" s="1" t="s">
        <v>28</v>
      </c>
      <c r="F12" s="1">
        <v>0</v>
      </c>
      <c r="G12" s="1">
        <v>2</v>
      </c>
      <c r="H12" s="1">
        <v>600</v>
      </c>
      <c r="I12" s="1">
        <v>600</v>
      </c>
      <c r="J12" s="1">
        <v>600</v>
      </c>
      <c r="K12" s="1">
        <v>600</v>
      </c>
      <c r="L12" s="1">
        <v>600</v>
      </c>
      <c r="M12" s="1">
        <v>600</v>
      </c>
      <c r="N12" s="1">
        <f>60+55</f>
        <v>115</v>
      </c>
      <c r="O12" s="1"/>
    </row>
    <row r="13" spans="1:31">
      <c r="A13" s="1">
        <v>4</v>
      </c>
      <c r="B13" s="1" t="s">
        <v>10</v>
      </c>
      <c r="C13" s="1">
        <v>2</v>
      </c>
      <c r="D13" s="1" t="s">
        <v>26</v>
      </c>
      <c r="E13" s="1" t="s">
        <v>28</v>
      </c>
      <c r="F13" s="1">
        <v>0</v>
      </c>
      <c r="G13" s="1">
        <v>3</v>
      </c>
      <c r="H13" s="1">
        <v>600</v>
      </c>
      <c r="I13" s="1">
        <v>600</v>
      </c>
      <c r="J13" s="1">
        <v>600</v>
      </c>
      <c r="K13" s="1">
        <v>600</v>
      </c>
      <c r="L13" s="1">
        <v>600</v>
      </c>
      <c r="M13" s="1">
        <v>600</v>
      </c>
      <c r="N13" s="1">
        <f>60*3</f>
        <v>180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>
      <c r="A14" s="1">
        <v>5</v>
      </c>
      <c r="B14" s="1" t="s">
        <v>10</v>
      </c>
      <c r="C14" s="1">
        <v>3</v>
      </c>
      <c r="D14" s="1" t="s">
        <v>26</v>
      </c>
      <c r="E14" s="1" t="s">
        <v>27</v>
      </c>
      <c r="F14" s="1">
        <v>0</v>
      </c>
      <c r="G14" s="1">
        <v>1</v>
      </c>
      <c r="H14" s="1">
        <v>600</v>
      </c>
      <c r="I14" s="1">
        <v>600</v>
      </c>
      <c r="J14" s="1">
        <v>600</v>
      </c>
      <c r="K14" s="1">
        <v>600</v>
      </c>
      <c r="L14" s="1">
        <f>60*2+54</f>
        <v>174</v>
      </c>
      <c r="M14" s="1">
        <v>44</v>
      </c>
      <c r="N14" s="1">
        <v>11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1">
        <v>5</v>
      </c>
      <c r="B15" s="1" t="s">
        <v>10</v>
      </c>
      <c r="C15" s="1">
        <v>3</v>
      </c>
      <c r="D15" s="1" t="s">
        <v>26</v>
      </c>
      <c r="E15" s="1" t="s">
        <v>27</v>
      </c>
      <c r="F15" s="1">
        <v>0</v>
      </c>
      <c r="G15" s="1">
        <v>2</v>
      </c>
      <c r="H15" s="1">
        <v>600</v>
      </c>
      <c r="I15" s="1">
        <v>600</v>
      </c>
      <c r="J15" s="1">
        <v>600</v>
      </c>
      <c r="K15" s="1">
        <v>600</v>
      </c>
      <c r="L15" s="1">
        <v>264</v>
      </c>
      <c r="M15" s="1">
        <v>64</v>
      </c>
      <c r="N15" s="1">
        <v>44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s="1">
        <v>5</v>
      </c>
      <c r="B16" s="1" t="s">
        <v>10</v>
      </c>
      <c r="C16" s="1">
        <v>3</v>
      </c>
      <c r="D16" s="1" t="s">
        <v>26</v>
      </c>
      <c r="E16" s="1" t="s">
        <v>27</v>
      </c>
      <c r="F16" s="1">
        <v>0</v>
      </c>
      <c r="G16" s="1">
        <v>3</v>
      </c>
      <c r="H16" s="1">
        <v>600</v>
      </c>
      <c r="I16" s="1">
        <v>600</v>
      </c>
      <c r="J16" s="1">
        <v>600</v>
      </c>
      <c r="K16" s="1">
        <v>600</v>
      </c>
      <c r="L16" s="1">
        <v>302</v>
      </c>
      <c r="M16" s="1">
        <f>9*60+36</f>
        <v>576</v>
      </c>
      <c r="N16" s="1">
        <f>4*60</f>
        <v>240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1">
        <v>6</v>
      </c>
      <c r="B17" s="1" t="s">
        <v>10</v>
      </c>
      <c r="C17" s="1">
        <v>3</v>
      </c>
      <c r="D17" s="1" t="s">
        <v>26</v>
      </c>
      <c r="E17" s="1" t="s">
        <v>28</v>
      </c>
      <c r="F17" s="1">
        <v>0</v>
      </c>
      <c r="G17" s="1">
        <v>1</v>
      </c>
      <c r="H17" s="1">
        <v>600</v>
      </c>
      <c r="I17" s="1">
        <v>600</v>
      </c>
      <c r="J17" s="1">
        <v>600</v>
      </c>
      <c r="K17" s="1">
        <v>600</v>
      </c>
      <c r="L17" s="1">
        <v>600</v>
      </c>
      <c r="M17" s="1">
        <v>600</v>
      </c>
      <c r="N17" s="1">
        <v>600</v>
      </c>
      <c r="O17" s="1">
        <v>105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1">
        <v>6</v>
      </c>
      <c r="B18" s="1" t="s">
        <v>10</v>
      </c>
      <c r="C18" s="1">
        <v>3</v>
      </c>
      <c r="D18" s="1" t="s">
        <v>26</v>
      </c>
      <c r="E18" s="1" t="s">
        <v>28</v>
      </c>
      <c r="F18" s="1">
        <v>0</v>
      </c>
      <c r="G18" s="1">
        <v>2</v>
      </c>
      <c r="H18" s="1">
        <v>600</v>
      </c>
      <c r="I18" s="1">
        <v>600</v>
      </c>
      <c r="J18" s="1">
        <v>600</v>
      </c>
      <c r="K18" s="1">
        <v>600</v>
      </c>
      <c r="L18" s="1">
        <v>600</v>
      </c>
      <c r="M18" s="1">
        <v>600</v>
      </c>
      <c r="N18" s="1">
        <v>600</v>
      </c>
      <c r="O18" s="1">
        <v>285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1">
        <v>6</v>
      </c>
      <c r="B19" s="1" t="s">
        <v>10</v>
      </c>
      <c r="C19" s="1">
        <v>3</v>
      </c>
      <c r="D19" s="1" t="s">
        <v>26</v>
      </c>
      <c r="E19" s="1" t="s">
        <v>28</v>
      </c>
      <c r="F19" s="1">
        <v>0</v>
      </c>
      <c r="G19" s="1">
        <v>3</v>
      </c>
      <c r="H19" s="1">
        <v>600</v>
      </c>
      <c r="I19" s="1">
        <v>600</v>
      </c>
      <c r="J19" s="1">
        <v>600</v>
      </c>
      <c r="K19" s="1">
        <v>600</v>
      </c>
      <c r="L19" s="1">
        <v>600</v>
      </c>
      <c r="M19" s="1">
        <v>600</v>
      </c>
      <c r="N19" s="1">
        <v>600</v>
      </c>
      <c r="O19" s="1">
        <v>600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9">
        <v>7</v>
      </c>
      <c r="B20" s="1" t="s">
        <v>10</v>
      </c>
      <c r="C20" s="9">
        <v>4</v>
      </c>
      <c r="D20" s="1" t="s">
        <v>26</v>
      </c>
      <c r="E20" s="1" t="s">
        <v>27</v>
      </c>
      <c r="F20" s="1">
        <v>0</v>
      </c>
      <c r="G20" s="1">
        <v>1</v>
      </c>
      <c r="H20" s="1">
        <v>600</v>
      </c>
      <c r="I20" s="1">
        <v>600</v>
      </c>
      <c r="J20" s="1">
        <v>600</v>
      </c>
      <c r="K20" s="1">
        <v>600</v>
      </c>
      <c r="L20" s="1">
        <v>600</v>
      </c>
      <c r="M20" s="1">
        <v>600</v>
      </c>
      <c r="N20" s="1">
        <v>600</v>
      </c>
      <c r="O20" s="1">
        <v>600</v>
      </c>
      <c r="P20" s="1">
        <v>600</v>
      </c>
      <c r="Q20" s="1">
        <v>600</v>
      </c>
      <c r="R20" s="1">
        <v>600</v>
      </c>
      <c r="S20" s="1">
        <v>600</v>
      </c>
      <c r="T20" s="1">
        <v>600</v>
      </c>
      <c r="U20" s="1">
        <v>600</v>
      </c>
      <c r="V20" s="1">
        <v>600</v>
      </c>
      <c r="W20" s="1">
        <v>600</v>
      </c>
      <c r="X20" s="1">
        <v>600</v>
      </c>
      <c r="Y20" s="1">
        <v>600</v>
      </c>
      <c r="Z20" s="1">
        <v>600</v>
      </c>
      <c r="AA20" s="1">
        <v>600</v>
      </c>
      <c r="AB20" s="1">
        <v>600</v>
      </c>
      <c r="AC20" s="1">
        <v>600</v>
      </c>
      <c r="AD20" s="1">
        <v>600</v>
      </c>
    </row>
    <row r="21" spans="1:31">
      <c r="A21" s="9">
        <v>7</v>
      </c>
      <c r="B21" s="1" t="s">
        <v>10</v>
      </c>
      <c r="C21" s="9">
        <v>4</v>
      </c>
      <c r="D21" s="1" t="s">
        <v>26</v>
      </c>
      <c r="E21" s="1" t="s">
        <v>27</v>
      </c>
      <c r="F21" s="1">
        <v>0</v>
      </c>
      <c r="G21" s="1">
        <v>2</v>
      </c>
      <c r="H21" s="1">
        <v>600</v>
      </c>
      <c r="I21" s="1">
        <v>600</v>
      </c>
      <c r="J21" s="1">
        <v>600</v>
      </c>
      <c r="K21" s="1">
        <v>600</v>
      </c>
      <c r="L21" s="1">
        <v>600</v>
      </c>
      <c r="M21" s="1">
        <v>600</v>
      </c>
      <c r="N21" s="1">
        <v>600</v>
      </c>
      <c r="O21" s="1">
        <v>600</v>
      </c>
      <c r="P21" s="1">
        <v>600</v>
      </c>
      <c r="Q21" s="1">
        <v>600</v>
      </c>
      <c r="R21" s="1">
        <v>600</v>
      </c>
      <c r="S21" s="1">
        <v>600</v>
      </c>
      <c r="T21" s="1">
        <v>600</v>
      </c>
      <c r="U21" s="1">
        <v>600</v>
      </c>
      <c r="V21" s="1">
        <v>600</v>
      </c>
      <c r="W21" s="1">
        <v>600</v>
      </c>
      <c r="X21" s="1">
        <v>600</v>
      </c>
      <c r="Y21" s="1">
        <v>600</v>
      </c>
      <c r="Z21" s="1">
        <v>600</v>
      </c>
      <c r="AA21" s="1">
        <v>600</v>
      </c>
      <c r="AB21" s="1">
        <v>600</v>
      </c>
      <c r="AC21" s="1">
        <v>600</v>
      </c>
      <c r="AD21" s="1">
        <v>600</v>
      </c>
    </row>
    <row r="22" spans="1:31">
      <c r="A22" s="9">
        <v>7</v>
      </c>
      <c r="B22" s="1" t="s">
        <v>10</v>
      </c>
      <c r="C22" s="9">
        <v>4</v>
      </c>
      <c r="D22" s="1" t="s">
        <v>26</v>
      </c>
      <c r="E22" s="1" t="s">
        <v>27</v>
      </c>
      <c r="F22" s="1">
        <v>0</v>
      </c>
      <c r="G22" s="1">
        <v>3</v>
      </c>
      <c r="H22" s="1">
        <v>600</v>
      </c>
      <c r="I22" s="1">
        <v>600</v>
      </c>
      <c r="J22" s="1">
        <v>600</v>
      </c>
      <c r="K22" s="1">
        <v>600</v>
      </c>
      <c r="L22" s="1">
        <v>600</v>
      </c>
      <c r="M22" s="1">
        <v>600</v>
      </c>
      <c r="N22" s="1">
        <v>600</v>
      </c>
      <c r="O22" s="1">
        <v>600</v>
      </c>
      <c r="P22" s="1">
        <v>600</v>
      </c>
      <c r="Q22" s="1">
        <v>600</v>
      </c>
      <c r="R22" s="1">
        <v>600</v>
      </c>
      <c r="S22" s="1">
        <v>600</v>
      </c>
      <c r="T22" s="1">
        <v>600</v>
      </c>
      <c r="U22" s="1">
        <v>600</v>
      </c>
      <c r="V22" s="1">
        <v>600</v>
      </c>
      <c r="W22" s="1">
        <v>600</v>
      </c>
      <c r="X22" s="1">
        <v>600</v>
      </c>
      <c r="Y22" s="1">
        <v>600</v>
      </c>
      <c r="Z22" s="1">
        <v>600</v>
      </c>
      <c r="AA22" s="1">
        <v>600</v>
      </c>
      <c r="AB22" s="1">
        <v>600</v>
      </c>
      <c r="AC22" s="1">
        <v>600</v>
      </c>
      <c r="AD22" s="1">
        <v>600</v>
      </c>
    </row>
    <row r="23" spans="1:31">
      <c r="A23" s="1">
        <v>8</v>
      </c>
      <c r="B23" s="1" t="s">
        <v>10</v>
      </c>
      <c r="C23" s="9">
        <v>4</v>
      </c>
      <c r="D23" s="1" t="s">
        <v>26</v>
      </c>
      <c r="E23" s="1" t="s">
        <v>28</v>
      </c>
      <c r="F23" s="1">
        <v>0</v>
      </c>
      <c r="G23" s="1">
        <v>1</v>
      </c>
      <c r="H23" s="1">
        <v>600</v>
      </c>
      <c r="I23" s="1">
        <v>600</v>
      </c>
      <c r="J23" s="1">
        <v>600</v>
      </c>
      <c r="K23" s="1">
        <v>600</v>
      </c>
      <c r="L23" s="1">
        <v>600</v>
      </c>
      <c r="M23" s="1">
        <v>600</v>
      </c>
      <c r="N23" s="1">
        <v>600</v>
      </c>
      <c r="O23" s="1">
        <v>600</v>
      </c>
      <c r="P23" s="1">
        <v>600</v>
      </c>
      <c r="Q23" s="1">
        <v>600</v>
      </c>
      <c r="R23" s="1">
        <v>600</v>
      </c>
      <c r="S23" s="1">
        <v>600</v>
      </c>
      <c r="T23" s="1">
        <f>8*60</f>
        <v>480</v>
      </c>
      <c r="U23" s="1">
        <v>600</v>
      </c>
      <c r="V23" s="1">
        <v>600</v>
      </c>
      <c r="W23" s="1">
        <v>600</v>
      </c>
      <c r="X23" s="1">
        <f>3*60+25</f>
        <v>205</v>
      </c>
      <c r="Y23" s="10"/>
    </row>
    <row r="24" spans="1:31">
      <c r="A24" s="1">
        <v>8</v>
      </c>
      <c r="B24" s="1" t="s">
        <v>10</v>
      </c>
      <c r="C24" s="1">
        <v>4</v>
      </c>
      <c r="D24" s="1" t="s">
        <v>26</v>
      </c>
      <c r="E24" s="1" t="s">
        <v>28</v>
      </c>
      <c r="F24" s="1">
        <v>0</v>
      </c>
      <c r="G24" s="1">
        <v>2</v>
      </c>
      <c r="H24" s="1">
        <v>600</v>
      </c>
      <c r="I24" s="1">
        <v>600</v>
      </c>
      <c r="J24" s="1">
        <v>600</v>
      </c>
      <c r="K24" s="1">
        <v>600</v>
      </c>
      <c r="L24" s="1">
        <v>600</v>
      </c>
      <c r="M24" s="1">
        <v>600</v>
      </c>
      <c r="N24" s="1">
        <v>600</v>
      </c>
      <c r="O24" s="1">
        <v>600</v>
      </c>
      <c r="P24" s="1">
        <v>600</v>
      </c>
      <c r="Q24" s="1">
        <v>600</v>
      </c>
      <c r="R24" s="1">
        <v>600</v>
      </c>
      <c r="S24" s="1">
        <v>600</v>
      </c>
      <c r="T24" s="1">
        <v>600</v>
      </c>
      <c r="U24" s="1">
        <v>600</v>
      </c>
      <c r="V24" s="1">
        <v>600</v>
      </c>
      <c r="W24" s="1">
        <v>600</v>
      </c>
      <c r="X24" s="1">
        <f>60*7+41</f>
        <v>461</v>
      </c>
      <c r="Y24" s="10"/>
    </row>
    <row r="25" spans="1:31">
      <c r="A25" s="1">
        <v>8</v>
      </c>
      <c r="B25" s="1" t="s">
        <v>10</v>
      </c>
      <c r="C25" s="1">
        <v>4</v>
      </c>
      <c r="D25" s="1" t="s">
        <v>26</v>
      </c>
      <c r="E25" s="1" t="s">
        <v>28</v>
      </c>
      <c r="F25" s="1">
        <v>0</v>
      </c>
      <c r="G25" s="1">
        <v>3</v>
      </c>
      <c r="H25" s="1">
        <v>600</v>
      </c>
      <c r="I25" s="1">
        <v>600</v>
      </c>
      <c r="J25" s="1">
        <v>600</v>
      </c>
      <c r="K25" s="1">
        <v>600</v>
      </c>
      <c r="L25" s="1">
        <v>600</v>
      </c>
      <c r="M25" s="1">
        <v>600</v>
      </c>
      <c r="N25" s="1">
        <v>600</v>
      </c>
      <c r="O25" s="1">
        <v>600</v>
      </c>
      <c r="P25" s="1">
        <v>600</v>
      </c>
      <c r="Q25" s="1">
        <v>600</v>
      </c>
      <c r="R25" s="1">
        <v>600</v>
      </c>
      <c r="S25" s="1">
        <v>600</v>
      </c>
      <c r="T25" s="1">
        <v>600</v>
      </c>
      <c r="U25" s="1">
        <v>600</v>
      </c>
      <c r="V25" s="1">
        <v>600</v>
      </c>
      <c r="W25" s="1">
        <v>600</v>
      </c>
      <c r="X25" s="1">
        <v>600</v>
      </c>
      <c r="Y25" s="10"/>
      <c r="Z25" s="1"/>
      <c r="AA25" s="1"/>
      <c r="AB25" s="1"/>
      <c r="AC25" s="1"/>
      <c r="AD25" s="1"/>
      <c r="AE25" s="1"/>
    </row>
    <row r="26" spans="1:31">
      <c r="A26" s="1">
        <v>9</v>
      </c>
      <c r="B26" s="1" t="s">
        <v>10</v>
      </c>
      <c r="C26" s="9">
        <v>5</v>
      </c>
      <c r="D26" s="1" t="s">
        <v>26</v>
      </c>
      <c r="E26" s="1" t="s">
        <v>27</v>
      </c>
      <c r="F26" s="1">
        <v>0</v>
      </c>
      <c r="G26" s="1">
        <v>1</v>
      </c>
      <c r="H26" s="1">
        <v>600</v>
      </c>
      <c r="I26" s="1">
        <v>600</v>
      </c>
      <c r="J26" s="1">
        <v>600</v>
      </c>
      <c r="K26" s="1">
        <v>600</v>
      </c>
      <c r="L26" s="1">
        <v>600</v>
      </c>
      <c r="M26" s="1">
        <v>600</v>
      </c>
      <c r="N26" s="1">
        <v>600</v>
      </c>
      <c r="O26" s="1">
        <v>600</v>
      </c>
      <c r="P26" s="1">
        <v>600</v>
      </c>
      <c r="Q26" s="1">
        <v>600</v>
      </c>
      <c r="R26" s="1">
        <v>600</v>
      </c>
      <c r="S26" s="1">
        <v>600</v>
      </c>
      <c r="T26" s="1">
        <v>600</v>
      </c>
      <c r="U26" s="1">
        <v>600</v>
      </c>
      <c r="V26" s="1">
        <v>600</v>
      </c>
      <c r="W26" s="1">
        <v>600</v>
      </c>
      <c r="X26" s="1">
        <v>600</v>
      </c>
      <c r="Y26" s="1">
        <v>600</v>
      </c>
      <c r="Z26" s="1">
        <v>600</v>
      </c>
      <c r="AA26" s="1">
        <v>600</v>
      </c>
      <c r="AB26" s="1">
        <v>600</v>
      </c>
      <c r="AC26" s="1">
        <v>600</v>
      </c>
      <c r="AD26" s="1">
        <v>600</v>
      </c>
      <c r="AE26" s="1"/>
    </row>
    <row r="27" spans="1:31">
      <c r="A27" s="1">
        <v>9</v>
      </c>
      <c r="B27" s="1" t="s">
        <v>10</v>
      </c>
      <c r="C27" s="1">
        <v>5</v>
      </c>
      <c r="D27" s="1" t="s">
        <v>26</v>
      </c>
      <c r="E27" s="1" t="s">
        <v>27</v>
      </c>
      <c r="F27" s="1">
        <v>0</v>
      </c>
      <c r="G27" s="1">
        <v>2</v>
      </c>
      <c r="H27" s="1">
        <v>600</v>
      </c>
      <c r="I27" s="1">
        <v>600</v>
      </c>
      <c r="J27" s="1">
        <v>600</v>
      </c>
      <c r="K27" s="1">
        <v>600</v>
      </c>
      <c r="L27" s="1">
        <v>600</v>
      </c>
      <c r="M27" s="1">
        <v>600</v>
      </c>
      <c r="N27" s="1">
        <v>600</v>
      </c>
      <c r="O27" s="1">
        <v>600</v>
      </c>
      <c r="P27" s="1">
        <v>600</v>
      </c>
      <c r="Q27" s="1">
        <v>600</v>
      </c>
      <c r="R27" s="1">
        <v>600</v>
      </c>
      <c r="S27" s="1">
        <v>600</v>
      </c>
      <c r="T27" s="1">
        <v>600</v>
      </c>
      <c r="U27" s="1">
        <v>600</v>
      </c>
      <c r="V27" s="1">
        <v>600</v>
      </c>
      <c r="W27" s="1">
        <v>600</v>
      </c>
      <c r="X27" s="1">
        <v>600</v>
      </c>
      <c r="Y27" s="1">
        <v>600</v>
      </c>
      <c r="Z27" s="1">
        <v>600</v>
      </c>
      <c r="AA27" s="1">
        <v>600</v>
      </c>
      <c r="AB27" s="1">
        <v>600</v>
      </c>
      <c r="AC27" s="1">
        <v>600</v>
      </c>
      <c r="AD27" s="1">
        <v>600</v>
      </c>
      <c r="AE27" s="1"/>
    </row>
    <row r="28" spans="1:31">
      <c r="A28" s="1">
        <v>9</v>
      </c>
      <c r="B28" s="1" t="s">
        <v>10</v>
      </c>
      <c r="C28" s="1">
        <v>5</v>
      </c>
      <c r="D28" s="1" t="s">
        <v>26</v>
      </c>
      <c r="E28" s="1" t="s">
        <v>27</v>
      </c>
      <c r="F28" s="1">
        <v>0</v>
      </c>
      <c r="G28" s="1">
        <v>3</v>
      </c>
      <c r="H28" s="1">
        <v>600</v>
      </c>
      <c r="I28" s="1">
        <v>600</v>
      </c>
      <c r="J28" s="1">
        <v>600</v>
      </c>
      <c r="K28" s="1">
        <v>600</v>
      </c>
      <c r="L28" s="1">
        <v>600</v>
      </c>
      <c r="M28" s="1">
        <v>600</v>
      </c>
      <c r="N28" s="1">
        <v>600</v>
      </c>
      <c r="O28" s="1">
        <v>600</v>
      </c>
      <c r="P28" s="1">
        <v>600</v>
      </c>
      <c r="Q28" s="1">
        <v>600</v>
      </c>
      <c r="R28" s="1">
        <v>600</v>
      </c>
      <c r="S28" s="1">
        <v>600</v>
      </c>
      <c r="T28" s="1">
        <v>600</v>
      </c>
      <c r="U28" s="1">
        <v>600</v>
      </c>
      <c r="V28" s="1">
        <v>600</v>
      </c>
      <c r="W28" s="1">
        <v>600</v>
      </c>
      <c r="X28" s="1">
        <v>600</v>
      </c>
      <c r="Y28" s="1">
        <v>600</v>
      </c>
      <c r="Z28" s="1">
        <v>600</v>
      </c>
      <c r="AA28" s="1">
        <v>600</v>
      </c>
      <c r="AB28" s="1">
        <v>600</v>
      </c>
      <c r="AC28" s="1">
        <v>600</v>
      </c>
      <c r="AD28" s="1">
        <v>600</v>
      </c>
      <c r="AE28" s="1"/>
    </row>
    <row r="29" spans="1:31">
      <c r="A29" s="1">
        <v>10</v>
      </c>
      <c r="B29" s="1" t="s">
        <v>10</v>
      </c>
      <c r="C29" s="9">
        <v>5</v>
      </c>
      <c r="D29" s="1" t="s">
        <v>26</v>
      </c>
      <c r="E29" s="1" t="s">
        <v>28</v>
      </c>
      <c r="F29" s="1">
        <v>0</v>
      </c>
      <c r="G29" s="1">
        <v>1</v>
      </c>
      <c r="H29" s="1">
        <v>600</v>
      </c>
      <c r="I29" s="1">
        <v>600</v>
      </c>
      <c r="J29" s="1">
        <v>600</v>
      </c>
      <c r="K29" s="1">
        <v>600</v>
      </c>
      <c r="L29" s="1">
        <v>600</v>
      </c>
      <c r="M29" s="1">
        <v>600</v>
      </c>
      <c r="N29" s="1">
        <v>600</v>
      </c>
      <c r="O29" s="1">
        <v>600</v>
      </c>
      <c r="P29" s="1">
        <v>600</v>
      </c>
      <c r="Q29" s="1">
        <v>600</v>
      </c>
      <c r="R29" s="1">
        <v>600</v>
      </c>
      <c r="S29" s="1">
        <v>600</v>
      </c>
      <c r="T29" s="1">
        <v>600</v>
      </c>
      <c r="U29" s="1">
        <v>600</v>
      </c>
      <c r="V29" s="1">
        <v>600</v>
      </c>
      <c r="W29" s="1">
        <v>600</v>
      </c>
      <c r="X29" s="1">
        <f>7*60+40</f>
        <v>460</v>
      </c>
      <c r="Y29" s="1">
        <v>600</v>
      </c>
      <c r="Z29" s="1">
        <v>600</v>
      </c>
      <c r="AA29" s="1">
        <v>600</v>
      </c>
      <c r="AB29" s="1">
        <v>600</v>
      </c>
      <c r="AC29" s="1">
        <v>600</v>
      </c>
      <c r="AD29" s="1">
        <v>600</v>
      </c>
      <c r="AE29" s="1"/>
    </row>
    <row r="30" spans="1:31">
      <c r="A30" s="1">
        <v>10</v>
      </c>
      <c r="B30" s="1" t="s">
        <v>10</v>
      </c>
      <c r="C30" s="1">
        <v>5</v>
      </c>
      <c r="D30" s="1" t="s">
        <v>26</v>
      </c>
      <c r="E30" s="1" t="s">
        <v>28</v>
      </c>
      <c r="F30" s="1">
        <v>0</v>
      </c>
      <c r="G30" s="1">
        <v>2</v>
      </c>
      <c r="H30" s="1">
        <v>600</v>
      </c>
      <c r="I30" s="1">
        <v>600</v>
      </c>
      <c r="J30" s="1">
        <v>600</v>
      </c>
      <c r="K30" s="1">
        <v>600</v>
      </c>
      <c r="L30" s="1">
        <v>600</v>
      </c>
      <c r="M30" s="1">
        <v>600</v>
      </c>
      <c r="N30" s="1">
        <v>600</v>
      </c>
      <c r="O30" s="1">
        <v>600</v>
      </c>
      <c r="P30" s="1">
        <v>600</v>
      </c>
      <c r="Q30" s="1">
        <v>600</v>
      </c>
      <c r="R30" s="1">
        <v>600</v>
      </c>
      <c r="S30" s="1">
        <v>600</v>
      </c>
      <c r="T30" s="1">
        <v>600</v>
      </c>
      <c r="U30" s="1">
        <v>600</v>
      </c>
      <c r="V30" s="1">
        <v>600</v>
      </c>
      <c r="W30" s="1">
        <v>600</v>
      </c>
      <c r="X30" s="1">
        <v>600</v>
      </c>
      <c r="Y30" s="1">
        <v>600</v>
      </c>
      <c r="Z30" s="1">
        <v>600</v>
      </c>
      <c r="AA30" s="1">
        <v>600</v>
      </c>
      <c r="AB30" s="1">
        <v>600</v>
      </c>
      <c r="AC30" s="1">
        <v>600</v>
      </c>
      <c r="AD30" s="1">
        <v>600</v>
      </c>
      <c r="AE30" s="1"/>
    </row>
    <row r="31" spans="1:31">
      <c r="A31" s="1">
        <v>10</v>
      </c>
      <c r="B31" s="1" t="s">
        <v>10</v>
      </c>
      <c r="C31" s="1">
        <v>5</v>
      </c>
      <c r="D31" s="1" t="s">
        <v>26</v>
      </c>
      <c r="E31" s="1" t="s">
        <v>28</v>
      </c>
      <c r="F31" s="1">
        <v>0</v>
      </c>
      <c r="G31" s="1">
        <v>3</v>
      </c>
      <c r="H31" s="1">
        <v>600</v>
      </c>
      <c r="I31" s="1">
        <v>600</v>
      </c>
      <c r="J31" s="1">
        <v>600</v>
      </c>
      <c r="K31" s="1">
        <v>600</v>
      </c>
      <c r="L31" s="1">
        <v>600</v>
      </c>
      <c r="M31" s="1">
        <v>600</v>
      </c>
      <c r="N31" s="1">
        <v>600</v>
      </c>
      <c r="O31" s="1">
        <v>600</v>
      </c>
      <c r="P31" s="1">
        <v>600</v>
      </c>
      <c r="Q31" s="1">
        <v>600</v>
      </c>
      <c r="R31" s="1">
        <v>600</v>
      </c>
      <c r="S31" s="1">
        <v>600</v>
      </c>
      <c r="T31" s="1">
        <v>600</v>
      </c>
      <c r="U31" s="1">
        <v>600</v>
      </c>
      <c r="V31" s="1">
        <v>600</v>
      </c>
      <c r="W31" s="1">
        <v>600</v>
      </c>
      <c r="X31" s="1">
        <v>600</v>
      </c>
      <c r="Y31" s="1">
        <v>600</v>
      </c>
      <c r="Z31" s="1">
        <v>600</v>
      </c>
      <c r="AA31" s="1">
        <v>600</v>
      </c>
      <c r="AB31" s="1">
        <v>600</v>
      </c>
      <c r="AC31" s="1">
        <v>600</v>
      </c>
      <c r="AD31" s="1">
        <v>600</v>
      </c>
      <c r="AE31" s="1"/>
    </row>
    <row r="32" spans="1:31">
      <c r="A32" s="1">
        <v>11</v>
      </c>
      <c r="B32" s="1" t="s">
        <v>11</v>
      </c>
      <c r="C32" s="1">
        <v>6</v>
      </c>
      <c r="D32" s="1" t="s">
        <v>26</v>
      </c>
      <c r="E32" s="1" t="s">
        <v>27</v>
      </c>
      <c r="F32" s="1">
        <v>0</v>
      </c>
      <c r="G32" s="1">
        <v>1</v>
      </c>
      <c r="H32" s="1">
        <v>600</v>
      </c>
      <c r="I32" s="1">
        <v>600</v>
      </c>
      <c r="J32" s="1">
        <v>600</v>
      </c>
      <c r="K32" s="1">
        <v>536</v>
      </c>
      <c r="L32" s="1">
        <v>55</v>
      </c>
      <c r="M32" s="1"/>
    </row>
    <row r="33" spans="1:31">
      <c r="A33" s="1">
        <v>11</v>
      </c>
      <c r="B33" s="1" t="s">
        <v>11</v>
      </c>
      <c r="C33" s="1">
        <v>6</v>
      </c>
      <c r="D33" s="1" t="s">
        <v>26</v>
      </c>
      <c r="E33" s="1" t="s">
        <v>27</v>
      </c>
      <c r="F33" s="1">
        <v>0</v>
      </c>
      <c r="G33" s="1">
        <v>2</v>
      </c>
      <c r="H33" s="1">
        <v>600</v>
      </c>
      <c r="I33" s="1">
        <v>600</v>
      </c>
      <c r="J33" s="1">
        <v>600</v>
      </c>
      <c r="K33" s="1">
        <v>600</v>
      </c>
      <c r="L33" s="1">
        <f>4*60+1</f>
        <v>241</v>
      </c>
    </row>
    <row r="34" spans="1:31">
      <c r="A34" s="1">
        <v>11</v>
      </c>
      <c r="B34" s="1" t="s">
        <v>11</v>
      </c>
      <c r="C34" s="1">
        <v>6</v>
      </c>
      <c r="D34" s="1" t="s">
        <v>26</v>
      </c>
      <c r="E34" s="1" t="s">
        <v>27</v>
      </c>
      <c r="F34" s="1">
        <v>0</v>
      </c>
      <c r="G34" s="1">
        <v>3</v>
      </c>
      <c r="H34" s="1">
        <v>600</v>
      </c>
      <c r="I34" s="1">
        <v>600</v>
      </c>
      <c r="J34" s="1">
        <v>600</v>
      </c>
      <c r="K34" s="1">
        <v>600</v>
      </c>
      <c r="L34" s="1">
        <f>4*60+57</f>
        <v>297</v>
      </c>
    </row>
    <row r="35" spans="1:31">
      <c r="A35" s="1">
        <v>12</v>
      </c>
      <c r="B35" s="1" t="s">
        <v>11</v>
      </c>
      <c r="C35" s="1">
        <v>6</v>
      </c>
      <c r="D35" s="1" t="s">
        <v>26</v>
      </c>
      <c r="E35" s="1" t="s">
        <v>28</v>
      </c>
      <c r="F35" s="1">
        <v>0</v>
      </c>
      <c r="G35" s="1">
        <v>1</v>
      </c>
      <c r="H35" s="1">
        <v>600</v>
      </c>
      <c r="I35" s="1">
        <v>600</v>
      </c>
      <c r="J35" s="1">
        <v>600</v>
      </c>
      <c r="K35" s="1">
        <v>600</v>
      </c>
      <c r="L35" s="1">
        <v>600</v>
      </c>
      <c r="M35" s="1">
        <v>600</v>
      </c>
      <c r="N35" s="1">
        <v>72</v>
      </c>
      <c r="O35" s="1">
        <f>2*60+42</f>
        <v>162</v>
      </c>
      <c r="P35" s="1">
        <v>23</v>
      </c>
      <c r="Q35" s="1"/>
    </row>
    <row r="36" spans="1:31">
      <c r="A36" s="1">
        <v>12</v>
      </c>
      <c r="B36" s="1" t="s">
        <v>11</v>
      </c>
      <c r="C36" s="1">
        <v>6</v>
      </c>
      <c r="D36" s="1" t="s">
        <v>26</v>
      </c>
      <c r="E36" s="1" t="s">
        <v>28</v>
      </c>
      <c r="F36" s="1">
        <v>0</v>
      </c>
      <c r="G36" s="1">
        <v>2</v>
      </c>
      <c r="H36" s="1">
        <v>600</v>
      </c>
      <c r="I36" s="1">
        <v>600</v>
      </c>
      <c r="J36" s="1">
        <v>600</v>
      </c>
      <c r="K36" s="1">
        <v>600</v>
      </c>
      <c r="L36" s="1">
        <v>600</v>
      </c>
      <c r="M36" s="1">
        <v>600</v>
      </c>
      <c r="N36" s="1">
        <v>600</v>
      </c>
      <c r="O36" s="1">
        <v>600</v>
      </c>
      <c r="P36" s="1">
        <f>60+26</f>
        <v>86</v>
      </c>
    </row>
    <row r="37" spans="1:31">
      <c r="A37" s="1">
        <v>12</v>
      </c>
      <c r="B37" s="1" t="s">
        <v>11</v>
      </c>
      <c r="C37" s="1">
        <v>6</v>
      </c>
      <c r="D37" s="1" t="s">
        <v>26</v>
      </c>
      <c r="E37" s="1" t="s">
        <v>28</v>
      </c>
      <c r="F37" s="1">
        <v>0</v>
      </c>
      <c r="G37" s="1">
        <v>3</v>
      </c>
      <c r="H37" s="1">
        <v>600</v>
      </c>
      <c r="I37" s="1">
        <v>600</v>
      </c>
      <c r="J37" s="1">
        <v>600</v>
      </c>
      <c r="K37" s="1">
        <v>600</v>
      </c>
      <c r="L37" s="1">
        <v>600</v>
      </c>
      <c r="M37" s="1">
        <v>600</v>
      </c>
      <c r="N37" s="1">
        <v>600</v>
      </c>
      <c r="O37" s="1">
        <v>600</v>
      </c>
      <c r="P37" s="1">
        <f>60+43</f>
        <v>103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1">
        <v>13</v>
      </c>
      <c r="B38" s="1" t="s">
        <v>11</v>
      </c>
      <c r="C38" s="1">
        <v>7</v>
      </c>
      <c r="D38" s="1" t="s">
        <v>26</v>
      </c>
      <c r="E38" s="1" t="s">
        <v>27</v>
      </c>
      <c r="F38" s="1">
        <v>0</v>
      </c>
      <c r="G38" s="1">
        <v>1</v>
      </c>
      <c r="H38" s="1">
        <v>600</v>
      </c>
      <c r="I38" s="1">
        <v>600</v>
      </c>
      <c r="J38" s="1">
        <v>600</v>
      </c>
      <c r="K38" s="1">
        <v>203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>
      <c r="A39" s="1">
        <v>13</v>
      </c>
      <c r="B39" s="1" t="s">
        <v>11</v>
      </c>
      <c r="C39" s="1">
        <v>7</v>
      </c>
      <c r="D39" s="1" t="s">
        <v>26</v>
      </c>
      <c r="E39" s="1" t="s">
        <v>27</v>
      </c>
      <c r="F39" s="1">
        <v>0</v>
      </c>
      <c r="G39" s="1">
        <v>2</v>
      </c>
      <c r="H39" s="1">
        <v>600</v>
      </c>
      <c r="I39" s="1">
        <v>600</v>
      </c>
      <c r="J39" s="1">
        <v>600</v>
      </c>
      <c r="K39" s="1">
        <v>206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>
      <c r="A40" s="1">
        <v>13</v>
      </c>
      <c r="B40" s="1" t="s">
        <v>11</v>
      </c>
      <c r="C40" s="1">
        <v>7</v>
      </c>
      <c r="D40" s="1" t="s">
        <v>26</v>
      </c>
      <c r="E40" s="1" t="s">
        <v>27</v>
      </c>
      <c r="F40" s="1">
        <v>0</v>
      </c>
      <c r="G40" s="1">
        <v>3</v>
      </c>
      <c r="H40" s="1">
        <v>600</v>
      </c>
      <c r="I40" s="1">
        <v>600</v>
      </c>
      <c r="J40" s="1">
        <v>600</v>
      </c>
      <c r="K40" s="1">
        <v>600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>
      <c r="A41" s="1">
        <v>14</v>
      </c>
      <c r="B41" s="1" t="s">
        <v>11</v>
      </c>
      <c r="C41" s="1">
        <v>7</v>
      </c>
      <c r="D41" s="1" t="s">
        <v>26</v>
      </c>
      <c r="E41" s="1" t="s">
        <v>28</v>
      </c>
      <c r="F41" s="1">
        <v>0</v>
      </c>
      <c r="G41" s="1">
        <v>1</v>
      </c>
      <c r="H41" s="1">
        <v>600</v>
      </c>
      <c r="I41" s="1">
        <v>600</v>
      </c>
      <c r="J41" s="1">
        <v>600</v>
      </c>
      <c r="K41" s="1">
        <v>600</v>
      </c>
      <c r="L41" s="1">
        <v>600</v>
      </c>
      <c r="M41" s="1">
        <v>600</v>
      </c>
      <c r="N41" s="1">
        <v>600</v>
      </c>
      <c r="O41" s="1">
        <v>600</v>
      </c>
      <c r="P41" s="1">
        <v>600</v>
      </c>
      <c r="Q41" s="1">
        <v>600</v>
      </c>
      <c r="R41" s="1">
        <v>600</v>
      </c>
      <c r="S41" s="1">
        <v>600</v>
      </c>
      <c r="T41" s="1">
        <v>600</v>
      </c>
      <c r="U41" s="1">
        <v>29</v>
      </c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1">
        <v>14</v>
      </c>
      <c r="B42" s="1" t="s">
        <v>11</v>
      </c>
      <c r="C42" s="1">
        <v>7</v>
      </c>
      <c r="D42" s="1" t="s">
        <v>26</v>
      </c>
      <c r="E42" s="1" t="s">
        <v>28</v>
      </c>
      <c r="F42" s="1">
        <v>0</v>
      </c>
      <c r="G42" s="1">
        <v>2</v>
      </c>
      <c r="H42" s="1">
        <v>600</v>
      </c>
      <c r="I42" s="1">
        <v>600</v>
      </c>
      <c r="J42" s="1">
        <v>600</v>
      </c>
      <c r="K42" s="1">
        <v>600</v>
      </c>
      <c r="L42" s="1">
        <v>600</v>
      </c>
      <c r="M42" s="1">
        <v>600</v>
      </c>
      <c r="N42" s="1">
        <v>600</v>
      </c>
      <c r="O42" s="1">
        <v>600</v>
      </c>
      <c r="P42" s="1">
        <v>600</v>
      </c>
      <c r="Q42" s="1">
        <v>600</v>
      </c>
      <c r="R42" s="1">
        <v>600</v>
      </c>
      <c r="S42" s="1">
        <v>600</v>
      </c>
      <c r="T42" s="1">
        <v>600</v>
      </c>
      <c r="U42" s="1">
        <v>70</v>
      </c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1">
        <v>14</v>
      </c>
      <c r="B43" s="1" t="s">
        <v>11</v>
      </c>
      <c r="C43" s="1">
        <v>7</v>
      </c>
      <c r="D43" s="1" t="s">
        <v>26</v>
      </c>
      <c r="E43" s="1" t="s">
        <v>28</v>
      </c>
      <c r="F43" s="1">
        <v>0</v>
      </c>
      <c r="G43" s="1">
        <v>3</v>
      </c>
      <c r="H43" s="1">
        <v>600</v>
      </c>
      <c r="I43" s="1">
        <v>600</v>
      </c>
      <c r="J43" s="1">
        <v>600</v>
      </c>
      <c r="K43" s="1">
        <v>600</v>
      </c>
      <c r="L43" s="1">
        <v>600</v>
      </c>
      <c r="M43" s="1">
        <v>600</v>
      </c>
      <c r="N43" s="1">
        <v>600</v>
      </c>
      <c r="O43" s="1">
        <v>600</v>
      </c>
      <c r="P43" s="1">
        <v>600</v>
      </c>
      <c r="Q43" s="1">
        <v>600</v>
      </c>
      <c r="R43" s="1">
        <v>600</v>
      </c>
      <c r="S43" s="1">
        <v>600</v>
      </c>
      <c r="T43" s="1">
        <v>600</v>
      </c>
      <c r="U43" s="1">
        <f>3*60+12</f>
        <v>192</v>
      </c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1">
        <v>15</v>
      </c>
      <c r="B44" s="1" t="s">
        <v>11</v>
      </c>
      <c r="C44" s="1">
        <v>8</v>
      </c>
      <c r="D44" s="1" t="s">
        <v>26</v>
      </c>
      <c r="E44" s="1" t="s">
        <v>27</v>
      </c>
      <c r="F44" s="1">
        <v>0</v>
      </c>
      <c r="G44" s="1">
        <v>1</v>
      </c>
      <c r="H44" s="1">
        <v>600</v>
      </c>
      <c r="I44" s="1">
        <v>119</v>
      </c>
      <c r="J44" s="1">
        <v>600</v>
      </c>
      <c r="K44" s="1">
        <v>434</v>
      </c>
      <c r="L44" s="1">
        <v>23</v>
      </c>
      <c r="M44" s="1"/>
    </row>
    <row r="45" spans="1:31">
      <c r="A45" s="1">
        <v>15</v>
      </c>
      <c r="B45" s="1" t="s">
        <v>11</v>
      </c>
      <c r="C45" s="1">
        <v>8</v>
      </c>
      <c r="D45" s="1" t="s">
        <v>26</v>
      </c>
      <c r="E45" s="1" t="s">
        <v>27</v>
      </c>
      <c r="F45" s="1">
        <v>0</v>
      </c>
      <c r="G45" s="1">
        <v>2</v>
      </c>
      <c r="H45" s="1">
        <v>600</v>
      </c>
      <c r="I45" s="1">
        <v>600</v>
      </c>
      <c r="J45" s="1">
        <v>600</v>
      </c>
      <c r="K45" s="1">
        <v>600</v>
      </c>
      <c r="L45" s="1">
        <v>69</v>
      </c>
    </row>
    <row r="46" spans="1:31">
      <c r="A46" s="1">
        <v>15</v>
      </c>
      <c r="B46" s="1" t="s">
        <v>11</v>
      </c>
      <c r="C46" s="1">
        <v>8</v>
      </c>
      <c r="D46" s="1" t="s">
        <v>26</v>
      </c>
      <c r="E46" s="1" t="s">
        <v>27</v>
      </c>
      <c r="F46" s="1">
        <v>0</v>
      </c>
      <c r="G46" s="1">
        <v>3</v>
      </c>
      <c r="H46" s="1">
        <v>600</v>
      </c>
      <c r="I46" s="1">
        <v>600</v>
      </c>
      <c r="J46" s="1">
        <v>600</v>
      </c>
      <c r="K46" s="1">
        <v>600</v>
      </c>
      <c r="L46" s="1">
        <f>120+14</f>
        <v>134</v>
      </c>
    </row>
    <row r="47" spans="1:31">
      <c r="A47" s="1">
        <v>16</v>
      </c>
      <c r="B47" s="1" t="s">
        <v>11</v>
      </c>
      <c r="C47" s="1">
        <v>8</v>
      </c>
      <c r="D47" s="1" t="s">
        <v>26</v>
      </c>
      <c r="E47" s="1" t="s">
        <v>28</v>
      </c>
      <c r="F47" s="1">
        <v>0</v>
      </c>
      <c r="G47" s="1">
        <v>1</v>
      </c>
      <c r="H47" s="1">
        <v>600</v>
      </c>
      <c r="I47" s="1">
        <v>600</v>
      </c>
      <c r="J47" s="1">
        <v>600</v>
      </c>
      <c r="K47" s="1">
        <v>600</v>
      </c>
      <c r="L47" s="1">
        <v>600</v>
      </c>
      <c r="M47" s="1">
        <v>600</v>
      </c>
      <c r="N47" s="1">
        <v>600</v>
      </c>
      <c r="O47" s="1">
        <v>600</v>
      </c>
      <c r="P47" s="1">
        <v>24</v>
      </c>
      <c r="Q47" s="1">
        <v>600</v>
      </c>
      <c r="R47" s="1">
        <f>4*60+50</f>
        <v>290</v>
      </c>
      <c r="S47" s="1">
        <v>600</v>
      </c>
      <c r="T47" s="1">
        <v>18</v>
      </c>
      <c r="U47" s="1"/>
    </row>
    <row r="48" spans="1:31">
      <c r="A48" s="1">
        <v>16</v>
      </c>
      <c r="B48" s="1" t="s">
        <v>11</v>
      </c>
      <c r="C48" s="1">
        <v>8</v>
      </c>
      <c r="D48" s="1" t="s">
        <v>26</v>
      </c>
      <c r="E48" s="1" t="s">
        <v>28</v>
      </c>
      <c r="F48" s="1">
        <v>0</v>
      </c>
      <c r="G48" s="1">
        <v>2</v>
      </c>
      <c r="H48" s="1">
        <v>600</v>
      </c>
      <c r="I48" s="1">
        <v>600</v>
      </c>
      <c r="J48" s="1">
        <v>600</v>
      </c>
      <c r="K48" s="1">
        <v>600</v>
      </c>
      <c r="L48" s="1">
        <v>600</v>
      </c>
      <c r="M48" s="1">
        <v>600</v>
      </c>
      <c r="N48" s="1">
        <v>600</v>
      </c>
      <c r="O48" s="1">
        <v>600</v>
      </c>
      <c r="P48" s="1">
        <v>600</v>
      </c>
      <c r="Q48" s="1">
        <v>600</v>
      </c>
      <c r="R48" s="1">
        <v>600</v>
      </c>
      <c r="S48" s="1">
        <v>600</v>
      </c>
      <c r="T48" s="1">
        <v>58</v>
      </c>
    </row>
    <row r="49" spans="1:31">
      <c r="A49" s="1">
        <v>16</v>
      </c>
      <c r="B49" s="1" t="s">
        <v>11</v>
      </c>
      <c r="C49" s="1">
        <v>8</v>
      </c>
      <c r="D49" s="1" t="s">
        <v>26</v>
      </c>
      <c r="E49" s="1" t="s">
        <v>28</v>
      </c>
      <c r="F49" s="1">
        <v>0</v>
      </c>
      <c r="G49" s="1">
        <v>3</v>
      </c>
      <c r="H49" s="1">
        <v>600</v>
      </c>
      <c r="I49" s="1">
        <v>600</v>
      </c>
      <c r="J49" s="1">
        <v>600</v>
      </c>
      <c r="K49" s="1">
        <v>600</v>
      </c>
      <c r="L49" s="1">
        <v>600</v>
      </c>
      <c r="M49" s="1">
        <v>600</v>
      </c>
      <c r="N49" s="1">
        <v>600</v>
      </c>
      <c r="O49" s="1">
        <v>600</v>
      </c>
      <c r="P49" s="1">
        <v>600</v>
      </c>
      <c r="Q49" s="1">
        <v>600</v>
      </c>
      <c r="R49" s="1">
        <v>600</v>
      </c>
      <c r="S49" s="1">
        <v>600</v>
      </c>
      <c r="T49" s="1">
        <v>600</v>
      </c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1">
        <v>17</v>
      </c>
      <c r="B50" s="1" t="s">
        <v>11</v>
      </c>
      <c r="C50" s="1">
        <v>9</v>
      </c>
      <c r="D50" s="1" t="s">
        <v>26</v>
      </c>
      <c r="E50" s="1" t="s">
        <v>27</v>
      </c>
      <c r="F50" s="1">
        <v>0</v>
      </c>
      <c r="G50" s="1">
        <v>1</v>
      </c>
      <c r="H50" s="1">
        <v>600</v>
      </c>
      <c r="I50" s="1">
        <v>600</v>
      </c>
      <c r="J50" s="1">
        <v>600</v>
      </c>
      <c r="K50" s="1">
        <v>404</v>
      </c>
      <c r="L50" s="1">
        <v>600</v>
      </c>
      <c r="M50" s="1">
        <v>600</v>
      </c>
      <c r="N50" s="1">
        <v>600</v>
      </c>
      <c r="O50" s="1">
        <v>600</v>
      </c>
      <c r="P50" s="1">
        <v>600</v>
      </c>
      <c r="Q50" s="1">
        <v>600</v>
      </c>
      <c r="R50" s="1">
        <v>600</v>
      </c>
      <c r="S50" s="1">
        <v>600</v>
      </c>
      <c r="T50" s="1">
        <v>600</v>
      </c>
      <c r="U50" s="1">
        <v>600</v>
      </c>
      <c r="V50" s="1">
        <v>600</v>
      </c>
      <c r="W50" s="11">
        <v>600</v>
      </c>
      <c r="X50" s="11">
        <v>600</v>
      </c>
      <c r="Y50" s="1">
        <v>600</v>
      </c>
      <c r="Z50" s="1">
        <v>600</v>
      </c>
      <c r="AA50" s="1">
        <v>600</v>
      </c>
      <c r="AB50" s="1">
        <v>600</v>
      </c>
      <c r="AC50" s="1">
        <v>600</v>
      </c>
      <c r="AD50" s="1">
        <v>600</v>
      </c>
      <c r="AE50" s="1"/>
    </row>
    <row r="51" spans="1:31">
      <c r="A51" s="1">
        <v>17</v>
      </c>
      <c r="B51" s="1" t="s">
        <v>11</v>
      </c>
      <c r="C51" s="1">
        <v>9</v>
      </c>
      <c r="D51" s="1" t="s">
        <v>26</v>
      </c>
      <c r="E51" s="1" t="s">
        <v>27</v>
      </c>
      <c r="F51" s="1">
        <v>0</v>
      </c>
      <c r="G51" s="1">
        <v>2</v>
      </c>
      <c r="H51" s="1">
        <v>600</v>
      </c>
      <c r="I51" s="1">
        <v>600</v>
      </c>
      <c r="J51" s="1">
        <v>600</v>
      </c>
      <c r="K51" s="1">
        <v>436</v>
      </c>
      <c r="L51" s="1">
        <v>600</v>
      </c>
      <c r="M51" s="1">
        <v>600</v>
      </c>
      <c r="N51" s="1">
        <v>600</v>
      </c>
      <c r="O51" s="1">
        <v>600</v>
      </c>
      <c r="P51" s="1">
        <v>600</v>
      </c>
      <c r="Q51" s="1">
        <v>600</v>
      </c>
      <c r="R51" s="1">
        <v>600</v>
      </c>
      <c r="S51" s="1">
        <v>600</v>
      </c>
      <c r="T51" s="1">
        <v>600</v>
      </c>
      <c r="U51" s="1">
        <v>600</v>
      </c>
      <c r="V51" s="1">
        <v>600</v>
      </c>
      <c r="W51" s="11">
        <v>600</v>
      </c>
      <c r="X51" s="11">
        <v>600</v>
      </c>
      <c r="Y51" s="1">
        <v>600</v>
      </c>
      <c r="Z51" s="1">
        <v>600</v>
      </c>
      <c r="AA51" s="1">
        <v>600</v>
      </c>
      <c r="AB51" s="1">
        <v>600</v>
      </c>
      <c r="AC51" s="1">
        <v>600</v>
      </c>
      <c r="AD51" s="1">
        <v>600</v>
      </c>
      <c r="AE51" s="1"/>
    </row>
    <row r="52" spans="1:31">
      <c r="A52" s="1">
        <v>17</v>
      </c>
      <c r="B52" s="1" t="s">
        <v>11</v>
      </c>
      <c r="C52" s="1">
        <v>9</v>
      </c>
      <c r="D52" s="1" t="s">
        <v>26</v>
      </c>
      <c r="E52" s="1" t="s">
        <v>27</v>
      </c>
      <c r="F52" s="1">
        <v>0</v>
      </c>
      <c r="G52" s="1">
        <v>3</v>
      </c>
      <c r="H52" s="1">
        <v>600</v>
      </c>
      <c r="I52" s="1">
        <v>600</v>
      </c>
      <c r="J52" s="1">
        <v>600</v>
      </c>
      <c r="K52" s="1">
        <v>600</v>
      </c>
      <c r="L52" s="1">
        <v>600</v>
      </c>
      <c r="M52" s="1">
        <v>600</v>
      </c>
      <c r="N52" s="1">
        <v>600</v>
      </c>
      <c r="O52" s="1">
        <v>600</v>
      </c>
      <c r="P52" s="1">
        <v>600</v>
      </c>
      <c r="Q52" s="1">
        <v>600</v>
      </c>
      <c r="R52" s="1">
        <v>600</v>
      </c>
      <c r="S52" s="1">
        <v>600</v>
      </c>
      <c r="T52" s="1">
        <v>600</v>
      </c>
      <c r="U52" s="1">
        <v>600</v>
      </c>
      <c r="V52" s="1">
        <v>600</v>
      </c>
      <c r="W52" s="11">
        <v>600</v>
      </c>
      <c r="X52" s="11">
        <v>600</v>
      </c>
      <c r="Y52" s="1">
        <v>600</v>
      </c>
      <c r="Z52" s="1">
        <v>600</v>
      </c>
      <c r="AA52" s="1">
        <v>600</v>
      </c>
      <c r="AB52" s="1">
        <v>600</v>
      </c>
      <c r="AC52" s="1">
        <v>600</v>
      </c>
      <c r="AD52" s="1">
        <v>600</v>
      </c>
      <c r="AE52" s="1"/>
    </row>
    <row r="53" spans="1:31">
      <c r="A53" s="1">
        <v>18</v>
      </c>
      <c r="B53" s="1" t="s">
        <v>11</v>
      </c>
      <c r="C53" s="1">
        <v>9</v>
      </c>
      <c r="D53" s="1" t="s">
        <v>26</v>
      </c>
      <c r="E53" s="1" t="s">
        <v>28</v>
      </c>
      <c r="F53" s="1">
        <v>0</v>
      </c>
      <c r="G53" s="1">
        <v>1</v>
      </c>
      <c r="H53" s="1">
        <v>600</v>
      </c>
      <c r="I53" s="1">
        <v>600</v>
      </c>
      <c r="J53" s="1">
        <v>600</v>
      </c>
      <c r="K53" s="1">
        <v>600</v>
      </c>
      <c r="L53" s="1">
        <v>600</v>
      </c>
      <c r="M53" s="1">
        <v>600</v>
      </c>
      <c r="N53" s="1">
        <v>600</v>
      </c>
      <c r="O53" s="1">
        <v>600</v>
      </c>
      <c r="P53" s="1">
        <v>600</v>
      </c>
      <c r="Q53" s="1">
        <v>600</v>
      </c>
      <c r="R53" s="1">
        <v>600</v>
      </c>
      <c r="S53" s="1">
        <v>600</v>
      </c>
      <c r="T53" s="1">
        <v>600</v>
      </c>
      <c r="U53" s="1">
        <v>600</v>
      </c>
      <c r="V53" s="1">
        <v>600</v>
      </c>
      <c r="W53" s="1">
        <v>600</v>
      </c>
      <c r="X53" s="1">
        <v>600</v>
      </c>
      <c r="Y53" s="1">
        <v>600</v>
      </c>
      <c r="Z53" s="1">
        <v>600</v>
      </c>
      <c r="AA53" s="1">
        <v>600</v>
      </c>
      <c r="AB53" s="1">
        <v>600</v>
      </c>
      <c r="AC53" s="1">
        <v>600</v>
      </c>
      <c r="AD53" s="1">
        <v>600</v>
      </c>
      <c r="AE53" s="1"/>
    </row>
    <row r="54" spans="1:31">
      <c r="A54" s="1">
        <v>18</v>
      </c>
      <c r="B54" s="1" t="s">
        <v>11</v>
      </c>
      <c r="C54" s="1">
        <v>9</v>
      </c>
      <c r="D54" s="1" t="s">
        <v>26</v>
      </c>
      <c r="E54" s="1" t="s">
        <v>28</v>
      </c>
      <c r="F54" s="1">
        <v>0</v>
      </c>
      <c r="G54" s="1">
        <v>2</v>
      </c>
      <c r="H54" s="1">
        <v>600</v>
      </c>
      <c r="I54" s="1">
        <v>600</v>
      </c>
      <c r="J54" s="1">
        <v>600</v>
      </c>
      <c r="K54" s="1">
        <v>600</v>
      </c>
      <c r="L54" s="1">
        <v>600</v>
      </c>
      <c r="M54" s="1">
        <v>600</v>
      </c>
      <c r="N54" s="1">
        <v>600</v>
      </c>
      <c r="O54" s="1">
        <v>600</v>
      </c>
      <c r="P54" s="1">
        <v>600</v>
      </c>
      <c r="Q54" s="1">
        <v>600</v>
      </c>
      <c r="R54" s="1">
        <v>600</v>
      </c>
      <c r="S54" s="1">
        <v>600</v>
      </c>
      <c r="T54" s="1">
        <v>600</v>
      </c>
      <c r="U54" s="1">
        <v>600</v>
      </c>
      <c r="V54" s="1">
        <v>600</v>
      </c>
      <c r="W54" s="1">
        <v>600</v>
      </c>
      <c r="X54" s="1">
        <v>600</v>
      </c>
      <c r="Y54" s="1">
        <v>600</v>
      </c>
      <c r="Z54" s="1">
        <v>600</v>
      </c>
      <c r="AA54" s="1">
        <v>600</v>
      </c>
      <c r="AB54" s="1">
        <v>600</v>
      </c>
      <c r="AC54" s="1">
        <v>600</v>
      </c>
      <c r="AD54" s="1">
        <v>600</v>
      </c>
      <c r="AE54" s="1"/>
    </row>
    <row r="55" spans="1:31">
      <c r="A55" s="1">
        <v>18</v>
      </c>
      <c r="B55" s="1" t="s">
        <v>11</v>
      </c>
      <c r="C55" s="1">
        <v>9</v>
      </c>
      <c r="D55" s="1" t="s">
        <v>26</v>
      </c>
      <c r="E55" s="1" t="s">
        <v>28</v>
      </c>
      <c r="F55" s="1">
        <v>0</v>
      </c>
      <c r="G55" s="1">
        <v>3</v>
      </c>
      <c r="H55" s="1">
        <v>600</v>
      </c>
      <c r="I55" s="1">
        <v>600</v>
      </c>
      <c r="J55" s="1">
        <v>600</v>
      </c>
      <c r="K55" s="1">
        <v>600</v>
      </c>
      <c r="L55" s="1">
        <v>600</v>
      </c>
      <c r="M55" s="1">
        <v>600</v>
      </c>
      <c r="N55" s="1">
        <v>600</v>
      </c>
      <c r="O55" s="1">
        <v>600</v>
      </c>
      <c r="P55" s="1">
        <v>600</v>
      </c>
      <c r="Q55" s="1">
        <v>600</v>
      </c>
      <c r="R55" s="1">
        <v>600</v>
      </c>
      <c r="S55" s="1">
        <v>600</v>
      </c>
      <c r="T55" s="1">
        <v>600</v>
      </c>
      <c r="U55" s="1">
        <v>600</v>
      </c>
      <c r="V55" s="1">
        <v>600</v>
      </c>
      <c r="W55" s="1">
        <v>600</v>
      </c>
      <c r="X55" s="1">
        <v>600</v>
      </c>
      <c r="Y55" s="1">
        <v>600</v>
      </c>
      <c r="Z55" s="1">
        <v>600</v>
      </c>
      <c r="AA55" s="1">
        <v>600</v>
      </c>
      <c r="AB55" s="1">
        <v>600</v>
      </c>
      <c r="AC55" s="1">
        <v>600</v>
      </c>
      <c r="AD55" s="1">
        <v>600</v>
      </c>
      <c r="AE55" s="1"/>
    </row>
    <row r="56" spans="1:31">
      <c r="A56" s="1">
        <v>19</v>
      </c>
      <c r="B56" s="1" t="s">
        <v>11</v>
      </c>
      <c r="C56" s="1">
        <v>10</v>
      </c>
      <c r="D56" s="1" t="s">
        <v>26</v>
      </c>
      <c r="E56" s="1" t="s">
        <v>27</v>
      </c>
      <c r="F56" s="1">
        <v>0</v>
      </c>
      <c r="G56" s="1">
        <v>1</v>
      </c>
      <c r="H56" s="1">
        <v>341</v>
      </c>
      <c r="I56" s="1">
        <v>33</v>
      </c>
      <c r="J56" s="1"/>
    </row>
    <row r="57" spans="1:31">
      <c r="A57" s="1">
        <v>19</v>
      </c>
      <c r="B57" s="1" t="s">
        <v>11</v>
      </c>
      <c r="C57" s="1">
        <v>10</v>
      </c>
      <c r="D57" s="1" t="s">
        <v>26</v>
      </c>
      <c r="E57" s="1" t="s">
        <v>27</v>
      </c>
      <c r="F57" s="1">
        <v>0</v>
      </c>
      <c r="G57" s="1">
        <v>2</v>
      </c>
      <c r="H57" s="1">
        <v>600</v>
      </c>
      <c r="I57" s="1">
        <v>63</v>
      </c>
    </row>
    <row r="58" spans="1:31">
      <c r="A58" s="1">
        <v>19</v>
      </c>
      <c r="B58" s="1" t="s">
        <v>11</v>
      </c>
      <c r="C58" s="1">
        <v>10</v>
      </c>
      <c r="D58" s="1" t="s">
        <v>26</v>
      </c>
      <c r="E58" s="1" t="s">
        <v>27</v>
      </c>
      <c r="F58" s="1">
        <v>0</v>
      </c>
      <c r="G58" s="1">
        <v>3</v>
      </c>
      <c r="H58" s="1">
        <v>600</v>
      </c>
      <c r="I58" s="1">
        <v>93</v>
      </c>
    </row>
    <row r="59" spans="1:31">
      <c r="A59" s="1">
        <v>20</v>
      </c>
      <c r="B59" s="1" t="s">
        <v>11</v>
      </c>
      <c r="C59" s="1">
        <v>10</v>
      </c>
      <c r="D59" s="1" t="s">
        <v>26</v>
      </c>
      <c r="E59" s="1" t="s">
        <v>28</v>
      </c>
      <c r="F59" s="1">
        <v>0</v>
      </c>
      <c r="G59" s="1">
        <v>1</v>
      </c>
      <c r="H59" s="1">
        <v>600</v>
      </c>
      <c r="I59" s="1">
        <v>600</v>
      </c>
      <c r="J59" s="1">
        <v>600</v>
      </c>
      <c r="K59" s="1">
        <v>600</v>
      </c>
      <c r="L59" s="1">
        <f>3*60+4</f>
        <v>184</v>
      </c>
      <c r="M59" s="1">
        <v>9</v>
      </c>
      <c r="N59" s="1"/>
    </row>
    <row r="60" spans="1:31">
      <c r="A60" s="1">
        <v>20</v>
      </c>
      <c r="B60" s="1" t="s">
        <v>11</v>
      </c>
      <c r="C60" s="1">
        <v>10</v>
      </c>
      <c r="D60" s="1" t="s">
        <v>26</v>
      </c>
      <c r="E60" s="1" t="s">
        <v>28</v>
      </c>
      <c r="F60" s="1">
        <v>0</v>
      </c>
      <c r="G60" s="1">
        <v>2</v>
      </c>
      <c r="H60" s="1">
        <v>600</v>
      </c>
      <c r="I60" s="1">
        <v>600</v>
      </c>
      <c r="J60" s="1">
        <v>600</v>
      </c>
      <c r="K60" s="1">
        <v>600</v>
      </c>
      <c r="L60" s="1">
        <v>600</v>
      </c>
      <c r="M60" s="1">
        <v>123</v>
      </c>
    </row>
    <row r="61" spans="1:31">
      <c r="A61" s="1">
        <v>20</v>
      </c>
      <c r="B61" s="1" t="s">
        <v>11</v>
      </c>
      <c r="C61" s="1">
        <v>10</v>
      </c>
      <c r="D61" s="1" t="s">
        <v>26</v>
      </c>
      <c r="E61" s="1" t="s">
        <v>28</v>
      </c>
      <c r="F61" s="1">
        <v>0</v>
      </c>
      <c r="G61" s="1">
        <v>3</v>
      </c>
      <c r="H61" s="1">
        <v>600</v>
      </c>
      <c r="I61" s="1">
        <v>600</v>
      </c>
      <c r="J61" s="1">
        <v>600</v>
      </c>
      <c r="K61" s="1">
        <v>600</v>
      </c>
      <c r="L61" s="1">
        <v>600</v>
      </c>
      <c r="M61" s="1">
        <v>600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>
      <c r="A62" s="1">
        <v>21</v>
      </c>
      <c r="B62" s="1" t="s">
        <v>11</v>
      </c>
      <c r="C62" s="1">
        <v>11</v>
      </c>
      <c r="D62" s="1" t="s">
        <v>26</v>
      </c>
      <c r="E62" s="1" t="s">
        <v>27</v>
      </c>
      <c r="F62" s="1">
        <v>0</v>
      </c>
      <c r="G62" s="1">
        <v>1</v>
      </c>
      <c r="H62" s="1">
        <v>600</v>
      </c>
      <c r="I62" s="1">
        <v>600</v>
      </c>
      <c r="J62" s="1">
        <v>600</v>
      </c>
      <c r="K62" s="1">
        <v>600</v>
      </c>
      <c r="L62" s="1">
        <v>600</v>
      </c>
      <c r="M62" s="1">
        <v>610</v>
      </c>
      <c r="N62" s="1">
        <v>600</v>
      </c>
      <c r="O62" s="1">
        <v>109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1">
        <v>21</v>
      </c>
      <c r="B63" s="1" t="s">
        <v>11</v>
      </c>
      <c r="C63" s="1">
        <v>11</v>
      </c>
      <c r="D63" s="1" t="s">
        <v>26</v>
      </c>
      <c r="E63" s="1" t="s">
        <v>27</v>
      </c>
      <c r="F63" s="1">
        <v>0</v>
      </c>
      <c r="G63" s="1">
        <v>2</v>
      </c>
      <c r="H63" s="1">
        <v>600</v>
      </c>
      <c r="I63" s="1">
        <v>600</v>
      </c>
      <c r="J63" s="1">
        <v>600</v>
      </c>
      <c r="K63" s="1">
        <v>600</v>
      </c>
      <c r="L63" s="1">
        <v>600</v>
      </c>
      <c r="M63" s="1">
        <v>600</v>
      </c>
      <c r="N63" s="1">
        <v>600</v>
      </c>
      <c r="O63" s="1">
        <f>4*60+29</f>
        <v>269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1">
        <v>21</v>
      </c>
      <c r="B64" s="1" t="s">
        <v>11</v>
      </c>
      <c r="C64" s="1">
        <v>11</v>
      </c>
      <c r="D64" s="1" t="s">
        <v>26</v>
      </c>
      <c r="E64" s="1" t="s">
        <v>27</v>
      </c>
      <c r="F64" s="1">
        <v>0</v>
      </c>
      <c r="G64" s="1">
        <v>3</v>
      </c>
      <c r="H64" s="1">
        <v>600</v>
      </c>
      <c r="I64" s="1">
        <v>600</v>
      </c>
      <c r="J64" s="1">
        <v>600</v>
      </c>
      <c r="K64" s="1">
        <v>600</v>
      </c>
      <c r="L64" s="1">
        <v>600</v>
      </c>
      <c r="M64" s="1">
        <v>600</v>
      </c>
      <c r="N64" s="1">
        <v>600</v>
      </c>
      <c r="O64" s="1">
        <v>307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1">
        <v>22</v>
      </c>
      <c r="B65" s="1" t="s">
        <v>11</v>
      </c>
      <c r="C65" s="1">
        <v>11</v>
      </c>
      <c r="D65" s="1" t="s">
        <v>26</v>
      </c>
      <c r="E65" s="1" t="s">
        <v>28</v>
      </c>
      <c r="F65" s="1">
        <v>0</v>
      </c>
      <c r="G65" s="1">
        <v>1</v>
      </c>
      <c r="H65" s="1">
        <v>600</v>
      </c>
      <c r="I65" s="1">
        <v>600</v>
      </c>
      <c r="J65" s="1">
        <v>600</v>
      </c>
      <c r="K65" s="1">
        <v>600</v>
      </c>
      <c r="L65" s="1">
        <v>600</v>
      </c>
      <c r="M65" s="1">
        <v>600</v>
      </c>
      <c r="N65" s="1">
        <v>600</v>
      </c>
      <c r="O65" s="1">
        <v>600</v>
      </c>
      <c r="P65" s="1">
        <v>600</v>
      </c>
      <c r="Q65" s="1">
        <f>2*60+23</f>
        <v>143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>
      <c r="A66" s="1">
        <v>22</v>
      </c>
      <c r="B66" s="1" t="s">
        <v>11</v>
      </c>
      <c r="C66" s="1">
        <v>11</v>
      </c>
      <c r="D66" s="1" t="s">
        <v>26</v>
      </c>
      <c r="E66" s="1" t="s">
        <v>28</v>
      </c>
      <c r="F66" s="1">
        <v>0</v>
      </c>
      <c r="G66" s="1">
        <v>2</v>
      </c>
      <c r="H66" s="1">
        <v>600</v>
      </c>
      <c r="I66" s="1">
        <v>600</v>
      </c>
      <c r="J66" s="1">
        <v>600</v>
      </c>
      <c r="K66" s="1">
        <v>600</v>
      </c>
      <c r="L66" s="1">
        <v>600</v>
      </c>
      <c r="M66" s="1">
        <v>600</v>
      </c>
      <c r="N66" s="1">
        <v>600</v>
      </c>
      <c r="O66" s="1">
        <v>600</v>
      </c>
      <c r="P66" s="1">
        <v>600</v>
      </c>
      <c r="Q66" s="1">
        <v>600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1">
        <v>22</v>
      </c>
      <c r="B67" s="1" t="s">
        <v>11</v>
      </c>
      <c r="C67" s="1">
        <v>11</v>
      </c>
      <c r="D67" s="1" t="s">
        <v>26</v>
      </c>
      <c r="E67" s="1" t="s">
        <v>28</v>
      </c>
      <c r="F67" s="1">
        <v>0</v>
      </c>
      <c r="G67" s="1">
        <v>3</v>
      </c>
      <c r="H67" s="1">
        <v>600</v>
      </c>
      <c r="I67" s="1">
        <v>600</v>
      </c>
      <c r="J67" s="1">
        <v>600</v>
      </c>
      <c r="K67" s="1">
        <v>600</v>
      </c>
      <c r="L67" s="1">
        <v>600</v>
      </c>
      <c r="M67" s="1">
        <v>600</v>
      </c>
      <c r="N67" s="1">
        <v>600</v>
      </c>
      <c r="O67" s="1">
        <v>600</v>
      </c>
      <c r="P67" s="1">
        <v>600</v>
      </c>
      <c r="Q67" s="1">
        <v>600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9" spans="1:31">
      <c r="Q6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67"/>
  <sheetViews>
    <sheetView workbookViewId="0">
      <selection activeCell="C1" sqref="C1:C1048576"/>
    </sheetView>
  </sheetViews>
  <sheetFormatPr defaultColWidth="12.5703125" defaultRowHeight="15.75" customHeight="1"/>
  <sheetData>
    <row r="1" spans="1:28">
      <c r="A1" s="8" t="s">
        <v>12</v>
      </c>
      <c r="B1" s="8" t="s">
        <v>31</v>
      </c>
      <c r="C1" s="8" t="s">
        <v>16</v>
      </c>
      <c r="D1" s="8" t="s">
        <v>43</v>
      </c>
      <c r="E1" s="8" t="s">
        <v>32</v>
      </c>
      <c r="F1" s="8" t="s">
        <v>34</v>
      </c>
      <c r="G1" s="8" t="s">
        <v>35</v>
      </c>
      <c r="H1" s="8" t="s">
        <v>36</v>
      </c>
      <c r="I1" s="8" t="s">
        <v>37</v>
      </c>
      <c r="J1" s="8" t="s">
        <v>38</v>
      </c>
      <c r="K1" s="8" t="s">
        <v>39</v>
      </c>
    </row>
    <row r="2" spans="1:28">
      <c r="A2" s="1">
        <v>1</v>
      </c>
      <c r="B2" s="1" t="s">
        <v>33</v>
      </c>
      <c r="C2" s="1">
        <v>1</v>
      </c>
      <c r="D2" s="1">
        <v>10</v>
      </c>
      <c r="E2" s="11">
        <f>120+25</f>
        <v>145</v>
      </c>
    </row>
    <row r="3" spans="1:28">
      <c r="A3" s="1">
        <v>1</v>
      </c>
      <c r="B3" s="1" t="s">
        <v>33</v>
      </c>
      <c r="C3" s="1">
        <v>2</v>
      </c>
      <c r="D3" s="1">
        <v>10</v>
      </c>
      <c r="E3" s="11">
        <f>120+39</f>
        <v>159</v>
      </c>
    </row>
    <row r="4" spans="1:28">
      <c r="A4" s="1">
        <v>1</v>
      </c>
      <c r="B4" s="1" t="s">
        <v>33</v>
      </c>
      <c r="C4" s="1">
        <v>3</v>
      </c>
      <c r="D4" s="1">
        <v>10</v>
      </c>
      <c r="E4" s="11">
        <v>600</v>
      </c>
    </row>
    <row r="5" spans="1:28">
      <c r="A5" s="1">
        <v>2</v>
      </c>
      <c r="B5" s="1" t="s">
        <v>33</v>
      </c>
      <c r="C5" s="1">
        <v>1</v>
      </c>
      <c r="D5" s="1">
        <v>10</v>
      </c>
    </row>
    <row r="6" spans="1:28">
      <c r="A6" s="1">
        <v>2</v>
      </c>
      <c r="B6" s="1" t="s">
        <v>33</v>
      </c>
      <c r="C6" s="1">
        <v>2</v>
      </c>
      <c r="D6" s="1">
        <v>10</v>
      </c>
    </row>
    <row r="7" spans="1:28">
      <c r="A7" s="1">
        <v>2</v>
      </c>
      <c r="B7" s="1" t="s">
        <v>33</v>
      </c>
      <c r="C7" s="1">
        <v>3</v>
      </c>
      <c r="D7" s="1">
        <v>10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 s="1">
        <v>3</v>
      </c>
      <c r="B8" s="1" t="s">
        <v>33</v>
      </c>
      <c r="C8" s="1">
        <v>1</v>
      </c>
      <c r="D8" s="1">
        <v>10</v>
      </c>
      <c r="E8" s="1">
        <v>2</v>
      </c>
    </row>
    <row r="9" spans="1:28">
      <c r="A9" s="1">
        <v>3</v>
      </c>
      <c r="B9" s="1" t="s">
        <v>33</v>
      </c>
      <c r="C9" s="1">
        <v>2</v>
      </c>
      <c r="D9" s="1">
        <v>10</v>
      </c>
      <c r="E9" s="1">
        <f>60+57</f>
        <v>117</v>
      </c>
    </row>
    <row r="10" spans="1:28">
      <c r="A10" s="1">
        <v>3</v>
      </c>
      <c r="B10" s="1" t="s">
        <v>33</v>
      </c>
      <c r="C10" s="1">
        <v>3</v>
      </c>
      <c r="D10" s="1">
        <v>10</v>
      </c>
      <c r="E10" s="1">
        <v>600</v>
      </c>
    </row>
    <row r="11" spans="1:28">
      <c r="A11" s="1">
        <v>4</v>
      </c>
      <c r="B11" s="1" t="s">
        <v>33</v>
      </c>
      <c r="C11" s="1">
        <v>1</v>
      </c>
      <c r="D11" s="1">
        <v>10</v>
      </c>
      <c r="E11" s="1">
        <v>18</v>
      </c>
    </row>
    <row r="12" spans="1:28">
      <c r="A12" s="1">
        <v>4</v>
      </c>
      <c r="B12" s="1" t="s">
        <v>33</v>
      </c>
      <c r="C12" s="1">
        <v>2</v>
      </c>
      <c r="D12" s="1">
        <v>10</v>
      </c>
      <c r="E12" s="1">
        <f>60+28</f>
        <v>88</v>
      </c>
    </row>
    <row r="13" spans="1:28">
      <c r="A13" s="1">
        <v>4</v>
      </c>
      <c r="B13" s="1" t="s">
        <v>33</v>
      </c>
      <c r="C13" s="1">
        <v>3</v>
      </c>
      <c r="D13" s="1">
        <v>10</v>
      </c>
      <c r="E13" s="1">
        <v>600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1">
        <v>5</v>
      </c>
      <c r="B14" s="1" t="s">
        <v>33</v>
      </c>
      <c r="C14" s="1">
        <v>1</v>
      </c>
      <c r="D14" s="1">
        <v>10</v>
      </c>
      <c r="E14" s="1">
        <v>40</v>
      </c>
    </row>
    <row r="15" spans="1:28">
      <c r="A15" s="1">
        <v>5</v>
      </c>
      <c r="B15" s="1" t="s">
        <v>33</v>
      </c>
      <c r="C15" s="1">
        <v>2</v>
      </c>
      <c r="D15" s="1">
        <v>10</v>
      </c>
      <c r="E15" s="1">
        <f>60+20</f>
        <v>80</v>
      </c>
    </row>
    <row r="16" spans="1:28">
      <c r="A16" s="1">
        <v>5</v>
      </c>
      <c r="B16" s="1" t="s">
        <v>33</v>
      </c>
      <c r="C16" s="1">
        <v>3</v>
      </c>
      <c r="D16" s="1">
        <v>10</v>
      </c>
      <c r="E16" s="1">
        <f>60*2+59</f>
        <v>179</v>
      </c>
    </row>
    <row r="17" spans="1:28">
      <c r="A17" s="1">
        <v>6</v>
      </c>
      <c r="B17" s="1" t="s">
        <v>33</v>
      </c>
      <c r="C17" s="1">
        <v>1</v>
      </c>
      <c r="D17" s="1">
        <v>10</v>
      </c>
      <c r="E17" s="1">
        <v>600</v>
      </c>
    </row>
    <row r="18" spans="1:28">
      <c r="A18" s="1">
        <v>6</v>
      </c>
      <c r="B18" s="1" t="s">
        <v>33</v>
      </c>
      <c r="C18" s="1">
        <v>2</v>
      </c>
      <c r="D18" s="1">
        <v>10</v>
      </c>
      <c r="E18" s="1">
        <v>600</v>
      </c>
    </row>
    <row r="19" spans="1:28">
      <c r="A19" s="1">
        <v>6</v>
      </c>
      <c r="B19" s="1" t="s">
        <v>33</v>
      </c>
      <c r="C19" s="1">
        <v>3</v>
      </c>
      <c r="D19" s="1">
        <v>10</v>
      </c>
      <c r="E19" s="1">
        <v>600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>
      <c r="A20" s="9">
        <v>7</v>
      </c>
      <c r="B20" s="1" t="s">
        <v>33</v>
      </c>
      <c r="C20" s="1">
        <v>1</v>
      </c>
      <c r="D20" s="1">
        <v>10</v>
      </c>
      <c r="E20" s="1"/>
    </row>
    <row r="21" spans="1:28">
      <c r="A21" s="9">
        <v>7</v>
      </c>
      <c r="B21" s="1" t="s">
        <v>33</v>
      </c>
      <c r="C21" s="1">
        <v>2</v>
      </c>
      <c r="D21" s="1">
        <v>10</v>
      </c>
      <c r="E21" s="1"/>
    </row>
    <row r="22" spans="1:28">
      <c r="A22" s="9">
        <v>7</v>
      </c>
      <c r="B22" s="1" t="s">
        <v>33</v>
      </c>
      <c r="C22" s="1">
        <v>3</v>
      </c>
      <c r="D22" s="1">
        <v>10</v>
      </c>
      <c r="E22" s="1"/>
    </row>
    <row r="23" spans="1:28">
      <c r="A23" s="1">
        <v>8</v>
      </c>
      <c r="B23" s="1" t="s">
        <v>33</v>
      </c>
      <c r="C23" s="1">
        <v>1</v>
      </c>
      <c r="D23" s="1">
        <v>10</v>
      </c>
      <c r="E23" s="1">
        <v>104</v>
      </c>
    </row>
    <row r="24" spans="1:28">
      <c r="A24" s="1">
        <v>8</v>
      </c>
      <c r="B24" s="1" t="s">
        <v>33</v>
      </c>
      <c r="C24" s="1">
        <v>2</v>
      </c>
      <c r="D24" s="1">
        <v>10</v>
      </c>
      <c r="E24" s="1">
        <v>600</v>
      </c>
    </row>
    <row r="25" spans="1:28">
      <c r="A25" s="1">
        <v>8</v>
      </c>
      <c r="B25" s="1" t="s">
        <v>33</v>
      </c>
      <c r="C25" s="1">
        <v>3</v>
      </c>
      <c r="D25" s="1">
        <v>10</v>
      </c>
      <c r="E25" s="1">
        <v>600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>
      <c r="A26" s="1">
        <v>9</v>
      </c>
      <c r="B26" s="1" t="s">
        <v>33</v>
      </c>
      <c r="C26" s="1">
        <v>1</v>
      </c>
      <c r="D26" s="1">
        <v>10</v>
      </c>
    </row>
    <row r="27" spans="1:28">
      <c r="A27" s="1">
        <v>9</v>
      </c>
      <c r="B27" s="1" t="s">
        <v>33</v>
      </c>
      <c r="C27" s="1">
        <v>2</v>
      </c>
      <c r="D27" s="1">
        <v>10</v>
      </c>
    </row>
    <row r="28" spans="1:28">
      <c r="A28" s="1">
        <v>9</v>
      </c>
      <c r="B28" s="1" t="s">
        <v>33</v>
      </c>
      <c r="C28" s="1">
        <v>3</v>
      </c>
      <c r="D28" s="1">
        <v>10</v>
      </c>
    </row>
    <row r="29" spans="1:28">
      <c r="A29" s="1">
        <v>10</v>
      </c>
      <c r="B29" s="1" t="s">
        <v>33</v>
      </c>
      <c r="C29" s="1">
        <v>1</v>
      </c>
      <c r="D29" s="1">
        <v>10</v>
      </c>
    </row>
    <row r="30" spans="1:28">
      <c r="A30" s="1">
        <v>10</v>
      </c>
      <c r="B30" s="1" t="s">
        <v>33</v>
      </c>
      <c r="C30" s="1">
        <v>2</v>
      </c>
      <c r="D30" s="1">
        <v>10</v>
      </c>
    </row>
    <row r="31" spans="1:28">
      <c r="A31" s="1">
        <v>10</v>
      </c>
      <c r="B31" s="1" t="s">
        <v>33</v>
      </c>
      <c r="C31" s="1">
        <v>3</v>
      </c>
      <c r="D31" s="1">
        <v>10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>
        <v>11</v>
      </c>
      <c r="B32" s="1" t="s">
        <v>11</v>
      </c>
      <c r="C32" s="1">
        <v>1</v>
      </c>
      <c r="D32" s="1">
        <v>10</v>
      </c>
      <c r="E32" s="1">
        <v>47</v>
      </c>
    </row>
    <row r="33" spans="1:9">
      <c r="A33" s="1">
        <v>11</v>
      </c>
      <c r="B33" s="1" t="s">
        <v>11</v>
      </c>
      <c r="C33" s="1">
        <v>2</v>
      </c>
      <c r="D33" s="1">
        <v>10</v>
      </c>
      <c r="E33" s="1">
        <f>60+18</f>
        <v>78</v>
      </c>
    </row>
    <row r="34" spans="1:9">
      <c r="A34" s="1">
        <v>11</v>
      </c>
      <c r="B34" s="1" t="s">
        <v>11</v>
      </c>
      <c r="C34" s="1">
        <v>3</v>
      </c>
      <c r="D34" s="1">
        <v>10</v>
      </c>
      <c r="E34" s="1">
        <f>3*60+37</f>
        <v>217</v>
      </c>
    </row>
    <row r="35" spans="1:9">
      <c r="A35" s="1">
        <v>12</v>
      </c>
      <c r="B35" s="1" t="s">
        <v>11</v>
      </c>
      <c r="C35" s="1">
        <v>1</v>
      </c>
      <c r="D35" s="1">
        <v>10</v>
      </c>
      <c r="E35" s="1">
        <v>2</v>
      </c>
    </row>
    <row r="36" spans="1:9">
      <c r="A36" s="1">
        <v>12</v>
      </c>
      <c r="B36" s="1" t="s">
        <v>11</v>
      </c>
      <c r="C36" s="1">
        <v>2</v>
      </c>
      <c r="D36" s="1">
        <v>10</v>
      </c>
      <c r="E36" s="1">
        <v>30</v>
      </c>
    </row>
    <row r="37" spans="1:9">
      <c r="A37" s="1">
        <v>12</v>
      </c>
      <c r="B37" s="1" t="s">
        <v>11</v>
      </c>
      <c r="C37" s="1">
        <v>3</v>
      </c>
      <c r="D37" s="1">
        <v>10</v>
      </c>
      <c r="E37" s="1">
        <v>600</v>
      </c>
    </row>
    <row r="38" spans="1:9">
      <c r="A38" s="1">
        <v>13</v>
      </c>
      <c r="B38" s="1" t="s">
        <v>11</v>
      </c>
      <c r="C38" s="1">
        <v>1</v>
      </c>
      <c r="D38" s="1">
        <v>10</v>
      </c>
      <c r="E38" s="1">
        <v>2</v>
      </c>
    </row>
    <row r="39" spans="1:9">
      <c r="A39" s="1">
        <v>13</v>
      </c>
      <c r="B39" s="1" t="s">
        <v>11</v>
      </c>
      <c r="C39" s="1">
        <v>2</v>
      </c>
      <c r="D39" s="1">
        <v>10</v>
      </c>
      <c r="E39" s="1">
        <f>60+49</f>
        <v>109</v>
      </c>
    </row>
    <row r="40" spans="1:9">
      <c r="A40" s="1">
        <v>13</v>
      </c>
      <c r="B40" s="1" t="s">
        <v>11</v>
      </c>
      <c r="C40" s="1">
        <v>3</v>
      </c>
      <c r="D40" s="1">
        <v>10</v>
      </c>
      <c r="E40" s="1">
        <v>600</v>
      </c>
    </row>
    <row r="41" spans="1:9">
      <c r="A41" s="1">
        <v>14</v>
      </c>
      <c r="B41" s="1" t="s">
        <v>11</v>
      </c>
      <c r="C41" s="1">
        <v>1</v>
      </c>
      <c r="D41" s="1">
        <v>10</v>
      </c>
      <c r="E41" s="1">
        <f>2*60+22</f>
        <v>142</v>
      </c>
      <c r="F41" s="1">
        <v>600</v>
      </c>
      <c r="G41" s="1">
        <v>600</v>
      </c>
      <c r="H41" s="1">
        <v>600</v>
      </c>
    </row>
    <row r="42" spans="1:9">
      <c r="A42" s="1">
        <v>14</v>
      </c>
      <c r="B42" s="1" t="s">
        <v>11</v>
      </c>
      <c r="C42" s="1">
        <v>2</v>
      </c>
      <c r="D42" s="1">
        <v>10</v>
      </c>
      <c r="E42" s="1">
        <f>4*60+33</f>
        <v>273</v>
      </c>
      <c r="F42" s="1">
        <v>600</v>
      </c>
      <c r="G42" s="1">
        <v>600</v>
      </c>
      <c r="H42" s="1">
        <v>600</v>
      </c>
    </row>
    <row r="43" spans="1:9">
      <c r="A43" s="1">
        <v>14</v>
      </c>
      <c r="B43" s="1" t="s">
        <v>11</v>
      </c>
      <c r="C43" s="1">
        <v>3</v>
      </c>
      <c r="D43" s="1">
        <v>10</v>
      </c>
      <c r="E43" s="1">
        <v>600</v>
      </c>
      <c r="F43" s="1">
        <v>600</v>
      </c>
      <c r="G43" s="1">
        <v>600</v>
      </c>
      <c r="H43" s="1">
        <v>600</v>
      </c>
    </row>
    <row r="44" spans="1:9">
      <c r="A44" s="1">
        <v>15</v>
      </c>
      <c r="B44" s="1" t="s">
        <v>11</v>
      </c>
      <c r="C44" s="1">
        <v>1</v>
      </c>
      <c r="D44" s="1">
        <v>10</v>
      </c>
      <c r="E44" s="1">
        <f>5*60+39</f>
        <v>339</v>
      </c>
      <c r="F44" s="1">
        <v>600</v>
      </c>
      <c r="G44" s="1">
        <v>600</v>
      </c>
    </row>
    <row r="45" spans="1:9">
      <c r="A45" s="1">
        <v>15</v>
      </c>
      <c r="B45" s="1" t="s">
        <v>11</v>
      </c>
      <c r="C45" s="1">
        <v>2</v>
      </c>
      <c r="D45" s="1">
        <v>10</v>
      </c>
      <c r="E45" s="1">
        <v>600</v>
      </c>
      <c r="F45" s="1">
        <v>600</v>
      </c>
      <c r="G45" s="1">
        <v>600</v>
      </c>
    </row>
    <row r="46" spans="1:9">
      <c r="A46" s="1">
        <v>15</v>
      </c>
      <c r="B46" s="1" t="s">
        <v>11</v>
      </c>
      <c r="C46" s="1">
        <v>3</v>
      </c>
      <c r="D46" s="1">
        <v>10</v>
      </c>
      <c r="E46" s="1">
        <v>600</v>
      </c>
      <c r="F46" s="1">
        <v>600</v>
      </c>
      <c r="G46" s="1">
        <v>600</v>
      </c>
    </row>
    <row r="47" spans="1:9">
      <c r="A47" s="1">
        <v>16</v>
      </c>
      <c r="B47" s="1" t="s">
        <v>11</v>
      </c>
      <c r="C47" s="1">
        <v>1</v>
      </c>
      <c r="D47" s="1">
        <v>10</v>
      </c>
      <c r="E47" s="1">
        <v>600</v>
      </c>
      <c r="F47" s="1">
        <f>60+32</f>
        <v>92</v>
      </c>
      <c r="G47" s="1">
        <f>9*60+15</f>
        <v>555</v>
      </c>
      <c r="H47" s="11">
        <v>600</v>
      </c>
      <c r="I47" s="1">
        <v>600</v>
      </c>
    </row>
    <row r="48" spans="1:9">
      <c r="A48" s="1">
        <v>16</v>
      </c>
      <c r="B48" s="1" t="s">
        <v>11</v>
      </c>
      <c r="C48" s="1">
        <v>2</v>
      </c>
      <c r="D48" s="1">
        <v>10</v>
      </c>
      <c r="E48" s="1">
        <v>600</v>
      </c>
      <c r="F48" s="1">
        <f>60+57</f>
        <v>117</v>
      </c>
      <c r="G48" s="1">
        <v>600</v>
      </c>
      <c r="H48" s="11">
        <v>600</v>
      </c>
      <c r="I48" s="1">
        <v>600</v>
      </c>
    </row>
    <row r="49" spans="1:9">
      <c r="A49" s="1">
        <v>16</v>
      </c>
      <c r="B49" s="1" t="s">
        <v>11</v>
      </c>
      <c r="C49" s="1">
        <v>3</v>
      </c>
      <c r="D49" s="1">
        <v>10</v>
      </c>
      <c r="E49" s="1">
        <v>600</v>
      </c>
      <c r="F49" s="1">
        <v>600</v>
      </c>
      <c r="G49" s="1">
        <v>600</v>
      </c>
      <c r="H49" s="11">
        <v>600</v>
      </c>
      <c r="I49" s="1">
        <v>600</v>
      </c>
    </row>
    <row r="50" spans="1:9">
      <c r="A50" s="1">
        <v>17</v>
      </c>
      <c r="B50" s="1" t="s">
        <v>11</v>
      </c>
      <c r="C50" s="1">
        <v>1</v>
      </c>
      <c r="D50" s="1">
        <v>10</v>
      </c>
      <c r="E50" s="1"/>
      <c r="F50" s="1"/>
      <c r="G50" s="1"/>
      <c r="H50" s="1"/>
      <c r="I50" s="1"/>
    </row>
    <row r="51" spans="1:9">
      <c r="A51" s="1">
        <v>17</v>
      </c>
      <c r="B51" s="1" t="s">
        <v>11</v>
      </c>
      <c r="C51" s="1">
        <v>2</v>
      </c>
      <c r="D51" s="1">
        <v>10</v>
      </c>
      <c r="E51" s="1"/>
      <c r="F51" s="1"/>
      <c r="G51" s="1"/>
      <c r="H51" s="1"/>
      <c r="I51" s="1"/>
    </row>
    <row r="52" spans="1:9">
      <c r="A52" s="1">
        <v>17</v>
      </c>
      <c r="B52" s="1" t="s">
        <v>11</v>
      </c>
      <c r="C52" s="1">
        <v>3</v>
      </c>
      <c r="D52" s="1">
        <v>10</v>
      </c>
      <c r="E52" s="1"/>
      <c r="F52" s="1"/>
      <c r="G52" s="1"/>
      <c r="H52" s="1"/>
      <c r="I52" s="1"/>
    </row>
    <row r="53" spans="1:9">
      <c r="A53" s="1">
        <v>18</v>
      </c>
      <c r="B53" s="1" t="s">
        <v>11</v>
      </c>
      <c r="C53" s="1">
        <v>1</v>
      </c>
      <c r="D53" s="1">
        <v>10</v>
      </c>
    </row>
    <row r="54" spans="1:9">
      <c r="A54" s="1">
        <v>18</v>
      </c>
      <c r="B54" s="1" t="s">
        <v>11</v>
      </c>
      <c r="C54" s="1">
        <v>2</v>
      </c>
      <c r="D54" s="1">
        <v>10</v>
      </c>
    </row>
    <row r="55" spans="1:9">
      <c r="A55" s="1">
        <v>18</v>
      </c>
      <c r="B55" s="1" t="s">
        <v>11</v>
      </c>
      <c r="C55" s="1">
        <v>3</v>
      </c>
      <c r="D55" s="1">
        <v>10</v>
      </c>
    </row>
    <row r="56" spans="1:9">
      <c r="A56" s="1">
        <v>19</v>
      </c>
      <c r="B56" s="1" t="s">
        <v>11</v>
      </c>
      <c r="C56" s="1">
        <v>1</v>
      </c>
      <c r="D56" s="1">
        <v>10</v>
      </c>
      <c r="E56" s="1">
        <v>8</v>
      </c>
    </row>
    <row r="57" spans="1:9">
      <c r="A57" s="1">
        <v>19</v>
      </c>
      <c r="B57" s="1" t="s">
        <v>11</v>
      </c>
      <c r="C57" s="1">
        <v>2</v>
      </c>
      <c r="D57" s="1">
        <v>10</v>
      </c>
      <c r="E57" s="1">
        <v>93</v>
      </c>
    </row>
    <row r="58" spans="1:9">
      <c r="A58" s="1">
        <v>19</v>
      </c>
      <c r="B58" s="1" t="s">
        <v>11</v>
      </c>
      <c r="C58" s="1">
        <v>3</v>
      </c>
      <c r="D58" s="1">
        <v>10</v>
      </c>
      <c r="E58" s="1">
        <v>97</v>
      </c>
    </row>
    <row r="59" spans="1:9">
      <c r="A59" s="1">
        <v>20</v>
      </c>
      <c r="B59" s="1" t="s">
        <v>11</v>
      </c>
      <c r="C59" s="1">
        <v>1</v>
      </c>
      <c r="D59" s="1">
        <v>10</v>
      </c>
      <c r="E59" s="1">
        <v>53</v>
      </c>
    </row>
    <row r="60" spans="1:9">
      <c r="A60" s="1">
        <v>20</v>
      </c>
      <c r="B60" s="1" t="s">
        <v>11</v>
      </c>
      <c r="C60" s="1">
        <v>2</v>
      </c>
      <c r="D60" s="1">
        <v>10</v>
      </c>
      <c r="E60" s="1">
        <v>94</v>
      </c>
    </row>
    <row r="61" spans="1:9">
      <c r="A61" s="1">
        <v>20</v>
      </c>
      <c r="B61" s="1" t="s">
        <v>11</v>
      </c>
      <c r="C61" s="1">
        <v>3</v>
      </c>
      <c r="D61" s="1">
        <v>10</v>
      </c>
      <c r="E61" s="1">
        <f>60+47</f>
        <v>107</v>
      </c>
    </row>
    <row r="62" spans="1:9">
      <c r="A62" s="1">
        <v>21</v>
      </c>
      <c r="B62" s="1" t="s">
        <v>11</v>
      </c>
      <c r="C62" s="1">
        <v>1</v>
      </c>
      <c r="D62" s="1">
        <v>10</v>
      </c>
      <c r="E62" s="1">
        <v>30</v>
      </c>
    </row>
    <row r="63" spans="1:9">
      <c r="A63" s="1">
        <v>21</v>
      </c>
      <c r="B63" s="1" t="s">
        <v>11</v>
      </c>
      <c r="C63" s="1">
        <v>2</v>
      </c>
      <c r="D63" s="1">
        <v>10</v>
      </c>
      <c r="E63" s="1">
        <v>65</v>
      </c>
    </row>
    <row r="64" spans="1:9">
      <c r="A64" s="1">
        <v>21</v>
      </c>
      <c r="B64" s="1" t="s">
        <v>11</v>
      </c>
      <c r="C64" s="1">
        <v>3</v>
      </c>
      <c r="D64" s="1">
        <v>10</v>
      </c>
      <c r="E64" s="1">
        <f>60+52</f>
        <v>112</v>
      </c>
    </row>
    <row r="65" spans="1:11">
      <c r="A65" s="1">
        <v>22</v>
      </c>
      <c r="B65" s="1" t="s">
        <v>11</v>
      </c>
      <c r="C65" s="1">
        <v>1</v>
      </c>
      <c r="D65" s="1">
        <v>10</v>
      </c>
      <c r="E65" s="1">
        <f>9*60+40</f>
        <v>580</v>
      </c>
      <c r="F65" s="1">
        <f>8*60+1</f>
        <v>481</v>
      </c>
      <c r="G65" s="1">
        <v>600</v>
      </c>
      <c r="H65" s="1">
        <v>600</v>
      </c>
      <c r="I65" s="1">
        <v>600</v>
      </c>
      <c r="J65" s="1">
        <v>600</v>
      </c>
      <c r="K65" s="1">
        <v>600</v>
      </c>
    </row>
    <row r="66" spans="1:11">
      <c r="A66" s="1">
        <v>22</v>
      </c>
      <c r="B66" s="1" t="s">
        <v>11</v>
      </c>
      <c r="C66" s="1">
        <v>2</v>
      </c>
      <c r="D66" s="1">
        <v>10</v>
      </c>
      <c r="E66" s="1">
        <v>600</v>
      </c>
      <c r="F66" s="1">
        <f>9*60+20</f>
        <v>560</v>
      </c>
      <c r="G66" s="1">
        <v>600</v>
      </c>
      <c r="H66" s="1">
        <v>600</v>
      </c>
      <c r="I66" s="1">
        <v>600</v>
      </c>
      <c r="J66" s="1">
        <v>600</v>
      </c>
      <c r="K66" s="1">
        <v>600</v>
      </c>
    </row>
    <row r="67" spans="1:11">
      <c r="A67" s="1">
        <v>22</v>
      </c>
      <c r="B67" s="1" t="s">
        <v>11</v>
      </c>
      <c r="C67" s="1">
        <v>3</v>
      </c>
      <c r="D67" s="1">
        <v>10</v>
      </c>
      <c r="E67" s="1">
        <v>600</v>
      </c>
      <c r="F67" s="1">
        <v>600</v>
      </c>
      <c r="G67" s="1">
        <v>600</v>
      </c>
      <c r="H67" s="1">
        <v>600</v>
      </c>
      <c r="I67" s="1">
        <v>600</v>
      </c>
      <c r="J67" s="1">
        <v>600</v>
      </c>
      <c r="K67" s="1">
        <v>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67"/>
  <sheetViews>
    <sheetView workbookViewId="0">
      <selection activeCell="B1" sqref="B1:B1048576"/>
    </sheetView>
  </sheetViews>
  <sheetFormatPr defaultColWidth="12.5703125" defaultRowHeight="15.75" customHeight="1"/>
  <sheetData>
    <row r="1" spans="1:28">
      <c r="A1" s="8" t="s">
        <v>12</v>
      </c>
      <c r="B1" s="8" t="s">
        <v>16</v>
      </c>
      <c r="C1" s="8" t="s">
        <v>43</v>
      </c>
      <c r="D1" s="8" t="s">
        <v>32</v>
      </c>
      <c r="E1" s="8" t="s">
        <v>34</v>
      </c>
      <c r="F1" s="8" t="s">
        <v>35</v>
      </c>
      <c r="G1" s="8" t="s">
        <v>36</v>
      </c>
      <c r="H1" s="8" t="s">
        <v>37</v>
      </c>
      <c r="I1" s="8" t="s">
        <v>38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>
      <c r="A2" s="1">
        <v>1</v>
      </c>
      <c r="B2" s="1">
        <v>1</v>
      </c>
      <c r="C2" s="1">
        <v>20</v>
      </c>
      <c r="D2" s="1">
        <v>217</v>
      </c>
      <c r="E2" s="1">
        <f>6*60+10</f>
        <v>370</v>
      </c>
      <c r="F2" s="1">
        <f>3*60+38</f>
        <v>218</v>
      </c>
    </row>
    <row r="3" spans="1:28">
      <c r="A3" s="1">
        <v>1</v>
      </c>
      <c r="B3" s="1">
        <v>2</v>
      </c>
      <c r="C3" s="1">
        <v>20</v>
      </c>
      <c r="D3" s="1">
        <v>600</v>
      </c>
      <c r="E3" s="1">
        <v>600</v>
      </c>
      <c r="F3" s="1">
        <f>3*60+46</f>
        <v>226</v>
      </c>
    </row>
    <row r="4" spans="1:28">
      <c r="A4" s="1">
        <v>1</v>
      </c>
      <c r="B4" s="1">
        <v>3</v>
      </c>
      <c r="C4" s="1">
        <v>20</v>
      </c>
      <c r="D4" s="1">
        <v>600</v>
      </c>
      <c r="E4" s="1">
        <v>600</v>
      </c>
      <c r="F4" s="1">
        <f>3*60+56</f>
        <v>236</v>
      </c>
    </row>
    <row r="5" spans="1:28">
      <c r="A5" s="1">
        <v>2</v>
      </c>
      <c r="B5" s="1">
        <v>1</v>
      </c>
      <c r="C5" s="1">
        <v>20</v>
      </c>
    </row>
    <row r="6" spans="1:28">
      <c r="A6" s="1">
        <v>2</v>
      </c>
      <c r="B6" s="1">
        <v>2</v>
      </c>
      <c r="C6" s="1">
        <v>20</v>
      </c>
    </row>
    <row r="7" spans="1:28">
      <c r="A7" s="1">
        <v>2</v>
      </c>
      <c r="B7" s="1">
        <v>3</v>
      </c>
      <c r="C7" s="1">
        <v>20</v>
      </c>
      <c r="D7" s="1"/>
    </row>
    <row r="8" spans="1:28">
      <c r="A8" s="1">
        <v>3</v>
      </c>
      <c r="B8" s="1">
        <v>1</v>
      </c>
      <c r="C8" s="1">
        <v>20</v>
      </c>
      <c r="D8" s="1">
        <v>54</v>
      </c>
    </row>
    <row r="9" spans="1:28">
      <c r="A9" s="1">
        <v>3</v>
      </c>
      <c r="B9" s="1">
        <v>2</v>
      </c>
      <c r="C9" s="1">
        <v>20</v>
      </c>
      <c r="D9" s="1">
        <f>2*60+57</f>
        <v>177</v>
      </c>
    </row>
    <row r="10" spans="1:28">
      <c r="A10" s="1">
        <v>3</v>
      </c>
      <c r="B10" s="1">
        <v>3</v>
      </c>
      <c r="C10" s="1">
        <v>20</v>
      </c>
      <c r="D10" s="1">
        <f>9*60+24</f>
        <v>564</v>
      </c>
    </row>
    <row r="11" spans="1:28">
      <c r="A11" s="1">
        <v>4</v>
      </c>
      <c r="B11" s="1">
        <v>1</v>
      </c>
      <c r="C11" s="1">
        <v>20</v>
      </c>
      <c r="D11" s="1">
        <v>4</v>
      </c>
    </row>
    <row r="12" spans="1:28">
      <c r="A12" s="1">
        <v>4</v>
      </c>
      <c r="B12" s="1">
        <v>2</v>
      </c>
      <c r="C12" s="1">
        <v>20</v>
      </c>
      <c r="D12" s="1">
        <f>60+18</f>
        <v>78</v>
      </c>
    </row>
    <row r="13" spans="1:28">
      <c r="A13" s="1">
        <v>4</v>
      </c>
      <c r="B13" s="1">
        <v>3</v>
      </c>
      <c r="C13" s="1">
        <v>20</v>
      </c>
      <c r="D13" s="1">
        <f>60+60+33</f>
        <v>153</v>
      </c>
    </row>
    <row r="14" spans="1:28">
      <c r="A14" s="1">
        <v>5</v>
      </c>
      <c r="B14" s="1">
        <v>1</v>
      </c>
      <c r="C14" s="1">
        <v>20</v>
      </c>
      <c r="D14" s="1">
        <v>32</v>
      </c>
    </row>
    <row r="15" spans="1:28">
      <c r="A15" s="1">
        <v>5</v>
      </c>
      <c r="B15" s="1">
        <v>2</v>
      </c>
      <c r="C15" s="1">
        <v>20</v>
      </c>
      <c r="D15" s="1">
        <f>60+28</f>
        <v>88</v>
      </c>
    </row>
    <row r="16" spans="1:28">
      <c r="A16" s="1">
        <v>5</v>
      </c>
      <c r="B16" s="1">
        <v>3</v>
      </c>
      <c r="C16" s="1">
        <v>20</v>
      </c>
      <c r="D16" s="1">
        <v>600</v>
      </c>
    </row>
    <row r="17" spans="1:4">
      <c r="A17" s="1">
        <v>6</v>
      </c>
      <c r="B17" s="1">
        <v>1</v>
      </c>
      <c r="C17" s="1">
        <v>20</v>
      </c>
      <c r="D17" s="1">
        <v>59</v>
      </c>
    </row>
    <row r="18" spans="1:4">
      <c r="A18" s="1">
        <v>6</v>
      </c>
      <c r="B18" s="1">
        <v>2</v>
      </c>
      <c r="C18" s="1">
        <v>20</v>
      </c>
      <c r="D18" s="1">
        <v>600</v>
      </c>
    </row>
    <row r="19" spans="1:4">
      <c r="A19" s="1">
        <v>6</v>
      </c>
      <c r="B19" s="1">
        <v>3</v>
      </c>
      <c r="C19" s="1">
        <v>20</v>
      </c>
      <c r="D19" s="1">
        <v>600</v>
      </c>
    </row>
    <row r="20" spans="1:4">
      <c r="A20" s="9">
        <v>7</v>
      </c>
      <c r="B20" s="1">
        <v>1</v>
      </c>
      <c r="C20" s="1">
        <v>20</v>
      </c>
    </row>
    <row r="21" spans="1:4">
      <c r="A21" s="9">
        <v>7</v>
      </c>
      <c r="B21" s="1">
        <v>2</v>
      </c>
      <c r="C21" s="1">
        <v>20</v>
      </c>
    </row>
    <row r="22" spans="1:4">
      <c r="A22" s="9">
        <v>7</v>
      </c>
      <c r="B22" s="1">
        <v>3</v>
      </c>
      <c r="C22" s="1">
        <v>20</v>
      </c>
    </row>
    <row r="23" spans="1:4">
      <c r="A23" s="1">
        <v>8</v>
      </c>
      <c r="B23" s="1">
        <v>1</v>
      </c>
      <c r="C23" s="1">
        <v>20</v>
      </c>
      <c r="D23" s="1">
        <f>35+8*60</f>
        <v>515</v>
      </c>
    </row>
    <row r="24" spans="1:4">
      <c r="A24" s="1">
        <v>8</v>
      </c>
      <c r="B24" s="1">
        <v>2</v>
      </c>
      <c r="C24" s="1">
        <v>20</v>
      </c>
      <c r="D24" s="1">
        <v>600</v>
      </c>
    </row>
    <row r="25" spans="1:4">
      <c r="A25" s="1">
        <v>8</v>
      </c>
      <c r="B25" s="1">
        <v>3</v>
      </c>
      <c r="C25" s="1">
        <v>20</v>
      </c>
      <c r="D25" s="1">
        <v>600</v>
      </c>
    </row>
    <row r="26" spans="1:4">
      <c r="A26" s="1">
        <v>9</v>
      </c>
      <c r="B26" s="1">
        <v>1</v>
      </c>
      <c r="C26" s="1">
        <v>20</v>
      </c>
    </row>
    <row r="27" spans="1:4">
      <c r="A27" s="1">
        <v>9</v>
      </c>
      <c r="B27" s="1">
        <v>2</v>
      </c>
      <c r="C27" s="1">
        <v>20</v>
      </c>
    </row>
    <row r="28" spans="1:4">
      <c r="A28" s="1">
        <v>9</v>
      </c>
      <c r="B28" s="1">
        <v>3</v>
      </c>
      <c r="C28" s="1">
        <v>20</v>
      </c>
    </row>
    <row r="29" spans="1:4">
      <c r="A29" s="1">
        <v>10</v>
      </c>
      <c r="B29" s="1">
        <v>1</v>
      </c>
      <c r="C29" s="1">
        <v>20</v>
      </c>
    </row>
    <row r="30" spans="1:4">
      <c r="A30" s="1">
        <v>10</v>
      </c>
      <c r="B30" s="1">
        <v>2</v>
      </c>
      <c r="C30" s="1">
        <v>20</v>
      </c>
    </row>
    <row r="31" spans="1:4">
      <c r="A31" s="1">
        <v>10</v>
      </c>
      <c r="B31" s="1">
        <v>3</v>
      </c>
      <c r="C31" s="1">
        <v>20</v>
      </c>
      <c r="D31" s="1"/>
    </row>
    <row r="32" spans="1:4">
      <c r="A32" s="1">
        <v>11</v>
      </c>
      <c r="B32" s="1">
        <v>1</v>
      </c>
      <c r="C32" s="1">
        <v>20</v>
      </c>
      <c r="D32" s="1">
        <v>5</v>
      </c>
    </row>
    <row r="33" spans="1:9">
      <c r="A33" s="1">
        <v>11</v>
      </c>
      <c r="B33" s="1">
        <v>2</v>
      </c>
      <c r="C33" s="1">
        <v>20</v>
      </c>
      <c r="D33" s="1">
        <v>60</v>
      </c>
    </row>
    <row r="34" spans="1:9">
      <c r="A34" s="1">
        <v>11</v>
      </c>
      <c r="B34" s="1">
        <v>3</v>
      </c>
      <c r="C34" s="1">
        <v>20</v>
      </c>
      <c r="D34" s="1">
        <v>126</v>
      </c>
    </row>
    <row r="35" spans="1:9">
      <c r="A35" s="1">
        <v>12</v>
      </c>
      <c r="B35" s="1">
        <v>1</v>
      </c>
      <c r="C35" s="1">
        <v>20</v>
      </c>
      <c r="D35" s="1">
        <v>58</v>
      </c>
      <c r="E35" s="1">
        <v>46</v>
      </c>
      <c r="F35" s="1">
        <f>60+25</f>
        <v>85</v>
      </c>
      <c r="G35" s="1">
        <f>9*60+46</f>
        <v>586</v>
      </c>
      <c r="H35" s="1">
        <v>69</v>
      </c>
    </row>
    <row r="36" spans="1:9">
      <c r="A36" s="1">
        <v>12</v>
      </c>
      <c r="B36" s="1">
        <v>2</v>
      </c>
      <c r="C36" s="1">
        <v>20</v>
      </c>
      <c r="D36" s="1">
        <v>76</v>
      </c>
      <c r="E36" s="1">
        <v>600</v>
      </c>
      <c r="F36" s="1">
        <v>600</v>
      </c>
      <c r="G36" s="1">
        <v>600</v>
      </c>
      <c r="H36" s="1">
        <v>95</v>
      </c>
    </row>
    <row r="37" spans="1:9">
      <c r="A37" s="1">
        <v>12</v>
      </c>
      <c r="B37" s="1">
        <v>3</v>
      </c>
      <c r="C37" s="1">
        <v>20</v>
      </c>
      <c r="D37" s="1">
        <v>600</v>
      </c>
      <c r="E37" s="1">
        <v>600</v>
      </c>
      <c r="F37" s="1">
        <v>600</v>
      </c>
      <c r="G37" s="1">
        <v>600</v>
      </c>
      <c r="H37" s="1">
        <v>600</v>
      </c>
    </row>
    <row r="38" spans="1:9">
      <c r="A38" s="1">
        <v>13</v>
      </c>
      <c r="B38" s="1">
        <v>1</v>
      </c>
      <c r="C38" s="1">
        <v>20</v>
      </c>
      <c r="D38" s="1">
        <v>3</v>
      </c>
      <c r="E38" s="1">
        <f>4*60+25</f>
        <v>265</v>
      </c>
    </row>
    <row r="39" spans="1:9">
      <c r="A39" s="1">
        <v>13</v>
      </c>
      <c r="B39" s="1">
        <v>2</v>
      </c>
      <c r="C39" s="1">
        <v>20</v>
      </c>
      <c r="D39" s="1">
        <v>35</v>
      </c>
      <c r="E39" s="1">
        <f>6*60+35</f>
        <v>395</v>
      </c>
    </row>
    <row r="40" spans="1:9">
      <c r="A40" s="1">
        <v>13</v>
      </c>
      <c r="B40" s="1">
        <v>3</v>
      </c>
      <c r="C40" s="1">
        <v>20</v>
      </c>
      <c r="D40" s="1">
        <v>414</v>
      </c>
      <c r="E40" s="1">
        <f>6*60+47</f>
        <v>407</v>
      </c>
    </row>
    <row r="41" spans="1:9">
      <c r="A41" s="1">
        <v>14</v>
      </c>
      <c r="B41" s="1">
        <v>1</v>
      </c>
      <c r="C41" s="1">
        <v>20</v>
      </c>
      <c r="D41" s="1">
        <f>8*60+58</f>
        <v>538</v>
      </c>
      <c r="E41" s="1">
        <f>120+35</f>
        <v>155</v>
      </c>
      <c r="F41" s="1">
        <v>600</v>
      </c>
      <c r="G41" s="1">
        <v>600</v>
      </c>
      <c r="H41" s="1">
        <v>1</v>
      </c>
    </row>
    <row r="42" spans="1:9">
      <c r="A42" s="1">
        <v>14</v>
      </c>
      <c r="B42" s="1">
        <v>2</v>
      </c>
      <c r="C42" s="1">
        <v>20</v>
      </c>
      <c r="D42" s="1">
        <v>600</v>
      </c>
      <c r="E42" s="1">
        <v>600</v>
      </c>
      <c r="F42" s="1">
        <v>600</v>
      </c>
      <c r="G42" s="1">
        <v>600</v>
      </c>
      <c r="H42" s="1">
        <v>63</v>
      </c>
    </row>
    <row r="43" spans="1:9">
      <c r="A43" s="1">
        <v>14</v>
      </c>
      <c r="B43" s="1">
        <v>3</v>
      </c>
      <c r="C43" s="1">
        <v>20</v>
      </c>
      <c r="D43" s="1">
        <v>600</v>
      </c>
      <c r="E43" s="1">
        <v>600</v>
      </c>
      <c r="F43" s="1">
        <v>600</v>
      </c>
      <c r="G43" s="1">
        <v>600</v>
      </c>
      <c r="H43" s="1">
        <v>600</v>
      </c>
    </row>
    <row r="44" spans="1:9">
      <c r="A44" s="1">
        <v>15</v>
      </c>
      <c r="B44" s="1">
        <v>1</v>
      </c>
      <c r="C44" s="1">
        <v>20</v>
      </c>
      <c r="D44" s="1">
        <v>57</v>
      </c>
      <c r="E44" s="1">
        <v>600</v>
      </c>
      <c r="F44" s="1">
        <v>600</v>
      </c>
      <c r="G44" s="1">
        <v>600</v>
      </c>
      <c r="H44" s="1">
        <v>600</v>
      </c>
      <c r="I44" s="1">
        <v>600</v>
      </c>
    </row>
    <row r="45" spans="1:9">
      <c r="A45" s="1">
        <v>15</v>
      </c>
      <c r="B45" s="1">
        <v>2</v>
      </c>
      <c r="C45" s="1">
        <v>20</v>
      </c>
      <c r="D45" s="1">
        <f>60*4+30</f>
        <v>270</v>
      </c>
      <c r="E45" s="1">
        <v>600</v>
      </c>
      <c r="F45" s="1">
        <v>600</v>
      </c>
      <c r="G45" s="1">
        <v>600</v>
      </c>
      <c r="H45" s="1">
        <v>600</v>
      </c>
      <c r="I45" s="1">
        <v>600</v>
      </c>
    </row>
    <row r="46" spans="1:9">
      <c r="A46" s="1">
        <v>15</v>
      </c>
      <c r="B46" s="1">
        <v>3</v>
      </c>
      <c r="C46" s="1">
        <v>20</v>
      </c>
      <c r="D46" s="1">
        <v>600</v>
      </c>
      <c r="E46" s="1">
        <v>600</v>
      </c>
      <c r="F46" s="1">
        <v>600</v>
      </c>
      <c r="G46" s="1">
        <v>600</v>
      </c>
      <c r="H46" s="1">
        <v>600</v>
      </c>
      <c r="I46" s="1">
        <v>600</v>
      </c>
    </row>
    <row r="47" spans="1:9">
      <c r="A47" s="1">
        <v>16</v>
      </c>
      <c r="B47" s="1">
        <v>1</v>
      </c>
      <c r="C47" s="1">
        <v>20</v>
      </c>
      <c r="D47" s="1">
        <f>9*60+5</f>
        <v>545</v>
      </c>
      <c r="E47" s="1">
        <f>8*60+47</f>
        <v>527</v>
      </c>
      <c r="F47" s="1">
        <v>600</v>
      </c>
      <c r="G47" s="1">
        <v>600</v>
      </c>
      <c r="H47" s="1">
        <v>600</v>
      </c>
    </row>
    <row r="48" spans="1:9">
      <c r="A48" s="1">
        <v>16</v>
      </c>
      <c r="B48" s="1">
        <v>2</v>
      </c>
      <c r="C48" s="1">
        <v>20</v>
      </c>
      <c r="D48" s="1">
        <v>600</v>
      </c>
      <c r="E48" s="1">
        <v>600</v>
      </c>
      <c r="F48" s="1">
        <v>600</v>
      </c>
      <c r="G48" s="1">
        <v>600</v>
      </c>
      <c r="H48" s="1">
        <v>600</v>
      </c>
    </row>
    <row r="49" spans="1:28">
      <c r="A49" s="1">
        <v>16</v>
      </c>
      <c r="B49" s="1">
        <v>3</v>
      </c>
      <c r="C49" s="1">
        <v>20</v>
      </c>
      <c r="D49" s="1">
        <v>600</v>
      </c>
      <c r="E49" s="1">
        <v>600</v>
      </c>
      <c r="F49" s="1">
        <v>600</v>
      </c>
      <c r="G49" s="1">
        <v>600</v>
      </c>
      <c r="H49" s="1">
        <v>600</v>
      </c>
    </row>
    <row r="50" spans="1:28">
      <c r="A50" s="1">
        <v>17</v>
      </c>
      <c r="B50" s="1">
        <v>1</v>
      </c>
      <c r="C50" s="1">
        <v>20</v>
      </c>
    </row>
    <row r="51" spans="1:28">
      <c r="A51" s="1">
        <v>17</v>
      </c>
      <c r="B51" s="1">
        <v>2</v>
      </c>
      <c r="C51" s="1">
        <v>20</v>
      </c>
    </row>
    <row r="52" spans="1:28">
      <c r="A52" s="1">
        <v>17</v>
      </c>
      <c r="B52" s="1">
        <v>3</v>
      </c>
      <c r="C52" s="1">
        <v>20</v>
      </c>
    </row>
    <row r="53" spans="1:28">
      <c r="A53" s="1">
        <v>18</v>
      </c>
      <c r="B53" s="1">
        <v>1</v>
      </c>
      <c r="C53" s="1">
        <v>20</v>
      </c>
    </row>
    <row r="54" spans="1:28">
      <c r="A54" s="1">
        <v>18</v>
      </c>
      <c r="B54" s="1">
        <v>2</v>
      </c>
      <c r="C54" s="1">
        <v>20</v>
      </c>
    </row>
    <row r="55" spans="1:28">
      <c r="A55" s="1">
        <v>18</v>
      </c>
      <c r="B55" s="1">
        <v>3</v>
      </c>
      <c r="C55" s="1">
        <v>20</v>
      </c>
    </row>
    <row r="56" spans="1:28">
      <c r="A56" s="1">
        <v>19</v>
      </c>
      <c r="B56" s="1">
        <v>1</v>
      </c>
      <c r="C56" s="1">
        <v>20</v>
      </c>
      <c r="D56" s="1">
        <f>60*4+4</f>
        <v>244</v>
      </c>
      <c r="E56" s="1">
        <v>600</v>
      </c>
      <c r="F56" s="1">
        <v>104</v>
      </c>
      <c r="G56" s="1">
        <f>120+33</f>
        <v>153</v>
      </c>
    </row>
    <row r="57" spans="1:28">
      <c r="A57" s="1">
        <v>19</v>
      </c>
      <c r="B57" s="1">
        <v>2</v>
      </c>
      <c r="C57" s="1">
        <v>20</v>
      </c>
      <c r="D57" s="1">
        <f>4*60+36</f>
        <v>276</v>
      </c>
      <c r="E57" s="1">
        <v>600</v>
      </c>
      <c r="F57" s="1">
        <f>5*60+13</f>
        <v>313</v>
      </c>
      <c r="G57" s="1">
        <f>3*60+59</f>
        <v>239</v>
      </c>
    </row>
    <row r="58" spans="1:28">
      <c r="A58" s="1">
        <v>19</v>
      </c>
      <c r="B58" s="1">
        <v>3</v>
      </c>
      <c r="C58" s="1">
        <v>20</v>
      </c>
      <c r="D58" s="1">
        <v>600</v>
      </c>
      <c r="E58" s="1">
        <v>600</v>
      </c>
      <c r="F58" s="1">
        <f>5*60+23</f>
        <v>323</v>
      </c>
      <c r="G58" s="1">
        <f>5*60+59</f>
        <v>359</v>
      </c>
    </row>
    <row r="59" spans="1:28">
      <c r="A59" s="1">
        <v>20</v>
      </c>
      <c r="B59" s="1">
        <v>1</v>
      </c>
      <c r="C59" s="1">
        <v>20</v>
      </c>
      <c r="D59" s="1">
        <v>9</v>
      </c>
      <c r="E59" s="1">
        <f>2*60+25</f>
        <v>145</v>
      </c>
      <c r="F59" s="1">
        <v>600</v>
      </c>
    </row>
    <row r="60" spans="1:28">
      <c r="A60" s="1">
        <v>20</v>
      </c>
      <c r="B60" s="1">
        <v>2</v>
      </c>
      <c r="C60" s="1">
        <v>20</v>
      </c>
      <c r="D60" s="1">
        <v>65</v>
      </c>
      <c r="E60" s="1">
        <v>600</v>
      </c>
      <c r="F60" s="1">
        <v>600</v>
      </c>
    </row>
    <row r="61" spans="1:28">
      <c r="A61" s="1">
        <v>20</v>
      </c>
      <c r="B61" s="1">
        <v>3</v>
      </c>
      <c r="C61" s="1">
        <v>20</v>
      </c>
      <c r="D61" s="1">
        <f>4*60+10</f>
        <v>250</v>
      </c>
      <c r="E61" s="1">
        <v>600</v>
      </c>
      <c r="F61" s="1">
        <v>600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">
        <v>21</v>
      </c>
      <c r="B62" s="1">
        <v>1</v>
      </c>
      <c r="C62" s="1">
        <v>20</v>
      </c>
      <c r="D62" s="1">
        <v>8</v>
      </c>
    </row>
    <row r="63" spans="1:28">
      <c r="A63" s="1">
        <v>21</v>
      </c>
      <c r="B63" s="1">
        <v>2</v>
      </c>
      <c r="C63" s="1">
        <v>20</v>
      </c>
      <c r="D63" s="1">
        <v>23</v>
      </c>
    </row>
    <row r="64" spans="1:28">
      <c r="A64" s="1">
        <v>21</v>
      </c>
      <c r="B64" s="1">
        <v>3</v>
      </c>
      <c r="C64" s="1">
        <v>20</v>
      </c>
      <c r="D64" s="1">
        <v>42</v>
      </c>
    </row>
    <row r="65" spans="1:5">
      <c r="A65" s="1">
        <v>22</v>
      </c>
      <c r="B65" s="1">
        <v>1</v>
      </c>
      <c r="C65" s="1">
        <v>20</v>
      </c>
      <c r="D65" s="1">
        <v>102</v>
      </c>
      <c r="E65" s="1">
        <v>600</v>
      </c>
    </row>
    <row r="66" spans="1:5">
      <c r="A66" s="1">
        <v>22</v>
      </c>
      <c r="B66" s="1">
        <v>2</v>
      </c>
      <c r="C66" s="1">
        <v>20</v>
      </c>
      <c r="D66" s="1">
        <f>6*60+48</f>
        <v>408</v>
      </c>
      <c r="E66" s="1">
        <v>600</v>
      </c>
    </row>
    <row r="67" spans="1:5">
      <c r="A67" s="1">
        <v>22</v>
      </c>
      <c r="B67" s="1">
        <v>3</v>
      </c>
      <c r="C67" s="1">
        <v>20</v>
      </c>
      <c r="D67" s="1">
        <v>600</v>
      </c>
      <c r="E67" s="1">
        <v>600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67"/>
  <sheetViews>
    <sheetView workbookViewId="0">
      <selection activeCell="B1" sqref="B1:B1048576"/>
    </sheetView>
  </sheetViews>
  <sheetFormatPr defaultColWidth="12.5703125" defaultRowHeight="15.75" customHeight="1"/>
  <sheetData>
    <row r="1" spans="1:11">
      <c r="A1" s="8" t="s">
        <v>12</v>
      </c>
      <c r="B1" s="8" t="s">
        <v>16</v>
      </c>
      <c r="C1" s="8" t="s">
        <v>43</v>
      </c>
      <c r="D1" s="8" t="s">
        <v>32</v>
      </c>
      <c r="E1" s="8" t="s">
        <v>34</v>
      </c>
      <c r="F1" s="8" t="s">
        <v>35</v>
      </c>
      <c r="G1" s="8" t="s">
        <v>36</v>
      </c>
      <c r="H1" s="8" t="s">
        <v>37</v>
      </c>
      <c r="I1" s="8" t="s">
        <v>38</v>
      </c>
      <c r="J1" s="8" t="s">
        <v>39</v>
      </c>
      <c r="K1" s="8" t="s">
        <v>40</v>
      </c>
    </row>
    <row r="2" spans="1:11">
      <c r="A2" s="1">
        <v>1</v>
      </c>
      <c r="B2" s="1">
        <v>1</v>
      </c>
      <c r="C2" s="1">
        <v>40</v>
      </c>
      <c r="D2" s="1">
        <v>600</v>
      </c>
      <c r="E2" s="1">
        <f>3*60+25</f>
        <v>205</v>
      </c>
    </row>
    <row r="3" spans="1:11">
      <c r="A3" s="1">
        <v>1</v>
      </c>
      <c r="B3" s="1">
        <v>2</v>
      </c>
      <c r="C3" s="1">
        <v>40</v>
      </c>
      <c r="D3" s="1">
        <v>600</v>
      </c>
    </row>
    <row r="4" spans="1:11">
      <c r="A4" s="1">
        <v>1</v>
      </c>
      <c r="B4" s="1">
        <v>3</v>
      </c>
      <c r="C4" s="1">
        <v>40</v>
      </c>
      <c r="D4" s="1">
        <v>600</v>
      </c>
      <c r="E4" s="1"/>
    </row>
    <row r="5" spans="1:11">
      <c r="A5" s="1">
        <v>2</v>
      </c>
      <c r="B5" s="1">
        <v>1</v>
      </c>
      <c r="C5" s="1">
        <v>40</v>
      </c>
    </row>
    <row r="6" spans="1:11">
      <c r="A6" s="1">
        <v>2</v>
      </c>
      <c r="B6" s="1">
        <v>2</v>
      </c>
      <c r="C6" s="1">
        <v>40</v>
      </c>
    </row>
    <row r="7" spans="1:11">
      <c r="A7" s="1">
        <v>2</v>
      </c>
      <c r="B7" s="1">
        <v>3</v>
      </c>
      <c r="C7" s="1">
        <v>40</v>
      </c>
      <c r="D7" s="1"/>
      <c r="E7" s="1"/>
      <c r="F7" s="1"/>
      <c r="G7" s="1"/>
      <c r="H7" s="1"/>
      <c r="I7" s="1"/>
    </row>
    <row r="8" spans="1:11">
      <c r="A8" s="1">
        <v>3</v>
      </c>
      <c r="B8" s="1">
        <v>1</v>
      </c>
      <c r="C8" s="1">
        <v>40</v>
      </c>
      <c r="D8" s="1">
        <f>4*60+48</f>
        <v>288</v>
      </c>
      <c r="E8" s="1"/>
    </row>
    <row r="9" spans="1:11">
      <c r="A9" s="1">
        <v>3</v>
      </c>
      <c r="B9" s="1">
        <v>2</v>
      </c>
      <c r="C9" s="1">
        <v>40</v>
      </c>
      <c r="D9" s="1">
        <f>4*60+56</f>
        <v>296</v>
      </c>
      <c r="E9" s="1"/>
    </row>
    <row r="10" spans="1:11">
      <c r="A10" s="1">
        <v>3</v>
      </c>
      <c r="B10" s="1">
        <v>3</v>
      </c>
      <c r="C10" s="1">
        <v>40</v>
      </c>
      <c r="D10" s="1">
        <f>7*60</f>
        <v>420</v>
      </c>
      <c r="E10" s="1"/>
      <c r="F10" s="1"/>
      <c r="G10" s="1"/>
      <c r="H10" s="1"/>
      <c r="I10" s="1"/>
    </row>
    <row r="11" spans="1:11">
      <c r="A11" s="1">
        <v>4</v>
      </c>
      <c r="B11" s="1">
        <v>1</v>
      </c>
      <c r="C11" s="1">
        <v>40</v>
      </c>
      <c r="D11" s="1">
        <v>1</v>
      </c>
      <c r="E11" s="1"/>
    </row>
    <row r="12" spans="1:11">
      <c r="A12" s="1">
        <v>4</v>
      </c>
      <c r="B12" s="1">
        <v>2</v>
      </c>
      <c r="C12" s="1">
        <v>40</v>
      </c>
      <c r="D12" s="1">
        <f>60*5+53</f>
        <v>353</v>
      </c>
      <c r="E12" s="1"/>
      <c r="F12" s="1"/>
      <c r="G12" s="1"/>
      <c r="H12" s="1"/>
      <c r="I12" s="1"/>
    </row>
    <row r="13" spans="1:11">
      <c r="A13" s="1">
        <v>4</v>
      </c>
      <c r="B13" s="1">
        <v>3</v>
      </c>
      <c r="C13" s="1">
        <v>40</v>
      </c>
      <c r="D13" s="1">
        <v>600</v>
      </c>
      <c r="E13" s="1"/>
      <c r="F13" s="1"/>
      <c r="G13" s="1"/>
      <c r="H13" s="1"/>
      <c r="I13" s="1"/>
    </row>
    <row r="14" spans="1:11">
      <c r="A14" s="1">
        <v>5</v>
      </c>
      <c r="B14" s="1">
        <v>1</v>
      </c>
      <c r="C14" s="1">
        <v>40</v>
      </c>
      <c r="D14" s="1">
        <v>40</v>
      </c>
    </row>
    <row r="15" spans="1:11">
      <c r="A15" s="1">
        <v>5</v>
      </c>
      <c r="B15" s="1">
        <v>2</v>
      </c>
      <c r="C15" s="1">
        <v>40</v>
      </c>
      <c r="D15" s="1">
        <f>60+53</f>
        <v>113</v>
      </c>
    </row>
    <row r="16" spans="1:11">
      <c r="A16" s="1">
        <v>5</v>
      </c>
      <c r="B16" s="1">
        <v>3</v>
      </c>
      <c r="C16" s="1">
        <v>40</v>
      </c>
      <c r="D16" s="1">
        <f>8*60+33</f>
        <v>513</v>
      </c>
      <c r="F16" s="1"/>
      <c r="G16" s="1"/>
      <c r="H16" s="1"/>
      <c r="I16" s="1"/>
    </row>
    <row r="17" spans="1:9">
      <c r="A17" s="1">
        <v>6</v>
      </c>
      <c r="B17" s="1">
        <v>1</v>
      </c>
      <c r="C17" s="1">
        <v>40</v>
      </c>
      <c r="D17" s="1">
        <v>600</v>
      </c>
      <c r="E17" s="1">
        <f>6*60+54</f>
        <v>414</v>
      </c>
      <c r="F17" s="1">
        <f>60+42</f>
        <v>102</v>
      </c>
      <c r="G17" s="1">
        <v>600</v>
      </c>
      <c r="H17" s="1">
        <f>42+4*60</f>
        <v>282</v>
      </c>
      <c r="I17" s="1"/>
    </row>
    <row r="18" spans="1:9">
      <c r="A18" s="1">
        <v>6</v>
      </c>
      <c r="B18" s="1">
        <v>2</v>
      </c>
      <c r="C18" s="1">
        <v>40</v>
      </c>
      <c r="D18" s="1">
        <v>600</v>
      </c>
      <c r="E18" s="1">
        <f>9*60+27</f>
        <v>567</v>
      </c>
      <c r="F18" s="1">
        <v>600</v>
      </c>
      <c r="G18" s="1">
        <f>33+9*60</f>
        <v>573</v>
      </c>
      <c r="H18" s="1">
        <v>600</v>
      </c>
      <c r="I18" s="1"/>
    </row>
    <row r="19" spans="1:9">
      <c r="A19" s="1">
        <v>6</v>
      </c>
      <c r="B19" s="1">
        <v>3</v>
      </c>
      <c r="C19" s="1">
        <v>40</v>
      </c>
      <c r="D19" s="1">
        <v>600</v>
      </c>
      <c r="E19" s="1">
        <f>9*60+7</f>
        <v>547</v>
      </c>
      <c r="F19" s="1">
        <v>600</v>
      </c>
      <c r="G19" s="1">
        <v>600</v>
      </c>
      <c r="H19" s="1">
        <v>600</v>
      </c>
      <c r="I19" s="1"/>
    </row>
    <row r="20" spans="1:9">
      <c r="A20" s="9">
        <v>7</v>
      </c>
      <c r="B20" s="1">
        <v>1</v>
      </c>
      <c r="C20" s="1">
        <v>40</v>
      </c>
      <c r="D20" s="1"/>
      <c r="E20" s="1"/>
      <c r="F20" s="1"/>
      <c r="G20" s="1"/>
      <c r="H20" s="1"/>
      <c r="I20" s="1"/>
    </row>
    <row r="21" spans="1:9">
      <c r="A21" s="9">
        <v>7</v>
      </c>
      <c r="B21" s="1">
        <v>2</v>
      </c>
      <c r="C21" s="1">
        <v>40</v>
      </c>
      <c r="D21" s="1"/>
      <c r="E21" s="1"/>
      <c r="F21" s="1"/>
      <c r="G21" s="1"/>
      <c r="H21" s="1"/>
      <c r="I21" s="1"/>
    </row>
    <row r="22" spans="1:9">
      <c r="A22" s="9">
        <v>7</v>
      </c>
      <c r="B22" s="1">
        <v>3</v>
      </c>
      <c r="C22" s="1">
        <v>40</v>
      </c>
      <c r="D22" s="1"/>
      <c r="E22" s="1"/>
      <c r="F22" s="1"/>
      <c r="G22" s="1"/>
      <c r="H22" s="1"/>
      <c r="I22" s="1"/>
    </row>
    <row r="23" spans="1:9">
      <c r="A23" s="1">
        <v>8</v>
      </c>
      <c r="B23" s="1">
        <v>1</v>
      </c>
      <c r="C23" s="1">
        <v>40</v>
      </c>
      <c r="D23" s="1">
        <v>600</v>
      </c>
      <c r="E23" s="1">
        <v>600</v>
      </c>
      <c r="F23" s="1"/>
      <c r="G23" s="1"/>
      <c r="H23" s="1"/>
      <c r="I23" s="1"/>
    </row>
    <row r="24" spans="1:9">
      <c r="A24" s="1">
        <v>8</v>
      </c>
      <c r="B24" s="1">
        <v>2</v>
      </c>
      <c r="C24" s="1">
        <v>40</v>
      </c>
      <c r="D24" s="1">
        <v>600</v>
      </c>
      <c r="E24" s="1">
        <v>600</v>
      </c>
      <c r="F24" s="1"/>
      <c r="G24" s="1"/>
      <c r="H24" s="1"/>
      <c r="I24" s="1"/>
    </row>
    <row r="25" spans="1:9">
      <c r="A25" s="1">
        <v>8</v>
      </c>
      <c r="B25" s="1">
        <v>3</v>
      </c>
      <c r="C25" s="1">
        <v>40</v>
      </c>
      <c r="D25" s="1">
        <v>600</v>
      </c>
      <c r="E25" s="1">
        <v>600</v>
      </c>
      <c r="F25" s="1"/>
      <c r="G25" s="1"/>
      <c r="H25" s="1"/>
      <c r="I25" s="1"/>
    </row>
    <row r="26" spans="1:9">
      <c r="A26" s="1">
        <v>9</v>
      </c>
      <c r="B26" s="1">
        <v>1</v>
      </c>
      <c r="C26" s="1">
        <v>40</v>
      </c>
    </row>
    <row r="27" spans="1:9">
      <c r="A27" s="1">
        <v>9</v>
      </c>
      <c r="B27" s="1">
        <v>2</v>
      </c>
      <c r="C27" s="1">
        <v>40</v>
      </c>
    </row>
    <row r="28" spans="1:9">
      <c r="A28" s="1">
        <v>9</v>
      </c>
      <c r="B28" s="1">
        <v>3</v>
      </c>
      <c r="C28" s="1">
        <v>40</v>
      </c>
    </row>
    <row r="29" spans="1:9">
      <c r="A29" s="1">
        <v>10</v>
      </c>
      <c r="B29" s="1">
        <v>1</v>
      </c>
      <c r="C29" s="1">
        <v>40</v>
      </c>
    </row>
    <row r="30" spans="1:9">
      <c r="A30" s="1">
        <v>10</v>
      </c>
      <c r="B30" s="1">
        <v>2</v>
      </c>
      <c r="C30" s="1">
        <v>40</v>
      </c>
    </row>
    <row r="31" spans="1:9">
      <c r="A31" s="1">
        <v>10</v>
      </c>
      <c r="B31" s="1">
        <v>3</v>
      </c>
      <c r="C31" s="1">
        <v>40</v>
      </c>
      <c r="D31" s="1"/>
      <c r="E31" s="1"/>
      <c r="F31" s="1"/>
      <c r="G31" s="1"/>
      <c r="H31" s="1"/>
      <c r="I31" s="1"/>
    </row>
    <row r="32" spans="1:9">
      <c r="A32" s="1">
        <v>11</v>
      </c>
      <c r="B32" s="1">
        <v>1</v>
      </c>
      <c r="C32" s="1">
        <v>40</v>
      </c>
      <c r="D32" s="1">
        <v>13</v>
      </c>
    </row>
    <row r="33" spans="1:11">
      <c r="A33" s="1">
        <v>11</v>
      </c>
      <c r="B33" s="1">
        <v>2</v>
      </c>
      <c r="C33" s="1">
        <v>40</v>
      </c>
      <c r="D33" s="1">
        <v>79</v>
      </c>
    </row>
    <row r="34" spans="1:11">
      <c r="A34" s="1">
        <v>11</v>
      </c>
      <c r="B34" s="1">
        <v>3</v>
      </c>
      <c r="C34" s="1">
        <v>40</v>
      </c>
      <c r="D34" s="1">
        <v>143</v>
      </c>
    </row>
    <row r="35" spans="1:11">
      <c r="A35" s="1">
        <v>12</v>
      </c>
      <c r="B35" s="1">
        <v>1</v>
      </c>
      <c r="C35" s="1">
        <v>40</v>
      </c>
      <c r="D35" s="1">
        <v>600</v>
      </c>
      <c r="E35" s="1">
        <v>39</v>
      </c>
      <c r="F35" s="1">
        <v>28</v>
      </c>
      <c r="G35" s="1">
        <v>48</v>
      </c>
      <c r="H35" s="1">
        <v>8</v>
      </c>
      <c r="I35" s="1">
        <v>108</v>
      </c>
      <c r="J35" s="1">
        <v>2</v>
      </c>
    </row>
    <row r="36" spans="1:11">
      <c r="A36" s="1">
        <v>12</v>
      </c>
      <c r="B36" s="1">
        <v>2</v>
      </c>
      <c r="C36" s="1">
        <v>40</v>
      </c>
      <c r="D36" s="1">
        <v>600</v>
      </c>
      <c r="E36" s="1">
        <v>600</v>
      </c>
      <c r="F36" s="1">
        <v>600</v>
      </c>
      <c r="G36" s="1">
        <f>2*60+28</f>
        <v>148</v>
      </c>
      <c r="H36" s="1">
        <v>600</v>
      </c>
      <c r="I36" s="1">
        <v>600</v>
      </c>
      <c r="J36" s="1">
        <v>9</v>
      </c>
    </row>
    <row r="37" spans="1:11">
      <c r="A37" s="1">
        <v>12</v>
      </c>
      <c r="B37" s="1">
        <v>3</v>
      </c>
      <c r="C37" s="1">
        <v>40</v>
      </c>
      <c r="D37" s="1">
        <v>600</v>
      </c>
      <c r="E37" s="1">
        <v>600</v>
      </c>
      <c r="F37" s="1">
        <v>600</v>
      </c>
      <c r="G37" s="1">
        <v>600</v>
      </c>
      <c r="H37" s="1">
        <v>600</v>
      </c>
      <c r="I37" s="1">
        <v>600</v>
      </c>
      <c r="J37" s="1">
        <v>38</v>
      </c>
    </row>
    <row r="38" spans="1:11">
      <c r="A38" s="1">
        <v>13</v>
      </c>
      <c r="B38" s="1">
        <v>1</v>
      </c>
      <c r="C38" s="1">
        <v>40</v>
      </c>
      <c r="D38" s="1">
        <v>2</v>
      </c>
      <c r="E38" s="1">
        <v>600</v>
      </c>
    </row>
    <row r="39" spans="1:11">
      <c r="A39" s="1">
        <v>13</v>
      </c>
      <c r="B39" s="1">
        <v>2</v>
      </c>
      <c r="C39" s="1">
        <v>40</v>
      </c>
      <c r="D39" s="1">
        <v>25</v>
      </c>
      <c r="E39" s="1">
        <v>600</v>
      </c>
    </row>
    <row r="40" spans="1:11">
      <c r="A40" s="1">
        <v>13</v>
      </c>
      <c r="B40" s="1">
        <v>3</v>
      </c>
      <c r="C40" s="1">
        <v>40</v>
      </c>
      <c r="D40" s="1">
        <v>600</v>
      </c>
      <c r="E40" s="1">
        <v>600</v>
      </c>
    </row>
    <row r="41" spans="1:11">
      <c r="A41" s="1">
        <v>14</v>
      </c>
      <c r="B41" s="1">
        <v>1</v>
      </c>
      <c r="C41" s="1">
        <v>40</v>
      </c>
    </row>
    <row r="42" spans="1:11">
      <c r="A42" s="1">
        <v>14</v>
      </c>
      <c r="B42" s="1">
        <v>2</v>
      </c>
      <c r="C42" s="1">
        <v>40</v>
      </c>
    </row>
    <row r="43" spans="1:11">
      <c r="A43" s="1">
        <v>14</v>
      </c>
      <c r="B43" s="1">
        <v>3</v>
      </c>
      <c r="C43" s="1">
        <v>40</v>
      </c>
    </row>
    <row r="44" spans="1:11">
      <c r="A44" s="1">
        <v>15</v>
      </c>
      <c r="B44" s="1">
        <v>1</v>
      </c>
      <c r="C44" s="1">
        <v>40</v>
      </c>
      <c r="D44" s="1">
        <f>7*60+32</f>
        <v>452</v>
      </c>
      <c r="E44" s="1">
        <v>133</v>
      </c>
      <c r="F44" s="1">
        <f>60+48</f>
        <v>108</v>
      </c>
      <c r="G44" s="1">
        <v>600</v>
      </c>
      <c r="H44" s="1">
        <f>3*60+29</f>
        <v>209</v>
      </c>
      <c r="I44" s="1">
        <v>600</v>
      </c>
      <c r="J44" s="1">
        <f>5*60+39</f>
        <v>339</v>
      </c>
      <c r="K44" s="1">
        <f>2*60+57</f>
        <v>177</v>
      </c>
    </row>
    <row r="45" spans="1:11">
      <c r="A45" s="1">
        <v>15</v>
      </c>
      <c r="B45" s="1">
        <v>2</v>
      </c>
      <c r="C45" s="1">
        <v>40</v>
      </c>
      <c r="D45" s="1">
        <v>600</v>
      </c>
      <c r="E45" s="1">
        <v>600</v>
      </c>
      <c r="F45" s="1">
        <f>8*60+14</f>
        <v>494</v>
      </c>
      <c r="G45" s="1">
        <v>600</v>
      </c>
      <c r="H45" s="1">
        <v>600</v>
      </c>
      <c r="I45" s="1">
        <v>600</v>
      </c>
      <c r="J45" s="1">
        <v>600</v>
      </c>
      <c r="K45" s="1">
        <v>600</v>
      </c>
    </row>
    <row r="46" spans="1:11">
      <c r="A46" s="1">
        <v>15</v>
      </c>
      <c r="B46" s="1">
        <v>3</v>
      </c>
      <c r="C46" s="1">
        <v>40</v>
      </c>
      <c r="D46" s="1">
        <v>600</v>
      </c>
      <c r="E46" s="1">
        <v>600</v>
      </c>
      <c r="F46" s="1">
        <v>600</v>
      </c>
      <c r="G46" s="1">
        <v>600</v>
      </c>
      <c r="H46" s="1">
        <v>600</v>
      </c>
      <c r="I46" s="1">
        <v>600</v>
      </c>
      <c r="J46" s="1">
        <v>600</v>
      </c>
      <c r="K46" s="1">
        <v>600</v>
      </c>
    </row>
    <row r="47" spans="1:11">
      <c r="A47" s="1">
        <v>16</v>
      </c>
      <c r="B47" s="1">
        <v>1</v>
      </c>
      <c r="C47" s="1">
        <v>40</v>
      </c>
    </row>
    <row r="48" spans="1:11">
      <c r="A48" s="1">
        <v>16</v>
      </c>
      <c r="B48" s="1">
        <v>2</v>
      </c>
      <c r="C48" s="1">
        <v>40</v>
      </c>
    </row>
    <row r="49" spans="1:11">
      <c r="A49" s="1">
        <v>16</v>
      </c>
      <c r="B49" s="1">
        <v>3</v>
      </c>
      <c r="C49" s="1">
        <v>40</v>
      </c>
    </row>
    <row r="50" spans="1:11">
      <c r="A50" s="1">
        <v>17</v>
      </c>
      <c r="B50" s="1">
        <v>1</v>
      </c>
      <c r="C50" s="1">
        <v>40</v>
      </c>
    </row>
    <row r="51" spans="1:11">
      <c r="A51" s="1">
        <v>17</v>
      </c>
      <c r="B51" s="1">
        <v>2</v>
      </c>
      <c r="C51" s="1">
        <v>40</v>
      </c>
    </row>
    <row r="52" spans="1:11">
      <c r="A52" s="1">
        <v>17</v>
      </c>
      <c r="B52" s="1">
        <v>3</v>
      </c>
      <c r="C52" s="1">
        <v>40</v>
      </c>
    </row>
    <row r="53" spans="1:11">
      <c r="A53" s="1">
        <v>18</v>
      </c>
      <c r="B53" s="1">
        <v>1</v>
      </c>
      <c r="C53" s="1">
        <v>40</v>
      </c>
    </row>
    <row r="54" spans="1:11">
      <c r="A54" s="1">
        <v>18</v>
      </c>
      <c r="B54" s="1">
        <v>2</v>
      </c>
      <c r="C54" s="1">
        <v>40</v>
      </c>
    </row>
    <row r="55" spans="1:11">
      <c r="A55" s="1">
        <v>18</v>
      </c>
      <c r="B55" s="1">
        <v>3</v>
      </c>
      <c r="C55" s="1">
        <v>40</v>
      </c>
    </row>
    <row r="56" spans="1:11">
      <c r="A56" s="1">
        <v>19</v>
      </c>
      <c r="B56" s="1">
        <v>1</v>
      </c>
      <c r="C56" s="1">
        <v>40</v>
      </c>
      <c r="D56" s="1">
        <f>4*60+17</f>
        <v>257</v>
      </c>
      <c r="E56" s="1">
        <f>3*60+13</f>
        <v>193</v>
      </c>
      <c r="F56" s="1">
        <f>3*60+57</f>
        <v>237</v>
      </c>
      <c r="G56" s="1">
        <v>600</v>
      </c>
      <c r="H56" s="1">
        <f>120+51</f>
        <v>171</v>
      </c>
      <c r="I56" s="1">
        <f>4*60</f>
        <v>240</v>
      </c>
      <c r="J56" s="1">
        <v>600</v>
      </c>
      <c r="K56" s="1">
        <v>222</v>
      </c>
    </row>
    <row r="57" spans="1:11">
      <c r="A57" s="1">
        <v>19</v>
      </c>
      <c r="B57" s="1">
        <v>2</v>
      </c>
      <c r="C57" s="1">
        <v>40</v>
      </c>
      <c r="D57" s="1">
        <f>8*60+41</f>
        <v>521</v>
      </c>
      <c r="E57" s="1">
        <f>3*60+47</f>
        <v>227</v>
      </c>
      <c r="F57" s="1">
        <f>4*60+43</f>
        <v>283</v>
      </c>
      <c r="G57" s="1">
        <v>600</v>
      </c>
      <c r="H57" s="1">
        <v>600</v>
      </c>
      <c r="I57" s="1">
        <f>5*60+34</f>
        <v>334</v>
      </c>
      <c r="J57" s="1">
        <v>600</v>
      </c>
      <c r="K57" s="1">
        <v>600</v>
      </c>
    </row>
    <row r="58" spans="1:11">
      <c r="A58" s="1">
        <v>19</v>
      </c>
      <c r="B58" s="1">
        <v>3</v>
      </c>
      <c r="C58" s="1">
        <v>40</v>
      </c>
      <c r="D58" s="1">
        <v>529</v>
      </c>
      <c r="E58" s="1">
        <f>60*9+23</f>
        <v>563</v>
      </c>
      <c r="F58" s="1">
        <f>5*59</f>
        <v>295</v>
      </c>
      <c r="G58" s="1">
        <v>600</v>
      </c>
      <c r="H58" s="1">
        <v>600</v>
      </c>
      <c r="I58" s="1">
        <v>600</v>
      </c>
      <c r="J58" s="1">
        <v>600</v>
      </c>
      <c r="K58" s="1">
        <v>600</v>
      </c>
    </row>
    <row r="59" spans="1:11">
      <c r="A59" s="1">
        <v>20</v>
      </c>
      <c r="B59" s="1">
        <v>1</v>
      </c>
      <c r="C59" s="1">
        <v>40</v>
      </c>
      <c r="D59" s="1">
        <v>91</v>
      </c>
      <c r="E59" s="1">
        <f>7*60+24</f>
        <v>444</v>
      </c>
      <c r="F59" s="1">
        <f>8*60+30</f>
        <v>510</v>
      </c>
      <c r="G59" s="1">
        <v>69</v>
      </c>
      <c r="H59" s="1">
        <v>59</v>
      </c>
      <c r="I59" s="1">
        <f>7*60+14</f>
        <v>434</v>
      </c>
    </row>
    <row r="60" spans="1:11">
      <c r="A60" s="1">
        <v>20</v>
      </c>
      <c r="B60" s="1">
        <v>2</v>
      </c>
      <c r="C60" s="1">
        <v>40</v>
      </c>
      <c r="D60" s="1">
        <f>4*60+5</f>
        <v>245</v>
      </c>
      <c r="E60" s="1">
        <v>600</v>
      </c>
      <c r="F60" s="1">
        <f>8*60+39</f>
        <v>519</v>
      </c>
      <c r="G60" s="1">
        <f>8*60+21</f>
        <v>501</v>
      </c>
      <c r="H60" s="1">
        <f>8*60+42</f>
        <v>522</v>
      </c>
      <c r="I60" s="1">
        <v>600</v>
      </c>
    </row>
    <row r="61" spans="1:11">
      <c r="A61" s="1">
        <v>20</v>
      </c>
      <c r="B61" s="1">
        <v>3</v>
      </c>
      <c r="C61" s="1">
        <v>40</v>
      </c>
      <c r="D61" s="1">
        <f>5*60+18</f>
        <v>318</v>
      </c>
      <c r="E61" s="1">
        <v>600</v>
      </c>
      <c r="F61" s="1">
        <v>600</v>
      </c>
      <c r="G61" s="1">
        <f>8*60+32</f>
        <v>512</v>
      </c>
      <c r="H61" s="1">
        <v>600</v>
      </c>
      <c r="I61" s="1">
        <v>600</v>
      </c>
    </row>
    <row r="62" spans="1:11">
      <c r="A62" s="1">
        <v>21</v>
      </c>
      <c r="B62" s="1">
        <v>1</v>
      </c>
      <c r="C62" s="1">
        <v>40</v>
      </c>
      <c r="D62" s="1">
        <f>6*60+30</f>
        <v>390</v>
      </c>
      <c r="E62" s="1">
        <f>60+51</f>
        <v>111</v>
      </c>
      <c r="F62" s="1">
        <f>3*60+43</f>
        <v>223</v>
      </c>
    </row>
    <row r="63" spans="1:11">
      <c r="A63" s="1">
        <v>21</v>
      </c>
      <c r="B63" s="1">
        <v>2</v>
      </c>
      <c r="C63" s="1">
        <v>40</v>
      </c>
      <c r="D63" s="1">
        <f>7*60+43</f>
        <v>463</v>
      </c>
      <c r="E63" s="1">
        <f>4*60+9</f>
        <v>249</v>
      </c>
      <c r="F63" s="1">
        <f>3*60+47</f>
        <v>227</v>
      </c>
    </row>
    <row r="64" spans="1:11">
      <c r="A64" s="1">
        <v>21</v>
      </c>
      <c r="B64" s="1">
        <v>3</v>
      </c>
      <c r="C64" s="1">
        <v>40</v>
      </c>
      <c r="D64" s="1">
        <v>600</v>
      </c>
      <c r="E64" s="1">
        <f>8*60+5</f>
        <v>485</v>
      </c>
    </row>
    <row r="65" spans="1:6">
      <c r="A65" s="1">
        <v>22</v>
      </c>
      <c r="B65" s="1">
        <v>1</v>
      </c>
      <c r="C65" s="1">
        <v>40</v>
      </c>
      <c r="D65" s="1">
        <v>47</v>
      </c>
      <c r="E65" s="1">
        <v>600</v>
      </c>
      <c r="F65" s="1">
        <v>600</v>
      </c>
    </row>
    <row r="66" spans="1:6">
      <c r="A66" s="1">
        <v>22</v>
      </c>
      <c r="B66" s="1">
        <v>2</v>
      </c>
      <c r="C66" s="1">
        <v>40</v>
      </c>
      <c r="D66" s="1">
        <v>123</v>
      </c>
      <c r="E66" s="1">
        <v>600</v>
      </c>
      <c r="F66" s="1">
        <v>600</v>
      </c>
    </row>
    <row r="67" spans="1:6">
      <c r="A67" s="1">
        <v>22</v>
      </c>
      <c r="B67" s="1">
        <v>3</v>
      </c>
      <c r="C67" s="1">
        <v>40</v>
      </c>
      <c r="D67" s="1">
        <f>5*45</f>
        <v>225</v>
      </c>
      <c r="E67" s="1">
        <v>600</v>
      </c>
      <c r="F67" s="1">
        <v>600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B67"/>
  <sheetViews>
    <sheetView workbookViewId="0">
      <selection activeCell="B1" sqref="B1:B1048576"/>
    </sheetView>
  </sheetViews>
  <sheetFormatPr defaultColWidth="12.5703125" defaultRowHeight="15.75" customHeight="1"/>
  <sheetData>
    <row r="1" spans="1:28">
      <c r="A1" s="8" t="s">
        <v>12</v>
      </c>
      <c r="B1" s="8" t="s">
        <v>16</v>
      </c>
      <c r="C1" s="8" t="s">
        <v>43</v>
      </c>
      <c r="D1" s="8" t="s">
        <v>32</v>
      </c>
      <c r="E1" s="8" t="s">
        <v>34</v>
      </c>
      <c r="F1" s="8" t="s">
        <v>35</v>
      </c>
      <c r="G1" s="8" t="s">
        <v>36</v>
      </c>
      <c r="H1" s="8" t="s">
        <v>37</v>
      </c>
      <c r="I1" s="8" t="s">
        <v>38</v>
      </c>
      <c r="J1" s="8" t="s">
        <v>39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>
      <c r="A2" s="1">
        <v>1</v>
      </c>
      <c r="B2" s="1">
        <v>1</v>
      </c>
      <c r="C2" s="1">
        <v>60</v>
      </c>
      <c r="D2" s="1">
        <f>5*60</f>
        <v>300</v>
      </c>
      <c r="E2" s="1">
        <v>600</v>
      </c>
      <c r="F2" s="1">
        <v>600</v>
      </c>
    </row>
    <row r="3" spans="1:28">
      <c r="A3" s="1">
        <v>1</v>
      </c>
      <c r="B3" s="1">
        <v>2</v>
      </c>
      <c r="C3" s="1">
        <v>60</v>
      </c>
      <c r="D3" s="1">
        <v>600</v>
      </c>
      <c r="E3" s="1">
        <v>600</v>
      </c>
      <c r="F3" s="1">
        <v>600</v>
      </c>
    </row>
    <row r="4" spans="1:28">
      <c r="A4" s="1">
        <v>1</v>
      </c>
      <c r="B4" s="1">
        <v>3</v>
      </c>
      <c r="C4" s="1">
        <v>60</v>
      </c>
      <c r="D4" s="1">
        <v>600</v>
      </c>
      <c r="E4" s="1">
        <v>600</v>
      </c>
      <c r="F4" s="1">
        <v>600</v>
      </c>
    </row>
    <row r="5" spans="1:28">
      <c r="A5" s="1">
        <v>2</v>
      </c>
      <c r="B5" s="1">
        <v>1</v>
      </c>
      <c r="C5" s="1">
        <v>60</v>
      </c>
    </row>
    <row r="6" spans="1:28">
      <c r="A6" s="1">
        <v>2</v>
      </c>
      <c r="B6" s="1">
        <v>2</v>
      </c>
      <c r="C6" s="1">
        <v>60</v>
      </c>
    </row>
    <row r="7" spans="1:28">
      <c r="A7" s="1">
        <v>2</v>
      </c>
      <c r="B7" s="1">
        <v>3</v>
      </c>
      <c r="C7" s="1">
        <v>60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 s="1">
        <v>3</v>
      </c>
      <c r="B8" s="1">
        <v>1</v>
      </c>
      <c r="C8" s="1">
        <v>60</v>
      </c>
      <c r="D8" s="14">
        <f>3*60+22</f>
        <v>202</v>
      </c>
      <c r="E8" s="1">
        <v>51</v>
      </c>
      <c r="F8" s="1">
        <f>19+3*60</f>
        <v>199</v>
      </c>
      <c r="H8" t="s">
        <v>67</v>
      </c>
    </row>
    <row r="9" spans="1:28">
      <c r="A9" s="1">
        <v>3</v>
      </c>
      <c r="B9" s="1">
        <v>2</v>
      </c>
      <c r="C9" s="1">
        <v>60</v>
      </c>
      <c r="D9" s="1">
        <f>7*60+40</f>
        <v>460</v>
      </c>
      <c r="E9" s="1">
        <f>4*60+32</f>
        <v>272</v>
      </c>
      <c r="F9" s="1">
        <v>600</v>
      </c>
    </row>
    <row r="10" spans="1:28">
      <c r="A10" s="1">
        <v>3</v>
      </c>
      <c r="B10" s="1">
        <v>3</v>
      </c>
      <c r="C10" s="1">
        <v>60</v>
      </c>
      <c r="D10" s="1">
        <v>600</v>
      </c>
      <c r="E10" s="1">
        <v>600</v>
      </c>
      <c r="F10" s="1">
        <v>600</v>
      </c>
    </row>
    <row r="11" spans="1:28">
      <c r="A11" s="1">
        <v>4</v>
      </c>
      <c r="B11" s="1">
        <v>1</v>
      </c>
      <c r="C11" s="1">
        <v>60</v>
      </c>
      <c r="D11" s="1">
        <f>60+30</f>
        <v>90</v>
      </c>
      <c r="E11" s="1">
        <v>10</v>
      </c>
      <c r="F11" s="1">
        <v>61</v>
      </c>
    </row>
    <row r="12" spans="1:28">
      <c r="A12" s="1">
        <v>4</v>
      </c>
      <c r="B12" s="1">
        <v>2</v>
      </c>
      <c r="C12" s="1">
        <v>60</v>
      </c>
      <c r="D12" s="1">
        <f>60*10+22</f>
        <v>622</v>
      </c>
      <c r="E12" s="1">
        <f>3*60+21</f>
        <v>201</v>
      </c>
      <c r="F12" s="1">
        <f>3*60+22</f>
        <v>202</v>
      </c>
    </row>
    <row r="13" spans="1:28">
      <c r="A13" s="1">
        <v>4</v>
      </c>
      <c r="B13" s="1">
        <v>3</v>
      </c>
      <c r="C13" s="1">
        <v>60</v>
      </c>
      <c r="D13" s="1">
        <v>600</v>
      </c>
      <c r="E13" s="1">
        <f>60*5+17</f>
        <v>317</v>
      </c>
      <c r="F13" s="1">
        <f>6*60+33</f>
        <v>393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1">
        <v>5</v>
      </c>
      <c r="B14" s="1">
        <v>1</v>
      </c>
      <c r="C14" s="1">
        <v>60</v>
      </c>
      <c r="D14" s="1">
        <f>120+17</f>
        <v>137</v>
      </c>
      <c r="E14" s="1">
        <f>60+28</f>
        <v>88</v>
      </c>
      <c r="F14" s="1">
        <f>50+6*60</f>
        <v>410</v>
      </c>
    </row>
    <row r="15" spans="1:28">
      <c r="A15" s="1">
        <v>5</v>
      </c>
      <c r="B15" s="1">
        <v>2</v>
      </c>
      <c r="C15" s="1">
        <v>60</v>
      </c>
      <c r="D15" s="1">
        <f>9*60+36</f>
        <v>576</v>
      </c>
      <c r="E15" s="1">
        <v>556</v>
      </c>
      <c r="F15" s="1">
        <v>600</v>
      </c>
    </row>
    <row r="16" spans="1:28">
      <c r="A16" s="1">
        <v>5</v>
      </c>
      <c r="B16" s="1">
        <v>3</v>
      </c>
      <c r="C16" s="1">
        <v>60</v>
      </c>
      <c r="D16" s="1">
        <v>600</v>
      </c>
      <c r="E16" s="1">
        <v>600</v>
      </c>
      <c r="F16" s="1">
        <v>600</v>
      </c>
    </row>
    <row r="17" spans="1:28">
      <c r="A17" s="1">
        <v>6</v>
      </c>
      <c r="B17" s="1">
        <v>1</v>
      </c>
      <c r="C17" s="1">
        <v>60</v>
      </c>
      <c r="D17" s="1">
        <v>600</v>
      </c>
      <c r="E17" s="1">
        <v>43</v>
      </c>
      <c r="F17" s="1">
        <v>600</v>
      </c>
      <c r="G17" s="1">
        <v>600</v>
      </c>
    </row>
    <row r="18" spans="1:28">
      <c r="A18" s="1">
        <v>6</v>
      </c>
      <c r="B18" s="1">
        <v>2</v>
      </c>
      <c r="C18" s="1">
        <v>60</v>
      </c>
      <c r="D18" s="1">
        <v>600</v>
      </c>
      <c r="E18" s="1">
        <v>130</v>
      </c>
      <c r="F18" s="1">
        <v>600</v>
      </c>
      <c r="G18" s="1">
        <v>600</v>
      </c>
    </row>
    <row r="19" spans="1:28">
      <c r="A19" s="1">
        <v>6</v>
      </c>
      <c r="B19" s="1">
        <v>3</v>
      </c>
      <c r="C19" s="1">
        <v>60</v>
      </c>
      <c r="D19" s="1">
        <v>600</v>
      </c>
      <c r="E19" s="1">
        <v>600</v>
      </c>
      <c r="F19" s="1">
        <v>600</v>
      </c>
      <c r="G19" s="1">
        <v>600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>
      <c r="A20" s="9">
        <v>7</v>
      </c>
      <c r="B20" s="1">
        <v>1</v>
      </c>
      <c r="C20" s="1">
        <v>60</v>
      </c>
      <c r="D20" s="1"/>
    </row>
    <row r="21" spans="1:28">
      <c r="A21" s="9">
        <v>7</v>
      </c>
      <c r="B21" s="1">
        <v>2</v>
      </c>
      <c r="C21" s="1">
        <v>60</v>
      </c>
      <c r="D21" s="1"/>
    </row>
    <row r="22" spans="1:28">
      <c r="A22" s="9">
        <v>7</v>
      </c>
      <c r="B22" s="1">
        <v>3</v>
      </c>
      <c r="C22" s="1">
        <v>60</v>
      </c>
      <c r="D22" s="1"/>
    </row>
    <row r="23" spans="1:28">
      <c r="A23" s="1">
        <v>8</v>
      </c>
      <c r="B23" s="1">
        <v>1</v>
      </c>
      <c r="C23" s="1">
        <v>60</v>
      </c>
      <c r="D23" s="1">
        <v>298</v>
      </c>
    </row>
    <row r="24" spans="1:28">
      <c r="A24" s="1">
        <v>8</v>
      </c>
      <c r="B24" s="1">
        <v>2</v>
      </c>
      <c r="C24" s="1">
        <v>60</v>
      </c>
      <c r="D24" s="1">
        <v>600</v>
      </c>
    </row>
    <row r="25" spans="1:28">
      <c r="A25" s="1">
        <v>8</v>
      </c>
      <c r="B25" s="1">
        <v>3</v>
      </c>
      <c r="C25" s="1">
        <v>60</v>
      </c>
      <c r="D25" s="1">
        <v>600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>
      <c r="A26" s="1">
        <v>9</v>
      </c>
      <c r="B26" s="1">
        <v>1</v>
      </c>
      <c r="C26" s="1">
        <v>60</v>
      </c>
    </row>
    <row r="27" spans="1:28">
      <c r="A27" s="1">
        <v>9</v>
      </c>
      <c r="B27" s="1">
        <v>2</v>
      </c>
      <c r="C27" s="1">
        <v>60</v>
      </c>
    </row>
    <row r="28" spans="1:28">
      <c r="A28" s="1">
        <v>9</v>
      </c>
      <c r="B28" s="1">
        <v>3</v>
      </c>
      <c r="C28" s="1">
        <v>60</v>
      </c>
    </row>
    <row r="29" spans="1:28">
      <c r="A29" s="1">
        <v>10</v>
      </c>
      <c r="B29" s="1">
        <v>1</v>
      </c>
      <c r="C29" s="1">
        <v>60</v>
      </c>
    </row>
    <row r="30" spans="1:28">
      <c r="A30" s="1">
        <v>10</v>
      </c>
      <c r="B30" s="1">
        <v>2</v>
      </c>
      <c r="C30" s="1">
        <v>60</v>
      </c>
    </row>
    <row r="31" spans="1:28">
      <c r="A31" s="1">
        <v>10</v>
      </c>
      <c r="B31" s="1">
        <v>3</v>
      </c>
      <c r="C31" s="1">
        <v>60</v>
      </c>
      <c r="D31" s="1"/>
    </row>
    <row r="32" spans="1:28">
      <c r="A32" s="1">
        <v>11</v>
      </c>
      <c r="B32" s="1">
        <v>1</v>
      </c>
      <c r="C32" s="1">
        <v>60</v>
      </c>
      <c r="D32" s="1">
        <v>4</v>
      </c>
      <c r="E32" s="1">
        <v>30</v>
      </c>
      <c r="F32" s="1">
        <v>5</v>
      </c>
      <c r="G32" s="1">
        <v>2</v>
      </c>
      <c r="H32" s="1">
        <v>1</v>
      </c>
    </row>
    <row r="33" spans="1:8">
      <c r="A33" s="1">
        <v>11</v>
      </c>
      <c r="B33" s="1">
        <v>2</v>
      </c>
      <c r="C33" s="1">
        <v>60</v>
      </c>
      <c r="D33" s="1">
        <v>600</v>
      </c>
      <c r="E33" s="1">
        <v>45</v>
      </c>
      <c r="F33" s="1">
        <f>7*60+8</f>
        <v>428</v>
      </c>
      <c r="G33" s="1">
        <v>600</v>
      </c>
      <c r="H33" s="1">
        <v>8</v>
      </c>
    </row>
    <row r="34" spans="1:8">
      <c r="A34" s="1">
        <v>11</v>
      </c>
      <c r="B34" s="1">
        <v>3</v>
      </c>
      <c r="C34" s="1">
        <v>60</v>
      </c>
      <c r="D34" s="1">
        <v>600</v>
      </c>
      <c r="E34" s="1">
        <f>6*60+23</f>
        <v>383</v>
      </c>
      <c r="F34" s="1">
        <v>600</v>
      </c>
      <c r="G34" s="1">
        <v>600</v>
      </c>
      <c r="H34" s="1">
        <f>3*60-1</f>
        <v>179</v>
      </c>
    </row>
    <row r="35" spans="1:8">
      <c r="A35" s="1">
        <v>12</v>
      </c>
      <c r="B35" s="1">
        <v>1</v>
      </c>
      <c r="C35" s="1">
        <v>60</v>
      </c>
      <c r="D35" s="1">
        <v>600</v>
      </c>
    </row>
    <row r="36" spans="1:8">
      <c r="A36" s="1">
        <v>12</v>
      </c>
      <c r="B36" s="1">
        <v>2</v>
      </c>
      <c r="C36" s="1">
        <v>60</v>
      </c>
      <c r="D36" s="1">
        <v>600</v>
      </c>
    </row>
    <row r="37" spans="1:8">
      <c r="A37" s="1">
        <v>12</v>
      </c>
      <c r="B37" s="1">
        <v>3</v>
      </c>
      <c r="C37" s="1">
        <v>60</v>
      </c>
      <c r="D37" s="1">
        <v>600</v>
      </c>
    </row>
    <row r="38" spans="1:8">
      <c r="A38" s="1">
        <v>13</v>
      </c>
      <c r="B38" s="1">
        <v>1</v>
      </c>
      <c r="C38" s="1">
        <v>60</v>
      </c>
      <c r="D38" s="1">
        <v>16</v>
      </c>
      <c r="E38" s="1">
        <v>4</v>
      </c>
      <c r="F38" s="1">
        <f>120+57</f>
        <v>177</v>
      </c>
      <c r="G38" s="1">
        <v>8</v>
      </c>
    </row>
    <row r="39" spans="1:8">
      <c r="A39" s="1">
        <v>13</v>
      </c>
      <c r="B39" s="1">
        <v>2</v>
      </c>
      <c r="C39" s="1">
        <v>60</v>
      </c>
      <c r="D39" s="1">
        <f>60*7+3</f>
        <v>423</v>
      </c>
      <c r="E39" s="1">
        <v>67</v>
      </c>
      <c r="F39" s="1">
        <f>7*60+30</f>
        <v>450</v>
      </c>
      <c r="G39" s="1">
        <v>57</v>
      </c>
    </row>
    <row r="40" spans="1:8">
      <c r="A40" s="1">
        <v>13</v>
      </c>
      <c r="B40" s="1">
        <v>3</v>
      </c>
      <c r="C40" s="1">
        <v>60</v>
      </c>
      <c r="D40" s="1">
        <v>600</v>
      </c>
      <c r="E40" s="1">
        <f>60+52</f>
        <v>112</v>
      </c>
      <c r="F40" s="1">
        <f>8*60+48</f>
        <v>528</v>
      </c>
      <c r="G40" s="1">
        <v>97</v>
      </c>
    </row>
    <row r="41" spans="1:8">
      <c r="A41" s="1">
        <v>14</v>
      </c>
      <c r="B41" s="1">
        <v>1</v>
      </c>
      <c r="C41" s="1">
        <v>60</v>
      </c>
    </row>
    <row r="42" spans="1:8">
      <c r="A42" s="1">
        <v>14</v>
      </c>
      <c r="B42" s="1">
        <v>2</v>
      </c>
      <c r="C42" s="1">
        <v>60</v>
      </c>
    </row>
    <row r="43" spans="1:8">
      <c r="A43" s="1">
        <v>14</v>
      </c>
      <c r="B43" s="1">
        <v>3</v>
      </c>
      <c r="C43" s="1">
        <v>60</v>
      </c>
    </row>
    <row r="44" spans="1:8">
      <c r="A44" s="1">
        <v>15</v>
      </c>
      <c r="B44" s="1">
        <v>1</v>
      </c>
      <c r="C44" s="1">
        <v>60</v>
      </c>
    </row>
    <row r="45" spans="1:8">
      <c r="A45" s="1">
        <v>15</v>
      </c>
      <c r="B45" s="1">
        <v>2</v>
      </c>
      <c r="C45" s="1">
        <v>60</v>
      </c>
    </row>
    <row r="46" spans="1:8">
      <c r="A46" s="1">
        <v>15</v>
      </c>
      <c r="B46" s="1">
        <v>3</v>
      </c>
      <c r="C46" s="1">
        <v>60</v>
      </c>
    </row>
    <row r="47" spans="1:8">
      <c r="A47" s="1">
        <v>16</v>
      </c>
      <c r="B47" s="1">
        <v>1</v>
      </c>
      <c r="C47" s="1">
        <v>60</v>
      </c>
    </row>
    <row r="48" spans="1:8">
      <c r="A48" s="1">
        <v>16</v>
      </c>
      <c r="B48" s="1">
        <v>2</v>
      </c>
      <c r="C48" s="1">
        <v>60</v>
      </c>
    </row>
    <row r="49" spans="1:10">
      <c r="A49" s="1">
        <v>16</v>
      </c>
      <c r="B49" s="1">
        <v>3</v>
      </c>
      <c r="C49" s="1">
        <v>60</v>
      </c>
    </row>
    <row r="50" spans="1:10">
      <c r="A50" s="1">
        <v>17</v>
      </c>
      <c r="B50" s="1">
        <v>1</v>
      </c>
      <c r="C50" s="1">
        <v>60</v>
      </c>
    </row>
    <row r="51" spans="1:10">
      <c r="A51" s="1">
        <v>17</v>
      </c>
      <c r="B51" s="1">
        <v>2</v>
      </c>
      <c r="C51" s="1">
        <v>60</v>
      </c>
    </row>
    <row r="52" spans="1:10">
      <c r="A52" s="1">
        <v>17</v>
      </c>
      <c r="B52" s="1">
        <v>3</v>
      </c>
      <c r="C52" s="1">
        <v>60</v>
      </c>
    </row>
    <row r="53" spans="1:10">
      <c r="A53" s="1">
        <v>18</v>
      </c>
      <c r="B53" s="1">
        <v>1</v>
      </c>
      <c r="C53" s="1">
        <v>60</v>
      </c>
    </row>
    <row r="54" spans="1:10">
      <c r="A54" s="1">
        <v>18</v>
      </c>
      <c r="B54" s="1">
        <v>2</v>
      </c>
      <c r="C54" s="1">
        <v>60</v>
      </c>
    </row>
    <row r="55" spans="1:10">
      <c r="A55" s="1">
        <v>18</v>
      </c>
      <c r="B55" s="1">
        <v>3</v>
      </c>
      <c r="C55" s="1">
        <v>60</v>
      </c>
    </row>
    <row r="56" spans="1:10">
      <c r="A56" s="1">
        <v>19</v>
      </c>
      <c r="B56" s="1">
        <v>1</v>
      </c>
      <c r="C56" s="1">
        <v>60</v>
      </c>
      <c r="D56" s="1">
        <f>2*60+24</f>
        <v>144</v>
      </c>
      <c r="E56" s="1">
        <v>600</v>
      </c>
      <c r="F56" s="1">
        <v>600</v>
      </c>
      <c r="G56" s="1">
        <f>4*60+13</f>
        <v>253</v>
      </c>
      <c r="H56" s="1">
        <f>3*60+48</f>
        <v>228</v>
      </c>
      <c r="I56" s="1">
        <v>600</v>
      </c>
      <c r="J56" s="1">
        <f>6*60+17</f>
        <v>377</v>
      </c>
    </row>
    <row r="57" spans="1:10">
      <c r="A57" s="1">
        <v>19</v>
      </c>
      <c r="B57" s="1">
        <v>2</v>
      </c>
      <c r="C57" s="1">
        <v>60</v>
      </c>
      <c r="D57" s="1">
        <v>600</v>
      </c>
      <c r="E57" s="1">
        <v>600</v>
      </c>
      <c r="F57" s="1">
        <v>600</v>
      </c>
      <c r="G57" s="1">
        <v>600</v>
      </c>
      <c r="H57" s="1">
        <v>600</v>
      </c>
      <c r="I57" s="1">
        <v>600</v>
      </c>
      <c r="J57" s="1">
        <v>622</v>
      </c>
    </row>
    <row r="58" spans="1:10">
      <c r="A58" s="1">
        <v>19</v>
      </c>
      <c r="B58" s="1">
        <v>3</v>
      </c>
      <c r="C58" s="1">
        <v>60</v>
      </c>
      <c r="D58" s="1">
        <v>600</v>
      </c>
      <c r="E58" s="1">
        <v>600</v>
      </c>
      <c r="F58" s="1">
        <v>600</v>
      </c>
      <c r="G58" s="1">
        <v>600</v>
      </c>
      <c r="H58" s="1">
        <v>600</v>
      </c>
      <c r="I58" s="1">
        <v>600</v>
      </c>
      <c r="J58" s="1">
        <v>600</v>
      </c>
    </row>
    <row r="59" spans="1:10">
      <c r="A59" s="1">
        <v>20</v>
      </c>
      <c r="B59" s="1">
        <v>1</v>
      </c>
      <c r="C59" s="1">
        <v>60</v>
      </c>
      <c r="D59" s="1">
        <f>123</f>
        <v>123</v>
      </c>
      <c r="E59" s="1" t="s">
        <v>30</v>
      </c>
      <c r="F59" s="1">
        <f>616</f>
        <v>616</v>
      </c>
      <c r="G59" s="1">
        <f>60*8+43</f>
        <v>523</v>
      </c>
      <c r="H59" s="1">
        <f>5*60+19</f>
        <v>319</v>
      </c>
      <c r="I59" s="1">
        <v>10</v>
      </c>
    </row>
    <row r="60" spans="1:10">
      <c r="A60" s="1">
        <v>20</v>
      </c>
      <c r="B60" s="1">
        <v>2</v>
      </c>
      <c r="C60" s="1">
        <v>60</v>
      </c>
      <c r="D60" s="1">
        <v>600</v>
      </c>
      <c r="F60" s="1">
        <v>600</v>
      </c>
      <c r="G60" s="1">
        <v>600</v>
      </c>
      <c r="H60" s="1">
        <v>600</v>
      </c>
      <c r="I60" s="1">
        <f>2*60+26</f>
        <v>146</v>
      </c>
    </row>
    <row r="61" spans="1:10">
      <c r="A61" s="1">
        <v>20</v>
      </c>
      <c r="B61" s="1">
        <v>3</v>
      </c>
      <c r="C61" s="1">
        <v>60</v>
      </c>
      <c r="D61" s="1">
        <v>600</v>
      </c>
      <c r="F61" s="1">
        <v>600</v>
      </c>
      <c r="G61" s="1">
        <v>600</v>
      </c>
      <c r="H61" s="1">
        <v>600</v>
      </c>
      <c r="I61" s="1">
        <v>600</v>
      </c>
    </row>
    <row r="62" spans="1:10">
      <c r="A62" s="1">
        <v>21</v>
      </c>
      <c r="B62" s="1">
        <v>1</v>
      </c>
      <c r="C62" s="1">
        <v>60</v>
      </c>
      <c r="D62" s="1">
        <v>42</v>
      </c>
    </row>
    <row r="63" spans="1:10">
      <c r="A63" s="1">
        <v>21</v>
      </c>
      <c r="B63" s="1">
        <v>2</v>
      </c>
      <c r="C63" s="1">
        <v>60</v>
      </c>
      <c r="D63" s="1">
        <v>56</v>
      </c>
    </row>
    <row r="64" spans="1:10">
      <c r="A64" s="1">
        <v>21</v>
      </c>
      <c r="B64" s="1">
        <v>3</v>
      </c>
      <c r="C64" s="1">
        <v>60</v>
      </c>
      <c r="D64" s="1">
        <v>600</v>
      </c>
    </row>
    <row r="65" spans="1:5">
      <c r="A65" s="1">
        <v>22</v>
      </c>
      <c r="B65" s="1">
        <v>1</v>
      </c>
      <c r="C65" s="1">
        <v>60</v>
      </c>
      <c r="D65" s="1">
        <v>600</v>
      </c>
      <c r="E65" s="1">
        <v>600</v>
      </c>
    </row>
    <row r="66" spans="1:5">
      <c r="A66" s="1">
        <v>22</v>
      </c>
      <c r="B66" s="1">
        <v>2</v>
      </c>
      <c r="C66" s="1">
        <v>60</v>
      </c>
      <c r="D66" s="1">
        <v>600</v>
      </c>
      <c r="E66" s="1">
        <v>600</v>
      </c>
    </row>
    <row r="67" spans="1:5">
      <c r="A67" s="1">
        <v>22</v>
      </c>
      <c r="B67" s="1">
        <v>3</v>
      </c>
      <c r="C67" s="1">
        <v>60</v>
      </c>
      <c r="D67" s="1">
        <v>600</v>
      </c>
      <c r="E67" s="1">
        <v>600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latency.training</vt:lpstr>
      <vt:lpstr>latency.testing</vt:lpstr>
      <vt:lpstr>passed</vt:lpstr>
      <vt:lpstr>passed (2)</vt:lpstr>
      <vt:lpstr>Demo training</vt:lpstr>
      <vt:lpstr>10</vt:lpstr>
      <vt:lpstr>20</vt:lpstr>
      <vt:lpstr>40</vt:lpstr>
      <vt:lpstr>60</vt:lpstr>
      <vt:lpstr>80</vt:lpstr>
      <vt:lpstr>100</vt:lpstr>
      <vt:lpstr>Overall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Alexandra Berger</cp:lastModifiedBy>
  <dcterms:created xsi:type="dcterms:W3CDTF">2025-07-02T16:41:09Z</dcterms:created>
  <dcterms:modified xsi:type="dcterms:W3CDTF">2025-07-29T14:29:15Z</dcterms:modified>
</cp:coreProperties>
</file>