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ARO_DRIVE/TEC/Profesional /2 SEMESTRE/Análisis estadístico/"/>
    </mc:Choice>
  </mc:AlternateContent>
  <xr:revisionPtr revIDLastSave="0" documentId="13_ncr:1_{2BF3B78F-7CBE-4049-B995-F40B775E9921}" xr6:coauthVersionLast="45" xr6:coauthVersionMax="45" xr10:uidLastSave="{00000000-0000-0000-0000-000000000000}"/>
  <bookViews>
    <workbookView xWindow="0" yWindow="460" windowWidth="24560" windowHeight="15200" xr2:uid="{FBA72171-F9F2-4363-9FC4-7047E319C4AC}"/>
  </bookViews>
  <sheets>
    <sheet name="P.m.dobles" sheetId="1" r:id="rId1"/>
    <sheet name="Ho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2" l="1"/>
  <c r="F23" i="2"/>
  <c r="G13" i="2"/>
  <c r="H13" i="2"/>
  <c r="F13" i="2"/>
  <c r="F5" i="2"/>
  <c r="G5" i="2" s="1"/>
  <c r="H5" i="2"/>
  <c r="F6" i="2"/>
  <c r="G6" i="2" s="1"/>
  <c r="F7" i="2"/>
  <c r="H7" i="2" s="1"/>
  <c r="G7" i="2"/>
  <c r="F8" i="2"/>
  <c r="G8" i="2"/>
  <c r="H8" i="2"/>
  <c r="F9" i="2"/>
  <c r="G9" i="2"/>
  <c r="H9" i="2"/>
  <c r="F10" i="2"/>
  <c r="G10" i="2" s="1"/>
  <c r="F11" i="2"/>
  <c r="H11" i="2" s="1"/>
  <c r="G11" i="2"/>
  <c r="F12" i="2"/>
  <c r="G12" i="2"/>
  <c r="H12" i="2"/>
  <c r="F4" i="2"/>
  <c r="H4" i="2"/>
  <c r="G4" i="2"/>
  <c r="F26" i="2"/>
  <c r="E16" i="2"/>
  <c r="E13" i="2"/>
  <c r="E14" i="2"/>
  <c r="E15" i="2"/>
  <c r="F25" i="2"/>
  <c r="E5" i="2"/>
  <c r="E6" i="2"/>
  <c r="E7" i="2"/>
  <c r="E8" i="2"/>
  <c r="E9" i="2"/>
  <c r="E10" i="2"/>
  <c r="E11" i="2"/>
  <c r="E12" i="2"/>
  <c r="E4" i="2"/>
  <c r="D5" i="2"/>
  <c r="D4" i="2"/>
  <c r="C5" i="2"/>
  <c r="C6" i="2" s="1"/>
  <c r="C4" i="2"/>
  <c r="D3" i="2"/>
  <c r="C3" i="2"/>
  <c r="F23" i="1"/>
  <c r="F21" i="1"/>
  <c r="F20" i="1"/>
  <c r="I13" i="1"/>
  <c r="J13" i="1"/>
  <c r="H13" i="1"/>
  <c r="H9" i="1"/>
  <c r="I9" i="1"/>
  <c r="J9" i="1"/>
  <c r="H10" i="1"/>
  <c r="I10" i="1" s="1"/>
  <c r="H11" i="1"/>
  <c r="J11" i="1" s="1"/>
  <c r="I11" i="1"/>
  <c r="H12" i="1"/>
  <c r="I12" i="1"/>
  <c r="J12" i="1"/>
  <c r="J8" i="1"/>
  <c r="I8" i="1"/>
  <c r="H8" i="1"/>
  <c r="G16" i="1"/>
  <c r="G13" i="1"/>
  <c r="G14" i="1"/>
  <c r="G15" i="1"/>
  <c r="G9" i="1"/>
  <c r="G10" i="1"/>
  <c r="G11" i="1"/>
  <c r="G12" i="1"/>
  <c r="G8" i="1"/>
  <c r="F8" i="1"/>
  <c r="F9" i="1"/>
  <c r="F10" i="1"/>
  <c r="F11" i="1"/>
  <c r="F12" i="1"/>
  <c r="F7" i="1"/>
  <c r="E8" i="1"/>
  <c r="E9" i="1"/>
  <c r="E10" i="1"/>
  <c r="E11" i="1"/>
  <c r="E12" i="1"/>
  <c r="E7" i="1"/>
  <c r="D8" i="1"/>
  <c r="D9" i="1"/>
  <c r="D10" i="1"/>
  <c r="D11" i="1"/>
  <c r="D12" i="1"/>
  <c r="D7" i="1"/>
  <c r="C6" i="1"/>
  <c r="C7" i="1"/>
  <c r="C8" i="1"/>
  <c r="C9" i="1"/>
  <c r="C10" i="1"/>
  <c r="C11" i="1"/>
  <c r="C12" i="1"/>
  <c r="C5" i="1"/>
  <c r="H10" i="2" l="1"/>
  <c r="H6" i="2"/>
  <c r="D6" i="2"/>
  <c r="C7" i="2" s="1"/>
  <c r="J10" i="1"/>
  <c r="D7" i="2" l="1"/>
  <c r="C8" i="2" s="1"/>
  <c r="D8" i="2" l="1"/>
  <c r="C9" i="2" s="1"/>
  <c r="D9" i="2" l="1"/>
  <c r="C10" i="2" s="1"/>
  <c r="D10" i="2" l="1"/>
  <c r="C11" i="2" s="1"/>
  <c r="D11" i="2" l="1"/>
  <c r="C12" i="2" s="1"/>
  <c r="D12" i="2" s="1"/>
</calcChain>
</file>

<file path=xl/sharedStrings.xml><?xml version="1.0" encoding="utf-8"?>
<sst xmlns="http://schemas.openxmlformats.org/spreadsheetml/2006/main" count="45" uniqueCount="38">
  <si>
    <t>Año</t>
  </si>
  <si>
    <t>Ventas (en miles)</t>
  </si>
  <si>
    <t>Tiempo</t>
  </si>
  <si>
    <t>Y</t>
  </si>
  <si>
    <t>Para los siguientes incisos usar el Método de promedios móviles dobles usando  k=3</t>
  </si>
  <si>
    <r>
      <t>a)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 xml:space="preserve">Encontrar la ecuación de tendencia lineal  </t>
    </r>
  </si>
  <si>
    <r>
      <t>b)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Calcula el error cuadrado medio</t>
    </r>
    <r>
      <rPr>
        <sz val="11"/>
        <color rgb="FFFF0000"/>
        <rFont val="Calibri"/>
        <family val="2"/>
        <scheme val="minor"/>
      </rPr>
      <t xml:space="preserve"> </t>
    </r>
  </si>
  <si>
    <r>
      <t>c)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Error porcentual absoluto medio</t>
    </r>
  </si>
  <si>
    <r>
      <t>d)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¿Cuál es el pronóstico de la semana 11?</t>
    </r>
    <r>
      <rPr>
        <sz val="11"/>
        <color rgb="FFFF0000"/>
        <rFont val="Calibri"/>
        <family val="2"/>
        <scheme val="minor"/>
      </rPr>
      <t xml:space="preserve"> </t>
    </r>
  </si>
  <si>
    <r>
      <t>e)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¿Cuál es el pronóstico de la semana 14?</t>
    </r>
    <r>
      <rPr>
        <sz val="11"/>
        <color rgb="FFFF0000"/>
        <rFont val="Calibri"/>
        <family val="2"/>
        <scheme val="minor"/>
      </rPr>
      <t xml:space="preserve"> </t>
    </r>
  </si>
  <si>
    <r>
      <t>f)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Considerando ambos métodos ¿Cuál nos proporciona un método más exacto?</t>
    </r>
  </si>
  <si>
    <t>M1</t>
  </si>
  <si>
    <t>M2</t>
  </si>
  <si>
    <t>a(t)</t>
  </si>
  <si>
    <t>b(t)</t>
  </si>
  <si>
    <t>Ft</t>
  </si>
  <si>
    <t>errores</t>
  </si>
  <si>
    <t>residuo</t>
  </si>
  <si>
    <t>cuadrado</t>
  </si>
  <si>
    <t>porcentual</t>
  </si>
  <si>
    <t>F=30+0.1*p</t>
  </si>
  <si>
    <r>
      <t xml:space="preserve">Para los siguientes incisos usar el Método de </t>
    </r>
    <r>
      <rPr>
        <sz val="12"/>
        <color rgb="FF0070C0"/>
        <rFont val="Calibri"/>
        <family val="2"/>
        <scheme val="minor"/>
      </rPr>
      <t xml:space="preserve">Holt </t>
    </r>
  </si>
  <si>
    <r>
      <t>=0.1 y β=0.2</t>
    </r>
    <r>
      <rPr>
        <sz val="11"/>
        <color rgb="FF0070C0"/>
        <rFont val="Calibri"/>
        <family val="2"/>
        <scheme val="minor"/>
      </rPr>
      <t>:</t>
    </r>
  </si>
  <si>
    <r>
      <t>a)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 xml:space="preserve">Gráfica la serie de tiempo. ¿Qué patrón de comportamiento presentan estos datos?  </t>
    </r>
  </si>
  <si>
    <r>
      <t>b)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Encontrar la ecuación de tendencia lineal:</t>
    </r>
    <r>
      <rPr>
        <sz val="11"/>
        <color rgb="FFFF0000"/>
        <rFont val="Calibri"/>
        <family val="2"/>
        <scheme val="minor"/>
      </rPr>
      <t xml:space="preserve"> </t>
    </r>
  </si>
  <si>
    <r>
      <t>c)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 xml:space="preserve">Calcula el error cuadrado medio: </t>
    </r>
  </si>
  <si>
    <r>
      <t>d)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 xml:space="preserve">Error porcentual absoluto medio:  </t>
    </r>
  </si>
  <si>
    <r>
      <t>e)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 xml:space="preserve">¿Cuál es el pronóstico de la semana 11? </t>
    </r>
  </si>
  <si>
    <r>
      <t>f)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¿Cuál es el pronóstico de la semana 14?</t>
    </r>
  </si>
  <si>
    <t>L</t>
  </si>
  <si>
    <t>b</t>
  </si>
  <si>
    <t>F</t>
  </si>
  <si>
    <t>coinciden</t>
  </si>
  <si>
    <t>Método promedios móviles dobles porque es más pequeño</t>
  </si>
  <si>
    <t>F=26.9+0.7*p</t>
  </si>
  <si>
    <t>cuadrático</t>
  </si>
  <si>
    <t>Promedios móviles=17</t>
  </si>
  <si>
    <t>Holt=19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</si>
</sst>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7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indent="6"/>
    </xf>
    <xf numFmtId="0" fontId="1" fillId="0" borderId="0" xfId="0" applyFont="1" applyAlignment="1">
      <alignment horizontal="left" vertical="center" indent="6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4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Holt!$B$1:$B$2</c:f>
              <c:strCache>
                <c:ptCount val="2"/>
                <c:pt idx="0">
                  <c:v>Y</c:v>
                </c:pt>
                <c:pt idx="1">
                  <c:v>Ventas (en miles)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Holt!$A$3:$A$12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Holt!$B$3:$B$12</c:f>
              <c:numCache>
                <c:formatCode>General</c:formatCode>
                <c:ptCount val="10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A-664D-9F23-F934DA34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569424"/>
        <c:axId val="1890571056"/>
      </c:scatterChart>
      <c:valAx>
        <c:axId val="18905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0571056"/>
        <c:crosses val="autoZero"/>
        <c:crossBetween val="midCat"/>
      </c:valAx>
      <c:valAx>
        <c:axId val="18905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056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19</xdr:row>
      <xdr:rowOff>184150</xdr:rowOff>
    </xdr:from>
    <xdr:to>
      <xdr:col>14</xdr:col>
      <xdr:colOff>12700</xdr:colOff>
      <xdr:row>32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05DF26-4D6F-0146-8BCB-7B2D4E9DF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101600</xdr:colOff>
      <xdr:row>19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51E7232-7652-3044-BFF9-A5BE61391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32200"/>
          <a:ext cx="101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B825-EE31-438E-A27D-0BBABEBF849C}">
  <dimension ref="A1:N26"/>
  <sheetViews>
    <sheetView tabSelected="1" workbookViewId="0">
      <selection activeCell="K17" sqref="K17"/>
    </sheetView>
  </sheetViews>
  <sheetFormatPr baseColWidth="10" defaultColWidth="8.83203125" defaultRowHeight="15" x14ac:dyDescent="0.2"/>
  <cols>
    <col min="2" max="2" width="15.1640625" bestFit="1" customWidth="1"/>
    <col min="9" max="9" width="16.83203125" bestFit="1" customWidth="1"/>
  </cols>
  <sheetData>
    <row r="1" spans="1:14" x14ac:dyDescent="0.2">
      <c r="A1" t="s">
        <v>2</v>
      </c>
      <c r="B1" t="s">
        <v>3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5"/>
      <c r="I1" s="5" t="s">
        <v>16</v>
      </c>
      <c r="J1" s="5"/>
    </row>
    <row r="2" spans="1:14" x14ac:dyDescent="0.2">
      <c r="A2" t="s">
        <v>0</v>
      </c>
      <c r="B2" t="s">
        <v>1</v>
      </c>
      <c r="H2" s="5" t="s">
        <v>17</v>
      </c>
      <c r="I2" s="5" t="s">
        <v>18</v>
      </c>
      <c r="J2" s="5" t="s">
        <v>19</v>
      </c>
    </row>
    <row r="3" spans="1:14" x14ac:dyDescent="0.2">
      <c r="A3">
        <v>1</v>
      </c>
      <c r="B3">
        <v>21.6</v>
      </c>
      <c r="H3" s="5"/>
      <c r="I3" s="5"/>
      <c r="J3" s="5"/>
    </row>
    <row r="4" spans="1:14" x14ac:dyDescent="0.2">
      <c r="A4">
        <v>2</v>
      </c>
      <c r="B4">
        <v>22.9</v>
      </c>
      <c r="H4" s="5"/>
      <c r="I4" s="5"/>
      <c r="J4" s="5"/>
    </row>
    <row r="5" spans="1:14" x14ac:dyDescent="0.2">
      <c r="A5">
        <v>3</v>
      </c>
      <c r="B5">
        <v>25.5</v>
      </c>
      <c r="C5" s="3">
        <f t="shared" ref="C5:C12" si="0">AVERAGE(B3:B5)</f>
        <v>23.333333333333332</v>
      </c>
      <c r="D5" s="3"/>
      <c r="E5" s="3"/>
      <c r="F5" s="3"/>
      <c r="G5" s="3"/>
      <c r="H5" s="5"/>
      <c r="I5" s="5"/>
      <c r="J5" s="5"/>
    </row>
    <row r="6" spans="1:14" x14ac:dyDescent="0.2">
      <c r="A6">
        <v>4</v>
      </c>
      <c r="B6">
        <v>21.9</v>
      </c>
      <c r="C6" s="3">
        <f t="shared" si="0"/>
        <v>23.433333333333334</v>
      </c>
      <c r="D6" s="3"/>
      <c r="E6" s="3"/>
      <c r="F6" s="3"/>
      <c r="G6" s="3"/>
      <c r="H6" s="5"/>
      <c r="I6" s="5"/>
      <c r="J6" s="5"/>
    </row>
    <row r="7" spans="1:14" x14ac:dyDescent="0.2">
      <c r="A7">
        <v>5</v>
      </c>
      <c r="B7">
        <v>23.9</v>
      </c>
      <c r="C7" s="3">
        <f t="shared" si="0"/>
        <v>23.766666666666666</v>
      </c>
      <c r="D7" s="3">
        <f t="shared" ref="D7:D12" si="1">AVERAGE(C5:C7)</f>
        <v>23.511111111111109</v>
      </c>
      <c r="E7" s="3">
        <f>2*C7-D7</f>
        <v>24.022222222222222</v>
      </c>
      <c r="F7" s="3">
        <f>C7-D7</f>
        <v>0.25555555555555642</v>
      </c>
      <c r="G7" s="3"/>
      <c r="H7" s="5"/>
      <c r="I7" s="5"/>
      <c r="J7" s="5"/>
    </row>
    <row r="8" spans="1:14" x14ac:dyDescent="0.2">
      <c r="A8">
        <v>6</v>
      </c>
      <c r="B8">
        <v>27.5</v>
      </c>
      <c r="C8" s="3">
        <f t="shared" si="0"/>
        <v>24.433333333333334</v>
      </c>
      <c r="D8" s="3">
        <f t="shared" si="1"/>
        <v>23.87777777777778</v>
      </c>
      <c r="E8" s="3">
        <f t="shared" ref="E8:E12" si="2">2*C8-D8</f>
        <v>24.988888888888887</v>
      </c>
      <c r="F8" s="3">
        <f t="shared" ref="F8:F12" si="3">C8-D8</f>
        <v>0.55555555555555358</v>
      </c>
      <c r="G8" s="3">
        <f>E7+F7*1</f>
        <v>24.277777777777779</v>
      </c>
      <c r="H8" s="6">
        <f>B8-G8</f>
        <v>3.2222222222222214</v>
      </c>
      <c r="I8" s="6">
        <f>H8^2</f>
        <v>10.382716049382712</v>
      </c>
      <c r="J8" s="6">
        <f>ABS(H8/B8)</f>
        <v>0.11717171717171715</v>
      </c>
    </row>
    <row r="9" spans="1:14" x14ac:dyDescent="0.2">
      <c r="A9">
        <v>7</v>
      </c>
      <c r="B9">
        <v>31.5</v>
      </c>
      <c r="C9" s="3">
        <f t="shared" si="0"/>
        <v>27.633333333333336</v>
      </c>
      <c r="D9" s="3">
        <f t="shared" si="1"/>
        <v>25.277777777777782</v>
      </c>
      <c r="E9" s="3">
        <f t="shared" si="2"/>
        <v>29.988888888888891</v>
      </c>
      <c r="F9" s="3">
        <f t="shared" si="3"/>
        <v>2.3555555555555543</v>
      </c>
      <c r="G9" s="3">
        <f t="shared" ref="G9:G15" si="4">E8+F8*1</f>
        <v>25.544444444444441</v>
      </c>
      <c r="H9" s="6">
        <f t="shared" ref="H9:H12" si="5">B9-G9</f>
        <v>5.9555555555555593</v>
      </c>
      <c r="I9" s="6">
        <f t="shared" ref="I9:I12" si="6">H9^2</f>
        <v>35.468641975308685</v>
      </c>
      <c r="J9" s="6">
        <f t="shared" ref="J9:J12" si="7">ABS(H9/B9)</f>
        <v>0.18906525573192251</v>
      </c>
    </row>
    <row r="10" spans="1:14" x14ac:dyDescent="0.2">
      <c r="A10">
        <v>8</v>
      </c>
      <c r="B10">
        <v>29.7</v>
      </c>
      <c r="C10" s="3">
        <f t="shared" si="0"/>
        <v>29.566666666666666</v>
      </c>
      <c r="D10" s="3">
        <f t="shared" si="1"/>
        <v>27.211111111111112</v>
      </c>
      <c r="E10" s="3">
        <f t="shared" si="2"/>
        <v>31.922222222222221</v>
      </c>
      <c r="F10" s="3">
        <f t="shared" si="3"/>
        <v>2.3555555555555543</v>
      </c>
      <c r="G10" s="3">
        <f t="shared" si="4"/>
        <v>32.344444444444449</v>
      </c>
      <c r="H10" s="6">
        <f t="shared" si="5"/>
        <v>-2.6444444444444493</v>
      </c>
      <c r="I10" s="6">
        <f t="shared" si="6"/>
        <v>6.9930864197531122</v>
      </c>
      <c r="J10" s="6">
        <f t="shared" si="7"/>
        <v>8.9038533482978091E-2</v>
      </c>
    </row>
    <row r="11" spans="1:14" x14ac:dyDescent="0.2">
      <c r="A11">
        <v>9</v>
      </c>
      <c r="B11">
        <v>28.6</v>
      </c>
      <c r="C11" s="3">
        <f t="shared" si="0"/>
        <v>29.933333333333337</v>
      </c>
      <c r="D11" s="3">
        <f t="shared" si="1"/>
        <v>29.044444444444448</v>
      </c>
      <c r="E11" s="3">
        <f t="shared" si="2"/>
        <v>30.822222222222226</v>
      </c>
      <c r="F11" s="3">
        <f t="shared" si="3"/>
        <v>0.88888888888888928</v>
      </c>
      <c r="G11" s="3">
        <f t="shared" si="4"/>
        <v>34.277777777777771</v>
      </c>
      <c r="H11" s="6">
        <f t="shared" si="5"/>
        <v>-5.67777777777777</v>
      </c>
      <c r="I11" s="6">
        <f t="shared" si="6"/>
        <v>32.237160493827069</v>
      </c>
      <c r="J11" s="6">
        <f t="shared" si="7"/>
        <v>0.19852369852369825</v>
      </c>
    </row>
    <row r="12" spans="1:14" x14ac:dyDescent="0.2">
      <c r="A12">
        <v>10</v>
      </c>
      <c r="B12">
        <v>31.4</v>
      </c>
      <c r="C12" s="3">
        <f t="shared" si="0"/>
        <v>29.899999999999995</v>
      </c>
      <c r="D12" s="3">
        <f t="shared" si="1"/>
        <v>29.799999999999997</v>
      </c>
      <c r="E12" s="3">
        <f t="shared" si="2"/>
        <v>29.999999999999993</v>
      </c>
      <c r="F12" s="3">
        <f t="shared" si="3"/>
        <v>9.9999999999997868E-2</v>
      </c>
      <c r="G12" s="3">
        <f t="shared" si="4"/>
        <v>31.711111111111116</v>
      </c>
      <c r="H12" s="6">
        <f t="shared" si="5"/>
        <v>-0.31111111111111711</v>
      </c>
      <c r="I12" s="6">
        <f t="shared" si="6"/>
        <v>9.6790123456793858E-2</v>
      </c>
      <c r="J12" s="6">
        <f t="shared" si="7"/>
        <v>9.9079971691438569E-3</v>
      </c>
    </row>
    <row r="13" spans="1:14" x14ac:dyDescent="0.2">
      <c r="A13" s="7">
        <v>11</v>
      </c>
      <c r="B13" s="7"/>
      <c r="C13" s="7"/>
      <c r="D13" s="7"/>
      <c r="E13" s="7"/>
      <c r="F13" s="7"/>
      <c r="G13" s="7">
        <f t="shared" si="4"/>
        <v>30.099999999999991</v>
      </c>
      <c r="H13" s="8">
        <f>AVERAGE(H8:H12)</f>
        <v>0.10888888888888885</v>
      </c>
      <c r="I13" s="8">
        <f t="shared" ref="I13:J13" si="8">AVERAGE(I8:I12)</f>
        <v>17.035679012345675</v>
      </c>
      <c r="J13" s="8">
        <f t="shared" si="8"/>
        <v>0.12074144041589197</v>
      </c>
      <c r="K13" s="7"/>
      <c r="L13" s="7"/>
      <c r="M13" s="7"/>
      <c r="N13" s="7"/>
    </row>
    <row r="14" spans="1:14" x14ac:dyDescent="0.2">
      <c r="A14">
        <v>12</v>
      </c>
      <c r="G14">
        <f t="shared" si="4"/>
        <v>0</v>
      </c>
    </row>
    <row r="15" spans="1:14" x14ac:dyDescent="0.2">
      <c r="A15">
        <v>13</v>
      </c>
      <c r="G15">
        <f t="shared" si="4"/>
        <v>0</v>
      </c>
    </row>
    <row r="16" spans="1:14" x14ac:dyDescent="0.2">
      <c r="A16">
        <v>14</v>
      </c>
      <c r="G16">
        <f>E12+F12*4</f>
        <v>30.399999999999984</v>
      </c>
    </row>
    <row r="18" spans="2:9" x14ac:dyDescent="0.2">
      <c r="B18" s="2" t="s">
        <v>4</v>
      </c>
    </row>
    <row r="19" spans="2:9" x14ac:dyDescent="0.2">
      <c r="B19" s="1" t="s">
        <v>5</v>
      </c>
      <c r="F19" t="s">
        <v>20</v>
      </c>
    </row>
    <row r="20" spans="2:9" x14ac:dyDescent="0.2">
      <c r="B20" s="1" t="s">
        <v>6</v>
      </c>
      <c r="F20" s="3">
        <f>I13</f>
        <v>17.035679012345675</v>
      </c>
    </row>
    <row r="21" spans="2:9" x14ac:dyDescent="0.2">
      <c r="B21" s="1" t="s">
        <v>7</v>
      </c>
      <c r="F21" s="3">
        <f>J13</f>
        <v>0.12074144041589197</v>
      </c>
    </row>
    <row r="22" spans="2:9" x14ac:dyDescent="0.2">
      <c r="B22" s="1" t="s">
        <v>8</v>
      </c>
      <c r="F22">
        <v>30.1</v>
      </c>
    </row>
    <row r="23" spans="2:9" x14ac:dyDescent="0.2">
      <c r="B23" s="1" t="s">
        <v>9</v>
      </c>
      <c r="F23">
        <f>G16</f>
        <v>30.399999999999984</v>
      </c>
    </row>
    <row r="24" spans="2:9" x14ac:dyDescent="0.2">
      <c r="B24" s="1" t="s">
        <v>10</v>
      </c>
      <c r="I24" t="s">
        <v>33</v>
      </c>
    </row>
    <row r="25" spans="2:9" x14ac:dyDescent="0.2">
      <c r="I25" t="s">
        <v>37</v>
      </c>
    </row>
    <row r="26" spans="2:9" x14ac:dyDescent="0.2">
      <c r="I26" t="s">
        <v>36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BBB6-465F-A340-97EC-3C5CC9C7041C}">
  <dimension ref="A1:I26"/>
  <sheetViews>
    <sheetView workbookViewId="0">
      <selection activeCell="H15" sqref="H15"/>
    </sheetView>
  </sheetViews>
  <sheetFormatPr baseColWidth="10" defaultRowHeight="15" x14ac:dyDescent="0.2"/>
  <cols>
    <col min="2" max="2" width="14" customWidth="1"/>
  </cols>
  <sheetData>
    <row r="1" spans="1:9" x14ac:dyDescent="0.2">
      <c r="A1" t="s">
        <v>2</v>
      </c>
      <c r="B1" t="s">
        <v>3</v>
      </c>
      <c r="C1" t="s">
        <v>29</v>
      </c>
      <c r="D1" t="s">
        <v>30</v>
      </c>
      <c r="E1" t="s">
        <v>31</v>
      </c>
      <c r="F1" s="5"/>
      <c r="G1" s="5" t="s">
        <v>16</v>
      </c>
      <c r="H1" s="5"/>
    </row>
    <row r="2" spans="1:9" x14ac:dyDescent="0.2">
      <c r="A2" t="s">
        <v>0</v>
      </c>
      <c r="B2" t="s">
        <v>1</v>
      </c>
      <c r="F2" s="5" t="s">
        <v>17</v>
      </c>
      <c r="G2" s="5" t="s">
        <v>35</v>
      </c>
      <c r="H2" s="5" t="s">
        <v>19</v>
      </c>
    </row>
    <row r="3" spans="1:9" x14ac:dyDescent="0.2">
      <c r="A3">
        <v>1</v>
      </c>
      <c r="B3">
        <v>21.6</v>
      </c>
      <c r="C3" s="11">
        <f>B3</f>
        <v>21.6</v>
      </c>
      <c r="D3">
        <f>0</f>
        <v>0</v>
      </c>
      <c r="F3" s="5"/>
      <c r="G3" s="5"/>
      <c r="H3" s="5"/>
    </row>
    <row r="4" spans="1:9" x14ac:dyDescent="0.2">
      <c r="A4">
        <v>2</v>
      </c>
      <c r="B4">
        <v>22.9</v>
      </c>
      <c r="C4" s="4">
        <f>0.1*(B4)+(0.9)*(C3+D3)</f>
        <v>21.73</v>
      </c>
      <c r="D4" s="3">
        <f>0.2*(C4-C3)+0.8*(D3)</f>
        <v>2.5999999999999801E-2</v>
      </c>
      <c r="E4" s="11">
        <f>C3+D3*1</f>
        <v>21.6</v>
      </c>
      <c r="F4" s="5">
        <f>B4-E4</f>
        <v>1.2999999999999972</v>
      </c>
      <c r="G4" s="12">
        <f>F4^2</f>
        <v>1.6899999999999926</v>
      </c>
      <c r="H4" s="12">
        <f>ABS(F4/B4)</f>
        <v>5.6768558951964948E-2</v>
      </c>
    </row>
    <row r="5" spans="1:9" x14ac:dyDescent="0.2">
      <c r="A5">
        <v>3</v>
      </c>
      <c r="B5">
        <v>25.5</v>
      </c>
      <c r="C5" s="4">
        <f t="shared" ref="C5:C12" si="0">0.1*(B5)+(0.9)*(C4+D4)</f>
        <v>22.130400000000002</v>
      </c>
      <c r="D5" s="3">
        <f t="shared" ref="D5:D12" si="1">0.2*(C5-C4)+0.8*(D4)</f>
        <v>0.10088000000000009</v>
      </c>
      <c r="E5" s="3">
        <f t="shared" ref="E5:E15" si="2">C4+D4*1</f>
        <v>21.756</v>
      </c>
      <c r="F5" s="6">
        <f t="shared" ref="F5:F12" si="3">B5-E5</f>
        <v>3.7439999999999998</v>
      </c>
      <c r="G5" s="6">
        <f t="shared" ref="G5:G12" si="4">F5^2</f>
        <v>14.017535999999998</v>
      </c>
      <c r="H5" s="6">
        <f t="shared" ref="H5:H12" si="5">ABS(F5/B5)</f>
        <v>0.14682352941176469</v>
      </c>
    </row>
    <row r="6" spans="1:9" x14ac:dyDescent="0.2">
      <c r="A6">
        <v>4</v>
      </c>
      <c r="B6">
        <v>21.9</v>
      </c>
      <c r="C6" s="4">
        <f t="shared" si="0"/>
        <v>22.198152000000004</v>
      </c>
      <c r="D6" s="3">
        <f t="shared" si="1"/>
        <v>9.4254400000000529E-2</v>
      </c>
      <c r="E6" s="3">
        <f t="shared" si="2"/>
        <v>22.231280000000002</v>
      </c>
      <c r="F6" s="6">
        <f t="shared" si="3"/>
        <v>-0.33128000000000313</v>
      </c>
      <c r="G6" s="6">
        <f t="shared" si="4"/>
        <v>0.10974643840000207</v>
      </c>
      <c r="H6" s="6">
        <f t="shared" si="5"/>
        <v>1.5126940639269551E-2</v>
      </c>
    </row>
    <row r="7" spans="1:9" x14ac:dyDescent="0.2">
      <c r="A7">
        <v>5</v>
      </c>
      <c r="B7">
        <v>23.9</v>
      </c>
      <c r="C7" s="4">
        <f t="shared" si="0"/>
        <v>22.453165760000005</v>
      </c>
      <c r="D7" s="3">
        <f t="shared" si="1"/>
        <v>0.12640627200000057</v>
      </c>
      <c r="E7" s="3">
        <f t="shared" si="2"/>
        <v>22.292406400000004</v>
      </c>
      <c r="F7" s="6">
        <f t="shared" si="3"/>
        <v>1.6075935999999942</v>
      </c>
      <c r="G7" s="6">
        <f t="shared" si="4"/>
        <v>2.5843571827609413</v>
      </c>
      <c r="H7" s="6">
        <f t="shared" si="5"/>
        <v>6.7263330543932812E-2</v>
      </c>
    </row>
    <row r="8" spans="1:9" x14ac:dyDescent="0.2">
      <c r="A8">
        <v>6</v>
      </c>
      <c r="B8">
        <v>27.5</v>
      </c>
      <c r="C8" s="4">
        <f t="shared" si="0"/>
        <v>23.071614828800005</v>
      </c>
      <c r="D8" s="3">
        <f t="shared" si="1"/>
        <v>0.22481483136000055</v>
      </c>
      <c r="E8" s="3">
        <f t="shared" si="2"/>
        <v>22.579572032000005</v>
      </c>
      <c r="F8" s="6">
        <f t="shared" si="3"/>
        <v>4.9204279679999949</v>
      </c>
      <c r="G8" s="6">
        <f t="shared" si="4"/>
        <v>24.210611388276558</v>
      </c>
      <c r="H8" s="6">
        <f t="shared" si="5"/>
        <v>0.17892465338181801</v>
      </c>
    </row>
    <row r="9" spans="1:9" x14ac:dyDescent="0.2">
      <c r="A9">
        <v>7</v>
      </c>
      <c r="B9">
        <v>31.5</v>
      </c>
      <c r="C9" s="4">
        <f t="shared" si="0"/>
        <v>24.116786694144004</v>
      </c>
      <c r="D9" s="3">
        <f t="shared" si="1"/>
        <v>0.38888623815680023</v>
      </c>
      <c r="E9" s="3">
        <f t="shared" si="2"/>
        <v>23.296429660160005</v>
      </c>
      <c r="F9" s="6">
        <f t="shared" si="3"/>
        <v>8.2035703398399953</v>
      </c>
      <c r="G9" s="6">
        <f t="shared" si="4"/>
        <v>67.298566320702491</v>
      </c>
      <c r="H9" s="6">
        <f t="shared" si="5"/>
        <v>0.26043080443936495</v>
      </c>
    </row>
    <row r="10" spans="1:9" x14ac:dyDescent="0.2">
      <c r="A10">
        <v>8</v>
      </c>
      <c r="B10">
        <v>29.7</v>
      </c>
      <c r="C10" s="4">
        <f t="shared" si="0"/>
        <v>25.025105639070723</v>
      </c>
      <c r="D10" s="3">
        <f t="shared" si="1"/>
        <v>0.49277277951078413</v>
      </c>
      <c r="E10" s="3">
        <f t="shared" si="2"/>
        <v>24.505672932300804</v>
      </c>
      <c r="F10" s="6">
        <f t="shared" si="3"/>
        <v>5.1943270676991951</v>
      </c>
      <c r="G10" s="6">
        <f t="shared" si="4"/>
        <v>26.981033686232518</v>
      </c>
      <c r="H10" s="6">
        <f t="shared" si="5"/>
        <v>0.17489316726259915</v>
      </c>
    </row>
    <row r="11" spans="1:9" x14ac:dyDescent="0.2">
      <c r="A11">
        <v>9</v>
      </c>
      <c r="B11">
        <v>28.6</v>
      </c>
      <c r="C11" s="4">
        <f t="shared" si="0"/>
        <v>25.826090576723356</v>
      </c>
      <c r="D11" s="3">
        <f t="shared" si="1"/>
        <v>0.55441521113915382</v>
      </c>
      <c r="E11" s="3">
        <f t="shared" si="2"/>
        <v>25.517878418581507</v>
      </c>
      <c r="F11" s="6">
        <f t="shared" si="3"/>
        <v>3.0821215814184946</v>
      </c>
      <c r="G11" s="6">
        <f t="shared" si="4"/>
        <v>9.4994734426456411</v>
      </c>
      <c r="H11" s="6">
        <f t="shared" si="5"/>
        <v>0.10776648886078652</v>
      </c>
    </row>
    <row r="12" spans="1:9" x14ac:dyDescent="0.2">
      <c r="A12">
        <v>10</v>
      </c>
      <c r="B12">
        <v>31.4</v>
      </c>
      <c r="C12" s="4">
        <f t="shared" si="0"/>
        <v>26.882455209076262</v>
      </c>
      <c r="D12" s="3">
        <f t="shared" si="1"/>
        <v>0.65480509538190435</v>
      </c>
      <c r="E12" s="3">
        <f t="shared" si="2"/>
        <v>26.380505787862511</v>
      </c>
      <c r="F12" s="6">
        <f t="shared" si="3"/>
        <v>5.0194942121374879</v>
      </c>
      <c r="G12" s="6">
        <f t="shared" si="4"/>
        <v>25.19532214568174</v>
      </c>
      <c r="H12" s="6">
        <f t="shared" si="5"/>
        <v>0.15985650357125758</v>
      </c>
    </row>
    <row r="13" spans="1:9" x14ac:dyDescent="0.2">
      <c r="A13" s="7">
        <v>11</v>
      </c>
      <c r="B13" s="7"/>
      <c r="C13" s="7"/>
      <c r="D13" s="7"/>
      <c r="E13" s="8">
        <f t="shared" si="2"/>
        <v>27.537260304458165</v>
      </c>
      <c r="F13" s="8">
        <f>AVERAGE(F4:F12)</f>
        <v>3.6378060854550176</v>
      </c>
      <c r="G13" s="8">
        <f t="shared" ref="G13:H13" si="6">AVERAGE(G4:G12)</f>
        <v>19.065182956077763</v>
      </c>
      <c r="H13" s="8">
        <f t="shared" si="6"/>
        <v>0.12976155300697315</v>
      </c>
      <c r="I13" s="7"/>
    </row>
    <row r="14" spans="1:9" x14ac:dyDescent="0.2">
      <c r="A14">
        <v>12</v>
      </c>
      <c r="E14" s="3">
        <f t="shared" si="2"/>
        <v>0</v>
      </c>
    </row>
    <row r="15" spans="1:9" x14ac:dyDescent="0.2">
      <c r="A15">
        <v>13</v>
      </c>
      <c r="D15" s="11" t="s">
        <v>32</v>
      </c>
      <c r="E15" s="3">
        <f t="shared" si="2"/>
        <v>0</v>
      </c>
    </row>
    <row r="16" spans="1:9" x14ac:dyDescent="0.2">
      <c r="A16">
        <v>14</v>
      </c>
      <c r="E16" s="3">
        <f>C12+D12*4</f>
        <v>29.501675590603881</v>
      </c>
    </row>
    <row r="19" spans="2:6" ht="16" x14ac:dyDescent="0.2">
      <c r="B19" s="9" t="s">
        <v>21</v>
      </c>
    </row>
    <row r="20" spans="2:6" ht="16" x14ac:dyDescent="0.2">
      <c r="B20" s="10" t="s">
        <v>22</v>
      </c>
    </row>
    <row r="21" spans="2:6" x14ac:dyDescent="0.2">
      <c r="B21" s="1" t="s">
        <v>23</v>
      </c>
    </row>
    <row r="22" spans="2:6" x14ac:dyDescent="0.2">
      <c r="B22" s="1" t="s">
        <v>24</v>
      </c>
      <c r="F22" t="s">
        <v>34</v>
      </c>
    </row>
    <row r="23" spans="2:6" x14ac:dyDescent="0.2">
      <c r="B23" s="1" t="s">
        <v>25</v>
      </c>
      <c r="F23" s="3">
        <f>G13</f>
        <v>19.065182956077763</v>
      </c>
    </row>
    <row r="24" spans="2:6" x14ac:dyDescent="0.2">
      <c r="B24" s="1" t="s">
        <v>26</v>
      </c>
      <c r="F24" s="3">
        <f>H13</f>
        <v>0.12976155300697315</v>
      </c>
    </row>
    <row r="25" spans="2:6" x14ac:dyDescent="0.2">
      <c r="B25" s="1" t="s">
        <v>27</v>
      </c>
      <c r="F25" s="4">
        <f>E13</f>
        <v>27.537260304458165</v>
      </c>
    </row>
    <row r="26" spans="2:6" x14ac:dyDescent="0.2">
      <c r="B26" s="1" t="s">
        <v>28</v>
      </c>
      <c r="F26" s="4">
        <f>E16</f>
        <v>29.501675590603881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P.m.dobles</vt:lpstr>
      <vt:lpstr>Holt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Microsoft Office User</cp:lastModifiedBy>
  <dcterms:created xsi:type="dcterms:W3CDTF">2020-06-04T00:39:43Z</dcterms:created>
  <dcterms:modified xsi:type="dcterms:W3CDTF">2020-06-05T17:37:05Z</dcterms:modified>
</cp:coreProperties>
</file>