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_\OneDrive\Documentos\Sistemas 2020\Simulacion\Trabajo Practico 7\"/>
    </mc:Choice>
  </mc:AlternateContent>
  <xr:revisionPtr revIDLastSave="0" documentId="13_ncr:1_{021B775B-EA22-4AE2-86B6-513F4AA76E4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Panaderia" sheetId="11" r:id="rId1"/>
    <sheet name="Casos Posibles" sheetId="12" r:id="rId2"/>
    <sheet name="RK 30" sheetId="2" r:id="rId3"/>
    <sheet name="RK 45" sheetId="4" r:id="rId4"/>
    <sheet name="Calculos" sheetId="3" r:id="rId5"/>
    <sheet name="RESPUESTAS Dudas" sheetId="9" r:id="rId6"/>
  </sheets>
  <definedNames>
    <definedName name="h" localSheetId="2">'RK 30'!$B$1</definedName>
    <definedName name="h" localSheetId="3">'RK 45'!$B$1</definedName>
    <definedName name="P" localSheetId="2">'RK 30'!$B$4</definedName>
    <definedName name="P" localSheetId="3">'RK 45'!$B$4</definedName>
    <definedName name="t" localSheetId="2">'RK 30'!$B$3</definedName>
    <definedName name="T" localSheetId="3">'RK 45'!$B$2</definedName>
    <definedName name="To" localSheetId="2">'RK 30'!$B$2</definedName>
    <definedName name="to" localSheetId="3">'RK 45'!$B$3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6" i="11" l="1"/>
  <c r="J36" i="11"/>
  <c r="E36" i="11"/>
  <c r="B36" i="11"/>
  <c r="N35" i="11"/>
  <c r="E35" i="11"/>
  <c r="B35" i="11"/>
  <c r="O34" i="11"/>
  <c r="E34" i="11"/>
  <c r="O33" i="11"/>
  <c r="J33" i="11"/>
  <c r="E33" i="11"/>
  <c r="B33" i="11"/>
  <c r="O32" i="11"/>
  <c r="E32" i="11"/>
  <c r="B32" i="11"/>
  <c r="J31" i="11"/>
  <c r="E31" i="11"/>
  <c r="B31" i="11"/>
  <c r="E30" i="11"/>
  <c r="I29" i="11"/>
  <c r="I13" i="11"/>
  <c r="E29" i="11"/>
  <c r="BT28" i="11"/>
  <c r="E28" i="11"/>
  <c r="B28" i="11"/>
  <c r="BQ27" i="11"/>
  <c r="E27" i="11"/>
  <c r="B27" i="11"/>
  <c r="BN26" i="11"/>
  <c r="L26" i="11"/>
  <c r="E26" i="11"/>
  <c r="B26" i="11"/>
  <c r="BK25" i="11"/>
  <c r="E25" i="11"/>
  <c r="B25" i="11"/>
  <c r="BH24" i="11"/>
  <c r="E24" i="11"/>
  <c r="B24" i="11"/>
  <c r="BE23" i="11"/>
  <c r="E23" i="11"/>
  <c r="D23" i="11"/>
  <c r="B23" i="11"/>
  <c r="E22" i="11"/>
  <c r="O21" i="11"/>
  <c r="E21" i="11"/>
  <c r="O20" i="11"/>
  <c r="E20" i="11"/>
  <c r="O19" i="11"/>
  <c r="D19" i="11"/>
  <c r="E19" i="11" s="1"/>
  <c r="B19" i="11"/>
  <c r="O18" i="11"/>
  <c r="E18" i="11"/>
  <c r="O17" i="11"/>
  <c r="E17" i="11"/>
  <c r="D17" i="11"/>
  <c r="B17" i="11"/>
  <c r="I16" i="11"/>
  <c r="J16" i="11" s="1"/>
  <c r="J17" i="11" s="1"/>
  <c r="B18" i="11" s="1"/>
  <c r="J18" i="11" s="1"/>
  <c r="J19" i="11" s="1"/>
  <c r="B20" i="11" s="1"/>
  <c r="J20" i="11" s="1"/>
  <c r="B21" i="11" s="1"/>
  <c r="J21" i="11" s="1"/>
  <c r="B22" i="11" s="1"/>
  <c r="N22" i="11" s="1"/>
  <c r="N23" i="11" s="1"/>
  <c r="N24" i="11" s="1"/>
  <c r="N25" i="11" s="1"/>
  <c r="N26" i="11" s="1"/>
  <c r="N27" i="11" s="1"/>
  <c r="N28" i="11" s="1"/>
  <c r="B29" i="11" s="1"/>
  <c r="O29" i="11" s="1"/>
  <c r="O30" i="11" s="1"/>
  <c r="O31" i="11" s="1"/>
  <c r="O16" i="11"/>
  <c r="E16" i="11"/>
  <c r="B16" i="11"/>
  <c r="O15" i="11"/>
  <c r="J15" i="11"/>
  <c r="E15" i="11"/>
  <c r="D15" i="11"/>
  <c r="B15" i="11"/>
  <c r="O14" i="11"/>
  <c r="J14" i="11"/>
  <c r="E14" i="11"/>
  <c r="D14" i="11"/>
  <c r="B14" i="11"/>
  <c r="O13" i="11"/>
  <c r="J13" i="11"/>
  <c r="E13" i="11"/>
  <c r="D13" i="11"/>
  <c r="B13" i="11"/>
  <c r="E12" i="11"/>
  <c r="B12" i="11"/>
  <c r="O11" i="11"/>
  <c r="J11" i="11"/>
  <c r="I11" i="11"/>
  <c r="P6" i="11"/>
  <c r="P7" i="11" s="1"/>
  <c r="P8" i="11" s="1"/>
  <c r="P9" i="11" s="1"/>
  <c r="P10" i="11" s="1"/>
  <c r="N6" i="11"/>
  <c r="N7" i="11" s="1"/>
  <c r="N8" i="11" s="1"/>
  <c r="N9" i="11" s="1"/>
  <c r="N10" i="11" s="1"/>
  <c r="L6" i="11"/>
  <c r="L7" i="11"/>
  <c r="L8" i="11"/>
  <c r="L9" i="11"/>
  <c r="L10" i="11" s="1"/>
  <c r="L5" i="11"/>
  <c r="K7" i="11"/>
  <c r="K8" i="11"/>
  <c r="K9" i="11"/>
  <c r="K10" i="11"/>
  <c r="K6" i="11"/>
  <c r="D6" i="11"/>
  <c r="E6" i="11" s="1"/>
  <c r="B7" i="11" s="1"/>
  <c r="E7" i="11" s="1"/>
  <c r="B8" i="11" s="1"/>
  <c r="E8" i="11" s="1"/>
  <c r="B9" i="11" s="1"/>
  <c r="D7" i="11"/>
  <c r="D8" i="11"/>
  <c r="D9" i="11"/>
  <c r="D10" i="11"/>
  <c r="B6" i="11"/>
  <c r="X5" i="11"/>
  <c r="P5" i="11"/>
  <c r="N5" i="11"/>
  <c r="D5" i="11"/>
  <c r="J29" i="11" l="1"/>
  <c r="B30" i="11" s="1"/>
  <c r="E9" i="11"/>
  <c r="B10" i="11" s="1"/>
  <c r="AJ9" i="11"/>
  <c r="D4" i="11"/>
  <c r="E4" i="11" s="1"/>
  <c r="B5" i="11" s="1"/>
  <c r="E5" i="11" s="1"/>
  <c r="B9" i="4"/>
  <c r="A9" i="4"/>
  <c r="B8" i="2"/>
  <c r="C8" i="2" s="1"/>
  <c r="A8" i="2"/>
  <c r="J8" i="2" s="1"/>
  <c r="E10" i="11" l="1"/>
  <c r="E11" i="11" s="1"/>
  <c r="AM10" i="11"/>
  <c r="A10" i="4"/>
  <c r="G9" i="4"/>
  <c r="J9" i="4"/>
  <c r="C9" i="4"/>
  <c r="E9" i="4" s="1"/>
  <c r="F9" i="4" s="1"/>
  <c r="D9" i="4"/>
  <c r="D8" i="2"/>
  <c r="G8" i="2"/>
  <c r="A9" i="2"/>
  <c r="D9" i="2" s="1"/>
  <c r="H9" i="4" l="1"/>
  <c r="I9" i="4" s="1"/>
  <c r="K9" i="4" s="1"/>
  <c r="L9" i="4" s="1"/>
  <c r="A10" i="2"/>
  <c r="J10" i="2" s="1"/>
  <c r="D10" i="4"/>
  <c r="A11" i="4"/>
  <c r="G10" i="4"/>
  <c r="J10" i="4"/>
  <c r="D10" i="2"/>
  <c r="G9" i="2"/>
  <c r="J9" i="2"/>
  <c r="G10" i="2"/>
  <c r="A11" i="2"/>
  <c r="G11" i="2" s="1"/>
  <c r="J11" i="2"/>
  <c r="A12" i="2"/>
  <c r="D11" i="2"/>
  <c r="B10" i="4" l="1"/>
  <c r="A12" i="4"/>
  <c r="D11" i="4"/>
  <c r="G11" i="4"/>
  <c r="J11" i="4"/>
  <c r="J12" i="2"/>
  <c r="A13" i="2"/>
  <c r="G12" i="2"/>
  <c r="D12" i="2"/>
  <c r="A13" i="4" l="1"/>
  <c r="D12" i="4"/>
  <c r="G12" i="4"/>
  <c r="J12" i="4"/>
  <c r="C10" i="4"/>
  <c r="E10" i="4" s="1"/>
  <c r="F10" i="4" s="1"/>
  <c r="H10" i="4" s="1"/>
  <c r="I10" i="4" s="1"/>
  <c r="K10" i="4" s="1"/>
  <c r="L10" i="4" s="1"/>
  <c r="B11" i="4"/>
  <c r="J13" i="2"/>
  <c r="G13" i="2"/>
  <c r="A14" i="2"/>
  <c r="D13" i="2"/>
  <c r="C11" i="4" l="1"/>
  <c r="E11" i="4" s="1"/>
  <c r="F11" i="4" s="1"/>
  <c r="H11" i="4" s="1"/>
  <c r="I11" i="4" s="1"/>
  <c r="K11" i="4" s="1"/>
  <c r="L11" i="4" s="1"/>
  <c r="A14" i="4"/>
  <c r="D13" i="4"/>
  <c r="G13" i="4"/>
  <c r="J13" i="4"/>
  <c r="J14" i="2"/>
  <c r="A15" i="2"/>
  <c r="G14" i="2"/>
  <c r="D14" i="2"/>
  <c r="A15" i="4" l="1"/>
  <c r="D14" i="4"/>
  <c r="G14" i="4"/>
  <c r="J14" i="4"/>
  <c r="B12" i="4"/>
  <c r="J15" i="2"/>
  <c r="A16" i="2"/>
  <c r="G15" i="2"/>
  <c r="D15" i="2"/>
  <c r="C12" i="4" l="1"/>
  <c r="E12" i="4" s="1"/>
  <c r="F12" i="4" s="1"/>
  <c r="H12" i="4" s="1"/>
  <c r="I12" i="4" s="1"/>
  <c r="K12" i="4" s="1"/>
  <c r="L12" i="4" s="1"/>
  <c r="A16" i="4"/>
  <c r="D15" i="4"/>
  <c r="G15" i="4"/>
  <c r="J15" i="4"/>
  <c r="J16" i="2"/>
  <c r="A17" i="2"/>
  <c r="G16" i="2"/>
  <c r="D16" i="2"/>
  <c r="A17" i="4" l="1"/>
  <c r="D16" i="4"/>
  <c r="G16" i="4"/>
  <c r="J16" i="4"/>
  <c r="B13" i="4"/>
  <c r="A18" i="2"/>
  <c r="D17" i="2"/>
  <c r="J17" i="2"/>
  <c r="G17" i="2"/>
  <c r="C13" i="4" l="1"/>
  <c r="E13" i="4" s="1"/>
  <c r="F13" i="4" s="1"/>
  <c r="H13" i="4" s="1"/>
  <c r="I13" i="4" s="1"/>
  <c r="K13" i="4" s="1"/>
  <c r="L13" i="4" s="1"/>
  <c r="A18" i="4"/>
  <c r="D17" i="4"/>
  <c r="G17" i="4"/>
  <c r="J17" i="4"/>
  <c r="A19" i="2"/>
  <c r="D18" i="2"/>
  <c r="G18" i="2"/>
  <c r="J18" i="2"/>
  <c r="A19" i="4" l="1"/>
  <c r="D18" i="4"/>
  <c r="G18" i="4"/>
  <c r="J18" i="4"/>
  <c r="B14" i="4"/>
  <c r="A20" i="2"/>
  <c r="J19" i="2"/>
  <c r="D19" i="2"/>
  <c r="G19" i="2"/>
  <c r="C14" i="4" l="1"/>
  <c r="E14" i="4"/>
  <c r="F14" i="4" s="1"/>
  <c r="H14" i="4"/>
  <c r="I14" i="4" s="1"/>
  <c r="K14" i="4" s="1"/>
  <c r="L14" i="4" s="1"/>
  <c r="A20" i="4"/>
  <c r="D19" i="4"/>
  <c r="G19" i="4"/>
  <c r="J19" i="4"/>
  <c r="A21" i="2"/>
  <c r="D20" i="2"/>
  <c r="J20" i="2"/>
  <c r="G20" i="2"/>
  <c r="B15" i="4" l="1"/>
  <c r="A21" i="4"/>
  <c r="D20" i="4"/>
  <c r="G20" i="4"/>
  <c r="J20" i="4"/>
  <c r="J21" i="2"/>
  <c r="A22" i="2"/>
  <c r="D21" i="2"/>
  <c r="G21" i="2"/>
  <c r="A22" i="4" l="1"/>
  <c r="D21" i="4"/>
  <c r="G21" i="4"/>
  <c r="J21" i="4"/>
  <c r="C15" i="4"/>
  <c r="E15" i="4" s="1"/>
  <c r="F15" i="4" s="1"/>
  <c r="H15" i="4" s="1"/>
  <c r="I15" i="4" s="1"/>
  <c r="K15" i="4" s="1"/>
  <c r="L15" i="4" s="1"/>
  <c r="B16" i="4"/>
  <c r="G22" i="2"/>
  <c r="A23" i="2"/>
  <c r="J22" i="2"/>
  <c r="D22" i="2"/>
  <c r="C16" i="4" l="1"/>
  <c r="E16" i="4" s="1"/>
  <c r="F16" i="4" s="1"/>
  <c r="H16" i="4" s="1"/>
  <c r="I16" i="4" s="1"/>
  <c r="A23" i="4"/>
  <c r="D22" i="4"/>
  <c r="G22" i="4"/>
  <c r="J22" i="4"/>
  <c r="G23" i="2"/>
  <c r="A24" i="2"/>
  <c r="D23" i="2"/>
  <c r="J23" i="2"/>
  <c r="K16" i="4" l="1"/>
  <c r="L16" i="4" s="1"/>
  <c r="B17" i="4"/>
  <c r="A24" i="4"/>
  <c r="D23" i="4"/>
  <c r="G23" i="4"/>
  <c r="J23" i="4"/>
  <c r="G24" i="2"/>
  <c r="J24" i="2"/>
  <c r="A25" i="2"/>
  <c r="D24" i="2"/>
  <c r="A25" i="4" l="1"/>
  <c r="D24" i="4"/>
  <c r="G24" i="4"/>
  <c r="J24" i="4"/>
  <c r="C17" i="4"/>
  <c r="E17" i="4" s="1"/>
  <c r="F17" i="4" s="1"/>
  <c r="H17" i="4" s="1"/>
  <c r="I17" i="4" s="1"/>
  <c r="K17" i="4" s="1"/>
  <c r="L17" i="4" s="1"/>
  <c r="G25" i="2"/>
  <c r="A26" i="2"/>
  <c r="D25" i="2"/>
  <c r="J25" i="2"/>
  <c r="B5" i="3"/>
  <c r="B4" i="3"/>
  <c r="B3" i="3"/>
  <c r="C3" i="3" s="1"/>
  <c r="B2" i="3"/>
  <c r="C2" i="3" s="1"/>
  <c r="C4" i="3" l="1"/>
  <c r="C5" i="3"/>
  <c r="B18" i="4"/>
  <c r="D25" i="4"/>
  <c r="A26" i="4"/>
  <c r="G25" i="4"/>
  <c r="J25" i="4"/>
  <c r="J26" i="2"/>
  <c r="A27" i="2"/>
  <c r="D26" i="2"/>
  <c r="G26" i="2"/>
  <c r="C18" i="4" l="1"/>
  <c r="E18" i="4" s="1"/>
  <c r="F18" i="4" s="1"/>
  <c r="H18" i="4" s="1"/>
  <c r="I18" i="4" s="1"/>
  <c r="G26" i="4"/>
  <c r="D26" i="4"/>
  <c r="J26" i="4"/>
  <c r="A27" i="4"/>
  <c r="G27" i="2"/>
  <c r="D27" i="2"/>
  <c r="J27" i="2"/>
  <c r="A28" i="2"/>
  <c r="K18" i="4" l="1"/>
  <c r="L18" i="4" s="1"/>
  <c r="B19" i="4"/>
  <c r="G27" i="4"/>
  <c r="J27" i="4"/>
  <c r="A28" i="4"/>
  <c r="D27" i="4"/>
  <c r="G28" i="2"/>
  <c r="J28" i="2"/>
  <c r="A29" i="2"/>
  <c r="D28" i="2"/>
  <c r="C19" i="4" l="1"/>
  <c r="E19" i="4" s="1"/>
  <c r="F19" i="4" s="1"/>
  <c r="H19" i="4"/>
  <c r="I19" i="4" s="1"/>
  <c r="K19" i="4" s="1"/>
  <c r="L19" i="4" s="1"/>
  <c r="G28" i="4"/>
  <c r="A29" i="4"/>
  <c r="D28" i="4"/>
  <c r="J28" i="4"/>
  <c r="G29" i="2"/>
  <c r="A30" i="2"/>
  <c r="D29" i="2"/>
  <c r="J29" i="2"/>
  <c r="B20" i="4" l="1"/>
  <c r="G29" i="4"/>
  <c r="D29" i="4"/>
  <c r="J29" i="4"/>
  <c r="A30" i="4"/>
  <c r="G30" i="2"/>
  <c r="D30" i="2"/>
  <c r="J30" i="2"/>
  <c r="A31" i="2"/>
  <c r="G30" i="4" l="1"/>
  <c r="D30" i="4"/>
  <c r="J30" i="4"/>
  <c r="A31" i="4"/>
  <c r="C20" i="4"/>
  <c r="E20" i="4" s="1"/>
  <c r="F20" i="4" s="1"/>
  <c r="H20" i="4" s="1"/>
  <c r="I20" i="4" s="1"/>
  <c r="K20" i="4" s="1"/>
  <c r="L20" i="4" s="1"/>
  <c r="G31" i="2"/>
  <c r="D31" i="2"/>
  <c r="J31" i="2"/>
  <c r="A32" i="2"/>
  <c r="G31" i="4" l="1"/>
  <c r="J31" i="4"/>
  <c r="A32" i="4"/>
  <c r="D31" i="4"/>
  <c r="B21" i="4"/>
  <c r="G32" i="2"/>
  <c r="J32" i="2"/>
  <c r="A33" i="2"/>
  <c r="D32" i="2"/>
  <c r="G32" i="4" l="1"/>
  <c r="A33" i="4"/>
  <c r="D32" i="4"/>
  <c r="J32" i="4"/>
  <c r="C21" i="4"/>
  <c r="E21" i="4" s="1"/>
  <c r="F21" i="4" s="1"/>
  <c r="H21" i="4" s="1"/>
  <c r="I21" i="4" s="1"/>
  <c r="K21" i="4" s="1"/>
  <c r="L21" i="4" s="1"/>
  <c r="B22" i="4"/>
  <c r="G33" i="2"/>
  <c r="A34" i="2"/>
  <c r="D33" i="2"/>
  <c r="J33" i="2"/>
  <c r="C22" i="4" l="1"/>
  <c r="E22" i="4" s="1"/>
  <c r="F22" i="4" s="1"/>
  <c r="H22" i="4" s="1"/>
  <c r="I22" i="4" s="1"/>
  <c r="K22" i="4" s="1"/>
  <c r="L22" i="4" s="1"/>
  <c r="B23" i="4"/>
  <c r="G33" i="4"/>
  <c r="D33" i="4"/>
  <c r="J33" i="4"/>
  <c r="A34" i="4"/>
  <c r="G34" i="2"/>
  <c r="D34" i="2"/>
  <c r="J34" i="2"/>
  <c r="A35" i="2"/>
  <c r="C23" i="4" l="1"/>
  <c r="E23" i="4" s="1"/>
  <c r="F23" i="4" s="1"/>
  <c r="H23" i="4" s="1"/>
  <c r="I23" i="4" s="1"/>
  <c r="K23" i="4" s="1"/>
  <c r="L23" i="4" s="1"/>
  <c r="B24" i="4"/>
  <c r="C24" i="4" s="1"/>
  <c r="E24" i="4" s="1"/>
  <c r="F24" i="4" s="1"/>
  <c r="H24" i="4" s="1"/>
  <c r="I24" i="4" s="1"/>
  <c r="K24" i="4" s="1"/>
  <c r="L24" i="4" s="1"/>
  <c r="G34" i="4"/>
  <c r="D34" i="4"/>
  <c r="J34" i="4"/>
  <c r="A35" i="4"/>
  <c r="G35" i="2"/>
  <c r="D35" i="2"/>
  <c r="J35" i="2"/>
  <c r="A36" i="2"/>
  <c r="G35" i="4" l="1"/>
  <c r="J35" i="4"/>
  <c r="A36" i="4"/>
  <c r="D35" i="4"/>
  <c r="B25" i="4"/>
  <c r="G36" i="2"/>
  <c r="J36" i="2"/>
  <c r="A37" i="2"/>
  <c r="D36" i="2"/>
  <c r="G36" i="4" l="1"/>
  <c r="A37" i="4"/>
  <c r="D36" i="4"/>
  <c r="J36" i="4"/>
  <c r="C25" i="4"/>
  <c r="E25" i="4" s="1"/>
  <c r="F25" i="4" s="1"/>
  <c r="H25" i="4" s="1"/>
  <c r="I25" i="4" s="1"/>
  <c r="K25" i="4" s="1"/>
  <c r="L25" i="4" s="1"/>
  <c r="G37" i="2"/>
  <c r="J37" i="2"/>
  <c r="A38" i="2"/>
  <c r="D37" i="2"/>
  <c r="G37" i="4" l="1"/>
  <c r="D37" i="4"/>
  <c r="J37" i="4"/>
  <c r="A38" i="4"/>
  <c r="B26" i="4"/>
  <c r="G38" i="2"/>
  <c r="D38" i="2"/>
  <c r="J38" i="2"/>
  <c r="A39" i="2"/>
  <c r="G38" i="4" l="1"/>
  <c r="A39" i="4"/>
  <c r="D38" i="4"/>
  <c r="J38" i="4"/>
  <c r="C26" i="4"/>
  <c r="E26" i="4"/>
  <c r="F26" i="4" s="1"/>
  <c r="H26" i="4" s="1"/>
  <c r="I26" i="4" s="1"/>
  <c r="K26" i="4" s="1"/>
  <c r="L26" i="4" s="1"/>
  <c r="B27" i="4"/>
  <c r="G39" i="2"/>
  <c r="J39" i="2"/>
  <c r="A40" i="2"/>
  <c r="D39" i="2"/>
  <c r="C27" i="4" l="1"/>
  <c r="E27" i="4" s="1"/>
  <c r="F27" i="4" s="1"/>
  <c r="H27" i="4" s="1"/>
  <c r="I27" i="4" s="1"/>
  <c r="K27" i="4" s="1"/>
  <c r="L27" i="4" s="1"/>
  <c r="B28" i="4"/>
  <c r="G39" i="4"/>
  <c r="A40" i="4"/>
  <c r="D39" i="4"/>
  <c r="J39" i="4"/>
  <c r="G40" i="2"/>
  <c r="A41" i="2"/>
  <c r="D40" i="2"/>
  <c r="J40" i="2"/>
  <c r="G40" i="4" l="1"/>
  <c r="D40" i="4"/>
  <c r="J40" i="4"/>
  <c r="A41" i="4"/>
  <c r="C28" i="4"/>
  <c r="E28" i="4" s="1"/>
  <c r="F28" i="4" s="1"/>
  <c r="H28" i="4" s="1"/>
  <c r="I28" i="4" s="1"/>
  <c r="K28" i="4" s="1"/>
  <c r="L28" i="4" s="1"/>
  <c r="B29" i="4"/>
  <c r="G41" i="2"/>
  <c r="D41" i="2"/>
  <c r="J41" i="2"/>
  <c r="A42" i="2"/>
  <c r="G41" i="4" l="1"/>
  <c r="D41" i="4"/>
  <c r="J41" i="4"/>
  <c r="A42" i="4"/>
  <c r="C29" i="4"/>
  <c r="E29" i="4" s="1"/>
  <c r="F29" i="4" s="1"/>
  <c r="H29" i="4" s="1"/>
  <c r="I29" i="4" s="1"/>
  <c r="K29" i="4" s="1"/>
  <c r="L29" i="4" s="1"/>
  <c r="B30" i="4"/>
  <c r="G42" i="2"/>
  <c r="A43" i="2"/>
  <c r="D42" i="2"/>
  <c r="J42" i="2"/>
  <c r="C30" i="4" l="1"/>
  <c r="E30" i="4" s="1"/>
  <c r="F30" i="4" s="1"/>
  <c r="H30" i="4" s="1"/>
  <c r="I30" i="4" s="1"/>
  <c r="K30" i="4" s="1"/>
  <c r="L30" i="4" s="1"/>
  <c r="B31" i="4"/>
  <c r="G42" i="4"/>
  <c r="J42" i="4"/>
  <c r="A43" i="4"/>
  <c r="D42" i="4"/>
  <c r="G43" i="2"/>
  <c r="J43" i="2"/>
  <c r="A44" i="2"/>
  <c r="D43" i="2"/>
  <c r="C31" i="4" l="1"/>
  <c r="E31" i="4" s="1"/>
  <c r="F31" i="4" s="1"/>
  <c r="H31" i="4" s="1"/>
  <c r="I31" i="4" s="1"/>
  <c r="K31" i="4" s="1"/>
  <c r="L31" i="4" s="1"/>
  <c r="B32" i="4"/>
  <c r="G43" i="4"/>
  <c r="A44" i="4"/>
  <c r="D43" i="4"/>
  <c r="J43" i="4"/>
  <c r="G44" i="2"/>
  <c r="J44" i="2"/>
  <c r="A45" i="2"/>
  <c r="D44" i="2"/>
  <c r="C32" i="4" l="1"/>
  <c r="E32" i="4" s="1"/>
  <c r="F32" i="4" s="1"/>
  <c r="H32" i="4" s="1"/>
  <c r="I32" i="4" s="1"/>
  <c r="K32" i="4" s="1"/>
  <c r="L32" i="4" s="1"/>
  <c r="B33" i="4"/>
  <c r="G44" i="4"/>
  <c r="D44" i="4"/>
  <c r="J44" i="4"/>
  <c r="A45" i="4"/>
  <c r="G45" i="2"/>
  <c r="J45" i="2"/>
  <c r="A46" i="2"/>
  <c r="D45" i="2"/>
  <c r="C33" i="4" l="1"/>
  <c r="E33" i="4" s="1"/>
  <c r="F33" i="4" s="1"/>
  <c r="H33" i="4" s="1"/>
  <c r="I33" i="4" s="1"/>
  <c r="K33" i="4" s="1"/>
  <c r="L33" i="4" s="1"/>
  <c r="B34" i="4"/>
  <c r="G45" i="4"/>
  <c r="D45" i="4"/>
  <c r="J45" i="4"/>
  <c r="A46" i="4"/>
  <c r="G46" i="2"/>
  <c r="J46" i="2"/>
  <c r="A47" i="2"/>
  <c r="D46" i="2"/>
  <c r="G46" i="4" l="1"/>
  <c r="J46" i="4"/>
  <c r="A47" i="4"/>
  <c r="D46" i="4"/>
  <c r="C34" i="4"/>
  <c r="E34" i="4" s="1"/>
  <c r="F34" i="4" s="1"/>
  <c r="H34" i="4" s="1"/>
  <c r="I34" i="4" s="1"/>
  <c r="K34" i="4" s="1"/>
  <c r="L34" i="4" s="1"/>
  <c r="B35" i="4"/>
  <c r="G47" i="2"/>
  <c r="J47" i="2"/>
  <c r="A48" i="2"/>
  <c r="D47" i="2"/>
  <c r="G47" i="4" l="1"/>
  <c r="A48" i="4"/>
  <c r="D47" i="4"/>
  <c r="J47" i="4"/>
  <c r="C35" i="4"/>
  <c r="E35" i="4" s="1"/>
  <c r="F35" i="4" s="1"/>
  <c r="H35" i="4" s="1"/>
  <c r="I35" i="4" s="1"/>
  <c r="K35" i="4" s="1"/>
  <c r="L35" i="4" s="1"/>
  <c r="B36" i="4"/>
  <c r="A49" i="2"/>
  <c r="G48" i="2"/>
  <c r="J48" i="2"/>
  <c r="D48" i="2"/>
  <c r="C36" i="4" l="1"/>
  <c r="E36" i="4" s="1"/>
  <c r="F36" i="4" s="1"/>
  <c r="H36" i="4" s="1"/>
  <c r="I36" i="4" s="1"/>
  <c r="K36" i="4" s="1"/>
  <c r="L36" i="4" s="1"/>
  <c r="B37" i="4" s="1"/>
  <c r="G48" i="4"/>
  <c r="D48" i="4"/>
  <c r="J48" i="4"/>
  <c r="A49" i="4"/>
  <c r="G49" i="2"/>
  <c r="A50" i="2"/>
  <c r="D49" i="2"/>
  <c r="J49" i="2"/>
  <c r="C37" i="4" l="1"/>
  <c r="E37" i="4" s="1"/>
  <c r="F37" i="4" s="1"/>
  <c r="H37" i="4" s="1"/>
  <c r="I37" i="4" s="1"/>
  <c r="K37" i="4" s="1"/>
  <c r="L37" i="4" s="1"/>
  <c r="B38" i="4"/>
  <c r="G49" i="4"/>
  <c r="D49" i="4"/>
  <c r="J49" i="4"/>
  <c r="A50" i="4"/>
  <c r="G50" i="2"/>
  <c r="D50" i="2"/>
  <c r="J50" i="2"/>
  <c r="A51" i="2"/>
  <c r="G50" i="4" l="1"/>
  <c r="J50" i="4"/>
  <c r="A51" i="4"/>
  <c r="D50" i="4"/>
  <c r="C38" i="4"/>
  <c r="E38" i="4" s="1"/>
  <c r="F38" i="4" s="1"/>
  <c r="H38" i="4" s="1"/>
  <c r="I38" i="4" s="1"/>
  <c r="K38" i="4" s="1"/>
  <c r="L38" i="4" s="1"/>
  <c r="G51" i="2"/>
  <c r="D51" i="2"/>
  <c r="J51" i="2"/>
  <c r="A52" i="2"/>
  <c r="G51" i="4" l="1"/>
  <c r="A52" i="4"/>
  <c r="D51" i="4"/>
  <c r="J51" i="4"/>
  <c r="B39" i="4"/>
  <c r="G52" i="2"/>
  <c r="J52" i="2"/>
  <c r="A53" i="2"/>
  <c r="A54" i="2" s="1"/>
  <c r="D52" i="2"/>
  <c r="G52" i="4" l="1"/>
  <c r="D52" i="4"/>
  <c r="J52" i="4"/>
  <c r="A53" i="4"/>
  <c r="C39" i="4"/>
  <c r="E39" i="4"/>
  <c r="F39" i="4" s="1"/>
  <c r="H39" i="4" s="1"/>
  <c r="I39" i="4" s="1"/>
  <c r="K39" i="4" s="1"/>
  <c r="L39" i="4" s="1"/>
  <c r="B40" i="4"/>
  <c r="J54" i="2"/>
  <c r="D54" i="2"/>
  <c r="A55" i="2"/>
  <c r="G54" i="2"/>
  <c r="G53" i="2"/>
  <c r="D53" i="2"/>
  <c r="J53" i="2"/>
  <c r="G53" i="4" l="1"/>
  <c r="D53" i="4"/>
  <c r="J53" i="4"/>
  <c r="A54" i="4"/>
  <c r="C40" i="4"/>
  <c r="E40" i="4" s="1"/>
  <c r="F40" i="4" s="1"/>
  <c r="H40" i="4" s="1"/>
  <c r="I40" i="4" s="1"/>
  <c r="K40" i="4" s="1"/>
  <c r="L40" i="4" s="1"/>
  <c r="B41" i="4"/>
  <c r="J55" i="2"/>
  <c r="D55" i="2"/>
  <c r="G55" i="2"/>
  <c r="A56" i="2"/>
  <c r="A55" i="4" l="1"/>
  <c r="D54" i="4"/>
  <c r="G54" i="4"/>
  <c r="J54" i="4"/>
  <c r="C41" i="4"/>
  <c r="E41" i="4" s="1"/>
  <c r="F41" i="4" s="1"/>
  <c r="H41" i="4" s="1"/>
  <c r="I41" i="4" s="1"/>
  <c r="K41" i="4" s="1"/>
  <c r="L41" i="4" s="1"/>
  <c r="B42" i="4"/>
  <c r="J56" i="2"/>
  <c r="G56" i="2"/>
  <c r="A57" i="2"/>
  <c r="D56" i="2"/>
  <c r="C42" i="4" l="1"/>
  <c r="E42" i="4" s="1"/>
  <c r="F42" i="4" s="1"/>
  <c r="H42" i="4" s="1"/>
  <c r="I42" i="4" s="1"/>
  <c r="K42" i="4" s="1"/>
  <c r="L42" i="4" s="1"/>
  <c r="B43" i="4"/>
  <c r="A56" i="4"/>
  <c r="D55" i="4"/>
  <c r="G55" i="4"/>
  <c r="J55" i="4"/>
  <c r="J57" i="2"/>
  <c r="A58" i="2"/>
  <c r="D57" i="2"/>
  <c r="G57" i="2"/>
  <c r="C43" i="4" l="1"/>
  <c r="E43" i="4" s="1"/>
  <c r="F43" i="4" s="1"/>
  <c r="H43" i="4" s="1"/>
  <c r="I43" i="4" s="1"/>
  <c r="K43" i="4" s="1"/>
  <c r="L43" i="4" s="1"/>
  <c r="B44" i="4"/>
  <c r="A57" i="4"/>
  <c r="D56" i="4"/>
  <c r="G56" i="4"/>
  <c r="J56" i="4"/>
  <c r="J58" i="2"/>
  <c r="D58" i="2"/>
  <c r="A59" i="2"/>
  <c r="G58" i="2"/>
  <c r="C44" i="4" l="1"/>
  <c r="E44" i="4" s="1"/>
  <c r="F44" i="4" s="1"/>
  <c r="H44" i="4" s="1"/>
  <c r="I44" i="4" s="1"/>
  <c r="K44" i="4" s="1"/>
  <c r="L44" i="4" s="1"/>
  <c r="B45" i="4"/>
  <c r="A58" i="4"/>
  <c r="D57" i="4"/>
  <c r="G57" i="4"/>
  <c r="J57" i="4"/>
  <c r="J59" i="2"/>
  <c r="D59" i="2"/>
  <c r="G59" i="2"/>
  <c r="A60" i="2"/>
  <c r="A59" i="4" l="1"/>
  <c r="D58" i="4"/>
  <c r="G58" i="4"/>
  <c r="J58" i="4"/>
  <c r="C45" i="4"/>
  <c r="E45" i="4" s="1"/>
  <c r="F45" i="4" s="1"/>
  <c r="H45" i="4" s="1"/>
  <c r="I45" i="4" s="1"/>
  <c r="K45" i="4" s="1"/>
  <c r="L45" i="4" s="1"/>
  <c r="B46" i="4"/>
  <c r="J60" i="2"/>
  <c r="G60" i="2"/>
  <c r="D60" i="2"/>
  <c r="A61" i="2"/>
  <c r="C46" i="4" l="1"/>
  <c r="E46" i="4" s="1"/>
  <c r="F46" i="4" s="1"/>
  <c r="H46" i="4" s="1"/>
  <c r="I46" i="4" s="1"/>
  <c r="K46" i="4" s="1"/>
  <c r="L46" i="4" s="1"/>
  <c r="B47" i="4"/>
  <c r="A60" i="4"/>
  <c r="D59" i="4"/>
  <c r="G59" i="4"/>
  <c r="J59" i="4"/>
  <c r="G61" i="2"/>
  <c r="A62" i="2"/>
  <c r="J61" i="2"/>
  <c r="D61" i="2"/>
  <c r="C47" i="4" l="1"/>
  <c r="E47" i="4" s="1"/>
  <c r="F47" i="4" s="1"/>
  <c r="H47" i="4" s="1"/>
  <c r="I47" i="4" s="1"/>
  <c r="K47" i="4" s="1"/>
  <c r="L47" i="4" s="1"/>
  <c r="B48" i="4"/>
  <c r="A61" i="4"/>
  <c r="D60" i="4"/>
  <c r="G60" i="4"/>
  <c r="J60" i="4"/>
  <c r="J62" i="2"/>
  <c r="A63" i="2"/>
  <c r="D62" i="2"/>
  <c r="G62" i="2"/>
  <c r="C48" i="4" l="1"/>
  <c r="E48" i="4" s="1"/>
  <c r="F48" i="4" s="1"/>
  <c r="H48" i="4" s="1"/>
  <c r="I48" i="4" s="1"/>
  <c r="K48" i="4" s="1"/>
  <c r="L48" i="4" s="1"/>
  <c r="B49" i="4"/>
  <c r="A62" i="4"/>
  <c r="D61" i="4"/>
  <c r="G61" i="4"/>
  <c r="J61" i="4"/>
  <c r="J63" i="2"/>
  <c r="D63" i="2"/>
  <c r="G63" i="2"/>
  <c r="A64" i="2"/>
  <c r="A63" i="4" l="1"/>
  <c r="D62" i="4"/>
  <c r="G62" i="4"/>
  <c r="J62" i="4"/>
  <c r="C49" i="4"/>
  <c r="E49" i="4" s="1"/>
  <c r="F49" i="4" s="1"/>
  <c r="H49" i="4" s="1"/>
  <c r="I49" i="4" s="1"/>
  <c r="K49" i="4" s="1"/>
  <c r="L49" i="4" s="1"/>
  <c r="B50" i="4"/>
  <c r="J64" i="2"/>
  <c r="D64" i="2"/>
  <c r="G64" i="2"/>
  <c r="A65" i="2"/>
  <c r="C50" i="4" l="1"/>
  <c r="E50" i="4" s="1"/>
  <c r="F50" i="4" s="1"/>
  <c r="H50" i="4" s="1"/>
  <c r="I50" i="4" s="1"/>
  <c r="K50" i="4" s="1"/>
  <c r="L50" i="4" s="1"/>
  <c r="B51" i="4"/>
  <c r="A64" i="4"/>
  <c r="D63" i="4"/>
  <c r="G63" i="4"/>
  <c r="J63" i="4"/>
  <c r="J65" i="2"/>
  <c r="G65" i="2"/>
  <c r="D65" i="2"/>
  <c r="A66" i="2"/>
  <c r="C51" i="4" l="1"/>
  <c r="E51" i="4" s="1"/>
  <c r="F51" i="4" s="1"/>
  <c r="H51" i="4" s="1"/>
  <c r="I51" i="4" s="1"/>
  <c r="K51" i="4" s="1"/>
  <c r="L51" i="4" s="1"/>
  <c r="B52" i="4"/>
  <c r="A65" i="4"/>
  <c r="D64" i="4"/>
  <c r="G64" i="4"/>
  <c r="J64" i="4"/>
  <c r="J66" i="2"/>
  <c r="D66" i="2"/>
  <c r="A67" i="2"/>
  <c r="G66" i="2"/>
  <c r="A66" i="4" l="1"/>
  <c r="D65" i="4"/>
  <c r="G65" i="4"/>
  <c r="J65" i="4"/>
  <c r="C52" i="4"/>
  <c r="E52" i="4" s="1"/>
  <c r="F52" i="4" s="1"/>
  <c r="H52" i="4" s="1"/>
  <c r="I52" i="4" s="1"/>
  <c r="K52" i="4" s="1"/>
  <c r="L52" i="4" s="1"/>
  <c r="B53" i="4"/>
  <c r="G67" i="2"/>
  <c r="J67" i="2"/>
  <c r="D67" i="2"/>
  <c r="A68" i="2"/>
  <c r="C53" i="4" l="1"/>
  <c r="E53" i="4" s="1"/>
  <c r="F53" i="4" s="1"/>
  <c r="H53" i="4" s="1"/>
  <c r="I53" i="4" s="1"/>
  <c r="K53" i="4" s="1"/>
  <c r="L53" i="4" s="1"/>
  <c r="A67" i="4"/>
  <c r="D66" i="4"/>
  <c r="G66" i="4"/>
  <c r="J66" i="4"/>
  <c r="J68" i="2"/>
  <c r="G68" i="2"/>
  <c r="D68" i="2"/>
  <c r="A69" i="2"/>
  <c r="A68" i="4" l="1"/>
  <c r="D67" i="4"/>
  <c r="G67" i="4"/>
  <c r="J67" i="4"/>
  <c r="B54" i="4"/>
  <c r="J69" i="2"/>
  <c r="G69" i="2"/>
  <c r="D69" i="2"/>
  <c r="A70" i="2"/>
  <c r="C54" i="4" l="1"/>
  <c r="E54" i="4" s="1"/>
  <c r="F54" i="4" s="1"/>
  <c r="H54" i="4" s="1"/>
  <c r="I54" i="4" s="1"/>
  <c r="K54" i="4" s="1"/>
  <c r="L54" i="4" s="1"/>
  <c r="A69" i="4"/>
  <c r="D68" i="4"/>
  <c r="G68" i="4"/>
  <c r="J68" i="4"/>
  <c r="J70" i="2"/>
  <c r="D70" i="2"/>
  <c r="A71" i="2"/>
  <c r="G70" i="2"/>
  <c r="A70" i="4" l="1"/>
  <c r="D69" i="4"/>
  <c r="G69" i="4"/>
  <c r="J69" i="4"/>
  <c r="B55" i="4"/>
  <c r="J71" i="2"/>
  <c r="A72" i="2"/>
  <c r="G71" i="2"/>
  <c r="D71" i="2"/>
  <c r="C55" i="4" l="1"/>
  <c r="E55" i="4" s="1"/>
  <c r="F55" i="4" s="1"/>
  <c r="H55" i="4" s="1"/>
  <c r="I55" i="4" s="1"/>
  <c r="K55" i="4" s="1"/>
  <c r="L55" i="4" s="1"/>
  <c r="A71" i="4"/>
  <c r="D70" i="4"/>
  <c r="G70" i="4"/>
  <c r="J70" i="4"/>
  <c r="D72" i="2"/>
  <c r="J72" i="2"/>
  <c r="G72" i="2"/>
  <c r="A73" i="2"/>
  <c r="G71" i="4" l="1"/>
  <c r="A72" i="4"/>
  <c r="D71" i="4"/>
  <c r="J71" i="4"/>
  <c r="B56" i="4"/>
  <c r="J73" i="2"/>
  <c r="A74" i="2"/>
  <c r="D73" i="2"/>
  <c r="G73" i="2"/>
  <c r="G72" i="4" l="1"/>
  <c r="D72" i="4"/>
  <c r="J72" i="4"/>
  <c r="A73" i="4"/>
  <c r="C56" i="4"/>
  <c r="E56" i="4" s="1"/>
  <c r="F56" i="4" s="1"/>
  <c r="H56" i="4"/>
  <c r="I56" i="4" s="1"/>
  <c r="K56" i="4" s="1"/>
  <c r="L56" i="4" s="1"/>
  <c r="B57" i="4" s="1"/>
  <c r="A75" i="2"/>
  <c r="J74" i="2"/>
  <c r="D74" i="2"/>
  <c r="G74" i="2"/>
  <c r="C57" i="4" l="1"/>
  <c r="E57" i="4" s="1"/>
  <c r="F57" i="4" s="1"/>
  <c r="H57" i="4" s="1"/>
  <c r="I57" i="4" s="1"/>
  <c r="K57" i="4" s="1"/>
  <c r="L57" i="4" s="1"/>
  <c r="G73" i="4"/>
  <c r="D73" i="4"/>
  <c r="J73" i="4"/>
  <c r="A74" i="4"/>
  <c r="J75" i="2"/>
  <c r="A76" i="2"/>
  <c r="G75" i="2"/>
  <c r="D75" i="2"/>
  <c r="G74" i="4" l="1"/>
  <c r="J74" i="4"/>
  <c r="A75" i="4"/>
  <c r="D74" i="4"/>
  <c r="B58" i="4"/>
  <c r="J76" i="2"/>
  <c r="G76" i="2"/>
  <c r="A77" i="2"/>
  <c r="D76" i="2"/>
  <c r="G75" i="4" l="1"/>
  <c r="A76" i="4"/>
  <c r="D75" i="4"/>
  <c r="J75" i="4"/>
  <c r="C58" i="4"/>
  <c r="E58" i="4" s="1"/>
  <c r="F58" i="4" s="1"/>
  <c r="H58" i="4" s="1"/>
  <c r="I58" i="4" s="1"/>
  <c r="K58" i="4" s="1"/>
  <c r="L58" i="4" s="1"/>
  <c r="J77" i="2"/>
  <c r="D77" i="2"/>
  <c r="G77" i="2"/>
  <c r="A78" i="2"/>
  <c r="B59" i="4" l="1"/>
  <c r="G76" i="4"/>
  <c r="D76" i="4"/>
  <c r="J76" i="4"/>
  <c r="A77" i="4"/>
  <c r="J78" i="2"/>
  <c r="D78" i="2"/>
  <c r="G78" i="2"/>
  <c r="A79" i="2"/>
  <c r="G77" i="4" l="1"/>
  <c r="D77" i="4"/>
  <c r="J77" i="4"/>
  <c r="A78" i="4"/>
  <c r="C59" i="4"/>
  <c r="D79" i="2"/>
  <c r="G79" i="2"/>
  <c r="J79" i="2"/>
  <c r="A80" i="2"/>
  <c r="G78" i="4" l="1"/>
  <c r="J78" i="4"/>
  <c r="A79" i="4"/>
  <c r="D78" i="4"/>
  <c r="E59" i="4"/>
  <c r="F59" i="4" s="1"/>
  <c r="H59" i="4" s="1"/>
  <c r="I59" i="4" s="1"/>
  <c r="K59" i="4" s="1"/>
  <c r="L59" i="4" s="1"/>
  <c r="J80" i="2"/>
  <c r="D80" i="2"/>
  <c r="G80" i="2"/>
  <c r="A81" i="2"/>
  <c r="G79" i="4" l="1"/>
  <c r="A80" i="4"/>
  <c r="D79" i="4"/>
  <c r="J79" i="4"/>
  <c r="B60" i="4"/>
  <c r="A82" i="2"/>
  <c r="D81" i="2"/>
  <c r="J81" i="2"/>
  <c r="G81" i="2"/>
  <c r="G80" i="4" l="1"/>
  <c r="D80" i="4"/>
  <c r="J80" i="4"/>
  <c r="A81" i="4"/>
  <c r="C60" i="4"/>
  <c r="E60" i="4" s="1"/>
  <c r="F60" i="4" s="1"/>
  <c r="H60" i="4" s="1"/>
  <c r="I60" i="4" s="1"/>
  <c r="K60" i="4" s="1"/>
  <c r="L60" i="4" s="1"/>
  <c r="G82" i="2"/>
  <c r="D82" i="2"/>
  <c r="A83" i="2"/>
  <c r="J82" i="2"/>
  <c r="G81" i="4" l="1"/>
  <c r="D81" i="4"/>
  <c r="J81" i="4"/>
  <c r="A82" i="4"/>
  <c r="B61" i="4"/>
  <c r="A84" i="2"/>
  <c r="J83" i="2"/>
  <c r="G83" i="2"/>
  <c r="D83" i="2"/>
  <c r="G82" i="4" l="1"/>
  <c r="J82" i="4"/>
  <c r="A83" i="4"/>
  <c r="D82" i="4"/>
  <c r="C61" i="4"/>
  <c r="E61" i="4" s="1"/>
  <c r="F61" i="4" s="1"/>
  <c r="H61" i="4" s="1"/>
  <c r="I61" i="4" s="1"/>
  <c r="D84" i="2"/>
  <c r="G84" i="2"/>
  <c r="A85" i="2"/>
  <c r="J84" i="2"/>
  <c r="K61" i="4" l="1"/>
  <c r="L61" i="4" s="1"/>
  <c r="B62" i="4" s="1"/>
  <c r="G83" i="4"/>
  <c r="A84" i="4"/>
  <c r="D83" i="4"/>
  <c r="J83" i="4"/>
  <c r="A86" i="2"/>
  <c r="J85" i="2"/>
  <c r="G85" i="2"/>
  <c r="D85" i="2"/>
  <c r="C62" i="4" l="1"/>
  <c r="E62" i="4" s="1"/>
  <c r="F62" i="4" s="1"/>
  <c r="H62" i="4" s="1"/>
  <c r="I62" i="4" s="1"/>
  <c r="K62" i="4" s="1"/>
  <c r="L62" i="4" s="1"/>
  <c r="G84" i="4"/>
  <c r="D84" i="4"/>
  <c r="J84" i="4"/>
  <c r="A85" i="4"/>
  <c r="D86" i="2"/>
  <c r="A87" i="2"/>
  <c r="G86" i="2"/>
  <c r="J86" i="2"/>
  <c r="G85" i="4" l="1"/>
  <c r="D85" i="4"/>
  <c r="J85" i="4"/>
  <c r="A86" i="4"/>
  <c r="B63" i="4"/>
  <c r="A88" i="2"/>
  <c r="J87" i="2"/>
  <c r="D87" i="2"/>
  <c r="G87" i="2"/>
  <c r="G86" i="4" l="1"/>
  <c r="J86" i="4"/>
  <c r="A87" i="4"/>
  <c r="D86" i="4"/>
  <c r="C63" i="4"/>
  <c r="E63" i="4"/>
  <c r="F63" i="4" s="1"/>
  <c r="H63" i="4"/>
  <c r="I63" i="4" s="1"/>
  <c r="K63" i="4" s="1"/>
  <c r="L63" i="4" s="1"/>
  <c r="B64" i="4" s="1"/>
  <c r="D88" i="2"/>
  <c r="A89" i="2"/>
  <c r="J88" i="2"/>
  <c r="G88" i="2"/>
  <c r="C64" i="4" l="1"/>
  <c r="E64" i="4" s="1"/>
  <c r="F64" i="4" s="1"/>
  <c r="H64" i="4" s="1"/>
  <c r="I64" i="4" s="1"/>
  <c r="K64" i="4" s="1"/>
  <c r="L64" i="4" s="1"/>
  <c r="G87" i="4"/>
  <c r="A88" i="4"/>
  <c r="D87" i="4"/>
  <c r="J87" i="4"/>
  <c r="A90" i="2"/>
  <c r="J89" i="2"/>
  <c r="D89" i="2"/>
  <c r="G89" i="2"/>
  <c r="J88" i="4" l="1"/>
  <c r="D88" i="4"/>
  <c r="A89" i="4"/>
  <c r="G88" i="4"/>
  <c r="B65" i="4"/>
  <c r="A91" i="2"/>
  <c r="G90" i="2"/>
  <c r="J90" i="2"/>
  <c r="D90" i="2"/>
  <c r="A90" i="4" l="1"/>
  <c r="D89" i="4"/>
  <c r="G89" i="4"/>
  <c r="J89" i="4"/>
  <c r="C65" i="4"/>
  <c r="E65" i="4" s="1"/>
  <c r="F65" i="4" s="1"/>
  <c r="H65" i="4" s="1"/>
  <c r="I65" i="4" s="1"/>
  <c r="K65" i="4" s="1"/>
  <c r="L65" i="4" s="1"/>
  <c r="D91" i="2"/>
  <c r="G91" i="2"/>
  <c r="J91" i="2"/>
  <c r="A92" i="2"/>
  <c r="B66" i="4" l="1"/>
  <c r="A91" i="4"/>
  <c r="D90" i="4"/>
  <c r="G90" i="4"/>
  <c r="J90" i="4"/>
  <c r="A93" i="2"/>
  <c r="J92" i="2"/>
  <c r="G92" i="2"/>
  <c r="D92" i="2"/>
  <c r="A92" i="4" l="1"/>
  <c r="D91" i="4"/>
  <c r="G91" i="4"/>
  <c r="J91" i="4"/>
  <c r="C66" i="4"/>
  <c r="E66" i="4" s="1"/>
  <c r="F66" i="4" s="1"/>
  <c r="H66" i="4" s="1"/>
  <c r="I66" i="4" s="1"/>
  <c r="K66" i="4" s="1"/>
  <c r="L66" i="4" s="1"/>
  <c r="G93" i="2"/>
  <c r="D93" i="2"/>
  <c r="A94" i="2"/>
  <c r="J93" i="2"/>
  <c r="B67" i="4" l="1"/>
  <c r="A93" i="4"/>
  <c r="D92" i="4"/>
  <c r="G92" i="4"/>
  <c r="J92" i="4"/>
  <c r="G94" i="2"/>
  <c r="D94" i="2"/>
  <c r="A95" i="2"/>
  <c r="J94" i="2"/>
  <c r="A94" i="4" l="1"/>
  <c r="D93" i="4"/>
  <c r="G93" i="4"/>
  <c r="J93" i="4"/>
  <c r="C67" i="4"/>
  <c r="E67" i="4"/>
  <c r="F67" i="4" s="1"/>
  <c r="H67" i="4" s="1"/>
  <c r="I67" i="4" s="1"/>
  <c r="K67" i="4" s="1"/>
  <c r="L67" i="4" s="1"/>
  <c r="G95" i="2"/>
  <c r="A96" i="2"/>
  <c r="D95" i="2"/>
  <c r="J95" i="2"/>
  <c r="B68" i="4" l="1"/>
  <c r="A95" i="4"/>
  <c r="D94" i="4"/>
  <c r="G94" i="4"/>
  <c r="J94" i="4"/>
  <c r="G96" i="2"/>
  <c r="A97" i="2"/>
  <c r="J96" i="2"/>
  <c r="D96" i="2"/>
  <c r="A96" i="4" l="1"/>
  <c r="D95" i="4"/>
  <c r="G95" i="4"/>
  <c r="J95" i="4"/>
  <c r="C68" i="4"/>
  <c r="E68" i="4" s="1"/>
  <c r="F68" i="4" s="1"/>
  <c r="H68" i="4" s="1"/>
  <c r="I68" i="4" s="1"/>
  <c r="K68" i="4" s="1"/>
  <c r="L68" i="4" s="1"/>
  <c r="J97" i="2"/>
  <c r="G97" i="2"/>
  <c r="A98" i="2"/>
  <c r="D97" i="2"/>
  <c r="B69" i="4" l="1"/>
  <c r="A97" i="4"/>
  <c r="D96" i="4"/>
  <c r="G96" i="4"/>
  <c r="J96" i="4"/>
  <c r="G98" i="2"/>
  <c r="A99" i="2"/>
  <c r="D98" i="2"/>
  <c r="J98" i="2"/>
  <c r="A98" i="4" l="1"/>
  <c r="D97" i="4"/>
  <c r="G97" i="4"/>
  <c r="J97" i="4"/>
  <c r="C69" i="4"/>
  <c r="E69" i="4"/>
  <c r="F69" i="4" s="1"/>
  <c r="H69" i="4" s="1"/>
  <c r="I69" i="4" s="1"/>
  <c r="K69" i="4" s="1"/>
  <c r="L69" i="4" s="1"/>
  <c r="G99" i="2"/>
  <c r="J99" i="2"/>
  <c r="A100" i="2"/>
  <c r="D99" i="2"/>
  <c r="B70" i="4" l="1"/>
  <c r="A99" i="4"/>
  <c r="D98" i="4"/>
  <c r="G98" i="4"/>
  <c r="J98" i="4"/>
  <c r="D100" i="2"/>
  <c r="J100" i="2"/>
  <c r="G100" i="2"/>
  <c r="A101" i="2"/>
  <c r="D99" i="4" l="1"/>
  <c r="G99" i="4"/>
  <c r="J99" i="4"/>
  <c r="B71" i="4"/>
  <c r="C70" i="4"/>
  <c r="E70" i="4" s="1"/>
  <c r="F70" i="4" s="1"/>
  <c r="H70" i="4" s="1"/>
  <c r="I70" i="4" s="1"/>
  <c r="K70" i="4" s="1"/>
  <c r="L70" i="4" s="1"/>
  <c r="G101" i="2"/>
  <c r="J101" i="2"/>
  <c r="A102" i="2"/>
  <c r="D101" i="2"/>
  <c r="C71" i="4" l="1"/>
  <c r="E71" i="4"/>
  <c r="F71" i="4" s="1"/>
  <c r="H71" i="4" s="1"/>
  <c r="I71" i="4" s="1"/>
  <c r="G102" i="2"/>
  <c r="D102" i="2"/>
  <c r="A103" i="2"/>
  <c r="J102" i="2"/>
  <c r="K71" i="4" l="1"/>
  <c r="L71" i="4" s="1"/>
  <c r="B72" i="4" s="1"/>
  <c r="J103" i="2"/>
  <c r="G103" i="2"/>
  <c r="D103" i="2"/>
  <c r="A104" i="2"/>
  <c r="C72" i="4" l="1"/>
  <c r="E72" i="4" s="1"/>
  <c r="F72" i="4" s="1"/>
  <c r="H72" i="4" s="1"/>
  <c r="I72" i="4" s="1"/>
  <c r="K72" i="4" s="1"/>
  <c r="L72" i="4" s="1"/>
  <c r="G104" i="2"/>
  <c r="A105" i="2"/>
  <c r="D104" i="2"/>
  <c r="J104" i="2"/>
  <c r="B73" i="4" l="1"/>
  <c r="J105" i="2"/>
  <c r="G105" i="2"/>
  <c r="A106" i="2"/>
  <c r="D105" i="2"/>
  <c r="C73" i="4" l="1"/>
  <c r="E73" i="4" s="1"/>
  <c r="F73" i="4" s="1"/>
  <c r="H73" i="4" s="1"/>
  <c r="I73" i="4" s="1"/>
  <c r="K73" i="4" s="1"/>
  <c r="L73" i="4" s="1"/>
  <c r="B74" i="4"/>
  <c r="G106" i="2"/>
  <c r="A107" i="2"/>
  <c r="J106" i="2"/>
  <c r="D106" i="2"/>
  <c r="C74" i="4" l="1"/>
  <c r="E74" i="4" s="1"/>
  <c r="F74" i="4" s="1"/>
  <c r="H74" i="4" s="1"/>
  <c r="I74" i="4" s="1"/>
  <c r="K74" i="4" s="1"/>
  <c r="L74" i="4" s="1"/>
  <c r="J107" i="2"/>
  <c r="G107" i="2"/>
  <c r="A108" i="2"/>
  <c r="D107" i="2"/>
  <c r="B75" i="4" l="1"/>
  <c r="J108" i="2"/>
  <c r="D108" i="2"/>
  <c r="G108" i="2"/>
  <c r="A109" i="2"/>
  <c r="C75" i="4" l="1"/>
  <c r="E75" i="4" s="1"/>
  <c r="F75" i="4" s="1"/>
  <c r="H75" i="4" s="1"/>
  <c r="I75" i="4" s="1"/>
  <c r="K75" i="4" s="1"/>
  <c r="L75" i="4" s="1"/>
  <c r="G109" i="2"/>
  <c r="D109" i="2"/>
  <c r="A110" i="2"/>
  <c r="J109" i="2"/>
  <c r="B76" i="4" l="1"/>
  <c r="G110" i="2"/>
  <c r="A111" i="2"/>
  <c r="J110" i="2"/>
  <c r="D110" i="2"/>
  <c r="C76" i="4" l="1"/>
  <c r="E76" i="4" s="1"/>
  <c r="F76" i="4" s="1"/>
  <c r="H76" i="4" s="1"/>
  <c r="I76" i="4" s="1"/>
  <c r="K76" i="4" s="1"/>
  <c r="L76" i="4" s="1"/>
  <c r="A112" i="2"/>
  <c r="D111" i="2"/>
  <c r="G111" i="2"/>
  <c r="J111" i="2"/>
  <c r="B77" i="4" l="1"/>
  <c r="D112" i="2"/>
  <c r="G112" i="2"/>
  <c r="J112" i="2"/>
  <c r="A113" i="2"/>
  <c r="C77" i="4" l="1"/>
  <c r="E77" i="4" s="1"/>
  <c r="F77" i="4" s="1"/>
  <c r="H77" i="4" s="1"/>
  <c r="I77" i="4" s="1"/>
  <c r="K77" i="4" s="1"/>
  <c r="L77" i="4" s="1"/>
  <c r="G113" i="2"/>
  <c r="D113" i="2"/>
  <c r="A114" i="2"/>
  <c r="J113" i="2"/>
  <c r="B78" i="4" l="1"/>
  <c r="G114" i="2"/>
  <c r="D114" i="2"/>
  <c r="A115" i="2"/>
  <c r="J114" i="2"/>
  <c r="C78" i="4" l="1"/>
  <c r="E78" i="4" s="1"/>
  <c r="F78" i="4" s="1"/>
  <c r="H78" i="4" s="1"/>
  <c r="I78" i="4" s="1"/>
  <c r="K78" i="4" s="1"/>
  <c r="L78" i="4" s="1"/>
  <c r="J115" i="2"/>
  <c r="A116" i="2"/>
  <c r="G115" i="2"/>
  <c r="D115" i="2"/>
  <c r="B79" i="4" l="1"/>
  <c r="A117" i="2"/>
  <c r="G116" i="2"/>
  <c r="D116" i="2"/>
  <c r="J116" i="2"/>
  <c r="C79" i="4" l="1"/>
  <c r="E79" i="4" s="1"/>
  <c r="F79" i="4" s="1"/>
  <c r="H79" i="4" s="1"/>
  <c r="I79" i="4" s="1"/>
  <c r="K79" i="4" s="1"/>
  <c r="L79" i="4" s="1"/>
  <c r="G117" i="2"/>
  <c r="D117" i="2"/>
  <c r="A118" i="2"/>
  <c r="J117" i="2"/>
  <c r="B80" i="4" l="1"/>
  <c r="G118" i="2"/>
  <c r="D118" i="2"/>
  <c r="A119" i="2"/>
  <c r="J118" i="2"/>
  <c r="C80" i="4" l="1"/>
  <c r="E80" i="4" s="1"/>
  <c r="F80" i="4" s="1"/>
  <c r="H80" i="4" s="1"/>
  <c r="I80" i="4" s="1"/>
  <c r="K80" i="4" s="1"/>
  <c r="L80" i="4" s="1"/>
  <c r="A120" i="2"/>
  <c r="J119" i="2"/>
  <c r="G119" i="2"/>
  <c r="D119" i="2"/>
  <c r="B81" i="4" l="1"/>
  <c r="J120" i="2"/>
  <c r="G120" i="2"/>
  <c r="D120" i="2"/>
  <c r="A121" i="2"/>
  <c r="C81" i="4" l="1"/>
  <c r="E81" i="4" s="1"/>
  <c r="F81" i="4" s="1"/>
  <c r="H81" i="4" s="1"/>
  <c r="I81" i="4" s="1"/>
  <c r="K81" i="4" s="1"/>
  <c r="L81" i="4" s="1"/>
  <c r="J121" i="2"/>
  <c r="D121" i="2"/>
  <c r="G121" i="2"/>
  <c r="B82" i="4" l="1"/>
  <c r="E8" i="2"/>
  <c r="F8" i="2" s="1"/>
  <c r="C82" i="4" l="1"/>
  <c r="E82" i="4" s="1"/>
  <c r="F82" i="4" s="1"/>
  <c r="H82" i="4" s="1"/>
  <c r="I82" i="4" s="1"/>
  <c r="K82" i="4" s="1"/>
  <c r="L82" i="4" s="1"/>
  <c r="B83" i="4"/>
  <c r="H8" i="2"/>
  <c r="I8" i="2" s="1"/>
  <c r="K8" i="2" s="1"/>
  <c r="L8" i="2" s="1"/>
  <c r="B9" i="2" s="1"/>
  <c r="C83" i="4" l="1"/>
  <c r="E83" i="4" s="1"/>
  <c r="F83" i="4" s="1"/>
  <c r="H83" i="4" s="1"/>
  <c r="I83" i="4" s="1"/>
  <c r="K83" i="4" s="1"/>
  <c r="L83" i="4" s="1"/>
  <c r="B84" i="4"/>
  <c r="C9" i="2"/>
  <c r="E9" i="2" s="1"/>
  <c r="F9" i="2" s="1"/>
  <c r="H9" i="2" s="1"/>
  <c r="I9" i="2" s="1"/>
  <c r="K9" i="2" s="1"/>
  <c r="L9" i="2" s="1"/>
  <c r="C84" i="4" l="1"/>
  <c r="E84" i="4" s="1"/>
  <c r="F84" i="4" s="1"/>
  <c r="H84" i="4" s="1"/>
  <c r="I84" i="4" s="1"/>
  <c r="K84" i="4" s="1"/>
  <c r="L84" i="4" s="1"/>
  <c r="B85" i="4"/>
  <c r="B10" i="2"/>
  <c r="C85" i="4" l="1"/>
  <c r="E85" i="4" s="1"/>
  <c r="F85" i="4" s="1"/>
  <c r="H85" i="4" s="1"/>
  <c r="I85" i="4" s="1"/>
  <c r="K85" i="4" s="1"/>
  <c r="L85" i="4" s="1"/>
  <c r="B86" i="4"/>
  <c r="C10" i="2"/>
  <c r="E10" i="2" s="1"/>
  <c r="F10" i="2" s="1"/>
  <c r="H10" i="2" s="1"/>
  <c r="I10" i="2" s="1"/>
  <c r="K10" i="2" s="1"/>
  <c r="L10" i="2" s="1"/>
  <c r="C86" i="4" l="1"/>
  <c r="E86" i="4" s="1"/>
  <c r="F86" i="4" s="1"/>
  <c r="H86" i="4" s="1"/>
  <c r="I86" i="4" s="1"/>
  <c r="K86" i="4" s="1"/>
  <c r="L86" i="4" s="1"/>
  <c r="B87" i="4"/>
  <c r="B11" i="2"/>
  <c r="C87" i="4" l="1"/>
  <c r="E87" i="4" s="1"/>
  <c r="F87" i="4" s="1"/>
  <c r="H87" i="4" s="1"/>
  <c r="I87" i="4" s="1"/>
  <c r="K87" i="4" s="1"/>
  <c r="L87" i="4" s="1"/>
  <c r="B88" i="4"/>
  <c r="C11" i="2"/>
  <c r="E11" i="2" s="1"/>
  <c r="F11" i="2" s="1"/>
  <c r="H11" i="2" s="1"/>
  <c r="I11" i="2" s="1"/>
  <c r="K11" i="2" s="1"/>
  <c r="L11" i="2" s="1"/>
  <c r="B12" i="2" s="1"/>
  <c r="C88" i="4" l="1"/>
  <c r="E88" i="4" s="1"/>
  <c r="F88" i="4" s="1"/>
  <c r="H88" i="4" s="1"/>
  <c r="I88" i="4" s="1"/>
  <c r="K88" i="4" s="1"/>
  <c r="L88" i="4" s="1"/>
  <c r="C12" i="2"/>
  <c r="E12" i="2" s="1"/>
  <c r="F12" i="2" s="1"/>
  <c r="H12" i="2" s="1"/>
  <c r="I12" i="2" s="1"/>
  <c r="K12" i="2" s="1"/>
  <c r="L12" i="2" s="1"/>
  <c r="B89" i="4" l="1"/>
  <c r="B13" i="2"/>
  <c r="C89" i="4" l="1"/>
  <c r="E89" i="4" s="1"/>
  <c r="F89" i="4" s="1"/>
  <c r="H89" i="4" s="1"/>
  <c r="I89" i="4" s="1"/>
  <c r="K89" i="4" s="1"/>
  <c r="L89" i="4" s="1"/>
  <c r="B90" i="4"/>
  <c r="C13" i="2"/>
  <c r="E13" i="2" s="1"/>
  <c r="F13" i="2" s="1"/>
  <c r="H13" i="2" s="1"/>
  <c r="I13" i="2" s="1"/>
  <c r="K13" i="2" s="1"/>
  <c r="L13" i="2" s="1"/>
  <c r="C90" i="4" l="1"/>
  <c r="E90" i="4" s="1"/>
  <c r="F90" i="4" s="1"/>
  <c r="H90" i="4" s="1"/>
  <c r="I90" i="4" s="1"/>
  <c r="K90" i="4" s="1"/>
  <c r="L90" i="4" s="1"/>
  <c r="B91" i="4" s="1"/>
  <c r="B14" i="2"/>
  <c r="C14" i="2" s="1"/>
  <c r="E14" i="2" s="1"/>
  <c r="F14" i="2" s="1"/>
  <c r="H14" i="2" s="1"/>
  <c r="I14" i="2" s="1"/>
  <c r="K14" i="2" s="1"/>
  <c r="L14" i="2" s="1"/>
  <c r="C91" i="4" l="1"/>
  <c r="E91" i="4" s="1"/>
  <c r="F91" i="4" s="1"/>
  <c r="H91" i="4"/>
  <c r="I91" i="4" s="1"/>
  <c r="K91" i="4" s="1"/>
  <c r="L91" i="4" s="1"/>
  <c r="B92" i="4" s="1"/>
  <c r="B15" i="2"/>
  <c r="C15" i="2" s="1"/>
  <c r="C92" i="4" l="1"/>
  <c r="E92" i="4" s="1"/>
  <c r="F92" i="4" s="1"/>
  <c r="H92" i="4" s="1"/>
  <c r="I92" i="4" s="1"/>
  <c r="K92" i="4" s="1"/>
  <c r="L92" i="4" s="1"/>
  <c r="E15" i="2"/>
  <c r="F15" i="2" s="1"/>
  <c r="H15" i="2" s="1"/>
  <c r="I15" i="2" s="1"/>
  <c r="K15" i="2" s="1"/>
  <c r="L15" i="2" s="1"/>
  <c r="B93" i="4" l="1"/>
  <c r="B16" i="2"/>
  <c r="C93" i="4" l="1"/>
  <c r="E93" i="4" s="1"/>
  <c r="F93" i="4" s="1"/>
  <c r="H93" i="4" s="1"/>
  <c r="I93" i="4" s="1"/>
  <c r="K93" i="4" s="1"/>
  <c r="L93" i="4" s="1"/>
  <c r="B94" i="4"/>
  <c r="C16" i="2"/>
  <c r="E16" i="2" s="1"/>
  <c r="F16" i="2" s="1"/>
  <c r="H16" i="2" s="1"/>
  <c r="I16" i="2" s="1"/>
  <c r="K16" i="2" s="1"/>
  <c r="L16" i="2" s="1"/>
  <c r="C94" i="4" l="1"/>
  <c r="E94" i="4" s="1"/>
  <c r="F94" i="4" s="1"/>
  <c r="H94" i="4" s="1"/>
  <c r="I94" i="4" s="1"/>
  <c r="K94" i="4" s="1"/>
  <c r="L94" i="4" s="1"/>
  <c r="B95" i="4"/>
  <c r="B17" i="2"/>
  <c r="C95" i="4" l="1"/>
  <c r="E95" i="4" s="1"/>
  <c r="F95" i="4" s="1"/>
  <c r="H95" i="4" s="1"/>
  <c r="I95" i="4" s="1"/>
  <c r="K95" i="4" s="1"/>
  <c r="L95" i="4" s="1"/>
  <c r="B96" i="4"/>
  <c r="C17" i="2"/>
  <c r="E17" i="2" s="1"/>
  <c r="F17" i="2" s="1"/>
  <c r="H17" i="2" s="1"/>
  <c r="I17" i="2" s="1"/>
  <c r="K17" i="2" s="1"/>
  <c r="L17" i="2" s="1"/>
  <c r="C96" i="4" l="1"/>
  <c r="E96" i="4" s="1"/>
  <c r="F96" i="4" s="1"/>
  <c r="H96" i="4" s="1"/>
  <c r="I96" i="4" s="1"/>
  <c r="K96" i="4" s="1"/>
  <c r="L96" i="4" s="1"/>
  <c r="B97" i="4"/>
  <c r="B18" i="2"/>
  <c r="C97" i="4" l="1"/>
  <c r="E97" i="4" s="1"/>
  <c r="F97" i="4" s="1"/>
  <c r="H97" i="4"/>
  <c r="I97" i="4" s="1"/>
  <c r="K97" i="4" s="1"/>
  <c r="L97" i="4" s="1"/>
  <c r="B98" i="4"/>
  <c r="C18" i="2"/>
  <c r="E18" i="2" s="1"/>
  <c r="F18" i="2" s="1"/>
  <c r="H18" i="2" s="1"/>
  <c r="I18" i="2" s="1"/>
  <c r="C98" i="4" l="1"/>
  <c r="E98" i="4" s="1"/>
  <c r="F98" i="4" s="1"/>
  <c r="H98" i="4" s="1"/>
  <c r="I98" i="4" s="1"/>
  <c r="K98" i="4" s="1"/>
  <c r="L98" i="4" s="1"/>
  <c r="B99" i="4"/>
  <c r="C99" i="4" s="1"/>
  <c r="E99" i="4" s="1"/>
  <c r="F99" i="4" s="1"/>
  <c r="H99" i="4" s="1"/>
  <c r="I99" i="4" s="1"/>
  <c r="K99" i="4" s="1"/>
  <c r="L99" i="4" s="1"/>
  <c r="K18" i="2"/>
  <c r="L18" i="2" s="1"/>
  <c r="B19" i="2" s="1"/>
  <c r="C19" i="2" l="1"/>
  <c r="E19" i="2" s="1"/>
  <c r="F19" i="2" s="1"/>
  <c r="H19" i="2" s="1"/>
  <c r="I19" i="2" s="1"/>
  <c r="K19" i="2" s="1"/>
  <c r="L19" i="2" s="1"/>
  <c r="B20" i="2" l="1"/>
  <c r="C20" i="2" l="1"/>
  <c r="E20" i="2" s="1"/>
  <c r="F20" i="2" s="1"/>
  <c r="H20" i="2" s="1"/>
  <c r="I20" i="2" s="1"/>
  <c r="K20" i="2" s="1"/>
  <c r="L20" i="2" s="1"/>
  <c r="B21" i="2" l="1"/>
  <c r="C21" i="2" l="1"/>
  <c r="E21" i="2" s="1"/>
  <c r="F21" i="2" s="1"/>
  <c r="H21" i="2" s="1"/>
  <c r="I21" i="2" s="1"/>
  <c r="K21" i="2" s="1"/>
  <c r="L21" i="2" s="1"/>
  <c r="B22" i="2" s="1"/>
  <c r="C22" i="2" l="1"/>
  <c r="E22" i="2" l="1"/>
  <c r="F22" i="2" s="1"/>
  <c r="H22" i="2" s="1"/>
  <c r="I22" i="2" s="1"/>
  <c r="K22" i="2" s="1"/>
  <c r="L22" i="2" s="1"/>
  <c r="B23" i="2" l="1"/>
  <c r="C23" i="2" l="1"/>
  <c r="E23" i="2" s="1"/>
  <c r="F23" i="2" s="1"/>
  <c r="H23" i="2" s="1"/>
  <c r="I23" i="2" s="1"/>
  <c r="K23" i="2" s="1"/>
  <c r="L23" i="2" s="1"/>
  <c r="B24" i="2" l="1"/>
  <c r="C24" i="2" l="1"/>
  <c r="E24" i="2" s="1"/>
  <c r="F24" i="2" s="1"/>
  <c r="H24" i="2" s="1"/>
  <c r="I24" i="2" s="1"/>
  <c r="K24" i="2" s="1"/>
  <c r="L24" i="2" s="1"/>
  <c r="B25" i="2" l="1"/>
  <c r="C25" i="2" l="1"/>
  <c r="E25" i="2" s="1"/>
  <c r="F25" i="2" s="1"/>
  <c r="H25" i="2" s="1"/>
  <c r="I25" i="2" s="1"/>
  <c r="K25" i="2" s="1"/>
  <c r="L25" i="2" s="1"/>
  <c r="B26" i="2" l="1"/>
  <c r="C26" i="2" s="1"/>
  <c r="E26" i="2" s="1"/>
  <c r="F26" i="2" s="1"/>
  <c r="H26" i="2" s="1"/>
  <c r="I26" i="2" s="1"/>
  <c r="K26" i="2" s="1"/>
  <c r="L26" i="2" s="1"/>
  <c r="B27" i="2" s="1"/>
  <c r="C27" i="2" l="1"/>
  <c r="E27" i="2" s="1"/>
  <c r="F27" i="2" s="1"/>
  <c r="H27" i="2" s="1"/>
  <c r="I27" i="2" s="1"/>
  <c r="K27" i="2" s="1"/>
  <c r="L27" i="2" s="1"/>
  <c r="B28" i="2" s="1"/>
  <c r="C28" i="2" l="1"/>
  <c r="E28" i="2" s="1"/>
  <c r="F28" i="2" s="1"/>
  <c r="H28" i="2" s="1"/>
  <c r="I28" i="2" s="1"/>
  <c r="K28" i="2" s="1"/>
  <c r="L28" i="2" s="1"/>
  <c r="B29" i="2" l="1"/>
  <c r="C29" i="2"/>
  <c r="E29" i="2" s="1"/>
  <c r="F29" i="2" s="1"/>
  <c r="H29" i="2" s="1"/>
  <c r="I29" i="2" s="1"/>
  <c r="K29" i="2" s="1"/>
  <c r="L29" i="2" s="1"/>
  <c r="B30" i="2" l="1"/>
  <c r="C30" i="2" l="1"/>
  <c r="E30" i="2" s="1"/>
  <c r="F30" i="2" s="1"/>
  <c r="H30" i="2" s="1"/>
  <c r="I30" i="2" s="1"/>
  <c r="K30" i="2" s="1"/>
  <c r="L30" i="2" s="1"/>
  <c r="B31" i="2" l="1"/>
  <c r="C31" i="2" l="1"/>
  <c r="E31" i="2" s="1"/>
  <c r="F31" i="2" s="1"/>
  <c r="H31" i="2" s="1"/>
  <c r="I31" i="2" s="1"/>
  <c r="K31" i="2" s="1"/>
  <c r="L31" i="2" s="1"/>
  <c r="B32" i="2" l="1"/>
  <c r="C32" i="2" l="1"/>
  <c r="E32" i="2" s="1"/>
  <c r="F32" i="2" s="1"/>
  <c r="H32" i="2" s="1"/>
  <c r="I32" i="2" s="1"/>
  <c r="K32" i="2" s="1"/>
  <c r="L32" i="2" s="1"/>
  <c r="B33" i="2" s="1"/>
  <c r="C33" i="2" l="1"/>
  <c r="E33" i="2" s="1"/>
  <c r="F33" i="2" s="1"/>
  <c r="H33" i="2" s="1"/>
  <c r="I33" i="2" s="1"/>
  <c r="K33" i="2" s="1"/>
  <c r="L33" i="2" s="1"/>
  <c r="B34" i="2" s="1"/>
  <c r="C34" i="2" l="1"/>
  <c r="E34" i="2" s="1"/>
  <c r="F34" i="2" s="1"/>
  <c r="H34" i="2" s="1"/>
  <c r="I34" i="2" s="1"/>
  <c r="K34" i="2" s="1"/>
  <c r="L34" i="2" s="1"/>
  <c r="B35" i="2" l="1"/>
  <c r="C35" i="2" l="1"/>
  <c r="E35" i="2" s="1"/>
  <c r="F35" i="2" s="1"/>
  <c r="H35" i="2" s="1"/>
  <c r="I35" i="2" s="1"/>
  <c r="K35" i="2" s="1"/>
  <c r="L35" i="2" s="1"/>
  <c r="B36" i="2" l="1"/>
  <c r="C36" i="2" l="1"/>
  <c r="E36" i="2" s="1"/>
  <c r="F36" i="2" s="1"/>
  <c r="H36" i="2" s="1"/>
  <c r="I36" i="2" s="1"/>
  <c r="K36" i="2" s="1"/>
  <c r="L36" i="2" s="1"/>
  <c r="B37" i="2" l="1"/>
  <c r="C37" i="2" l="1"/>
  <c r="E37" i="2" s="1"/>
  <c r="F37" i="2" s="1"/>
  <c r="H37" i="2" s="1"/>
  <c r="I37" i="2" s="1"/>
  <c r="K37" i="2" s="1"/>
  <c r="L37" i="2" s="1"/>
  <c r="B38" i="2" l="1"/>
  <c r="C38" i="2" l="1"/>
  <c r="E38" i="2"/>
  <c r="F38" i="2" s="1"/>
  <c r="H38" i="2" s="1"/>
  <c r="I38" i="2" s="1"/>
  <c r="K38" i="2" s="1"/>
  <c r="L38" i="2" s="1"/>
  <c r="B39" i="2" s="1"/>
  <c r="C39" i="2" l="1"/>
  <c r="E39" i="2" s="1"/>
  <c r="F39" i="2" s="1"/>
  <c r="H39" i="2" s="1"/>
  <c r="I39" i="2" s="1"/>
  <c r="K39" i="2" s="1"/>
  <c r="L39" i="2" s="1"/>
  <c r="B40" i="2" s="1"/>
  <c r="C40" i="2" l="1"/>
  <c r="E40" i="2" s="1"/>
  <c r="F40" i="2" s="1"/>
  <c r="H40" i="2" s="1"/>
  <c r="I40" i="2" s="1"/>
  <c r="K40" i="2" s="1"/>
  <c r="L40" i="2" s="1"/>
  <c r="B41" i="2" s="1"/>
  <c r="C41" i="2" l="1"/>
  <c r="E41" i="2" s="1"/>
  <c r="F41" i="2" s="1"/>
  <c r="H41" i="2" s="1"/>
  <c r="I41" i="2" s="1"/>
  <c r="K41" i="2" s="1"/>
  <c r="L41" i="2" s="1"/>
  <c r="B42" i="2" l="1"/>
  <c r="C42" i="2" l="1"/>
  <c r="E42" i="2" s="1"/>
  <c r="F42" i="2" s="1"/>
  <c r="H42" i="2" s="1"/>
  <c r="I42" i="2" s="1"/>
  <c r="K42" i="2" s="1"/>
  <c r="L42" i="2" s="1"/>
  <c r="B43" i="2" l="1"/>
  <c r="C43" i="2" l="1"/>
  <c r="E43" i="2" s="1"/>
  <c r="F43" i="2" s="1"/>
  <c r="H43" i="2" s="1"/>
  <c r="I43" i="2" s="1"/>
  <c r="K43" i="2" s="1"/>
  <c r="L43" i="2" s="1"/>
  <c r="B44" i="2" s="1"/>
  <c r="C44" i="2" l="1"/>
  <c r="E44" i="2" s="1"/>
  <c r="F44" i="2" s="1"/>
  <c r="H44" i="2" s="1"/>
  <c r="I44" i="2" s="1"/>
  <c r="K44" i="2" s="1"/>
  <c r="L44" i="2" s="1"/>
  <c r="B45" i="2" l="1"/>
  <c r="C45" i="2"/>
  <c r="E45" i="2" s="1"/>
  <c r="F45" i="2" s="1"/>
  <c r="H45" i="2" s="1"/>
  <c r="I45" i="2" s="1"/>
  <c r="K45" i="2" s="1"/>
  <c r="L45" i="2" s="1"/>
  <c r="B46" i="2" l="1"/>
  <c r="C46" i="2" s="1"/>
  <c r="E46" i="2" s="1"/>
  <c r="F46" i="2" s="1"/>
  <c r="H46" i="2" s="1"/>
  <c r="I46" i="2" s="1"/>
  <c r="K46" i="2" s="1"/>
  <c r="L46" i="2" s="1"/>
  <c r="B47" i="2" l="1"/>
  <c r="C47" i="2" s="1"/>
  <c r="E47" i="2" s="1"/>
  <c r="F47" i="2" s="1"/>
  <c r="H47" i="2" s="1"/>
  <c r="I47" i="2" s="1"/>
  <c r="K47" i="2" s="1"/>
  <c r="L47" i="2" s="1"/>
  <c r="B48" i="2" l="1"/>
  <c r="C48" i="2" s="1"/>
  <c r="E48" i="2" s="1"/>
  <c r="F48" i="2" s="1"/>
  <c r="H48" i="2" s="1"/>
  <c r="I48" i="2" s="1"/>
  <c r="K48" i="2" s="1"/>
  <c r="L48" i="2" s="1"/>
  <c r="B49" i="2" l="1"/>
  <c r="C49" i="2"/>
  <c r="E49" i="2" l="1"/>
  <c r="F49" i="2" s="1"/>
  <c r="H49" i="2" s="1"/>
  <c r="I49" i="2" s="1"/>
  <c r="K49" i="2" s="1"/>
  <c r="L49" i="2" s="1"/>
  <c r="B50" i="2" s="1"/>
  <c r="C50" i="2" l="1"/>
  <c r="E50" i="2" s="1"/>
  <c r="F50" i="2" s="1"/>
  <c r="H50" i="2" s="1"/>
  <c r="I50" i="2" s="1"/>
  <c r="K50" i="2" s="1"/>
  <c r="L50" i="2" s="1"/>
  <c r="B51" i="2" s="1"/>
  <c r="C51" i="2" l="1"/>
  <c r="E51" i="2" s="1"/>
  <c r="F51" i="2" s="1"/>
  <c r="H51" i="2" s="1"/>
  <c r="I51" i="2" s="1"/>
  <c r="K51" i="2" s="1"/>
  <c r="L51" i="2" s="1"/>
  <c r="B52" i="2" l="1"/>
  <c r="C52" i="2" s="1"/>
  <c r="E52" i="2" s="1"/>
  <c r="F52" i="2" s="1"/>
  <c r="H52" i="2" s="1"/>
  <c r="I52" i="2" s="1"/>
  <c r="K52" i="2" s="1"/>
  <c r="L52" i="2" s="1"/>
  <c r="B53" i="2" l="1"/>
  <c r="C53" i="2" l="1"/>
  <c r="E53" i="2" s="1"/>
  <c r="F53" i="2" s="1"/>
  <c r="H53" i="2" s="1"/>
  <c r="I53" i="2" s="1"/>
  <c r="K53" i="2" s="1"/>
  <c r="L53" i="2" s="1"/>
  <c r="B54" i="2" l="1"/>
  <c r="C54" i="2" l="1"/>
  <c r="E54" i="2"/>
  <c r="F54" i="2" s="1"/>
  <c r="H54" i="2" s="1"/>
  <c r="I54" i="2" s="1"/>
  <c r="K54" i="2" s="1"/>
  <c r="L54" i="2" s="1"/>
  <c r="B55" i="2" s="1"/>
  <c r="C55" i="2" l="1"/>
  <c r="E55" i="2" s="1"/>
  <c r="F55" i="2" s="1"/>
  <c r="H55" i="2" s="1"/>
  <c r="I55" i="2" s="1"/>
  <c r="K55" i="2" s="1"/>
  <c r="L55" i="2" s="1"/>
  <c r="B56" i="2" s="1"/>
  <c r="C56" i="2" l="1"/>
  <c r="E56" i="2" s="1"/>
  <c r="F56" i="2" s="1"/>
  <c r="H56" i="2" s="1"/>
  <c r="I56" i="2" s="1"/>
  <c r="K56" i="2" s="1"/>
  <c r="L56" i="2" s="1"/>
  <c r="B57" i="2" s="1"/>
  <c r="C57" i="2" l="1"/>
  <c r="E57" i="2" s="1"/>
  <c r="F57" i="2" s="1"/>
  <c r="H57" i="2" s="1"/>
  <c r="I57" i="2" s="1"/>
  <c r="K57" i="2" l="1"/>
  <c r="L57" i="2" s="1"/>
  <c r="B58" i="2"/>
  <c r="C58" i="2" l="1"/>
  <c r="E58" i="2" s="1"/>
  <c r="F58" i="2" s="1"/>
  <c r="H58" i="2" s="1"/>
  <c r="I58" i="2" s="1"/>
  <c r="K58" i="2" s="1"/>
  <c r="L58" i="2" s="1"/>
  <c r="B59" i="2" l="1"/>
  <c r="C59" i="2" l="1"/>
  <c r="E59" i="2" s="1"/>
  <c r="F59" i="2" s="1"/>
  <c r="H59" i="2" s="1"/>
  <c r="I59" i="2" s="1"/>
  <c r="K59" i="2" s="1"/>
  <c r="L59" i="2" s="1"/>
  <c r="B60" i="2" l="1"/>
  <c r="C60" i="2" l="1"/>
  <c r="E60" i="2"/>
  <c r="F60" i="2" s="1"/>
  <c r="H60" i="2" s="1"/>
  <c r="I60" i="2" s="1"/>
  <c r="K60" i="2" s="1"/>
  <c r="L60" i="2" s="1"/>
  <c r="B61" i="2" s="1"/>
  <c r="C61" i="2" l="1"/>
  <c r="E61" i="2"/>
  <c r="F61" i="2" s="1"/>
  <c r="H61" i="2" s="1"/>
  <c r="I61" i="2" s="1"/>
  <c r="K61" i="2" s="1"/>
  <c r="L61" i="2" s="1"/>
  <c r="B62" i="2" s="1"/>
  <c r="C62" i="2" l="1"/>
  <c r="E62" i="2"/>
  <c r="F62" i="2" s="1"/>
  <c r="H62" i="2" s="1"/>
  <c r="I62" i="2" s="1"/>
  <c r="K62" i="2" s="1"/>
  <c r="L62" i="2" s="1"/>
  <c r="B63" i="2" s="1"/>
  <c r="C63" i="2" l="1"/>
  <c r="E63" i="2" s="1"/>
  <c r="F63" i="2" s="1"/>
  <c r="H63" i="2" s="1"/>
  <c r="I63" i="2" s="1"/>
  <c r="K63" i="2" s="1"/>
  <c r="L63" i="2" s="1"/>
  <c r="B64" i="2" s="1"/>
  <c r="C64" i="2" l="1"/>
  <c r="E64" i="2"/>
  <c r="F64" i="2" s="1"/>
  <c r="H64" i="2" s="1"/>
  <c r="I64" i="2" s="1"/>
  <c r="K64" i="2" s="1"/>
  <c r="L64" i="2" s="1"/>
  <c r="B65" i="2" l="1"/>
  <c r="C65" i="2" s="1"/>
  <c r="E65" i="2" l="1"/>
  <c r="F65" i="2" s="1"/>
  <c r="H65" i="2" s="1"/>
  <c r="I65" i="2" s="1"/>
  <c r="K65" i="2" s="1"/>
  <c r="L65" i="2" s="1"/>
  <c r="B66" i="2" l="1"/>
  <c r="C66" i="2" s="1"/>
  <c r="E66" i="2"/>
  <c r="F66" i="2" s="1"/>
  <c r="H66" i="2" s="1"/>
  <c r="I66" i="2" s="1"/>
  <c r="K66" i="2" s="1"/>
  <c r="L66" i="2" s="1"/>
  <c r="B67" i="2" l="1"/>
  <c r="C67" i="2" l="1"/>
  <c r="E67" i="2"/>
  <c r="F67" i="2" s="1"/>
  <c r="H67" i="2" s="1"/>
  <c r="I67" i="2" s="1"/>
  <c r="K67" i="2" s="1"/>
  <c r="L67" i="2" s="1"/>
  <c r="B68" i="2" l="1"/>
  <c r="C68" i="2" l="1"/>
  <c r="E68" i="2"/>
  <c r="F68" i="2" s="1"/>
  <c r="H68" i="2" s="1"/>
  <c r="I68" i="2" s="1"/>
  <c r="K68" i="2" s="1"/>
  <c r="L68" i="2" s="1"/>
  <c r="B69" i="2" l="1"/>
  <c r="C69" i="2" l="1"/>
  <c r="E69" i="2" s="1"/>
  <c r="F69" i="2" s="1"/>
  <c r="H69" i="2" s="1"/>
  <c r="I69" i="2" s="1"/>
  <c r="K69" i="2" s="1"/>
  <c r="L69" i="2" s="1"/>
  <c r="B70" i="2" l="1"/>
  <c r="C70" i="2" l="1"/>
  <c r="E70" i="2"/>
  <c r="F70" i="2" s="1"/>
  <c r="H70" i="2" s="1"/>
  <c r="I70" i="2" s="1"/>
  <c r="K70" i="2" s="1"/>
  <c r="L70" i="2" s="1"/>
  <c r="B71" i="2" l="1"/>
  <c r="C71" i="2" l="1"/>
  <c r="E71" i="2" s="1"/>
  <c r="F71" i="2" s="1"/>
  <c r="H71" i="2" s="1"/>
  <c r="I71" i="2" s="1"/>
  <c r="K71" i="2" s="1"/>
  <c r="L71" i="2" s="1"/>
  <c r="B72" i="2" s="1"/>
  <c r="C72" i="2" l="1"/>
  <c r="E72" i="2" s="1"/>
  <c r="F72" i="2" s="1"/>
  <c r="H72" i="2" l="1"/>
  <c r="I72" i="2" s="1"/>
  <c r="K72" i="2" s="1"/>
  <c r="L72" i="2" s="1"/>
  <c r="B73" i="2"/>
  <c r="C73" i="2" l="1"/>
  <c r="E73" i="2"/>
  <c r="F73" i="2" s="1"/>
  <c r="H73" i="2" s="1"/>
  <c r="I73" i="2" s="1"/>
  <c r="K73" i="2" s="1"/>
  <c r="L73" i="2" s="1"/>
  <c r="B74" i="2" l="1"/>
  <c r="C74" i="2" l="1"/>
  <c r="E74" i="2"/>
  <c r="F74" i="2" s="1"/>
  <c r="H74" i="2" s="1"/>
  <c r="I74" i="2" s="1"/>
  <c r="K74" i="2" s="1"/>
  <c r="L74" i="2" s="1"/>
  <c r="B75" i="2" l="1"/>
  <c r="C75" i="2"/>
  <c r="E75" i="2" s="1"/>
  <c r="F75" i="2" s="1"/>
  <c r="H75" i="2" l="1"/>
  <c r="I75" i="2" s="1"/>
  <c r="K75" i="2" s="1"/>
  <c r="L75" i="2" s="1"/>
  <c r="B76" i="2" l="1"/>
  <c r="C76" i="2" l="1"/>
  <c r="E76" i="2" s="1"/>
  <c r="F76" i="2" s="1"/>
  <c r="H76" i="2" s="1"/>
  <c r="I76" i="2" s="1"/>
  <c r="K76" i="2" l="1"/>
  <c r="L76" i="2" s="1"/>
  <c r="B77" i="2"/>
  <c r="C77" i="2" l="1"/>
  <c r="E77" i="2" s="1"/>
  <c r="F77" i="2" s="1"/>
  <c r="H77" i="2" s="1"/>
  <c r="I77" i="2" s="1"/>
  <c r="K77" i="2" s="1"/>
  <c r="L77" i="2" s="1"/>
  <c r="B78" i="2" l="1"/>
  <c r="C78" i="2" l="1"/>
  <c r="E78" i="2"/>
  <c r="F78" i="2" s="1"/>
  <c r="H78" i="2" s="1"/>
  <c r="I78" i="2" s="1"/>
  <c r="K78" i="2" s="1"/>
  <c r="L78" i="2" s="1"/>
  <c r="B79" i="2" s="1"/>
  <c r="C79" i="2" l="1"/>
  <c r="E79" i="2"/>
  <c r="F79" i="2" s="1"/>
  <c r="H79" i="2" s="1"/>
  <c r="I79" i="2" s="1"/>
  <c r="K79" i="2" s="1"/>
  <c r="L79" i="2" s="1"/>
  <c r="B80" i="2" l="1"/>
  <c r="C80" i="2" l="1"/>
  <c r="E80" i="2"/>
  <c r="F80" i="2" s="1"/>
  <c r="H80" i="2" s="1"/>
  <c r="I80" i="2" s="1"/>
  <c r="K80" i="2" s="1"/>
  <c r="L80" i="2" s="1"/>
  <c r="B81" i="2" l="1"/>
  <c r="C81" i="2" l="1"/>
  <c r="E81" i="2" s="1"/>
  <c r="F81" i="2" s="1"/>
  <c r="H81" i="2" l="1"/>
  <c r="I81" i="2" s="1"/>
  <c r="K81" i="2" s="1"/>
  <c r="L81" i="2" s="1"/>
  <c r="B82" i="2"/>
  <c r="C82" i="2" l="1"/>
  <c r="E82" i="2" s="1"/>
  <c r="F82" i="2" s="1"/>
  <c r="H82" i="2" s="1"/>
  <c r="I82" i="2" s="1"/>
  <c r="K82" i="2" s="1"/>
  <c r="L82" i="2" s="1"/>
  <c r="B83" i="2" l="1"/>
  <c r="C83" i="2" s="1"/>
  <c r="E83" i="2" s="1"/>
  <c r="F83" i="2" s="1"/>
  <c r="H83" i="2" s="1"/>
  <c r="I83" i="2" s="1"/>
  <c r="K83" i="2" s="1"/>
  <c r="L83" i="2" s="1"/>
  <c r="B84" i="2" s="1"/>
  <c r="C84" i="2" l="1"/>
  <c r="E84" i="2" s="1"/>
  <c r="F84" i="2" s="1"/>
  <c r="H84" i="2" s="1"/>
  <c r="I84" i="2" s="1"/>
  <c r="K84" i="2" s="1"/>
  <c r="L84" i="2" s="1"/>
  <c r="B85" i="2" l="1"/>
  <c r="C85" i="2" l="1"/>
  <c r="E85" i="2" s="1"/>
  <c r="F85" i="2" s="1"/>
  <c r="H85" i="2" s="1"/>
  <c r="I85" i="2" s="1"/>
  <c r="K85" i="2" s="1"/>
  <c r="L85" i="2" s="1"/>
  <c r="B86" i="2" l="1"/>
  <c r="C86" i="2" s="1"/>
  <c r="E86" i="2" s="1"/>
  <c r="F86" i="2" s="1"/>
  <c r="H86" i="2" s="1"/>
  <c r="I86" i="2" s="1"/>
  <c r="K86" i="2" s="1"/>
  <c r="L86" i="2" s="1"/>
  <c r="B87" i="2" s="1"/>
  <c r="C87" i="2" s="1"/>
  <c r="E87" i="2" s="1"/>
  <c r="F87" i="2" s="1"/>
  <c r="H87" i="2" s="1"/>
  <c r="I87" i="2" s="1"/>
  <c r="K87" i="2" s="1"/>
  <c r="L87" i="2" s="1"/>
  <c r="B88" i="2" s="1"/>
  <c r="C88" i="2" l="1"/>
  <c r="E88" i="2" s="1"/>
  <c r="F88" i="2" s="1"/>
  <c r="H88" i="2" s="1"/>
  <c r="I88" i="2" s="1"/>
  <c r="K88" i="2" s="1"/>
  <c r="L88" i="2" s="1"/>
  <c r="B89" i="2" l="1"/>
  <c r="C89" i="2" l="1"/>
  <c r="E89" i="2" s="1"/>
  <c r="F89" i="2" s="1"/>
  <c r="H89" i="2" s="1"/>
  <c r="I89" i="2" s="1"/>
  <c r="K89" i="2" s="1"/>
  <c r="L89" i="2" s="1"/>
  <c r="B90" i="2" l="1"/>
  <c r="C90" i="2" l="1"/>
  <c r="E90" i="2" s="1"/>
  <c r="F90" i="2" s="1"/>
  <c r="H90" i="2" s="1"/>
  <c r="I90" i="2" s="1"/>
  <c r="K90" i="2" s="1"/>
  <c r="L90" i="2" s="1"/>
  <c r="B91" i="2"/>
  <c r="C91" i="2" s="1"/>
  <c r="E91" i="2" s="1"/>
  <c r="F91" i="2" s="1"/>
  <c r="H91" i="2" s="1"/>
  <c r="I91" i="2" s="1"/>
  <c r="K91" i="2" s="1"/>
  <c r="L91" i="2" s="1"/>
  <c r="B92" i="2" l="1"/>
  <c r="C92" i="2"/>
  <c r="E92" i="2" s="1"/>
  <c r="F92" i="2" s="1"/>
  <c r="H92" i="2" s="1"/>
  <c r="I92" i="2" s="1"/>
  <c r="K92" i="2" s="1"/>
  <c r="L92" i="2" s="1"/>
  <c r="B93" i="2" l="1"/>
  <c r="C93" i="2" l="1"/>
  <c r="E93" i="2"/>
  <c r="F93" i="2" s="1"/>
  <c r="H93" i="2" s="1"/>
  <c r="I93" i="2" s="1"/>
  <c r="K93" i="2" l="1"/>
  <c r="L93" i="2" s="1"/>
  <c r="B94" i="2"/>
  <c r="C94" i="2" l="1"/>
  <c r="E94" i="2"/>
  <c r="F94" i="2" s="1"/>
  <c r="H94" i="2" s="1"/>
  <c r="I94" i="2" s="1"/>
  <c r="K94" i="2" s="1"/>
  <c r="L94" i="2" s="1"/>
  <c r="B95" i="2" l="1"/>
  <c r="C95" i="2" l="1"/>
  <c r="E95" i="2"/>
  <c r="F95" i="2" s="1"/>
  <c r="H95" i="2" s="1"/>
  <c r="I95" i="2" s="1"/>
  <c r="K95" i="2" s="1"/>
  <c r="L95" i="2" s="1"/>
  <c r="B96" i="2" l="1"/>
  <c r="C96" i="2" l="1"/>
  <c r="E96" i="2"/>
  <c r="F96" i="2" s="1"/>
  <c r="H96" i="2" s="1"/>
  <c r="I96" i="2" s="1"/>
  <c r="K96" i="2" l="1"/>
  <c r="L96" i="2" s="1"/>
  <c r="B97" i="2" s="1"/>
  <c r="C97" i="2" l="1"/>
  <c r="E97" i="2"/>
  <c r="F97" i="2" s="1"/>
  <c r="H97" i="2" s="1"/>
  <c r="I97" i="2" s="1"/>
  <c r="K97" i="2" s="1"/>
  <c r="L97" i="2" s="1"/>
  <c r="B98" i="2" s="1"/>
  <c r="C98" i="2" l="1"/>
  <c r="E98" i="2"/>
  <c r="F98" i="2" s="1"/>
  <c r="H98" i="2"/>
  <c r="I98" i="2" s="1"/>
  <c r="K98" i="2" s="1"/>
  <c r="L98" i="2" s="1"/>
  <c r="B99" i="2" l="1"/>
  <c r="C99" i="2" l="1"/>
  <c r="E99" i="2"/>
  <c r="F99" i="2" s="1"/>
  <c r="H99" i="2" s="1"/>
  <c r="I99" i="2" s="1"/>
  <c r="K99" i="2" s="1"/>
  <c r="L99" i="2" s="1"/>
  <c r="B100" i="2" s="1"/>
  <c r="C100" i="2" l="1"/>
  <c r="E100" i="2"/>
  <c r="F100" i="2" s="1"/>
  <c r="H100" i="2" s="1"/>
  <c r="I100" i="2" s="1"/>
  <c r="K100" i="2" l="1"/>
  <c r="L100" i="2" s="1"/>
  <c r="B101" i="2"/>
  <c r="C101" i="2" l="1"/>
  <c r="E101" i="2"/>
  <c r="F101" i="2" s="1"/>
  <c r="H101" i="2" s="1"/>
  <c r="I101" i="2" s="1"/>
  <c r="K101" i="2" s="1"/>
  <c r="L101" i="2" s="1"/>
  <c r="B102" i="2" s="1"/>
  <c r="C102" i="2" l="1"/>
  <c r="E102" i="2"/>
  <c r="F102" i="2" s="1"/>
  <c r="H102" i="2" s="1"/>
  <c r="I102" i="2" s="1"/>
  <c r="K102" i="2" s="1"/>
  <c r="L102" i="2" s="1"/>
  <c r="B103" i="2" l="1"/>
  <c r="C103" i="2" l="1"/>
  <c r="E103" i="2" s="1"/>
  <c r="F103" i="2" s="1"/>
  <c r="H103" i="2" s="1"/>
  <c r="I103" i="2" s="1"/>
  <c r="K103" i="2" s="1"/>
  <c r="L103" i="2" s="1"/>
  <c r="B104" i="2" s="1"/>
  <c r="C104" i="2" l="1"/>
  <c r="E104" i="2"/>
  <c r="F104" i="2" s="1"/>
  <c r="H104" i="2" s="1"/>
  <c r="I104" i="2" s="1"/>
  <c r="K104" i="2" s="1"/>
  <c r="L104" i="2" s="1"/>
  <c r="B105" i="2" l="1"/>
  <c r="C105" i="2" l="1"/>
  <c r="E105" i="2" s="1"/>
  <c r="F105" i="2" s="1"/>
  <c r="H105" i="2" s="1"/>
  <c r="I105" i="2" s="1"/>
  <c r="K105" i="2" s="1"/>
  <c r="L105" i="2" s="1"/>
  <c r="B106" i="2" s="1"/>
  <c r="C106" i="2" l="1"/>
  <c r="E106" i="2" s="1"/>
  <c r="F106" i="2" s="1"/>
  <c r="H106" i="2" s="1"/>
  <c r="I106" i="2" s="1"/>
  <c r="K106" i="2" s="1"/>
  <c r="L106" i="2" s="1"/>
  <c r="B107" i="2" l="1"/>
  <c r="C107" i="2" l="1"/>
  <c r="E107" i="2" s="1"/>
  <c r="F107" i="2" s="1"/>
  <c r="H107" i="2" s="1"/>
  <c r="I107" i="2" s="1"/>
  <c r="K107" i="2" s="1"/>
  <c r="L107" i="2" s="1"/>
  <c r="B108" i="2" l="1"/>
  <c r="C108" i="2"/>
  <c r="E108" i="2" s="1"/>
  <c r="F108" i="2" s="1"/>
  <c r="H108" i="2" s="1"/>
  <c r="I108" i="2" s="1"/>
  <c r="K108" i="2" s="1"/>
  <c r="L108" i="2" s="1"/>
  <c r="B109" i="2" l="1"/>
  <c r="C109" i="2" l="1"/>
  <c r="E109" i="2" s="1"/>
  <c r="F109" i="2" s="1"/>
  <c r="H109" i="2" s="1"/>
  <c r="I109" i="2" s="1"/>
  <c r="K109" i="2" s="1"/>
  <c r="L109" i="2" s="1"/>
  <c r="B110" i="2" l="1"/>
  <c r="C110" i="2" l="1"/>
  <c r="E110" i="2" s="1"/>
  <c r="F110" i="2" s="1"/>
  <c r="H110" i="2" s="1"/>
  <c r="I110" i="2" s="1"/>
  <c r="K110" i="2" s="1"/>
  <c r="L110" i="2" s="1"/>
  <c r="B111" i="2" l="1"/>
  <c r="C111" i="2" l="1"/>
  <c r="E111" i="2" s="1"/>
  <c r="F111" i="2" s="1"/>
  <c r="H111" i="2" s="1"/>
  <c r="I111" i="2" s="1"/>
  <c r="K111" i="2" s="1"/>
  <c r="L111" i="2" s="1"/>
  <c r="B112" i="2" s="1"/>
  <c r="C112" i="2" l="1"/>
  <c r="E112" i="2" s="1"/>
  <c r="F112" i="2" s="1"/>
  <c r="H112" i="2" s="1"/>
  <c r="I112" i="2" s="1"/>
  <c r="K112" i="2" l="1"/>
  <c r="L112" i="2" s="1"/>
  <c r="B113" i="2"/>
  <c r="C113" i="2" l="1"/>
  <c r="E113" i="2" s="1"/>
  <c r="F113" i="2" s="1"/>
  <c r="H113" i="2" l="1"/>
  <c r="I113" i="2" s="1"/>
  <c r="K113" i="2" s="1"/>
  <c r="L113" i="2" s="1"/>
  <c r="B114" i="2" l="1"/>
  <c r="C114" i="2" s="1"/>
  <c r="E114" i="2" l="1"/>
  <c r="F114" i="2" s="1"/>
  <c r="H114" i="2" s="1"/>
  <c r="I114" i="2" s="1"/>
  <c r="K114" i="2" s="1"/>
  <c r="L114" i="2" s="1"/>
  <c r="B115" i="2" l="1"/>
  <c r="C115" i="2" s="1"/>
  <c r="E115" i="2" s="1"/>
  <c r="F115" i="2" s="1"/>
  <c r="H115" i="2" s="1"/>
  <c r="I115" i="2" s="1"/>
  <c r="K115" i="2" s="1"/>
  <c r="L115" i="2" s="1"/>
  <c r="B116" i="2" l="1"/>
  <c r="C116" i="2" l="1"/>
  <c r="E116" i="2" s="1"/>
  <c r="F116" i="2" s="1"/>
  <c r="H116" i="2" s="1"/>
  <c r="I116" i="2" s="1"/>
  <c r="K116" i="2" s="1"/>
  <c r="L116" i="2" s="1"/>
  <c r="B117" i="2" l="1"/>
  <c r="C117" i="2" s="1"/>
  <c r="E117" i="2" l="1"/>
  <c r="F117" i="2" s="1"/>
  <c r="H117" i="2" s="1"/>
  <c r="I117" i="2" s="1"/>
  <c r="K117" i="2" s="1"/>
  <c r="L117" i="2" s="1"/>
  <c r="B118" i="2" s="1"/>
  <c r="C118" i="2" s="1"/>
  <c r="E118" i="2" l="1"/>
  <c r="F118" i="2" s="1"/>
  <c r="H118" i="2" s="1"/>
  <c r="I118" i="2" s="1"/>
  <c r="K118" i="2" s="1"/>
  <c r="L118" i="2" s="1"/>
  <c r="B119" i="2" s="1"/>
  <c r="C119" i="2" s="1"/>
  <c r="E119" i="2" l="1"/>
  <c r="F119" i="2" s="1"/>
  <c r="H119" i="2" s="1"/>
  <c r="I119" i="2" s="1"/>
  <c r="K119" i="2" s="1"/>
  <c r="L119" i="2" s="1"/>
  <c r="B120" i="2" l="1"/>
  <c r="C120" i="2" l="1"/>
  <c r="E120" i="2"/>
  <c r="F120" i="2" s="1"/>
  <c r="H120" i="2" s="1"/>
  <c r="I120" i="2" s="1"/>
  <c r="K120" i="2" s="1"/>
  <c r="L120" i="2" s="1"/>
  <c r="B121" i="2" s="1"/>
  <c r="C121" i="2" l="1"/>
  <c r="E121" i="2" s="1"/>
  <c r="F121" i="2" s="1"/>
  <c r="H121" i="2" s="1"/>
  <c r="I121" i="2" s="1"/>
  <c r="K121" i="2" s="1"/>
  <c r="L1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tc={B0C14754-7D88-4546-8462-7558A0770EC8}</author>
  </authors>
  <commentList>
    <comment ref="AS14" authorId="0" shapeId="0" xr:uid="{B0C14754-7D88-4546-8462-7558A0770EC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si esta esperando producto!!!!</t>
      </text>
    </comment>
  </commentList>
</comments>
</file>

<file path=xl/sharedStrings.xml><?xml version="1.0" encoding="utf-8"?>
<sst xmlns="http://schemas.openxmlformats.org/spreadsheetml/2006/main" count="276" uniqueCount="106">
  <si>
    <t>Cant productos</t>
  </si>
  <si>
    <t>P()</t>
  </si>
  <si>
    <t>P()AC</t>
  </si>
  <si>
    <t>fin_atencion</t>
  </si>
  <si>
    <t>Empleado</t>
  </si>
  <si>
    <t>Variables estadisticas</t>
  </si>
  <si>
    <t>Clientes</t>
  </si>
  <si>
    <t xml:space="preserve">Cliente 1 </t>
  </si>
  <si>
    <t>Cliente 3</t>
  </si>
  <si>
    <t>Cliente 4</t>
  </si>
  <si>
    <t>Cliente 5</t>
  </si>
  <si>
    <t>Cliente 6</t>
  </si>
  <si>
    <t>Cliente 7</t>
  </si>
  <si>
    <t>Evento</t>
  </si>
  <si>
    <t>Reloj (Min)</t>
  </si>
  <si>
    <t>Tiempo entre llegadas</t>
  </si>
  <si>
    <t>Proxima llegada</t>
  </si>
  <si>
    <t>RND</t>
  </si>
  <si>
    <t>Tiempo atencion</t>
  </si>
  <si>
    <t>Estado</t>
  </si>
  <si>
    <t>Cola</t>
  </si>
  <si>
    <t>llegada_cliente</t>
  </si>
  <si>
    <t>fin_coccion</t>
  </si>
  <si>
    <t>Stock</t>
  </si>
  <si>
    <t>Productos a cocinar</t>
  </si>
  <si>
    <t>Horno</t>
  </si>
  <si>
    <t>Cant de clientes total</t>
  </si>
  <si>
    <t>Inicializacion</t>
  </si>
  <si>
    <t>t</t>
  </si>
  <si>
    <t>T</t>
  </si>
  <si>
    <t>k1</t>
  </si>
  <si>
    <t>t+h/2</t>
  </si>
  <si>
    <t>k2</t>
  </si>
  <si>
    <t>k3</t>
  </si>
  <si>
    <t>t+h</t>
  </si>
  <si>
    <t>k4</t>
  </si>
  <si>
    <t>h</t>
  </si>
  <si>
    <t>To</t>
  </si>
  <si>
    <t>to</t>
  </si>
  <si>
    <t>T+k1h/2</t>
  </si>
  <si>
    <t>T+k2h/2</t>
  </si>
  <si>
    <t>T+k3h</t>
  </si>
  <si>
    <t>P</t>
  </si>
  <si>
    <t>30 PRODUCTOS</t>
  </si>
  <si>
    <t>45 PRODUCTOS</t>
  </si>
  <si>
    <t>Libre</t>
  </si>
  <si>
    <t>RND Productos</t>
  </si>
  <si>
    <t>Cant Productos</t>
  </si>
  <si>
    <t>Productos</t>
  </si>
  <si>
    <t>Cant clientes con fin atencion</t>
  </si>
  <si>
    <t>Cliente 8</t>
  </si>
  <si>
    <t>Cliente 9</t>
  </si>
  <si>
    <t>Contador de clientes SIN productos</t>
  </si>
  <si>
    <t>Cliente 10</t>
  </si>
  <si>
    <t>Cliente 11</t>
  </si>
  <si>
    <t>Cliente 12</t>
  </si>
  <si>
    <t>Cliente 13</t>
  </si>
  <si>
    <t>AC Tiempo ocioso empleado</t>
  </si>
  <si>
    <t>Cliente 2</t>
  </si>
  <si>
    <t>Tiempo de Coccion</t>
  </si>
  <si>
    <t>Cocinando</t>
  </si>
  <si>
    <t>Llegada Cliente C1</t>
  </si>
  <si>
    <t>Esperando Producto</t>
  </si>
  <si>
    <t>Espera</t>
  </si>
  <si>
    <t>Destruido</t>
  </si>
  <si>
    <t>Llegada Cliente C2</t>
  </si>
  <si>
    <t>Llegada Cliente C3</t>
  </si>
  <si>
    <t>Llegada Cliente C4</t>
  </si>
  <si>
    <t>Llegada Cliente C5</t>
  </si>
  <si>
    <t>Llegada Cliente C6</t>
  </si>
  <si>
    <t>Llegada Cliente C7</t>
  </si>
  <si>
    <t>Llegada Cliente C8</t>
  </si>
  <si>
    <t>Llegada Cliente C9</t>
  </si>
  <si>
    <t>Llegada Cliente C10</t>
  </si>
  <si>
    <t>Fin Coccion</t>
  </si>
  <si>
    <t>Atendiendo</t>
  </si>
  <si>
    <t>Siendo Atendido</t>
  </si>
  <si>
    <t>fin_espera_horno</t>
  </si>
  <si>
    <t>Fin Atencion C6</t>
  </si>
  <si>
    <t>Esperando Atencion</t>
  </si>
  <si>
    <t>Fin Atencion C7</t>
  </si>
  <si>
    <t>Cliente 14</t>
  </si>
  <si>
    <t>Fin Atencion C8</t>
  </si>
  <si>
    <t>Llegada Cliente C11</t>
  </si>
  <si>
    <t>Fin Atencion C9</t>
  </si>
  <si>
    <t>Fin Atencion C10</t>
  </si>
  <si>
    <t>Fin Atencion C11</t>
  </si>
  <si>
    <t>Llegada Cliente C12</t>
  </si>
  <si>
    <t>Llegada Cliente 13</t>
  </si>
  <si>
    <t>Cliente 15</t>
  </si>
  <si>
    <t>Cliente 16</t>
  </si>
  <si>
    <t>Cliente 17</t>
  </si>
  <si>
    <t>Cliente 18</t>
  </si>
  <si>
    <t>Cliente 19</t>
  </si>
  <si>
    <t>Llegada Cliente 14</t>
  </si>
  <si>
    <t>Llegada Cliente C15</t>
  </si>
  <si>
    <t>Llegada Cliente C16</t>
  </si>
  <si>
    <t>Llegada Cliente C17</t>
  </si>
  <si>
    <t>Fin Atencion C17</t>
  </si>
  <si>
    <t>Llegada Cliente C18</t>
  </si>
  <si>
    <t>Fin Atencion C18</t>
  </si>
  <si>
    <t>Llegada Cliente C19</t>
  </si>
  <si>
    <t>Fin Atencion C19</t>
  </si>
  <si>
    <t>Cliente 20</t>
  </si>
  <si>
    <t>Fin Espera Horno</t>
  </si>
  <si>
    <t>Llegada Cliente 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</si>
</sst>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8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37</xdr:row>
      <xdr:rowOff>53340</xdr:rowOff>
    </xdr:from>
    <xdr:to>
      <xdr:col>6</xdr:col>
      <xdr:colOff>1249680</xdr:colOff>
      <xdr:row>86</xdr:row>
      <xdr:rowOff>121920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95B7C5-31C9-44CC-904E-7D50D5853BD9}"/>
            </a:ext>
          </a:extLst>
        </xdr:cNvPr>
        <xdr:cNvSpPr txBox="1"/>
      </xdr:nvSpPr>
      <xdr:spPr>
        <a:xfrm>
          <a:off x="1973580" y="6819900"/>
          <a:ext cx="6858000" cy="9029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100" b="1"/>
            <a:t>PANADERIA</a:t>
          </a:r>
        </a:p>
        <a:p>
          <a:endParaRPr lang="es-AR" sz="1100"/>
        </a:p>
        <a:p>
          <a:r>
            <a:rPr lang="es-AR" sz="1100" b="1"/>
            <a:t>Eventos</a:t>
          </a:r>
        </a:p>
        <a:p>
          <a:r>
            <a:rPr lang="es-AR" sz="1100"/>
            <a:t>1)</a:t>
          </a:r>
          <a:r>
            <a:rPr lang="es-AR" sz="1100" baseline="0"/>
            <a:t> Llegada del cliente</a:t>
          </a:r>
        </a:p>
        <a:p>
          <a:endParaRPr lang="es-AR" sz="1100" baseline="0"/>
        </a:p>
        <a:p>
          <a:r>
            <a:rPr lang="es-AR" sz="1100" b="1" baseline="0"/>
            <a:t>llegada_cliente		</a:t>
          </a:r>
          <a:r>
            <a:rPr lang="es-AR" sz="1100" baseline="0"/>
            <a:t>Exp. Negativa (3')</a:t>
          </a:r>
        </a:p>
        <a:p>
          <a:r>
            <a:rPr lang="es-AR" sz="1100" baseline="0"/>
            <a:t>x = -3 * ln(1-RND)</a:t>
          </a:r>
        </a:p>
        <a:p>
          <a:endParaRPr lang="es-AR" sz="1100" baseline="0"/>
        </a:p>
        <a:p>
          <a:r>
            <a:rPr lang="es-AR" sz="1100" baseline="0"/>
            <a:t>2) Fin de atencion</a:t>
          </a:r>
        </a:p>
        <a:p>
          <a:endParaRPr lang="es-AR" sz="1100" baseline="0"/>
        </a:p>
        <a:p>
          <a:r>
            <a:rPr lang="es-AR" sz="1100" b="1" baseline="0"/>
            <a:t>fin_atencion</a:t>
          </a:r>
          <a:r>
            <a:rPr lang="es-AR" sz="1100" baseline="0"/>
            <a:t>		U(0,5; 1,5)</a:t>
          </a:r>
        </a:p>
        <a:p>
          <a:r>
            <a:rPr lang="es-AR" sz="1100"/>
            <a:t>x</a:t>
          </a:r>
          <a:r>
            <a:rPr lang="es-AR" sz="1100" baseline="0"/>
            <a:t> = 0,5 + RND*1</a:t>
          </a:r>
        </a:p>
        <a:p>
          <a:endParaRPr lang="es-AR" sz="1100"/>
        </a:p>
        <a:p>
          <a:r>
            <a:rPr lang="es-AR" sz="1100"/>
            <a:t>3) Fin de coccion de los productos</a:t>
          </a:r>
          <a:endParaRPr lang="es-AR" sz="1100" baseline="0"/>
        </a:p>
        <a:p>
          <a:endParaRPr lang="es-AR" sz="1100" baseline="0"/>
        </a:p>
        <a:p>
          <a:r>
            <a:rPr lang="es-AR" sz="1100" b="1" baseline="0"/>
            <a:t>fin_coccion		</a:t>
          </a:r>
        </a:p>
        <a:p>
          <a:r>
            <a:rPr lang="es-AR" sz="1100" b="1" baseline="0">
              <a:solidFill>
                <a:srgbClr val="C00000"/>
              </a:solidFill>
            </a:rPr>
            <a:t>Una unidad de integracion = 1 minuto</a:t>
          </a:r>
        </a:p>
        <a:p>
          <a:r>
            <a:rPr lang="es-AR" sz="1100" baseline="0"/>
            <a:t>T = Temperatura</a:t>
          </a:r>
        </a:p>
        <a:p>
          <a:r>
            <a:rPr lang="es-AR" sz="1100" baseline="0"/>
            <a:t>P = Productos que se estan cocinando  (30 si hay para vender, 45 si NO hay para vender)</a:t>
          </a:r>
        </a:p>
        <a:p>
          <a:r>
            <a:rPr lang="es-AR" sz="1100" baseline="0"/>
            <a:t>Fin: t = 18 min + (lo que tarde)</a:t>
          </a:r>
          <a:endParaRPr lang="es-AR" sz="1100"/>
        </a:p>
        <a:p>
          <a:r>
            <a:rPr lang="en-US"/>
            <a:t>dT/dt </a:t>
          </a:r>
          <a:r>
            <a:rPr lang="ta-IN"/>
            <a:t>= </a:t>
          </a:r>
          <a:r>
            <a:rPr lang="en-US"/>
            <a:t>-0,4T + 800/P	</a:t>
          </a:r>
          <a:r>
            <a:rPr lang="es-AR"/>
            <a:t>	 T(t=0) = 5 grados</a:t>
          </a:r>
        </a:p>
        <a:p>
          <a:r>
            <a:rPr lang="es-A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Runge Kutta</a:t>
          </a:r>
        </a:p>
        <a:p>
          <a:endParaRPr lang="es-AR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Fin espera horno</a:t>
          </a:r>
        </a:p>
        <a:p>
          <a:endParaRPr lang="es-AR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fin_espera_horno</a:t>
          </a:r>
        </a:p>
        <a:p>
          <a:r>
            <a:rPr lang="es-A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Calculo el fin + 35, o cuando no hay stock</a:t>
          </a:r>
        </a:p>
        <a:p>
          <a:r>
            <a:rPr lang="es-A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vuelvo a calcular luego de un fin de coccion</a:t>
          </a:r>
        </a:p>
        <a:p>
          <a:endParaRPr lang="es-AR" sz="1100"/>
        </a:p>
        <a:p>
          <a:r>
            <a:rPr lang="es-AR" sz="1100"/>
            <a:t>- Probabilidades para la</a:t>
          </a:r>
          <a:r>
            <a:rPr lang="es-AR" sz="1100" baseline="0"/>
            <a:t> cantidad de productos a comprar (De 1 a 4)</a:t>
          </a:r>
          <a:endParaRPr lang="es-AR" sz="1100"/>
        </a:p>
        <a:p>
          <a:r>
            <a:rPr lang="es-AR" sz="1100"/>
            <a:t>- El horno</a:t>
          </a:r>
          <a:r>
            <a:rPr lang="es-AR" sz="1100" baseline="0"/>
            <a:t> se enciende cada 35 minutos o cuando no hay mas stock</a:t>
          </a:r>
        </a:p>
        <a:p>
          <a:r>
            <a:rPr lang="es-AR" sz="1100" baseline="0"/>
            <a:t>- Si un cliente llega y no hay producto para vender en los prox 5 min, se va </a:t>
          </a:r>
        </a:p>
        <a:p>
          <a:r>
            <a:rPr lang="es-AR" sz="1100" baseline="0"/>
            <a:t>- Si hay un cliente en cola, y no hay productos para vender, se va </a:t>
          </a:r>
        </a:p>
        <a:p>
          <a:r>
            <a:rPr lang="es-AR" sz="1100" baseline="0"/>
            <a:t>- Si le toca el turno a un cliente y hay menos productos de los que necesita, se lleva los que hay</a:t>
          </a:r>
        </a:p>
        <a:p>
          <a:endParaRPr lang="es-AR" sz="1100"/>
        </a:p>
        <a:p>
          <a:endParaRPr lang="es-AR" sz="1100"/>
        </a:p>
        <a:p>
          <a:r>
            <a:rPr lang="es-AR" sz="1100" b="1"/>
            <a:t>Objetos</a:t>
          </a:r>
        </a:p>
        <a:p>
          <a:r>
            <a:rPr lang="es-AR" sz="1100" b="0"/>
            <a:t>1) Cliente</a:t>
          </a:r>
          <a:r>
            <a:rPr lang="es-AR" sz="1100" b="0" baseline="0"/>
            <a:t> </a:t>
          </a:r>
          <a:r>
            <a:rPr lang="es-AR" sz="1100" b="1">
              <a:solidFill>
                <a:schemeClr val="accent6">
                  <a:lumMod val="75000"/>
                </a:schemeClr>
              </a:solidFill>
            </a:rPr>
            <a:t>Temporal</a:t>
          </a:r>
          <a:r>
            <a:rPr lang="es-AR" sz="1100" b="1"/>
            <a:t> </a:t>
          </a:r>
          <a:r>
            <a:rPr lang="es-AR" sz="1100" b="0"/>
            <a:t>{ esperando atencion</a:t>
          </a:r>
          <a:r>
            <a:rPr lang="es-AR" sz="1100" b="0" baseline="0"/>
            <a:t>| siendo atendido | Esperando Producto }</a:t>
          </a:r>
          <a:endParaRPr lang="es-AR" sz="1100" b="0"/>
        </a:p>
        <a:p>
          <a:endParaRPr lang="es-AR" sz="1100" baseline="0"/>
        </a:p>
        <a:p>
          <a:r>
            <a:rPr lang="es-AR" sz="1100" baseline="0"/>
            <a:t>2) Empleado </a:t>
          </a:r>
          <a:r>
            <a:rPr lang="es-AR" sz="1100" b="1" baseline="0">
              <a:solidFill>
                <a:schemeClr val="accent6">
                  <a:lumMod val="75000"/>
                </a:schemeClr>
              </a:solidFill>
            </a:rPr>
            <a:t>Permanente </a:t>
          </a:r>
          <a:r>
            <a:rPr lang="es-AR" sz="1100" baseline="0"/>
            <a:t>{ libre  | ocupado | Esperando Producto }</a:t>
          </a:r>
        </a:p>
        <a:p>
          <a:endParaRPr lang="es-A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Horno </a:t>
          </a:r>
          <a:r>
            <a:rPr lang="es-AR" sz="1100" b="1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Permanente</a:t>
          </a:r>
          <a:r>
            <a:rPr lang="es-A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 libre| Cocinando }</a:t>
          </a:r>
          <a:endParaRPr lang="es-AR">
            <a:effectLst/>
          </a:endParaRPr>
        </a:p>
        <a:p>
          <a:endParaRPr lang="es-AR" sz="1100" b="0" u="none" baseline="0"/>
        </a:p>
        <a:p>
          <a:r>
            <a:rPr lang="es-AR" sz="1100" b="1" u="none" baseline="0"/>
            <a:t>Estadisticas</a:t>
          </a:r>
        </a:p>
        <a:p>
          <a:r>
            <a:rPr lang="es-AR" sz="1100" b="0" u="none" baseline="0">
              <a:solidFill>
                <a:schemeClr val="accent4">
                  <a:lumMod val="75000"/>
                </a:schemeClr>
              </a:solidFill>
            </a:rPr>
            <a:t>- % de clientes que se pierden por no haber existencia de productos (Me lo pide el ejercicio)</a:t>
          </a:r>
        </a:p>
        <a:p>
          <a:r>
            <a:rPr lang="es-AR" sz="1100" b="0" u="none" baseline="0"/>
            <a:t>- Tiempo ocupado del empleado </a:t>
          </a:r>
        </a:p>
        <a:p>
          <a:r>
            <a:rPr lang="es-AR" sz="1100" b="0" u="none" baseline="0">
              <a:solidFill>
                <a:srgbClr val="C00000"/>
              </a:solidFill>
            </a:rPr>
            <a:t>- </a:t>
          </a:r>
          <a:r>
            <a:rPr lang="es-AR" sz="1100" b="0" u="none" baseline="0">
              <a:solidFill>
                <a:sysClr val="windowText" lastClr="000000"/>
              </a:solidFill>
            </a:rPr>
            <a:t>Tiempo esperando producto del empleado </a:t>
          </a:r>
        </a:p>
        <a:p>
          <a:r>
            <a:rPr lang="es-AR" sz="1100" b="0" u="none" baseline="0"/>
            <a:t>- Maximo en cola </a:t>
          </a:r>
        </a:p>
        <a:p>
          <a:r>
            <a:rPr lang="es-AR" sz="1100" b="0" u="none" baseline="0"/>
            <a:t>- % Clientes atendidos </a:t>
          </a:r>
        </a:p>
        <a:p>
          <a:r>
            <a:rPr lang="es-AR" sz="1100" b="0" u="none" baseline="0"/>
            <a:t>- % del horno trabajando </a:t>
          </a:r>
        </a:p>
        <a:p>
          <a:endParaRPr lang="es-AR" sz="1100" b="0" u="none" baseline="0">
            <a:solidFill>
              <a:srgbClr val="C00000"/>
            </a:solidFill>
          </a:endParaRPr>
        </a:p>
        <a:p>
          <a:r>
            <a:rPr lang="es-AR" sz="1100" b="0" u="none" baseline="0">
              <a:solidFill>
                <a:srgbClr val="C00000"/>
              </a:solidFill>
            </a:rPr>
            <a:t>OJO! La cantidad de productos es 4 como maximo, a modo de ejemplo coloque mas para llegar mas rapido a stock 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0</xdr:row>
      <xdr:rowOff>160020</xdr:rowOff>
    </xdr:from>
    <xdr:to>
      <xdr:col>8</xdr:col>
      <xdr:colOff>373380</xdr:colOff>
      <xdr:row>24</xdr:row>
      <xdr:rowOff>137160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D6F7C79-D560-40A0-BE12-0E569787B365}"/>
            </a:ext>
          </a:extLst>
        </xdr:cNvPr>
        <xdr:cNvSpPr txBox="1"/>
      </xdr:nvSpPr>
      <xdr:spPr>
        <a:xfrm>
          <a:off x="434340" y="160020"/>
          <a:ext cx="6278880" cy="4366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AR" sz="1100" b="1"/>
        </a:p>
        <a:p>
          <a:r>
            <a:rPr lang="es-AR" sz="1100" b="1"/>
            <a:t>ID REUNION: 4331068607</a:t>
          </a:r>
        </a:p>
        <a:p>
          <a:endParaRPr lang="es-AR" sz="1100" b="1"/>
        </a:p>
        <a:p>
          <a:r>
            <a:rPr lang="es-AR" sz="1100" b="1"/>
            <a:t>Casos Posibles</a:t>
          </a:r>
        </a:p>
        <a:p>
          <a:endParaRPr lang="es-AR" sz="1100"/>
        </a:p>
        <a:p>
          <a:r>
            <a:rPr lang="es-AR" sz="1100"/>
            <a:t>- Me quedo sin stock</a:t>
          </a:r>
          <a:r>
            <a:rPr lang="es-AR" sz="1100" baseline="0"/>
            <a:t> antes de los 35 minutos que se prenda el horno (Piso el valor del fin espera horno y genero un nuevo fin coccion), el horno pasa de "Libre" a "Cocinando".</a:t>
          </a:r>
        </a:p>
        <a:p>
          <a:r>
            <a:rPr lang="es-AR" sz="1100" baseline="0"/>
            <a:t>- Si un cliente esta "Esperando atencion" y me quedo sin stock, ese cliente pasa directamente a "Destruido".</a:t>
          </a:r>
        </a:p>
        <a:p>
          <a:r>
            <a:rPr lang="es-AR" sz="1100" baseline="0"/>
            <a:t>- Si el horno esta "Cocinando" tengo un fin coccion, si 5 minutos antes de ese "fin_coccion" llegan clientes, esos clientes pasan a "Esperando Producto", la cola aumenta. </a:t>
          </a:r>
        </a:p>
        <a:p>
          <a:r>
            <a:rPr lang="es-AR" sz="1100" baseline="0"/>
            <a:t>Cuando se da el fin_coccion, el Empleado si hay clientes en estado "Esperando Producto" pasa a "Ocupado", se disminuye la cola, atiende al cliente, se genera un fin_atencion y el cliente pasa a "Siendo atendido", los demas clientes que siguen en cola pasan de "Esperando Producto" a "Esperando atencion".</a:t>
          </a:r>
        </a:p>
        <a:p>
          <a:r>
            <a:rPr lang="es-AR" sz="1100" baseline="0"/>
            <a:t>- Si un cliente esta "Siendo atendido" y hay menos stock del que realmente necesita, se lleva el stock que queda. (Esto se ve en el momento en el que el cliente pasa a "Destruido" y la cantidad de productos es menor a la requerida.</a:t>
          </a:r>
        </a:p>
        <a:p>
          <a:r>
            <a:rPr lang="es-AR" sz="1100" baseline="0"/>
            <a:t>- Si el horno se prende antes de los 35 minutos, se ponen a cocinar 45 productos y el tiempo que tarda el horno es de 68 min.</a:t>
          </a:r>
        </a:p>
        <a:p>
          <a:r>
            <a:rPr lang="es-AR" sz="1100" baseline="0"/>
            <a:t>- Si el horno se prende a los 35 minutos exactos, se ponen a cocinar 30 productos y el tiempo que tarda es de 41 min.</a:t>
          </a:r>
        </a:p>
        <a:p>
          <a:r>
            <a:rPr lang="es-AR" sz="1100"/>
            <a:t>- Siempre</a:t>
          </a:r>
          <a:r>
            <a:rPr lang="es-AR" sz="1100" baseline="0"/>
            <a:t> haya un valor en la columna "fin_coccion", el estado del horno va a ser "Cocinando", siempre que haya un valor en la columna "fin_espera_horno", el estado del horno va a ser "Libre"</a:t>
          </a:r>
          <a:endParaRPr lang="es-A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1</xdr:row>
      <xdr:rowOff>137160</xdr:rowOff>
    </xdr:from>
    <xdr:to>
      <xdr:col>5</xdr:col>
      <xdr:colOff>457200</xdr:colOff>
      <xdr:row>3</xdr:row>
      <xdr:rowOff>106680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ACE265C-B0C9-46E3-BB3A-9FE4E7B82A57}"/>
            </a:ext>
          </a:extLst>
        </xdr:cNvPr>
        <xdr:cNvSpPr txBox="1"/>
      </xdr:nvSpPr>
      <xdr:spPr>
        <a:xfrm>
          <a:off x="2926080" y="320040"/>
          <a:ext cx="1493520" cy="33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dT/dt =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0,4T + 800/P</a:t>
          </a:r>
          <a:endParaRPr lang="es-AR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114300</xdr:rowOff>
    </xdr:from>
    <xdr:to>
      <xdr:col>4</xdr:col>
      <xdr:colOff>739140</xdr:colOff>
      <xdr:row>3</xdr:row>
      <xdr:rowOff>83820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BA1F70F-9D20-4E94-A4CF-FD606595ED80}"/>
            </a:ext>
          </a:extLst>
        </xdr:cNvPr>
        <xdr:cNvSpPr txBox="1"/>
      </xdr:nvSpPr>
      <xdr:spPr>
        <a:xfrm>
          <a:off x="2415540" y="297180"/>
          <a:ext cx="1493520" cy="33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dT/dt =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0,4T + 800/P</a:t>
          </a:r>
          <a:endParaRPr lang="es-AR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175259</xdr:rowOff>
    </xdr:from>
    <xdr:to>
      <xdr:col>8</xdr:col>
      <xdr:colOff>182880</xdr:colOff>
      <xdr:row>30</xdr:row>
      <xdr:rowOff>161924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C603033-2437-4A81-BF0D-E8B48358C7A5}"/>
            </a:ext>
          </a:extLst>
        </xdr:cNvPr>
        <xdr:cNvSpPr txBox="1"/>
      </xdr:nvSpPr>
      <xdr:spPr>
        <a:xfrm>
          <a:off x="769620" y="175259"/>
          <a:ext cx="5509260" cy="57016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/>
            <a:t>DUDAS</a:t>
          </a:r>
        </a:p>
        <a:p>
          <a:r>
            <a:rPr lang="es-AR" sz="1100"/>
            <a:t>- h</a:t>
          </a:r>
          <a:r>
            <a:rPr lang="es-AR" sz="1100" baseline="0"/>
            <a:t> =</a:t>
          </a:r>
          <a:r>
            <a:rPr lang="es-AR" sz="1100"/>
            <a:t> 1 o 0,1?</a:t>
          </a:r>
        </a:p>
        <a:p>
          <a:r>
            <a:rPr lang="es-AR" sz="1100"/>
            <a:t>En</a:t>
          </a:r>
          <a:r>
            <a:rPr lang="es-AR" sz="1100" baseline="0"/>
            <a:t> el ejemplo lo considere con un h=1 y unidad de integracion = 1 minuto</a:t>
          </a:r>
        </a:p>
        <a:p>
          <a:r>
            <a:rPr lang="es-AR" sz="1100" b="1" baseline="0"/>
            <a:t>PERFECTO</a:t>
          </a:r>
          <a:endParaRPr lang="es-AR" sz="1100" b="1"/>
        </a:p>
        <a:p>
          <a:r>
            <a:rPr lang="es-AR" sz="1100"/>
            <a:t>-</a:t>
          </a:r>
          <a:r>
            <a:rPr lang="es-AR" sz="1100" baseline="0"/>
            <a:t> En los RK, la repeticion de la temperatura quiza deberia ser mas exacta, no se si esta bien como lo considere o si deberia tener en cuenta algo mas (esta marcado en negrita en las hojas de RK 30 (para 30 productos) y en RK 45 (para 45 productos)</a:t>
          </a:r>
        </a:p>
        <a:p>
          <a:r>
            <a:rPr lang="es-AR" sz="1100" baseline="0"/>
            <a:t>Lo que hice fue ver en que tiempo se empezaba a repetir la temperatura y a partir de ese tiempo le sume 18 minutos. (Tiempo final de coccion del horno)</a:t>
          </a:r>
        </a:p>
        <a:p>
          <a:r>
            <a:rPr lang="es-AR" sz="1100" b="1" baseline="0"/>
            <a:t>SE ENTIENDE, ESTÁ BIEN.</a:t>
          </a:r>
        </a:p>
        <a:p>
          <a:r>
            <a:rPr lang="es-AR" sz="1100" baseline="0"/>
            <a:t>- No considero necesario tener la cantidad de productos que se lleva cada cliente guardada como atributo de los mismos, ya que no los utilizo para ninguna estadistica</a:t>
          </a:r>
        </a:p>
        <a:p>
          <a:r>
            <a:rPr lang="es-AR" sz="1100" baseline="0"/>
            <a:t>En caso de ser necesario, podria agregar un atributo en los clientes (Productos definitivos) que indica la cantidad de productos que realmente se llevo el cliente </a:t>
          </a:r>
        </a:p>
        <a:p>
          <a:r>
            <a:rPr lang="es-AR" sz="1100" baseline="0"/>
            <a:t>En la Hoja de Panaderia lo realice a modo de ejemplo unicamente con el Cliente 1</a:t>
          </a:r>
        </a:p>
        <a:p>
          <a:r>
            <a:rPr lang="es-AR" sz="1100" b="1" baseline="0"/>
            <a:t>ESTÁ BIEN PORQUE QUIERA 1 Ó 4 Y LE ENTREGUEN 1 SOLO SE CONSIDERA QUE COMPRÓ.</a:t>
          </a:r>
        </a:p>
        <a:p>
          <a:r>
            <a:rPr lang="es-AR" sz="1100" baseline="0"/>
            <a:t>- En el momento de inicializacion, considero el stock en 0? </a:t>
          </a:r>
        </a:p>
        <a:p>
          <a:r>
            <a:rPr lang="es-AR" sz="1100" baseline="0"/>
            <a:t>En el ejemplo lo considere com stock = 20, para no tener que realizar tantas lineas a modo de ejemplo</a:t>
          </a:r>
        </a:p>
        <a:p>
          <a:r>
            <a:rPr lang="es-AR" sz="1100" b="1" baseline="0"/>
            <a:t>BIEN, ESTÁ BIEN PLANTEADO.</a:t>
          </a:r>
        </a:p>
        <a:p>
          <a:r>
            <a:rPr lang="es-AR" sz="1100" baseline="0"/>
            <a:t>- Considere que si hay stock cuando llega una persona (que esta esperando atencion) pero antes de que sea atendida el stock queda en cero, entonces esa persona se destruye.</a:t>
          </a:r>
        </a:p>
        <a:p>
          <a:r>
            <a:rPr lang="es-AR" sz="1100" b="1" baseline="0"/>
            <a:t>ENTONCES LLEVAS LA CANTIDAD DE PRODUCTOS QUE LLEVA CADA PERSONA¿?</a:t>
          </a:r>
        </a:p>
        <a:p>
          <a:r>
            <a:rPr lang="es-AR" sz="1100" baseline="0"/>
            <a:t>En cambio, si llega una persona, el stock esta en cero, la misma espera esos 5 minutos limites (que se calculan en el evento fin_espera[i]), y recien despues de esos 5 minutos si el stock no se repone, la persona se destruye, </a:t>
          </a:r>
          <a:r>
            <a:rPr lang="es-AR" sz="1100" b="1" baseline="0"/>
            <a:t>OJO, VOS SABES CUANDO FINALIZA LA COCCION DEL  HORNO, NO LA HAGAS ESPERAR EN VANO, DESTRUILA AHÍ NOMÁS.</a:t>
          </a:r>
        </a:p>
        <a:p>
          <a:r>
            <a:rPr lang="es-AR" sz="1100" baseline="0"/>
            <a:t>- Realice comentarios en algunas celdas del Excel (Hoja Panaderia) por si no se entendia lo que estaba calculando</a:t>
          </a:r>
        </a:p>
        <a:p>
          <a:r>
            <a:rPr lang="es-AR" sz="1100" baseline="0"/>
            <a:t>- No calcule todas las estadisticas, deberia agregar algunas columnas en Variables estadisticas.</a:t>
          </a:r>
        </a:p>
        <a:p>
          <a:r>
            <a:rPr lang="es-AR" sz="1100" b="1" baseline="0"/>
            <a:t>HASTA DONDE LO VÍ ESTÁ TODO BIEN.</a:t>
          </a:r>
        </a:p>
      </xdr:txBody>
    </xdr:sp>
    <xdr:clientData/>
  </xdr:twoCellAnchor>
  <xdr:twoCellAnchor>
    <xdr:from>
      <xdr:col>8</xdr:col>
      <xdr:colOff>571500</xdr:colOff>
      <xdr:row>1</xdr:row>
      <xdr:rowOff>38101</xdr:rowOff>
    </xdr:from>
    <xdr:to>
      <xdr:col>15</xdr:col>
      <xdr:colOff>746760</xdr:colOff>
      <xdr:row>22</xdr:row>
      <xdr:rowOff>106681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ABC3A8A-B72A-4993-A6F5-61FD42D86668}"/>
            </a:ext>
          </a:extLst>
        </xdr:cNvPr>
        <xdr:cNvSpPr txBox="1"/>
      </xdr:nvSpPr>
      <xdr:spPr>
        <a:xfrm>
          <a:off x="6911340" y="220981"/>
          <a:ext cx="5722620" cy="3909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/>
            <a:t>CAMBIOS</a:t>
          </a:r>
        </a:p>
        <a:p>
          <a:endParaRPr lang="es-AR" sz="1100" baseline="0"/>
        </a:p>
        <a:p>
          <a:r>
            <a:rPr lang="es-AR" sz="1100" baseline="0"/>
            <a:t>- Si considere la cantidad de productos de cada cliente como atributo para controlar el stock y de esta forma determinar si destruyo o no a un cliente.</a:t>
          </a:r>
        </a:p>
        <a:p>
          <a:r>
            <a:rPr lang="es-AR" sz="1100" b="0" baseline="0"/>
            <a:t>- En lo programado, mi stock inicia en cero pero ese valor se podria modificar sin ningun problema.</a:t>
          </a:r>
        </a:p>
        <a:p>
          <a:r>
            <a:rPr lang="es-AR" sz="1100" baseline="0"/>
            <a:t>- Elimine el evento fin_espera (Del cliente) ya que con el fin coccion puedo controlar si la persona se va a destruir antes o no de que se terminen de hacer los productos en el horno. (A esto lo controlo con el fin de coccion y lo comparo con el reloj (en el que llega el cliente) + 5. Si este valor es menor al fin coccion, entonces automaticamente destruyo a ese cliente. </a:t>
          </a:r>
        </a:p>
        <a:p>
          <a:r>
            <a:rPr lang="es-AR" sz="1100" baseline="0"/>
            <a:t>En el caso en el que el valor sea mayor (Antes de los 5 minutos el horno termina de cocinar) entonces ese cliente va a pasar de "Esperando Producto" a "Siendo atendido" o a "Esperando Atencion" (dependiendo el caso) </a:t>
          </a:r>
        </a:p>
        <a:p>
          <a:r>
            <a:rPr lang="es-AR" sz="1100" baseline="0"/>
            <a:t>- El evento fin espera horno lo que hace es activarse cada 35 minutos si el stock no llega a cero, y si el stock llega a cero este fin espera horno se pisa y se recalcula un nuevo fin coccion.</a:t>
          </a:r>
        </a:p>
        <a:p>
          <a:r>
            <a:rPr lang="es-AR" sz="1100" baseline="0"/>
            <a:t>Las estadisticas finales que calcule son:</a:t>
          </a:r>
        </a:p>
        <a:p>
          <a:r>
            <a:rPr lang="es-A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% de clientes que se pierden por no haber existencia de productos (Me lo pide el ejercicio)</a:t>
          </a:r>
          <a:endParaRPr lang="es-AR">
            <a:effectLst/>
          </a:endParaRPr>
        </a:p>
        <a:p>
          <a:r>
            <a:rPr lang="es-A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% Tiempo ocupado del empleado </a:t>
          </a:r>
          <a:endParaRPr lang="es-AR">
            <a:effectLst/>
          </a:endParaRPr>
        </a:p>
        <a:p>
          <a:r>
            <a:rPr lang="es-A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% Tiempo esperando producto del empleado </a:t>
          </a:r>
          <a:endParaRPr lang="es-AR">
            <a:effectLst/>
          </a:endParaRPr>
        </a:p>
        <a:p>
          <a:r>
            <a:rPr lang="es-A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Maximo en cola </a:t>
          </a:r>
          <a:endParaRPr lang="es-AR">
            <a:effectLst/>
          </a:endParaRPr>
        </a:p>
        <a:p>
          <a:r>
            <a:rPr lang="es-A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% Clientes atendidos </a:t>
          </a:r>
          <a:endParaRPr lang="es-AR">
            <a:effectLst/>
          </a:endParaRPr>
        </a:p>
        <a:p>
          <a:r>
            <a:rPr lang="es-A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% del horno trabajando (Cocinando)</a:t>
          </a:r>
          <a:endParaRPr lang="es-AR">
            <a:effectLst/>
          </a:endParaRPr>
        </a:p>
        <a:p>
          <a:endParaRPr lang="es-AR" sz="1100" baseline="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ofia Pigino" id="{10FFF2DC-3469-44D3-BF69-56BC273432F9}" userId="e8cd82931d7004f2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S14" dT="2020-07-07T15:08:31.02" personId="{10FFF2DC-3469-44D3-BF69-56BC273432F9}" id="{B0C14754-7D88-4546-8462-7558A0770EC8}">
    <text>Solo si esta esperando producto!!!!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77"/>
  <sheetViews>
    <sheetView tabSelected="1" topLeftCell="A10" zoomScaleNormal="100" workbookViewId="0">
      <selection activeCell="J41" sqref="J41"/>
    </sheetView>
  </sheetViews>
  <sheetFormatPr baseColWidth="10" defaultRowHeight="14.4" x14ac:dyDescent="0.3"/>
  <cols>
    <col min="1" max="1" width="22.109375" customWidth="1"/>
    <col min="4" max="4" width="21.44140625" customWidth="1"/>
    <col min="5" max="5" width="22.33203125" customWidth="1"/>
    <col min="6" max="6" width="21.5546875" customWidth="1"/>
    <col min="7" max="7" width="20.88671875" customWidth="1"/>
    <col min="9" max="9" width="21.109375" customWidth="1"/>
    <col min="10" max="10" width="17.33203125" customWidth="1"/>
    <col min="12" max="12" width="24.44140625" customWidth="1"/>
    <col min="13" max="13" width="23.6640625" customWidth="1"/>
    <col min="14" max="15" width="17.109375" customWidth="1"/>
    <col min="16" max="16" width="18.88671875" bestFit="1" customWidth="1"/>
    <col min="19" max="19" width="31.6640625" hidden="1" customWidth="1"/>
    <col min="20" max="22" width="30" hidden="1" customWidth="1"/>
    <col min="23" max="23" width="18.88671875" bestFit="1" customWidth="1"/>
    <col min="24" max="24" width="12.33203125" bestFit="1" customWidth="1"/>
    <col min="25" max="25" width="16.6640625" customWidth="1"/>
    <col min="38" max="38" width="18.88671875" bestFit="1" customWidth="1"/>
    <col min="40" max="40" width="14.33203125" bestFit="1" customWidth="1"/>
    <col min="41" max="41" width="15.88671875" bestFit="1" customWidth="1"/>
    <col min="44" max="44" width="18.88671875" bestFit="1" customWidth="1"/>
    <col min="46" max="46" width="14.33203125" bestFit="1" customWidth="1"/>
    <col min="47" max="47" width="18.88671875" bestFit="1" customWidth="1"/>
    <col min="50" max="50" width="18.88671875" bestFit="1" customWidth="1"/>
    <col min="53" max="53" width="18.88671875" bestFit="1" customWidth="1"/>
    <col min="71" max="71" width="18.88671875" bestFit="1" customWidth="1"/>
    <col min="74" max="74" width="15.88671875" bestFit="1" customWidth="1"/>
    <col min="77" max="77" width="15.88671875" bestFit="1" customWidth="1"/>
    <col min="80" max="80" width="15.88671875" bestFit="1" customWidth="1"/>
  </cols>
  <sheetData>
    <row r="1" spans="1:82" x14ac:dyDescent="0.3">
      <c r="A1" s="29"/>
      <c r="B1" s="29"/>
      <c r="C1" s="30" t="s">
        <v>21</v>
      </c>
      <c r="D1" s="30"/>
      <c r="E1" s="30"/>
      <c r="F1" s="31" t="s">
        <v>48</v>
      </c>
      <c r="G1" s="31"/>
      <c r="H1" s="34" t="s">
        <v>3</v>
      </c>
      <c r="I1" s="34"/>
      <c r="J1" s="34"/>
      <c r="K1" s="32" t="s">
        <v>23</v>
      </c>
      <c r="L1" s="33" t="s">
        <v>22</v>
      </c>
      <c r="M1" s="33"/>
      <c r="N1" s="33"/>
      <c r="O1" s="35" t="s">
        <v>77</v>
      </c>
      <c r="P1" s="27" t="s">
        <v>4</v>
      </c>
      <c r="Q1" s="27"/>
      <c r="R1" s="28" t="s">
        <v>25</v>
      </c>
      <c r="S1" s="21" t="s">
        <v>5</v>
      </c>
      <c r="T1" s="22"/>
      <c r="U1" s="22"/>
      <c r="V1" s="23"/>
      <c r="W1" s="37" t="s">
        <v>6</v>
      </c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</row>
    <row r="2" spans="1:82" x14ac:dyDescent="0.3">
      <c r="A2" s="29"/>
      <c r="B2" s="29"/>
      <c r="C2" s="30"/>
      <c r="D2" s="30"/>
      <c r="E2" s="30"/>
      <c r="F2" s="31"/>
      <c r="G2" s="31"/>
      <c r="H2" s="34"/>
      <c r="I2" s="34"/>
      <c r="J2" s="34"/>
      <c r="K2" s="32"/>
      <c r="L2" s="33"/>
      <c r="M2" s="33"/>
      <c r="N2" s="33"/>
      <c r="O2" s="36"/>
      <c r="P2" s="27"/>
      <c r="Q2" s="27"/>
      <c r="R2" s="28"/>
      <c r="S2" s="24"/>
      <c r="T2" s="25"/>
      <c r="U2" s="25"/>
      <c r="V2" s="26"/>
      <c r="W2" s="18" t="s">
        <v>7</v>
      </c>
      <c r="X2" s="19"/>
      <c r="Y2" s="20"/>
      <c r="Z2" s="18" t="s">
        <v>58</v>
      </c>
      <c r="AA2" s="19"/>
      <c r="AB2" s="20"/>
      <c r="AC2" s="18" t="s">
        <v>8</v>
      </c>
      <c r="AD2" s="19"/>
      <c r="AE2" s="20"/>
      <c r="AF2" s="18" t="s">
        <v>9</v>
      </c>
      <c r="AG2" s="19"/>
      <c r="AH2" s="20"/>
      <c r="AI2" s="18" t="s">
        <v>10</v>
      </c>
      <c r="AJ2" s="19"/>
      <c r="AK2" s="20"/>
      <c r="AL2" s="18" t="s">
        <v>11</v>
      </c>
      <c r="AM2" s="19"/>
      <c r="AN2" s="20"/>
      <c r="AO2" s="18" t="s">
        <v>12</v>
      </c>
      <c r="AP2" s="19"/>
      <c r="AQ2" s="20"/>
      <c r="AR2" s="18" t="s">
        <v>50</v>
      </c>
      <c r="AS2" s="19"/>
      <c r="AT2" s="20"/>
      <c r="AU2" s="18" t="s">
        <v>51</v>
      </c>
      <c r="AV2" s="19"/>
      <c r="AW2" s="20"/>
      <c r="AX2" s="18" t="s">
        <v>53</v>
      </c>
      <c r="AY2" s="19"/>
      <c r="AZ2" s="20"/>
      <c r="BA2" s="18" t="s">
        <v>54</v>
      </c>
      <c r="BB2" s="19"/>
      <c r="BC2" s="20"/>
      <c r="BD2" s="18" t="s">
        <v>55</v>
      </c>
      <c r="BE2" s="19"/>
      <c r="BF2" s="20"/>
      <c r="BG2" s="18" t="s">
        <v>56</v>
      </c>
      <c r="BH2" s="19"/>
      <c r="BI2" s="20"/>
      <c r="BJ2" s="18" t="s">
        <v>81</v>
      </c>
      <c r="BK2" s="19"/>
      <c r="BL2" s="20"/>
      <c r="BM2" s="18" t="s">
        <v>89</v>
      </c>
      <c r="BN2" s="19"/>
      <c r="BO2" s="20"/>
      <c r="BP2" s="18" t="s">
        <v>90</v>
      </c>
      <c r="BQ2" s="19"/>
      <c r="BR2" s="20"/>
      <c r="BS2" s="18" t="s">
        <v>91</v>
      </c>
      <c r="BT2" s="19"/>
      <c r="BU2" s="20"/>
      <c r="BV2" s="18" t="s">
        <v>92</v>
      </c>
      <c r="BW2" s="19"/>
      <c r="BX2" s="20"/>
      <c r="BY2" s="18" t="s">
        <v>93</v>
      </c>
      <c r="BZ2" s="19"/>
      <c r="CA2" s="20"/>
      <c r="CB2" s="18" t="s">
        <v>103</v>
      </c>
      <c r="CC2" s="19"/>
      <c r="CD2" s="20"/>
    </row>
    <row r="3" spans="1:82" x14ac:dyDescent="0.3">
      <c r="A3" s="2" t="s">
        <v>13</v>
      </c>
      <c r="B3" s="2" t="s">
        <v>14</v>
      </c>
      <c r="C3" s="2" t="s">
        <v>17</v>
      </c>
      <c r="D3" s="2" t="s">
        <v>15</v>
      </c>
      <c r="E3" s="13" t="s">
        <v>16</v>
      </c>
      <c r="F3" s="9" t="s">
        <v>46</v>
      </c>
      <c r="G3" s="9" t="s">
        <v>47</v>
      </c>
      <c r="H3" s="2" t="s">
        <v>17</v>
      </c>
      <c r="I3" s="2" t="s">
        <v>18</v>
      </c>
      <c r="J3" s="13" t="s">
        <v>3</v>
      </c>
      <c r="K3" s="32"/>
      <c r="L3" s="4" t="s">
        <v>24</v>
      </c>
      <c r="M3" s="4" t="s">
        <v>59</v>
      </c>
      <c r="N3" s="13" t="s">
        <v>22</v>
      </c>
      <c r="O3" s="13" t="s">
        <v>77</v>
      </c>
      <c r="P3" s="2" t="s">
        <v>19</v>
      </c>
      <c r="Q3" s="2" t="s">
        <v>20</v>
      </c>
      <c r="R3" s="2" t="s">
        <v>19</v>
      </c>
      <c r="S3" s="2" t="s">
        <v>52</v>
      </c>
      <c r="T3" s="2" t="s">
        <v>26</v>
      </c>
      <c r="U3" s="2" t="s">
        <v>49</v>
      </c>
      <c r="V3" s="2" t="s">
        <v>57</v>
      </c>
      <c r="W3" s="2" t="s">
        <v>19</v>
      </c>
      <c r="X3" s="12" t="s">
        <v>63</v>
      </c>
      <c r="Y3" s="2" t="s">
        <v>47</v>
      </c>
      <c r="Z3" s="12" t="s">
        <v>19</v>
      </c>
      <c r="AA3" s="12" t="s">
        <v>63</v>
      </c>
      <c r="AB3" s="12" t="s">
        <v>47</v>
      </c>
      <c r="AC3" s="12" t="s">
        <v>19</v>
      </c>
      <c r="AD3" s="12" t="s">
        <v>63</v>
      </c>
      <c r="AE3" s="12" t="s">
        <v>47</v>
      </c>
      <c r="AF3" s="12" t="s">
        <v>19</v>
      </c>
      <c r="AG3" s="12" t="s">
        <v>63</v>
      </c>
      <c r="AH3" s="12" t="s">
        <v>47</v>
      </c>
      <c r="AI3" s="12" t="s">
        <v>19</v>
      </c>
      <c r="AJ3" s="12" t="s">
        <v>63</v>
      </c>
      <c r="AK3" s="12" t="s">
        <v>47</v>
      </c>
      <c r="AL3" s="12" t="s">
        <v>19</v>
      </c>
      <c r="AM3" s="12" t="s">
        <v>63</v>
      </c>
      <c r="AN3" s="12" t="s">
        <v>47</v>
      </c>
      <c r="AO3" s="12" t="s">
        <v>19</v>
      </c>
      <c r="AP3" s="12" t="s">
        <v>63</v>
      </c>
      <c r="AQ3" s="12" t="s">
        <v>47</v>
      </c>
      <c r="AR3" s="12" t="s">
        <v>19</v>
      </c>
      <c r="AS3" s="12" t="s">
        <v>63</v>
      </c>
      <c r="AT3" s="12" t="s">
        <v>47</v>
      </c>
      <c r="AU3" s="12" t="s">
        <v>19</v>
      </c>
      <c r="AV3" s="12" t="s">
        <v>63</v>
      </c>
      <c r="AW3" s="12" t="s">
        <v>47</v>
      </c>
      <c r="AX3" s="12" t="s">
        <v>19</v>
      </c>
      <c r="AY3" s="12" t="s">
        <v>63</v>
      </c>
      <c r="AZ3" s="12" t="s">
        <v>47</v>
      </c>
      <c r="BA3" s="12" t="s">
        <v>19</v>
      </c>
      <c r="BB3" s="12" t="s">
        <v>63</v>
      </c>
      <c r="BC3" s="12" t="s">
        <v>47</v>
      </c>
      <c r="BD3" s="12" t="s">
        <v>19</v>
      </c>
      <c r="BE3" s="12" t="s">
        <v>63</v>
      </c>
      <c r="BF3" s="12" t="s">
        <v>47</v>
      </c>
      <c r="BG3" s="12" t="s">
        <v>19</v>
      </c>
      <c r="BH3" s="12" t="s">
        <v>63</v>
      </c>
      <c r="BI3" s="12" t="s">
        <v>47</v>
      </c>
      <c r="BJ3" s="12" t="s">
        <v>19</v>
      </c>
      <c r="BK3" s="12" t="s">
        <v>63</v>
      </c>
      <c r="BL3" s="12" t="s">
        <v>47</v>
      </c>
      <c r="BM3" s="12" t="s">
        <v>19</v>
      </c>
      <c r="BN3" s="12" t="s">
        <v>63</v>
      </c>
      <c r="BO3" s="12" t="s">
        <v>47</v>
      </c>
      <c r="BP3" s="12" t="s">
        <v>19</v>
      </c>
      <c r="BQ3" s="12" t="s">
        <v>63</v>
      </c>
      <c r="BR3" s="12" t="s">
        <v>47</v>
      </c>
      <c r="BS3" s="12" t="s">
        <v>19</v>
      </c>
      <c r="BT3" s="12" t="s">
        <v>63</v>
      </c>
      <c r="BU3" s="12" t="s">
        <v>47</v>
      </c>
      <c r="BV3" s="12" t="s">
        <v>19</v>
      </c>
      <c r="BW3" s="12" t="s">
        <v>63</v>
      </c>
      <c r="BX3" s="12" t="s">
        <v>47</v>
      </c>
      <c r="BY3" s="12" t="s">
        <v>19</v>
      </c>
      <c r="BZ3" s="12" t="s">
        <v>63</v>
      </c>
      <c r="CA3" s="12" t="s">
        <v>47</v>
      </c>
      <c r="CB3" s="12" t="s">
        <v>19</v>
      </c>
      <c r="CC3" s="12" t="s">
        <v>63</v>
      </c>
      <c r="CD3" s="12" t="s">
        <v>47</v>
      </c>
    </row>
    <row r="4" spans="1:82" x14ac:dyDescent="0.3">
      <c r="A4" s="10" t="s">
        <v>27</v>
      </c>
      <c r="B4" s="10">
        <v>0</v>
      </c>
      <c r="C4" s="10">
        <v>0.26</v>
      </c>
      <c r="D4" s="10">
        <f>-3*LN(1-C4)</f>
        <v>0.90331527835176484</v>
      </c>
      <c r="E4" s="14">
        <f>D4+B4</f>
        <v>0.90331527835176484</v>
      </c>
      <c r="F4" s="10"/>
      <c r="G4" s="10"/>
      <c r="H4" s="10"/>
      <c r="I4" s="10"/>
      <c r="J4" s="15"/>
      <c r="K4" s="10">
        <v>0</v>
      </c>
      <c r="L4" s="10">
        <v>45</v>
      </c>
      <c r="M4" s="10">
        <v>68</v>
      </c>
      <c r="N4" s="15">
        <v>68</v>
      </c>
      <c r="O4" s="15"/>
      <c r="P4" s="10" t="s">
        <v>62</v>
      </c>
      <c r="Q4" s="10">
        <v>0</v>
      </c>
      <c r="R4" s="10" t="s">
        <v>60</v>
      </c>
      <c r="S4" s="10">
        <v>0</v>
      </c>
      <c r="T4" s="10">
        <v>0</v>
      </c>
      <c r="U4" s="10">
        <v>0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</row>
    <row r="5" spans="1:82" x14ac:dyDescent="0.3">
      <c r="A5" s="10" t="s">
        <v>61</v>
      </c>
      <c r="B5" s="10">
        <f>E4</f>
        <v>0.90331527835176484</v>
      </c>
      <c r="C5" s="10">
        <v>0.98</v>
      </c>
      <c r="D5" s="10">
        <f>-3*LN(1-C5)</f>
        <v>11.736069016284436</v>
      </c>
      <c r="E5" s="14">
        <f>D5+B5</f>
        <v>12.639384294636201</v>
      </c>
      <c r="F5" s="10">
        <v>0.23</v>
      </c>
      <c r="G5" s="10">
        <v>1</v>
      </c>
      <c r="H5" s="10"/>
      <c r="I5" s="10"/>
      <c r="J5" s="14"/>
      <c r="K5" s="10">
        <v>0</v>
      </c>
      <c r="L5" s="10">
        <f>L4</f>
        <v>45</v>
      </c>
      <c r="M5" s="10"/>
      <c r="N5" s="15">
        <f>N4</f>
        <v>68</v>
      </c>
      <c r="O5" s="15"/>
      <c r="P5" s="10" t="str">
        <f>P4</f>
        <v>Esperando Producto</v>
      </c>
      <c r="Q5" s="10">
        <v>0</v>
      </c>
      <c r="R5" s="10" t="s">
        <v>60</v>
      </c>
      <c r="S5" s="10"/>
      <c r="T5" s="10"/>
      <c r="U5" s="10"/>
      <c r="V5" s="10"/>
      <c r="W5" s="15" t="s">
        <v>64</v>
      </c>
      <c r="X5" s="15">
        <f>B5+5</f>
        <v>5.9033152783517648</v>
      </c>
      <c r="Y5" s="15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</row>
    <row r="6" spans="1:82" x14ac:dyDescent="0.3">
      <c r="A6" s="10" t="s">
        <v>65</v>
      </c>
      <c r="B6" s="10">
        <f>E5</f>
        <v>12.639384294636201</v>
      </c>
      <c r="C6" s="10">
        <v>0.99</v>
      </c>
      <c r="D6" s="10">
        <f t="shared" ref="D6:D23" si="0">-3*LN(1-C6)</f>
        <v>13.815510557964274</v>
      </c>
      <c r="E6" s="14">
        <f t="shared" ref="E6:E10" si="1">D6+B6</f>
        <v>26.454894852600475</v>
      </c>
      <c r="F6" s="10">
        <v>0.23</v>
      </c>
      <c r="G6" s="10">
        <v>1</v>
      </c>
      <c r="H6" s="10"/>
      <c r="I6" s="10"/>
      <c r="J6" s="15"/>
      <c r="K6" s="10">
        <f>K5</f>
        <v>0</v>
      </c>
      <c r="L6" s="10">
        <f t="shared" ref="L6:L10" si="2">L5</f>
        <v>45</v>
      </c>
      <c r="M6" s="10"/>
      <c r="N6" s="15">
        <f t="shared" ref="N6:N10" si="3">N5</f>
        <v>68</v>
      </c>
      <c r="O6" s="15"/>
      <c r="P6" s="10" t="str">
        <f t="shared" ref="P6:P10" si="4">P5</f>
        <v>Esperando Producto</v>
      </c>
      <c r="Q6" s="10">
        <v>0</v>
      </c>
      <c r="R6" s="10" t="s">
        <v>60</v>
      </c>
      <c r="S6" s="10"/>
      <c r="T6" s="10"/>
      <c r="U6" s="10"/>
      <c r="V6" s="10"/>
      <c r="W6" s="11"/>
      <c r="X6" s="11"/>
      <c r="Y6" s="11"/>
      <c r="Z6" s="15"/>
      <c r="AA6" s="15"/>
      <c r="AB6" s="15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</row>
    <row r="7" spans="1:82" x14ac:dyDescent="0.3">
      <c r="A7" s="10" t="s">
        <v>66</v>
      </c>
      <c r="B7" s="10">
        <f t="shared" ref="B7:B10" si="5">E6</f>
        <v>26.454894852600475</v>
      </c>
      <c r="C7" s="10">
        <v>0.99</v>
      </c>
      <c r="D7" s="10">
        <f t="shared" si="0"/>
        <v>13.815510557964274</v>
      </c>
      <c r="E7" s="14">
        <f>D7+B7</f>
        <v>40.270405410564749</v>
      </c>
      <c r="F7" s="10">
        <v>0.23</v>
      </c>
      <c r="G7" s="10">
        <v>1</v>
      </c>
      <c r="H7" s="10"/>
      <c r="I7" s="10"/>
      <c r="J7" s="15"/>
      <c r="K7" s="10">
        <f t="shared" ref="K7:K10" si="6">K6</f>
        <v>0</v>
      </c>
      <c r="L7" s="10">
        <f t="shared" si="2"/>
        <v>45</v>
      </c>
      <c r="M7" s="10"/>
      <c r="N7" s="15">
        <f t="shared" si="3"/>
        <v>68</v>
      </c>
      <c r="O7" s="15"/>
      <c r="P7" s="10" t="str">
        <f t="shared" si="4"/>
        <v>Esperando Producto</v>
      </c>
      <c r="Q7" s="10">
        <v>0</v>
      </c>
      <c r="R7" s="10" t="s">
        <v>60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5"/>
      <c r="AD7" s="15"/>
      <c r="AE7" s="15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</row>
    <row r="8" spans="1:82" x14ac:dyDescent="0.3">
      <c r="A8" s="10" t="s">
        <v>67</v>
      </c>
      <c r="B8" s="10">
        <f t="shared" si="5"/>
        <v>40.270405410564749</v>
      </c>
      <c r="C8" s="10">
        <v>0.99</v>
      </c>
      <c r="D8" s="10">
        <f t="shared" si="0"/>
        <v>13.815510557964274</v>
      </c>
      <c r="E8" s="14">
        <f t="shared" si="1"/>
        <v>54.085915968529022</v>
      </c>
      <c r="F8" s="10">
        <v>0.23</v>
      </c>
      <c r="G8" s="10">
        <v>1</v>
      </c>
      <c r="H8" s="10"/>
      <c r="I8" s="10"/>
      <c r="J8" s="14"/>
      <c r="K8" s="10">
        <f t="shared" si="6"/>
        <v>0</v>
      </c>
      <c r="L8" s="10">
        <f t="shared" si="2"/>
        <v>45</v>
      </c>
      <c r="M8" s="10"/>
      <c r="N8" s="15">
        <f t="shared" si="3"/>
        <v>68</v>
      </c>
      <c r="O8" s="15"/>
      <c r="P8" s="10" t="str">
        <f t="shared" si="4"/>
        <v>Esperando Producto</v>
      </c>
      <c r="Q8" s="10">
        <v>0</v>
      </c>
      <c r="R8" s="10" t="s">
        <v>60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5"/>
      <c r="AG8" s="15"/>
      <c r="AH8" s="15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</row>
    <row r="9" spans="1:82" x14ac:dyDescent="0.3">
      <c r="A9" s="10" t="s">
        <v>68</v>
      </c>
      <c r="B9" s="10">
        <f t="shared" si="5"/>
        <v>54.085915968529022</v>
      </c>
      <c r="C9" s="10">
        <v>0.99</v>
      </c>
      <c r="D9" s="10">
        <f t="shared" si="0"/>
        <v>13.815510557964274</v>
      </c>
      <c r="E9" s="14">
        <f t="shared" si="1"/>
        <v>67.901426526493296</v>
      </c>
      <c r="F9" s="10">
        <v>0.23</v>
      </c>
      <c r="G9" s="10">
        <v>1</v>
      </c>
      <c r="H9" s="10"/>
      <c r="I9" s="10"/>
      <c r="J9" s="15"/>
      <c r="K9" s="10">
        <f t="shared" si="6"/>
        <v>0</v>
      </c>
      <c r="L9" s="10">
        <f t="shared" si="2"/>
        <v>45</v>
      </c>
      <c r="M9" s="10"/>
      <c r="N9" s="15">
        <f t="shared" si="3"/>
        <v>68</v>
      </c>
      <c r="O9" s="15"/>
      <c r="P9" s="10" t="str">
        <f t="shared" si="4"/>
        <v>Esperando Producto</v>
      </c>
      <c r="Q9" s="10">
        <v>0</v>
      </c>
      <c r="R9" s="10" t="s">
        <v>60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5" t="s">
        <v>64</v>
      </c>
      <c r="AJ9" s="15">
        <f>B9+5</f>
        <v>59.085915968529022</v>
      </c>
      <c r="AK9" s="15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</row>
    <row r="10" spans="1:82" x14ac:dyDescent="0.3">
      <c r="A10" s="10" t="s">
        <v>69</v>
      </c>
      <c r="B10" s="10">
        <f t="shared" si="5"/>
        <v>67.901426526493296</v>
      </c>
      <c r="C10" s="10">
        <v>0.99</v>
      </c>
      <c r="D10" s="10">
        <f t="shared" si="0"/>
        <v>13.815510557964274</v>
      </c>
      <c r="E10" s="15">
        <f t="shared" si="1"/>
        <v>81.71693708445757</v>
      </c>
      <c r="F10" s="10">
        <v>0.98</v>
      </c>
      <c r="G10" s="10">
        <v>4</v>
      </c>
      <c r="H10" s="10"/>
      <c r="I10" s="10"/>
      <c r="J10" s="14"/>
      <c r="K10" s="10">
        <f t="shared" si="6"/>
        <v>0</v>
      </c>
      <c r="L10" s="10">
        <f t="shared" si="2"/>
        <v>45</v>
      </c>
      <c r="M10" s="10"/>
      <c r="N10" s="14">
        <f t="shared" si="3"/>
        <v>68</v>
      </c>
      <c r="O10" s="14"/>
      <c r="P10" s="10" t="str">
        <f t="shared" si="4"/>
        <v>Esperando Producto</v>
      </c>
      <c r="Q10" s="10">
        <v>1</v>
      </c>
      <c r="R10" s="10" t="s">
        <v>60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 t="s">
        <v>62</v>
      </c>
      <c r="AM10" s="10">
        <f>B10+5</f>
        <v>72.901426526493296</v>
      </c>
      <c r="AN10" s="10">
        <v>4</v>
      </c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</row>
    <row r="11" spans="1:82" x14ac:dyDescent="0.3">
      <c r="A11" s="10" t="s">
        <v>74</v>
      </c>
      <c r="B11" s="10">
        <v>68</v>
      </c>
      <c r="C11" s="10"/>
      <c r="D11" s="10"/>
      <c r="E11" s="15">
        <f>E10</f>
        <v>81.71693708445757</v>
      </c>
      <c r="F11" s="10"/>
      <c r="G11" s="10"/>
      <c r="H11" s="10">
        <v>0.45</v>
      </c>
      <c r="I11" s="10">
        <f>0.5+H11*1</f>
        <v>0.95</v>
      </c>
      <c r="J11" s="14">
        <f>I11+B11</f>
        <v>68.95</v>
      </c>
      <c r="K11" s="10">
        <v>45</v>
      </c>
      <c r="L11" s="10"/>
      <c r="M11" s="10"/>
      <c r="N11" s="15"/>
      <c r="O11" s="15">
        <f>B11+35</f>
        <v>103</v>
      </c>
      <c r="P11" s="10" t="s">
        <v>75</v>
      </c>
      <c r="Q11" s="10">
        <v>0</v>
      </c>
      <c r="R11" s="10" t="s">
        <v>45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 t="s">
        <v>76</v>
      </c>
      <c r="AM11" s="10"/>
      <c r="AN11" s="10">
        <v>4</v>
      </c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</row>
    <row r="12" spans="1:82" x14ac:dyDescent="0.3">
      <c r="A12" s="10" t="s">
        <v>78</v>
      </c>
      <c r="B12" s="10">
        <f>J11</f>
        <v>68.95</v>
      </c>
      <c r="C12" s="10"/>
      <c r="D12" s="10"/>
      <c r="E12" s="14">
        <f>E11</f>
        <v>81.71693708445757</v>
      </c>
      <c r="F12" s="10"/>
      <c r="G12" s="10"/>
      <c r="H12" s="10"/>
      <c r="I12" s="10"/>
      <c r="J12" s="15"/>
      <c r="K12" s="10">
        <v>41</v>
      </c>
      <c r="L12" s="10"/>
      <c r="M12" s="10"/>
      <c r="N12" s="15"/>
      <c r="O12" s="15">
        <v>103</v>
      </c>
      <c r="P12" s="10" t="s">
        <v>45</v>
      </c>
      <c r="Q12" s="10">
        <v>0</v>
      </c>
      <c r="R12" s="10" t="s">
        <v>45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5" t="s">
        <v>64</v>
      </c>
      <c r="AM12" s="15"/>
      <c r="AN12" s="15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</row>
    <row r="13" spans="1:82" x14ac:dyDescent="0.3">
      <c r="A13" s="10" t="s">
        <v>70</v>
      </c>
      <c r="B13" s="10">
        <f>E12</f>
        <v>81.71693708445757</v>
      </c>
      <c r="C13" s="10">
        <v>0.01</v>
      </c>
      <c r="D13" s="10">
        <f t="shared" si="0"/>
        <v>3.0151007560504352E-2</v>
      </c>
      <c r="E13" s="14">
        <f>D13+B13</f>
        <v>81.747088092018075</v>
      </c>
      <c r="F13" s="10">
        <v>0.85</v>
      </c>
      <c r="G13" s="10">
        <v>4</v>
      </c>
      <c r="H13" s="10">
        <v>0.02</v>
      </c>
      <c r="I13" s="10">
        <f>0.5+H13*1</f>
        <v>0.52</v>
      </c>
      <c r="J13" s="16">
        <f>I13+B13</f>
        <v>82.236937084457566</v>
      </c>
      <c r="K13" s="10">
        <v>41</v>
      </c>
      <c r="L13" s="10"/>
      <c r="M13" s="10"/>
      <c r="N13" s="15"/>
      <c r="O13" s="15">
        <f t="shared" ref="O13:O21" si="7">O12</f>
        <v>103</v>
      </c>
      <c r="P13" s="10" t="s">
        <v>75</v>
      </c>
      <c r="Q13" s="10">
        <v>0</v>
      </c>
      <c r="R13" s="10" t="s">
        <v>45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 t="s">
        <v>76</v>
      </c>
      <c r="AP13" s="10"/>
      <c r="AQ13" s="10">
        <v>4</v>
      </c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</row>
    <row r="14" spans="1:82" x14ac:dyDescent="0.3">
      <c r="A14" s="10" t="s">
        <v>71</v>
      </c>
      <c r="B14" s="10">
        <f>E13</f>
        <v>81.747088092018075</v>
      </c>
      <c r="C14" s="10">
        <v>0.1</v>
      </c>
      <c r="D14" s="10">
        <f t="shared" si="0"/>
        <v>0.31608154697347884</v>
      </c>
      <c r="E14" s="14">
        <f>D14+B14</f>
        <v>82.063169638991553</v>
      </c>
      <c r="F14" s="10">
        <v>0.76</v>
      </c>
      <c r="G14" s="10">
        <v>8</v>
      </c>
      <c r="H14" s="10"/>
      <c r="I14" s="10"/>
      <c r="J14" s="15">
        <f>J13</f>
        <v>82.236937084457566</v>
      </c>
      <c r="K14" s="10">
        <v>41</v>
      </c>
      <c r="L14" s="10"/>
      <c r="M14" s="10"/>
      <c r="N14" s="15"/>
      <c r="O14" s="15">
        <f t="shared" si="7"/>
        <v>103</v>
      </c>
      <c r="P14" s="10" t="s">
        <v>75</v>
      </c>
      <c r="Q14" s="10">
        <v>1</v>
      </c>
      <c r="R14" s="10" t="s">
        <v>45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 t="s">
        <v>76</v>
      </c>
      <c r="AP14" s="10"/>
      <c r="AQ14" s="10">
        <v>4</v>
      </c>
      <c r="AR14" s="10" t="s">
        <v>79</v>
      </c>
      <c r="AS14" s="10"/>
      <c r="AT14" s="10">
        <v>8</v>
      </c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</row>
    <row r="15" spans="1:82" x14ac:dyDescent="0.3">
      <c r="A15" s="10" t="s">
        <v>72</v>
      </c>
      <c r="B15" s="10">
        <f>E14</f>
        <v>82.063169638991553</v>
      </c>
      <c r="C15" s="10">
        <v>0.08</v>
      </c>
      <c r="D15" s="10">
        <f t="shared" si="0"/>
        <v>0.25014482681715305</v>
      </c>
      <c r="E15" s="15">
        <f>D15+B15</f>
        <v>82.313314465808702</v>
      </c>
      <c r="F15" s="10">
        <v>0.84</v>
      </c>
      <c r="G15" s="10">
        <v>8</v>
      </c>
      <c r="H15" s="10"/>
      <c r="I15" s="10"/>
      <c r="J15" s="14">
        <f>J14</f>
        <v>82.236937084457566</v>
      </c>
      <c r="K15" s="10">
        <v>41</v>
      </c>
      <c r="L15" s="10"/>
      <c r="M15" s="10"/>
      <c r="N15" s="15"/>
      <c r="O15" s="15">
        <f t="shared" si="7"/>
        <v>103</v>
      </c>
      <c r="P15" s="10" t="s">
        <v>75</v>
      </c>
      <c r="Q15" s="10">
        <v>2</v>
      </c>
      <c r="R15" s="10" t="s">
        <v>45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 t="s">
        <v>76</v>
      </c>
      <c r="AP15" s="10"/>
      <c r="AQ15" s="10">
        <v>4</v>
      </c>
      <c r="AR15" s="10" t="s">
        <v>79</v>
      </c>
      <c r="AS15" s="10"/>
      <c r="AT15" s="10">
        <v>8</v>
      </c>
      <c r="AU15" s="10" t="s">
        <v>79</v>
      </c>
      <c r="AV15" s="10"/>
      <c r="AW15" s="10">
        <v>8</v>
      </c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</row>
    <row r="16" spans="1:82" x14ac:dyDescent="0.3">
      <c r="A16" s="10" t="s">
        <v>80</v>
      </c>
      <c r="B16" s="10">
        <f>J15</f>
        <v>82.236937084457566</v>
      </c>
      <c r="C16" s="10"/>
      <c r="D16" s="10"/>
      <c r="E16" s="14">
        <f>E15</f>
        <v>82.313314465808702</v>
      </c>
      <c r="F16" s="10"/>
      <c r="G16" s="10"/>
      <c r="H16" s="10">
        <v>0.01</v>
      </c>
      <c r="I16" s="10">
        <f t="shared" ref="I16" si="8">0.5+H16*1</f>
        <v>0.51</v>
      </c>
      <c r="J16" s="16">
        <f>I16+B16</f>
        <v>82.746937084457571</v>
      </c>
      <c r="K16" s="10">
        <v>37</v>
      </c>
      <c r="L16" s="10"/>
      <c r="M16" s="10"/>
      <c r="N16" s="15"/>
      <c r="O16" s="15">
        <f t="shared" si="7"/>
        <v>103</v>
      </c>
      <c r="P16" s="10" t="s">
        <v>75</v>
      </c>
      <c r="Q16" s="10">
        <v>1</v>
      </c>
      <c r="R16" s="10" t="s">
        <v>45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5"/>
      <c r="AP16" s="15"/>
      <c r="AQ16" s="15"/>
      <c r="AR16" s="10" t="s">
        <v>76</v>
      </c>
      <c r="AS16" s="10"/>
      <c r="AT16" s="10">
        <v>8</v>
      </c>
      <c r="AU16" s="10" t="s">
        <v>79</v>
      </c>
      <c r="AV16" s="10"/>
      <c r="AW16" s="10">
        <v>8</v>
      </c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</row>
    <row r="17" spans="1:82" x14ac:dyDescent="0.3">
      <c r="A17" s="10" t="s">
        <v>73</v>
      </c>
      <c r="B17" s="10">
        <f>E16</f>
        <v>82.313314465808702</v>
      </c>
      <c r="C17" s="10">
        <v>0.21</v>
      </c>
      <c r="D17" s="10">
        <f t="shared" si="0"/>
        <v>0.70716700056320947</v>
      </c>
      <c r="E17" s="15">
        <f>D17+B17</f>
        <v>83.020481466371905</v>
      </c>
      <c r="F17" s="10">
        <v>0.89</v>
      </c>
      <c r="G17" s="10">
        <v>8</v>
      </c>
      <c r="H17" s="10"/>
      <c r="I17" s="10"/>
      <c r="J17" s="14">
        <f>J16</f>
        <v>82.746937084457571</v>
      </c>
      <c r="K17" s="10">
        <v>37</v>
      </c>
      <c r="L17" s="10"/>
      <c r="M17" s="10"/>
      <c r="N17" s="15"/>
      <c r="O17" s="15">
        <f t="shared" si="7"/>
        <v>103</v>
      </c>
      <c r="P17" s="10" t="s">
        <v>75</v>
      </c>
      <c r="Q17" s="10">
        <v>2</v>
      </c>
      <c r="R17" s="10" t="s">
        <v>45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 t="s">
        <v>76</v>
      </c>
      <c r="AS17" s="10"/>
      <c r="AT17" s="10">
        <v>8</v>
      </c>
      <c r="AU17" s="10" t="s">
        <v>79</v>
      </c>
      <c r="AV17" s="10"/>
      <c r="AW17" s="10">
        <v>8</v>
      </c>
      <c r="AX17" s="10" t="s">
        <v>79</v>
      </c>
      <c r="AY17" s="10"/>
      <c r="AZ17" s="10">
        <v>8</v>
      </c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</row>
    <row r="18" spans="1:82" x14ac:dyDescent="0.3">
      <c r="A18" s="10" t="s">
        <v>82</v>
      </c>
      <c r="B18" s="10">
        <f>J17</f>
        <v>82.746937084457571</v>
      </c>
      <c r="C18" s="10"/>
      <c r="D18" s="10"/>
      <c r="E18" s="14">
        <f>E17</f>
        <v>83.020481466371905</v>
      </c>
      <c r="F18" s="10"/>
      <c r="G18" s="10"/>
      <c r="H18" s="10">
        <v>0.01</v>
      </c>
      <c r="I18" s="10">
        <v>0.51</v>
      </c>
      <c r="J18" s="16">
        <f>I18+B18</f>
        <v>83.256937084457576</v>
      </c>
      <c r="K18" s="10">
        <v>29</v>
      </c>
      <c r="L18" s="10"/>
      <c r="M18" s="10"/>
      <c r="N18" s="15"/>
      <c r="O18" s="15">
        <f t="shared" si="7"/>
        <v>103</v>
      </c>
      <c r="P18" s="10" t="s">
        <v>75</v>
      </c>
      <c r="Q18" s="10">
        <v>1</v>
      </c>
      <c r="R18" s="10" t="s">
        <v>45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5"/>
      <c r="AS18" s="15"/>
      <c r="AT18" s="15"/>
      <c r="AU18" s="10" t="s">
        <v>76</v>
      </c>
      <c r="AV18" s="10"/>
      <c r="AW18" s="10">
        <v>8</v>
      </c>
      <c r="AX18" s="10" t="s">
        <v>79</v>
      </c>
      <c r="AY18" s="10"/>
      <c r="AZ18" s="10">
        <v>8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</row>
    <row r="19" spans="1:82" x14ac:dyDescent="0.3">
      <c r="A19" s="10" t="s">
        <v>83</v>
      </c>
      <c r="B19" s="10">
        <f>E18</f>
        <v>83.020481466371905</v>
      </c>
      <c r="C19" s="10">
        <v>0.52</v>
      </c>
      <c r="D19" s="10">
        <f t="shared" si="0"/>
        <v>2.2019075252406015</v>
      </c>
      <c r="E19" s="15">
        <f>D19+B19</f>
        <v>85.222388991612505</v>
      </c>
      <c r="F19" s="10">
        <v>0.99</v>
      </c>
      <c r="G19" s="10">
        <v>14</v>
      </c>
      <c r="H19" s="10"/>
      <c r="I19" s="10"/>
      <c r="J19" s="14">
        <f>J18</f>
        <v>83.256937084457576</v>
      </c>
      <c r="K19" s="10">
        <v>29</v>
      </c>
      <c r="L19" s="10"/>
      <c r="M19" s="10"/>
      <c r="N19" s="15"/>
      <c r="O19" s="15">
        <f t="shared" si="7"/>
        <v>103</v>
      </c>
      <c r="P19" s="10" t="s">
        <v>75</v>
      </c>
      <c r="Q19" s="10">
        <v>2</v>
      </c>
      <c r="R19" s="10" t="s">
        <v>45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 t="s">
        <v>76</v>
      </c>
      <c r="AV19" s="10"/>
      <c r="AW19" s="10">
        <v>8</v>
      </c>
      <c r="AX19" s="10" t="s">
        <v>79</v>
      </c>
      <c r="AY19" s="10"/>
      <c r="AZ19" s="10">
        <v>8</v>
      </c>
      <c r="BA19" s="10" t="s">
        <v>79</v>
      </c>
      <c r="BB19" s="10"/>
      <c r="BC19" s="10">
        <v>14</v>
      </c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</row>
    <row r="20" spans="1:82" x14ac:dyDescent="0.3">
      <c r="A20" s="10" t="s">
        <v>84</v>
      </c>
      <c r="B20" s="10">
        <f>J19</f>
        <v>83.256937084457576</v>
      </c>
      <c r="C20" s="10"/>
      <c r="D20" s="10"/>
      <c r="E20" s="16">
        <f>E19</f>
        <v>85.222388991612505</v>
      </c>
      <c r="F20" s="10"/>
      <c r="G20" s="10"/>
      <c r="H20" s="10">
        <v>0.01</v>
      </c>
      <c r="I20" s="10">
        <v>0.51</v>
      </c>
      <c r="J20" s="14">
        <f>I20+B20</f>
        <v>83.766937084457581</v>
      </c>
      <c r="K20" s="10">
        <v>21</v>
      </c>
      <c r="L20" s="10"/>
      <c r="M20" s="10"/>
      <c r="N20" s="15"/>
      <c r="O20" s="15">
        <f t="shared" si="7"/>
        <v>103</v>
      </c>
      <c r="P20" s="10" t="s">
        <v>75</v>
      </c>
      <c r="Q20" s="10">
        <v>1</v>
      </c>
      <c r="R20" s="10" t="s">
        <v>45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5"/>
      <c r="AV20" s="15"/>
      <c r="AW20" s="15"/>
      <c r="AX20" s="10" t="s">
        <v>76</v>
      </c>
      <c r="AY20" s="10"/>
      <c r="AZ20" s="10">
        <v>8</v>
      </c>
      <c r="BA20" s="10" t="s">
        <v>79</v>
      </c>
      <c r="BB20" s="10"/>
      <c r="BC20" s="10">
        <v>14</v>
      </c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</row>
    <row r="21" spans="1:82" x14ac:dyDescent="0.3">
      <c r="A21" s="10" t="s">
        <v>85</v>
      </c>
      <c r="B21" s="10">
        <f>J20</f>
        <v>83.766937084457581</v>
      </c>
      <c r="C21" s="10"/>
      <c r="D21" s="10"/>
      <c r="E21" s="15">
        <f>E20</f>
        <v>85.222388991612505</v>
      </c>
      <c r="F21" s="10"/>
      <c r="G21" s="10"/>
      <c r="H21" s="10">
        <v>0.01</v>
      </c>
      <c r="I21" s="10">
        <v>0.51</v>
      </c>
      <c r="J21" s="14">
        <f>I21+B21</f>
        <v>84.276937084457586</v>
      </c>
      <c r="K21" s="10">
        <v>13</v>
      </c>
      <c r="L21" s="10"/>
      <c r="M21" s="10"/>
      <c r="N21" s="15"/>
      <c r="O21" s="15">
        <f t="shared" si="7"/>
        <v>103</v>
      </c>
      <c r="P21" s="10" t="s">
        <v>75</v>
      </c>
      <c r="Q21" s="10">
        <v>0</v>
      </c>
      <c r="R21" s="10" t="s">
        <v>45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5"/>
      <c r="AY21" s="15"/>
      <c r="AZ21" s="15"/>
      <c r="BA21" s="10" t="s">
        <v>76</v>
      </c>
      <c r="BB21" s="10"/>
      <c r="BC21" s="10">
        <v>14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</row>
    <row r="22" spans="1:82" x14ac:dyDescent="0.3">
      <c r="A22" s="10" t="s">
        <v>86</v>
      </c>
      <c r="B22" s="10">
        <f>J21</f>
        <v>84.276937084457586</v>
      </c>
      <c r="C22" s="10"/>
      <c r="D22" s="10"/>
      <c r="E22" s="14">
        <f>E21</f>
        <v>85.222388991612505</v>
      </c>
      <c r="F22" s="10"/>
      <c r="G22" s="10"/>
      <c r="H22" s="10"/>
      <c r="I22" s="10"/>
      <c r="J22" s="15"/>
      <c r="K22" s="10">
        <v>0</v>
      </c>
      <c r="L22" s="10">
        <v>45</v>
      </c>
      <c r="M22" s="10">
        <v>68</v>
      </c>
      <c r="N22" s="15">
        <f>M22+B22</f>
        <v>152.27693708445759</v>
      </c>
      <c r="O22" s="15"/>
      <c r="P22" s="10" t="s">
        <v>62</v>
      </c>
      <c r="Q22" s="10">
        <v>0</v>
      </c>
      <c r="R22" s="10" t="s">
        <v>60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5" t="s">
        <v>64</v>
      </c>
      <c r="BB22" s="15"/>
      <c r="BC22" s="15">
        <v>13</v>
      </c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</row>
    <row r="23" spans="1:82" x14ac:dyDescent="0.3">
      <c r="A23" s="10" t="s">
        <v>87</v>
      </c>
      <c r="B23" s="10">
        <f t="shared" ref="B23:B28" si="9">E22</f>
        <v>85.222388991612505</v>
      </c>
      <c r="C23" s="10">
        <v>0.98</v>
      </c>
      <c r="D23" s="10">
        <f t="shared" si="0"/>
        <v>11.736069016284436</v>
      </c>
      <c r="E23" s="14">
        <f t="shared" ref="E23:E28" si="10">D23+B23</f>
        <v>96.958458007896937</v>
      </c>
      <c r="F23" s="10">
        <v>0.6</v>
      </c>
      <c r="G23" s="10">
        <v>3</v>
      </c>
      <c r="H23" s="10"/>
      <c r="I23" s="10"/>
      <c r="J23" s="15"/>
      <c r="K23" s="10">
        <v>0</v>
      </c>
      <c r="L23" s="10">
        <v>45</v>
      </c>
      <c r="M23" s="10"/>
      <c r="N23" s="15">
        <f t="shared" ref="N23:N28" si="11">N22</f>
        <v>152.27693708445759</v>
      </c>
      <c r="O23" s="15"/>
      <c r="P23" s="10" t="s">
        <v>62</v>
      </c>
      <c r="Q23" s="10">
        <v>0</v>
      </c>
      <c r="R23" s="10" t="s">
        <v>60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5" t="s">
        <v>64</v>
      </c>
      <c r="BE23" s="15">
        <f>B23+5</f>
        <v>90.222388991612505</v>
      </c>
      <c r="BF23" s="15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</row>
    <row r="24" spans="1:82" x14ac:dyDescent="0.3">
      <c r="A24" s="10" t="s">
        <v>88</v>
      </c>
      <c r="B24" s="10">
        <f t="shared" si="9"/>
        <v>96.958458007896937</v>
      </c>
      <c r="C24" s="10">
        <v>0.98</v>
      </c>
      <c r="D24" s="10">
        <v>11.74</v>
      </c>
      <c r="E24" s="14">
        <f t="shared" si="10"/>
        <v>108.69845800789693</v>
      </c>
      <c r="F24" s="10">
        <v>0.5</v>
      </c>
      <c r="G24" s="10">
        <v>3</v>
      </c>
      <c r="H24" s="10"/>
      <c r="I24" s="10"/>
      <c r="J24" s="15"/>
      <c r="K24" s="10">
        <v>0</v>
      </c>
      <c r="L24" s="10">
        <v>45</v>
      </c>
      <c r="M24" s="10"/>
      <c r="N24" s="15">
        <f t="shared" si="11"/>
        <v>152.27693708445759</v>
      </c>
      <c r="O24" s="15"/>
      <c r="P24" s="10" t="s">
        <v>62</v>
      </c>
      <c r="Q24" s="10">
        <v>0</v>
      </c>
      <c r="R24" s="10" t="s">
        <v>60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5" t="s">
        <v>64</v>
      </c>
      <c r="BH24" s="15">
        <f>B24+5</f>
        <v>101.95845800789694</v>
      </c>
      <c r="BI24" s="15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</row>
    <row r="25" spans="1:82" x14ac:dyDescent="0.3">
      <c r="A25" s="10" t="s">
        <v>94</v>
      </c>
      <c r="B25" s="10">
        <f t="shared" si="9"/>
        <v>108.69845800789693</v>
      </c>
      <c r="C25" s="10">
        <v>0.98</v>
      </c>
      <c r="D25" s="10">
        <v>11.74</v>
      </c>
      <c r="E25" s="14">
        <f t="shared" si="10"/>
        <v>120.43845800789693</v>
      </c>
      <c r="F25" s="10">
        <v>0.6</v>
      </c>
      <c r="G25" s="10">
        <v>3</v>
      </c>
      <c r="H25" s="10"/>
      <c r="I25" s="10"/>
      <c r="J25" s="15"/>
      <c r="K25" s="10">
        <v>0</v>
      </c>
      <c r="L25" s="10">
        <v>45</v>
      </c>
      <c r="M25" s="10"/>
      <c r="N25" s="15">
        <f t="shared" si="11"/>
        <v>152.27693708445759</v>
      </c>
      <c r="O25" s="15"/>
      <c r="P25" s="10" t="s">
        <v>62</v>
      </c>
      <c r="Q25" s="10">
        <v>0</v>
      </c>
      <c r="R25" s="10" t="s">
        <v>60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5" t="s">
        <v>64</v>
      </c>
      <c r="BK25" s="15">
        <f>B25+5</f>
        <v>113.69845800789693</v>
      </c>
      <c r="BL25" s="15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</row>
    <row r="26" spans="1:82" x14ac:dyDescent="0.3">
      <c r="A26" s="10" t="s">
        <v>95</v>
      </c>
      <c r="B26" s="10">
        <f t="shared" si="9"/>
        <v>120.43845800789693</v>
      </c>
      <c r="C26" s="10">
        <v>0.99</v>
      </c>
      <c r="D26" s="10">
        <v>13.82</v>
      </c>
      <c r="E26" s="14">
        <f t="shared" si="10"/>
        <v>134.25845800789693</v>
      </c>
      <c r="F26" s="10">
        <v>0.6</v>
      </c>
      <c r="G26" s="10">
        <v>3</v>
      </c>
      <c r="H26" s="10"/>
      <c r="I26" s="10"/>
      <c r="J26" s="15"/>
      <c r="K26" s="10">
        <v>0</v>
      </c>
      <c r="L26" s="10">
        <f>L25</f>
        <v>45</v>
      </c>
      <c r="M26" s="10"/>
      <c r="N26" s="15">
        <f t="shared" si="11"/>
        <v>152.27693708445759</v>
      </c>
      <c r="O26" s="15"/>
      <c r="P26" s="10" t="s">
        <v>62</v>
      </c>
      <c r="Q26" s="10">
        <v>0</v>
      </c>
      <c r="R26" s="10" t="s">
        <v>60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5" t="s">
        <v>64</v>
      </c>
      <c r="BN26" s="15">
        <f>B26+5</f>
        <v>125.43845800789693</v>
      </c>
      <c r="BO26" s="15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</row>
    <row r="27" spans="1:82" x14ac:dyDescent="0.3">
      <c r="A27" s="10" t="s">
        <v>96</v>
      </c>
      <c r="B27" s="10">
        <f t="shared" si="9"/>
        <v>134.25845800789693</v>
      </c>
      <c r="C27" s="10">
        <v>0.99</v>
      </c>
      <c r="D27" s="10">
        <v>13.82</v>
      </c>
      <c r="E27" s="14">
        <f t="shared" si="10"/>
        <v>148.07845800789693</v>
      </c>
      <c r="F27" s="10">
        <v>0.6</v>
      </c>
      <c r="G27" s="10">
        <v>3</v>
      </c>
      <c r="H27" s="10"/>
      <c r="I27" s="10"/>
      <c r="J27" s="15"/>
      <c r="K27" s="10">
        <v>0</v>
      </c>
      <c r="L27" s="10">
        <v>45</v>
      </c>
      <c r="M27" s="10"/>
      <c r="N27" s="15">
        <f t="shared" si="11"/>
        <v>152.27693708445759</v>
      </c>
      <c r="O27" s="15"/>
      <c r="P27" s="10" t="s">
        <v>62</v>
      </c>
      <c r="Q27" s="10">
        <v>0</v>
      </c>
      <c r="R27" s="10" t="s">
        <v>60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5" t="s">
        <v>64</v>
      </c>
      <c r="BQ27" s="15">
        <f>B27+5</f>
        <v>139.25845800789693</v>
      </c>
      <c r="BR27" s="15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</row>
    <row r="28" spans="1:82" x14ac:dyDescent="0.3">
      <c r="A28" s="10" t="s">
        <v>97</v>
      </c>
      <c r="B28" s="10">
        <f t="shared" si="9"/>
        <v>148.07845800789693</v>
      </c>
      <c r="C28" s="10">
        <v>0.99</v>
      </c>
      <c r="D28" s="10">
        <v>13.82</v>
      </c>
      <c r="E28" s="15">
        <f t="shared" si="10"/>
        <v>161.89845800789692</v>
      </c>
      <c r="F28" s="10">
        <v>0.6</v>
      </c>
      <c r="G28" s="10">
        <v>3</v>
      </c>
      <c r="H28" s="10"/>
      <c r="I28" s="10"/>
      <c r="J28" s="15"/>
      <c r="K28" s="10">
        <v>0</v>
      </c>
      <c r="L28" s="10">
        <v>45</v>
      </c>
      <c r="M28" s="10"/>
      <c r="N28" s="14">
        <f t="shared" si="11"/>
        <v>152.27693708445759</v>
      </c>
      <c r="O28" s="15"/>
      <c r="P28" s="10" t="s">
        <v>62</v>
      </c>
      <c r="Q28" s="10">
        <v>1</v>
      </c>
      <c r="R28" s="10" t="s">
        <v>60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 t="s">
        <v>62</v>
      </c>
      <c r="BT28" s="10">
        <f>B28+5</f>
        <v>153.07845800789693</v>
      </c>
      <c r="BU28" s="10">
        <v>3</v>
      </c>
      <c r="BV28" s="10"/>
      <c r="BW28" s="10"/>
      <c r="BX28" s="10"/>
      <c r="BY28" s="10"/>
      <c r="BZ28" s="10"/>
      <c r="CA28" s="10"/>
      <c r="CB28" s="10"/>
      <c r="CC28" s="10"/>
      <c r="CD28" s="10"/>
    </row>
    <row r="29" spans="1:82" x14ac:dyDescent="0.3">
      <c r="A29" s="10" t="s">
        <v>74</v>
      </c>
      <c r="B29" s="10">
        <f>N28</f>
        <v>152.27693708445759</v>
      </c>
      <c r="C29" s="10"/>
      <c r="D29" s="10"/>
      <c r="E29" s="15">
        <f>E28</f>
        <v>161.89845800789692</v>
      </c>
      <c r="F29" s="10"/>
      <c r="G29" s="10"/>
      <c r="H29" s="10">
        <v>0.99</v>
      </c>
      <c r="I29" s="10">
        <f>0.5+H29*1</f>
        <v>1.49</v>
      </c>
      <c r="J29" s="14">
        <f>I29+B29</f>
        <v>153.7669370844576</v>
      </c>
      <c r="K29" s="10">
        <v>45</v>
      </c>
      <c r="L29" s="10"/>
      <c r="M29" s="10"/>
      <c r="N29" s="15"/>
      <c r="O29" s="15">
        <f>B29+35</f>
        <v>187.27693708445759</v>
      </c>
      <c r="P29" s="10" t="s">
        <v>75</v>
      </c>
      <c r="Q29" s="10">
        <v>0</v>
      </c>
      <c r="R29" s="10" t="s">
        <v>45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 t="s">
        <v>76</v>
      </c>
      <c r="BT29" s="10"/>
      <c r="BU29" s="10">
        <v>3</v>
      </c>
      <c r="BV29" s="10"/>
      <c r="BW29" s="10"/>
      <c r="BX29" s="10"/>
      <c r="BY29" s="10"/>
      <c r="BZ29" s="10"/>
      <c r="CA29" s="10"/>
      <c r="CB29" s="10"/>
      <c r="CC29" s="10"/>
      <c r="CD29" s="10"/>
    </row>
    <row r="30" spans="1:82" x14ac:dyDescent="0.3">
      <c r="A30" s="10" t="s">
        <v>98</v>
      </c>
      <c r="B30" s="10">
        <f>J29</f>
        <v>153.7669370844576</v>
      </c>
      <c r="C30" s="10"/>
      <c r="D30" s="10"/>
      <c r="E30" s="14">
        <f>E29</f>
        <v>161.89845800789692</v>
      </c>
      <c r="F30" s="10"/>
      <c r="G30" s="10"/>
      <c r="H30" s="10"/>
      <c r="I30" s="10"/>
      <c r="J30" s="15"/>
      <c r="K30" s="10">
        <v>42</v>
      </c>
      <c r="L30" s="10"/>
      <c r="M30" s="10"/>
      <c r="N30" s="14"/>
      <c r="O30" s="16">
        <f>O29</f>
        <v>187.27693708445759</v>
      </c>
      <c r="P30" s="10" t="s">
        <v>45</v>
      </c>
      <c r="Q30" s="10">
        <v>0</v>
      </c>
      <c r="R30" s="10" t="s">
        <v>45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5"/>
      <c r="BT30" s="15"/>
      <c r="BU30" s="15"/>
      <c r="BV30" s="10"/>
      <c r="BW30" s="10"/>
      <c r="BX30" s="10"/>
      <c r="BY30" s="10"/>
      <c r="BZ30" s="10"/>
      <c r="CA30" s="10"/>
      <c r="CB30" s="10"/>
      <c r="CC30" s="10"/>
      <c r="CD30" s="10"/>
    </row>
    <row r="31" spans="1:82" x14ac:dyDescent="0.3">
      <c r="A31" s="10" t="s">
        <v>99</v>
      </c>
      <c r="B31" s="10">
        <f>E30</f>
        <v>161.89845800789692</v>
      </c>
      <c r="C31" s="10">
        <v>0.99</v>
      </c>
      <c r="D31" s="10">
        <v>13.82</v>
      </c>
      <c r="E31" s="15">
        <f>D31+B31</f>
        <v>175.71845800789691</v>
      </c>
      <c r="F31" s="10">
        <v>0.26</v>
      </c>
      <c r="G31" s="10">
        <v>2</v>
      </c>
      <c r="H31" s="10">
        <v>0.99</v>
      </c>
      <c r="I31" s="10">
        <v>1.49</v>
      </c>
      <c r="J31" s="14">
        <f>I31+B31</f>
        <v>163.38845800789693</v>
      </c>
      <c r="K31" s="10">
        <v>42</v>
      </c>
      <c r="L31" s="10"/>
      <c r="M31" s="10"/>
      <c r="N31" s="15"/>
      <c r="O31" s="15">
        <f>O30</f>
        <v>187.27693708445759</v>
      </c>
      <c r="P31" s="10" t="s">
        <v>75</v>
      </c>
      <c r="Q31" s="10">
        <v>0</v>
      </c>
      <c r="R31" s="10" t="s">
        <v>45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 t="s">
        <v>76</v>
      </c>
      <c r="BW31" s="10"/>
      <c r="BX31" s="10">
        <v>2</v>
      </c>
      <c r="BY31" s="10"/>
      <c r="BZ31" s="10"/>
      <c r="CA31" s="10"/>
      <c r="CB31" s="10"/>
      <c r="CC31" s="10"/>
      <c r="CD31" s="10"/>
    </row>
    <row r="32" spans="1:82" x14ac:dyDescent="0.3">
      <c r="A32" s="10" t="s">
        <v>100</v>
      </c>
      <c r="B32" s="10">
        <f>J31</f>
        <v>163.38845800789693</v>
      </c>
      <c r="C32" s="10"/>
      <c r="D32" s="10"/>
      <c r="E32" s="14">
        <f>E31</f>
        <v>175.71845800789691</v>
      </c>
      <c r="F32" s="10"/>
      <c r="G32" s="10"/>
      <c r="H32" s="10"/>
      <c r="I32" s="10"/>
      <c r="J32" s="16"/>
      <c r="K32" s="10">
        <v>40</v>
      </c>
      <c r="L32" s="10"/>
      <c r="M32" s="10"/>
      <c r="N32" s="15"/>
      <c r="O32" s="15">
        <f>O31</f>
        <v>187.27693708445759</v>
      </c>
      <c r="P32" s="10" t="s">
        <v>45</v>
      </c>
      <c r="Q32" s="10">
        <v>0</v>
      </c>
      <c r="R32" s="10" t="s">
        <v>45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5"/>
      <c r="BW32" s="15"/>
      <c r="BX32" s="15"/>
      <c r="BY32" s="10"/>
      <c r="BZ32" s="10"/>
      <c r="CA32" s="10"/>
      <c r="CB32" s="10"/>
      <c r="CC32" s="10"/>
      <c r="CD32" s="10"/>
    </row>
    <row r="33" spans="1:82" x14ac:dyDescent="0.3">
      <c r="A33" s="10" t="s">
        <v>101</v>
      </c>
      <c r="B33" s="10">
        <f>E32</f>
        <v>175.71845800789691</v>
      </c>
      <c r="C33" s="10">
        <v>0.99</v>
      </c>
      <c r="D33" s="10">
        <v>13.82</v>
      </c>
      <c r="E33" s="15">
        <f>D33+B33</f>
        <v>189.53845800789691</v>
      </c>
      <c r="F33" s="10">
        <v>0.26</v>
      </c>
      <c r="G33" s="10">
        <v>2</v>
      </c>
      <c r="H33" s="10">
        <v>0.99</v>
      </c>
      <c r="I33" s="10">
        <v>1.49</v>
      </c>
      <c r="J33" s="14">
        <f>I33+B33</f>
        <v>177.20845800789692</v>
      </c>
      <c r="K33" s="10">
        <v>40</v>
      </c>
      <c r="L33" s="10"/>
      <c r="M33" s="10"/>
      <c r="N33" s="15"/>
      <c r="O33" s="15">
        <f>O32</f>
        <v>187.27693708445759</v>
      </c>
      <c r="P33" s="10" t="s">
        <v>75</v>
      </c>
      <c r="Q33" s="10">
        <v>0</v>
      </c>
      <c r="R33" s="10" t="s">
        <v>45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 t="s">
        <v>76</v>
      </c>
      <c r="BZ33" s="10"/>
      <c r="CA33" s="10">
        <v>2</v>
      </c>
      <c r="CB33" s="10"/>
      <c r="CC33" s="10"/>
      <c r="CD33" s="10"/>
    </row>
    <row r="34" spans="1:82" x14ac:dyDescent="0.3">
      <c r="A34" s="10" t="s">
        <v>102</v>
      </c>
      <c r="B34" s="10"/>
      <c r="C34" s="10"/>
      <c r="D34" s="10"/>
      <c r="E34" s="15">
        <f>E33</f>
        <v>189.53845800789691</v>
      </c>
      <c r="F34" s="10"/>
      <c r="G34" s="10"/>
      <c r="H34" s="10"/>
      <c r="I34" s="10"/>
      <c r="J34" s="16"/>
      <c r="K34" s="10">
        <v>38</v>
      </c>
      <c r="L34" s="10"/>
      <c r="M34" s="10"/>
      <c r="N34" s="15"/>
      <c r="O34" s="14">
        <f>O33</f>
        <v>187.27693708445759</v>
      </c>
      <c r="P34" s="10" t="s">
        <v>45</v>
      </c>
      <c r="Q34" s="10">
        <v>0</v>
      </c>
      <c r="R34" s="10" t="s">
        <v>45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5"/>
      <c r="BZ34" s="15"/>
      <c r="CA34" s="15"/>
      <c r="CB34" s="10"/>
      <c r="CC34" s="10"/>
      <c r="CD34" s="10"/>
    </row>
    <row r="35" spans="1:82" x14ac:dyDescent="0.3">
      <c r="A35" s="10" t="s">
        <v>104</v>
      </c>
      <c r="B35" s="10">
        <f>O34</f>
        <v>187.27693708445759</v>
      </c>
      <c r="C35" s="10"/>
      <c r="D35" s="10"/>
      <c r="E35" s="14">
        <f>E34</f>
        <v>189.53845800789691</v>
      </c>
      <c r="F35" s="10"/>
      <c r="G35" s="10"/>
      <c r="H35" s="10"/>
      <c r="I35" s="10"/>
      <c r="J35" s="16"/>
      <c r="K35" s="10">
        <v>38</v>
      </c>
      <c r="L35" s="10">
        <v>30</v>
      </c>
      <c r="M35" s="10">
        <v>41</v>
      </c>
      <c r="N35" s="15">
        <f>M35+B35</f>
        <v>228.27693708445759</v>
      </c>
      <c r="O35" s="15"/>
      <c r="P35" s="10" t="s">
        <v>45</v>
      </c>
      <c r="Q35" s="10">
        <v>0</v>
      </c>
      <c r="R35" s="10" t="s">
        <v>60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</row>
    <row r="36" spans="1:82" x14ac:dyDescent="0.3">
      <c r="A36" s="10" t="s">
        <v>105</v>
      </c>
      <c r="B36" s="10">
        <f>E35</f>
        <v>189.53845800789691</v>
      </c>
      <c r="C36" s="10">
        <v>0.99</v>
      </c>
      <c r="D36" s="10">
        <v>13.82</v>
      </c>
      <c r="E36" s="15">
        <f>D36+B36</f>
        <v>203.3584580078969</v>
      </c>
      <c r="F36" s="10">
        <v>0.26</v>
      </c>
      <c r="G36" s="10">
        <v>2</v>
      </c>
      <c r="H36" s="10">
        <v>0.99</v>
      </c>
      <c r="I36" s="10">
        <v>1.49</v>
      </c>
      <c r="J36" s="15">
        <f>I36+B36</f>
        <v>191.02845800789692</v>
      </c>
      <c r="K36" s="10">
        <v>38</v>
      </c>
      <c r="L36" s="10">
        <v>30</v>
      </c>
      <c r="M36" s="10"/>
      <c r="N36" s="15">
        <f>N35</f>
        <v>228.27693708445759</v>
      </c>
      <c r="O36" s="15"/>
      <c r="P36" s="10" t="s">
        <v>75</v>
      </c>
      <c r="Q36" s="10">
        <v>0</v>
      </c>
      <c r="R36" s="10" t="s">
        <v>60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 t="s">
        <v>76</v>
      </c>
      <c r="CC36" s="10"/>
      <c r="CD36" s="10">
        <v>2</v>
      </c>
    </row>
    <row r="37" spans="1:82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82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82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82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77" spans="9:9" x14ac:dyDescent="0.3">
      <c r="I77" s="17"/>
    </row>
  </sheetData>
  <mergeCells count="31">
    <mergeCell ref="Z2:AB2"/>
    <mergeCell ref="AC2:AE2"/>
    <mergeCell ref="AF2:AH2"/>
    <mergeCell ref="W2:Y2"/>
    <mergeCell ref="W1:CD1"/>
    <mergeCell ref="AI2:AK2"/>
    <mergeCell ref="AL2:AN2"/>
    <mergeCell ref="AO2:AQ2"/>
    <mergeCell ref="AR2:AT2"/>
    <mergeCell ref="AU2:AW2"/>
    <mergeCell ref="AX2:AZ2"/>
    <mergeCell ref="BA2:BC2"/>
    <mergeCell ref="BD2:BF2"/>
    <mergeCell ref="BG2:BI2"/>
    <mergeCell ref="BJ2:BL2"/>
    <mergeCell ref="CB2:CD2"/>
    <mergeCell ref="S1:V2"/>
    <mergeCell ref="P1:Q2"/>
    <mergeCell ref="R1:R2"/>
    <mergeCell ref="A1:B2"/>
    <mergeCell ref="C1:E2"/>
    <mergeCell ref="F1:G2"/>
    <mergeCell ref="K1:K3"/>
    <mergeCell ref="L1:N2"/>
    <mergeCell ref="H1:J2"/>
    <mergeCell ref="O1:O2"/>
    <mergeCell ref="BM2:BO2"/>
    <mergeCell ref="BP2:BR2"/>
    <mergeCell ref="BS2:BU2"/>
    <mergeCell ref="BV2:BX2"/>
    <mergeCell ref="BY2:CA2"/>
  </mergeCells>
  <phoneticPr fontId="2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2CA6-7DEC-4F5F-BEFA-B9DFF687DAE9}">
  <dimension ref="A1"/>
  <sheetViews>
    <sheetView workbookViewId="0">
      <selection activeCell="M8" sqref="M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1"/>
  <sheetViews>
    <sheetView topLeftCell="A22" workbookViewId="0">
      <selection activeCell="A49" sqref="A49"/>
    </sheetView>
  </sheetViews>
  <sheetFormatPr baseColWidth="10" defaultRowHeight="14.4" x14ac:dyDescent="0.3"/>
  <sheetData>
    <row r="1" spans="1:12" x14ac:dyDescent="0.3">
      <c r="A1" s="2" t="s">
        <v>36</v>
      </c>
      <c r="B1" s="1">
        <v>1</v>
      </c>
    </row>
    <row r="2" spans="1:12" x14ac:dyDescent="0.3">
      <c r="A2" s="2" t="s">
        <v>37</v>
      </c>
      <c r="B2" s="1">
        <v>5</v>
      </c>
    </row>
    <row r="3" spans="1:12" x14ac:dyDescent="0.3">
      <c r="A3" s="2" t="s">
        <v>38</v>
      </c>
      <c r="B3" s="1">
        <v>0</v>
      </c>
    </row>
    <row r="4" spans="1:12" x14ac:dyDescent="0.3">
      <c r="A4" s="4" t="s">
        <v>42</v>
      </c>
      <c r="B4" s="6">
        <v>30</v>
      </c>
    </row>
    <row r="6" spans="1:12" x14ac:dyDescent="0.3">
      <c r="A6" s="29" t="s">
        <v>43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</row>
    <row r="7" spans="1:12" x14ac:dyDescent="0.3">
      <c r="A7" s="2" t="s">
        <v>28</v>
      </c>
      <c r="B7" s="2" t="s">
        <v>29</v>
      </c>
      <c r="C7" s="5" t="s">
        <v>30</v>
      </c>
      <c r="D7" s="2" t="s">
        <v>31</v>
      </c>
      <c r="E7" s="2" t="s">
        <v>39</v>
      </c>
      <c r="F7" s="5" t="s">
        <v>32</v>
      </c>
      <c r="G7" s="2" t="s">
        <v>31</v>
      </c>
      <c r="H7" s="2" t="s">
        <v>40</v>
      </c>
      <c r="I7" s="5" t="s">
        <v>33</v>
      </c>
      <c r="J7" s="2" t="s">
        <v>34</v>
      </c>
      <c r="K7" s="2" t="s">
        <v>41</v>
      </c>
      <c r="L7" s="5" t="s">
        <v>35</v>
      </c>
    </row>
    <row r="8" spans="1:12" x14ac:dyDescent="0.3">
      <c r="A8">
        <f>t</f>
        <v>0</v>
      </c>
      <c r="B8">
        <f>To</f>
        <v>5</v>
      </c>
      <c r="C8">
        <f t="shared" ref="C8:C39" si="0">-0.4*B8+800/P</f>
        <v>24.666666666666668</v>
      </c>
      <c r="D8">
        <f t="shared" ref="D8:D39" si="1">A8+h/2</f>
        <v>0.5</v>
      </c>
      <c r="E8">
        <f t="shared" ref="E8:E39" si="2">B8+C8*h/2</f>
        <v>17.333333333333336</v>
      </c>
      <c r="F8">
        <f t="shared" ref="F8:F39" si="3">-0.4*E8+(800/P)</f>
        <v>19.733333333333334</v>
      </c>
      <c r="G8">
        <f t="shared" ref="G8:G39" si="4">A8+h/2</f>
        <v>0.5</v>
      </c>
      <c r="H8">
        <f t="shared" ref="H8:H39" si="5">B8+F8*h/2</f>
        <v>14.866666666666667</v>
      </c>
      <c r="I8">
        <f t="shared" ref="I8:I39" si="6">-0.4*H8+(800/P)</f>
        <v>20.72</v>
      </c>
      <c r="J8">
        <f t="shared" ref="J8:J39" si="7">A8+h</f>
        <v>1</v>
      </c>
      <c r="K8">
        <f t="shared" ref="K8:K39" si="8">B8+I8*h</f>
        <v>25.72</v>
      </c>
      <c r="L8">
        <f t="shared" ref="L8:L39" si="9">-0.4*K8+(800/P)</f>
        <v>16.378666666666668</v>
      </c>
    </row>
    <row r="9" spans="1:12" x14ac:dyDescent="0.3">
      <c r="A9">
        <f t="shared" ref="A9:A40" si="10">A8+h</f>
        <v>1</v>
      </c>
      <c r="B9">
        <f t="shared" ref="B9:B40" si="11">B8+(h/6*(C8+2*F8+2*I8+L8))</f>
        <v>25.325333333333333</v>
      </c>
      <c r="C9">
        <f t="shared" si="0"/>
        <v>16.536533333333335</v>
      </c>
      <c r="D9">
        <f t="shared" si="1"/>
        <v>1.5</v>
      </c>
      <c r="E9">
        <f t="shared" si="2"/>
        <v>33.593600000000002</v>
      </c>
      <c r="F9">
        <f t="shared" si="3"/>
        <v>13.229226666666666</v>
      </c>
      <c r="G9">
        <f t="shared" si="4"/>
        <v>1.5</v>
      </c>
      <c r="H9">
        <f t="shared" si="5"/>
        <v>31.939946666666664</v>
      </c>
      <c r="I9">
        <f t="shared" si="6"/>
        <v>13.890688000000001</v>
      </c>
      <c r="J9">
        <f t="shared" si="7"/>
        <v>2</v>
      </c>
      <c r="K9">
        <f t="shared" si="8"/>
        <v>39.21602133333333</v>
      </c>
      <c r="L9">
        <f t="shared" si="9"/>
        <v>10.980258133333335</v>
      </c>
    </row>
    <row r="10" spans="1:12" x14ac:dyDescent="0.3">
      <c r="A10">
        <f t="shared" si="10"/>
        <v>2</v>
      </c>
      <c r="B10">
        <f t="shared" si="11"/>
        <v>38.951436799999996</v>
      </c>
      <c r="C10">
        <f t="shared" si="0"/>
        <v>11.086091946666668</v>
      </c>
      <c r="D10">
        <f t="shared" si="1"/>
        <v>2.5</v>
      </c>
      <c r="E10">
        <f t="shared" si="2"/>
        <v>44.494482773333331</v>
      </c>
      <c r="F10">
        <f t="shared" si="3"/>
        <v>8.8688735573333339</v>
      </c>
      <c r="G10">
        <f t="shared" si="4"/>
        <v>2.5</v>
      </c>
      <c r="H10">
        <f t="shared" si="5"/>
        <v>43.385873578666661</v>
      </c>
      <c r="I10">
        <f t="shared" si="6"/>
        <v>9.3123172352000019</v>
      </c>
      <c r="J10">
        <f t="shared" si="7"/>
        <v>3</v>
      </c>
      <c r="K10">
        <f t="shared" si="8"/>
        <v>48.263754035199995</v>
      </c>
      <c r="L10">
        <f t="shared" si="9"/>
        <v>7.3611650525866672</v>
      </c>
    </row>
    <row r="11" spans="1:12" x14ac:dyDescent="0.3">
      <c r="A11">
        <f t="shared" si="10"/>
        <v>3</v>
      </c>
      <c r="B11">
        <f t="shared" si="11"/>
        <v>48.086376564053332</v>
      </c>
      <c r="C11">
        <f t="shared" si="0"/>
        <v>7.4321160410453331</v>
      </c>
      <c r="D11">
        <f t="shared" si="1"/>
        <v>3.5</v>
      </c>
      <c r="E11">
        <f t="shared" si="2"/>
        <v>51.802434584575998</v>
      </c>
      <c r="F11">
        <f t="shared" si="3"/>
        <v>5.9456928328362686</v>
      </c>
      <c r="G11">
        <f t="shared" si="4"/>
        <v>3.5</v>
      </c>
      <c r="H11">
        <f t="shared" si="5"/>
        <v>51.059222980471468</v>
      </c>
      <c r="I11">
        <f t="shared" si="6"/>
        <v>6.2429774744780779</v>
      </c>
      <c r="J11">
        <f t="shared" si="7"/>
        <v>4</v>
      </c>
      <c r="K11">
        <f t="shared" si="8"/>
        <v>54.329354038531406</v>
      </c>
      <c r="L11">
        <f t="shared" si="9"/>
        <v>4.9349250512541047</v>
      </c>
    </row>
    <row r="12" spans="1:12" x14ac:dyDescent="0.3">
      <c r="A12">
        <f t="shared" si="10"/>
        <v>4</v>
      </c>
      <c r="B12">
        <f t="shared" si="11"/>
        <v>54.210440181874688</v>
      </c>
      <c r="C12">
        <f t="shared" si="0"/>
        <v>4.9824905939167898</v>
      </c>
      <c r="D12">
        <f t="shared" si="1"/>
        <v>4.5</v>
      </c>
      <c r="E12">
        <f t="shared" si="2"/>
        <v>56.701685478833085</v>
      </c>
      <c r="F12">
        <f t="shared" si="3"/>
        <v>3.9859924751334326</v>
      </c>
      <c r="G12">
        <f t="shared" si="4"/>
        <v>4.5</v>
      </c>
      <c r="H12">
        <f t="shared" si="5"/>
        <v>56.203436419441402</v>
      </c>
      <c r="I12">
        <f t="shared" si="6"/>
        <v>4.1852920988901054</v>
      </c>
      <c r="J12">
        <f t="shared" si="7"/>
        <v>5</v>
      </c>
      <c r="K12">
        <f t="shared" si="8"/>
        <v>58.39573228076479</v>
      </c>
      <c r="L12">
        <f t="shared" si="9"/>
        <v>3.3083737543607512</v>
      </c>
    </row>
    <row r="13" spans="1:12" x14ac:dyDescent="0.3">
      <c r="A13">
        <f t="shared" si="10"/>
        <v>5</v>
      </c>
      <c r="B13">
        <f t="shared" si="11"/>
        <v>58.316012431262124</v>
      </c>
      <c r="C13">
        <f t="shared" si="0"/>
        <v>3.3402616941618177</v>
      </c>
      <c r="D13">
        <f t="shared" si="1"/>
        <v>5.5</v>
      </c>
      <c r="E13">
        <f t="shared" si="2"/>
        <v>59.986143278343036</v>
      </c>
      <c r="F13">
        <f t="shared" si="3"/>
        <v>2.6722093553294535</v>
      </c>
      <c r="G13">
        <f t="shared" si="4"/>
        <v>5.5</v>
      </c>
      <c r="H13">
        <f t="shared" si="5"/>
        <v>59.652117108926852</v>
      </c>
      <c r="I13">
        <f t="shared" si="6"/>
        <v>2.805819823095927</v>
      </c>
      <c r="J13">
        <f t="shared" si="7"/>
        <v>6</v>
      </c>
      <c r="K13">
        <f t="shared" si="8"/>
        <v>61.121832254358054</v>
      </c>
      <c r="L13">
        <f t="shared" si="9"/>
        <v>2.2179337649234441</v>
      </c>
    </row>
    <row r="14" spans="1:12" x14ac:dyDescent="0.3">
      <c r="A14">
        <f t="shared" si="10"/>
        <v>6</v>
      </c>
      <c r="B14">
        <f t="shared" si="11"/>
        <v>61.068388067251462</v>
      </c>
      <c r="C14">
        <f t="shared" si="0"/>
        <v>2.2393114397660803</v>
      </c>
      <c r="D14">
        <f t="shared" si="1"/>
        <v>6.5</v>
      </c>
      <c r="E14">
        <f t="shared" si="2"/>
        <v>62.188043787134504</v>
      </c>
      <c r="F14">
        <f t="shared" si="3"/>
        <v>1.7914491518128663</v>
      </c>
      <c r="G14">
        <f t="shared" si="4"/>
        <v>6.5</v>
      </c>
      <c r="H14">
        <f t="shared" si="5"/>
        <v>61.964112643157897</v>
      </c>
      <c r="I14">
        <f t="shared" si="6"/>
        <v>1.8810216094035077</v>
      </c>
      <c r="J14">
        <f t="shared" si="7"/>
        <v>7</v>
      </c>
      <c r="K14">
        <f t="shared" si="8"/>
        <v>62.949409676654966</v>
      </c>
      <c r="L14">
        <f t="shared" si="9"/>
        <v>1.4869027960046814</v>
      </c>
    </row>
    <row r="15" spans="1:12" x14ac:dyDescent="0.3">
      <c r="A15">
        <f t="shared" si="10"/>
        <v>7</v>
      </c>
      <c r="B15">
        <f t="shared" si="11"/>
        <v>62.913580693618712</v>
      </c>
      <c r="C15">
        <f t="shared" si="0"/>
        <v>1.5012343892191815</v>
      </c>
      <c r="D15">
        <f t="shared" si="1"/>
        <v>7.5</v>
      </c>
      <c r="E15">
        <f t="shared" si="2"/>
        <v>63.664197888228301</v>
      </c>
      <c r="F15">
        <f t="shared" si="3"/>
        <v>1.2009875113753452</v>
      </c>
      <c r="G15">
        <f t="shared" si="4"/>
        <v>7.5</v>
      </c>
      <c r="H15">
        <f t="shared" si="5"/>
        <v>63.514074449306385</v>
      </c>
      <c r="I15">
        <f t="shared" si="6"/>
        <v>1.2610368869441118</v>
      </c>
      <c r="J15">
        <f t="shared" si="7"/>
        <v>8</v>
      </c>
      <c r="K15">
        <f t="shared" si="8"/>
        <v>64.174617580562824</v>
      </c>
      <c r="L15">
        <f t="shared" si="9"/>
        <v>0.9968196344415361</v>
      </c>
    </row>
    <row r="16" spans="1:12" x14ac:dyDescent="0.3">
      <c r="A16">
        <f t="shared" si="10"/>
        <v>8</v>
      </c>
      <c r="B16">
        <f t="shared" si="11"/>
        <v>64.150597830335315</v>
      </c>
      <c r="C16">
        <f t="shared" si="0"/>
        <v>1.0064275345325413</v>
      </c>
      <c r="D16">
        <f t="shared" si="1"/>
        <v>8.5</v>
      </c>
      <c r="E16">
        <f t="shared" si="2"/>
        <v>64.653811597601589</v>
      </c>
      <c r="F16">
        <f t="shared" si="3"/>
        <v>0.80514202762602949</v>
      </c>
      <c r="G16">
        <f t="shared" si="4"/>
        <v>8.5</v>
      </c>
      <c r="H16">
        <f t="shared" si="5"/>
        <v>64.553168844148331</v>
      </c>
      <c r="I16">
        <f t="shared" si="6"/>
        <v>0.84539912900733327</v>
      </c>
      <c r="J16">
        <f t="shared" si="7"/>
        <v>9</v>
      </c>
      <c r="K16">
        <f t="shared" si="8"/>
        <v>64.995996959342648</v>
      </c>
      <c r="L16">
        <f t="shared" si="9"/>
        <v>0.6682678829296087</v>
      </c>
    </row>
    <row r="17" spans="1:12" x14ac:dyDescent="0.3">
      <c r="A17">
        <f t="shared" si="10"/>
        <v>9</v>
      </c>
      <c r="B17">
        <f t="shared" si="11"/>
        <v>64.979894118790128</v>
      </c>
      <c r="C17">
        <f t="shared" si="0"/>
        <v>0.67470901915061532</v>
      </c>
      <c r="D17">
        <f t="shared" si="1"/>
        <v>9.5</v>
      </c>
      <c r="E17">
        <f t="shared" si="2"/>
        <v>65.317248628365434</v>
      </c>
      <c r="F17">
        <f t="shared" si="3"/>
        <v>0.53976721532049154</v>
      </c>
      <c r="G17">
        <f t="shared" si="4"/>
        <v>9.5</v>
      </c>
      <c r="H17">
        <f t="shared" si="5"/>
        <v>65.249777726450375</v>
      </c>
      <c r="I17">
        <f t="shared" si="6"/>
        <v>0.56675557608651772</v>
      </c>
      <c r="J17">
        <f t="shared" si="7"/>
        <v>10</v>
      </c>
      <c r="K17">
        <f t="shared" si="8"/>
        <v>65.546649694876649</v>
      </c>
      <c r="L17">
        <f t="shared" si="9"/>
        <v>0.44800678871600752</v>
      </c>
    </row>
    <row r="18" spans="1:12" x14ac:dyDescent="0.3">
      <c r="A18">
        <f t="shared" si="10"/>
        <v>10</v>
      </c>
      <c r="B18">
        <f t="shared" si="11"/>
        <v>65.535854350570233</v>
      </c>
      <c r="C18">
        <f t="shared" si="0"/>
        <v>0.45232492643857469</v>
      </c>
      <c r="D18">
        <f t="shared" si="1"/>
        <v>10.5</v>
      </c>
      <c r="E18">
        <f t="shared" si="2"/>
        <v>65.762016813789515</v>
      </c>
      <c r="F18">
        <f t="shared" si="3"/>
        <v>0.36185994115086118</v>
      </c>
      <c r="G18">
        <f t="shared" si="4"/>
        <v>10.5</v>
      </c>
      <c r="H18">
        <f t="shared" si="5"/>
        <v>65.716784321145667</v>
      </c>
      <c r="I18">
        <f t="shared" si="6"/>
        <v>0.37995293820840104</v>
      </c>
      <c r="J18">
        <f t="shared" si="7"/>
        <v>11</v>
      </c>
      <c r="K18">
        <f t="shared" si="8"/>
        <v>65.915807288778637</v>
      </c>
      <c r="L18">
        <f t="shared" si="9"/>
        <v>0.30034375115521073</v>
      </c>
    </row>
    <row r="19" spans="1:12" x14ac:dyDescent="0.3">
      <c r="A19">
        <f t="shared" si="10"/>
        <v>11</v>
      </c>
      <c r="B19">
        <f t="shared" si="11"/>
        <v>65.908570089955617</v>
      </c>
      <c r="C19">
        <f t="shared" si="0"/>
        <v>0.30323863068441881</v>
      </c>
      <c r="D19">
        <f t="shared" si="1"/>
        <v>11.5</v>
      </c>
      <c r="E19">
        <f t="shared" si="2"/>
        <v>66.06018940529782</v>
      </c>
      <c r="F19">
        <f t="shared" si="3"/>
        <v>0.24259090454753718</v>
      </c>
      <c r="G19">
        <f t="shared" si="4"/>
        <v>11.5</v>
      </c>
      <c r="H19">
        <f t="shared" si="5"/>
        <v>66.029865542229388</v>
      </c>
      <c r="I19">
        <f t="shared" si="6"/>
        <v>0.25472044977491137</v>
      </c>
      <c r="J19">
        <f t="shared" si="7"/>
        <v>12</v>
      </c>
      <c r="K19">
        <f t="shared" si="8"/>
        <v>66.163290539730525</v>
      </c>
      <c r="L19">
        <f t="shared" si="9"/>
        <v>0.20135045077445568</v>
      </c>
    </row>
    <row r="20" spans="1:12" x14ac:dyDescent="0.3">
      <c r="A20">
        <f t="shared" si="10"/>
        <v>12</v>
      </c>
      <c r="B20">
        <f t="shared" si="11"/>
        <v>66.158438721639584</v>
      </c>
      <c r="C20">
        <f t="shared" si="0"/>
        <v>0.20329117801083285</v>
      </c>
      <c r="D20">
        <f t="shared" si="1"/>
        <v>12.5</v>
      </c>
      <c r="E20">
        <f t="shared" si="2"/>
        <v>66.260084310644999</v>
      </c>
      <c r="F20">
        <f t="shared" si="3"/>
        <v>0.16263294240866699</v>
      </c>
      <c r="G20">
        <f t="shared" si="4"/>
        <v>12.5</v>
      </c>
      <c r="H20">
        <f t="shared" si="5"/>
        <v>66.239755192843916</v>
      </c>
      <c r="I20">
        <f t="shared" si="6"/>
        <v>0.17076458952909945</v>
      </c>
      <c r="J20">
        <f t="shared" si="7"/>
        <v>13</v>
      </c>
      <c r="K20">
        <f t="shared" si="8"/>
        <v>66.329203311168683</v>
      </c>
      <c r="L20">
        <f t="shared" si="9"/>
        <v>0.13498534219919378</v>
      </c>
    </row>
    <row r="21" spans="1:12" x14ac:dyDescent="0.3">
      <c r="A21">
        <f t="shared" si="10"/>
        <v>13</v>
      </c>
      <c r="B21">
        <f t="shared" si="11"/>
        <v>66.325950652320515</v>
      </c>
      <c r="C21">
        <f t="shared" si="0"/>
        <v>0.13628640573845985</v>
      </c>
      <c r="D21">
        <f t="shared" si="1"/>
        <v>13.5</v>
      </c>
      <c r="E21">
        <f t="shared" si="2"/>
        <v>66.394093855189737</v>
      </c>
      <c r="F21">
        <f t="shared" si="3"/>
        <v>0.10902912459077285</v>
      </c>
      <c r="G21">
        <f t="shared" si="4"/>
        <v>13.5</v>
      </c>
      <c r="H21">
        <f t="shared" si="5"/>
        <v>66.380465214615896</v>
      </c>
      <c r="I21">
        <f t="shared" si="6"/>
        <v>0.11448058082030954</v>
      </c>
      <c r="J21">
        <f t="shared" si="7"/>
        <v>14</v>
      </c>
      <c r="K21">
        <f t="shared" si="8"/>
        <v>66.440431233140828</v>
      </c>
      <c r="L21">
        <f t="shared" si="9"/>
        <v>9.0494173410334611E-2</v>
      </c>
    </row>
    <row r="22" spans="1:12" x14ac:dyDescent="0.3">
      <c r="A22">
        <f t="shared" si="10"/>
        <v>14</v>
      </c>
      <c r="B22">
        <f t="shared" si="11"/>
        <v>66.43825065064901</v>
      </c>
      <c r="C22">
        <f t="shared" si="0"/>
        <v>9.1366406407061618E-2</v>
      </c>
      <c r="D22">
        <f t="shared" si="1"/>
        <v>14.5</v>
      </c>
      <c r="E22">
        <f t="shared" si="2"/>
        <v>66.483933853852534</v>
      </c>
      <c r="F22">
        <f t="shared" si="3"/>
        <v>7.3093125125652136E-2</v>
      </c>
      <c r="G22">
        <f t="shared" si="4"/>
        <v>14.5</v>
      </c>
      <c r="H22">
        <f t="shared" si="5"/>
        <v>66.474797213211843</v>
      </c>
      <c r="I22">
        <f t="shared" si="6"/>
        <v>7.6747781381929059E-2</v>
      </c>
      <c r="J22">
        <f t="shared" si="7"/>
        <v>15</v>
      </c>
      <c r="K22">
        <f t="shared" si="8"/>
        <v>66.514998432030936</v>
      </c>
      <c r="L22">
        <f t="shared" si="9"/>
        <v>6.0667293854290705E-2</v>
      </c>
    </row>
    <row r="23" spans="1:12" x14ac:dyDescent="0.3">
      <c r="A23">
        <f t="shared" si="10"/>
        <v>15</v>
      </c>
      <c r="B23">
        <f t="shared" si="11"/>
        <v>66.513536569528426</v>
      </c>
      <c r="C23">
        <f t="shared" si="0"/>
        <v>6.1252038855297286E-2</v>
      </c>
      <c r="D23">
        <f t="shared" si="1"/>
        <v>15.5</v>
      </c>
      <c r="E23">
        <f t="shared" si="2"/>
        <v>66.54416258895607</v>
      </c>
      <c r="F23">
        <f t="shared" si="3"/>
        <v>4.9001631084237829E-2</v>
      </c>
      <c r="G23">
        <f t="shared" si="4"/>
        <v>15.5</v>
      </c>
      <c r="H23">
        <f t="shared" si="5"/>
        <v>66.538037385070538</v>
      </c>
      <c r="I23">
        <f t="shared" si="6"/>
        <v>5.145171263844972E-2</v>
      </c>
      <c r="J23">
        <f t="shared" si="7"/>
        <v>16</v>
      </c>
      <c r="K23">
        <f t="shared" si="8"/>
        <v>66.56498828216688</v>
      </c>
      <c r="L23">
        <f t="shared" si="9"/>
        <v>4.0671353799915266E-2</v>
      </c>
    </row>
    <row r="24" spans="1:12" x14ac:dyDescent="0.3">
      <c r="A24">
        <f t="shared" si="10"/>
        <v>16</v>
      </c>
      <c r="B24">
        <f t="shared" si="11"/>
        <v>66.564008249545196</v>
      </c>
      <c r="C24">
        <f t="shared" si="0"/>
        <v>4.1063366848586469E-2</v>
      </c>
      <c r="D24">
        <f t="shared" si="1"/>
        <v>16.5</v>
      </c>
      <c r="E24">
        <f t="shared" si="2"/>
        <v>66.584539932969491</v>
      </c>
      <c r="F24">
        <f t="shared" si="3"/>
        <v>3.2850693478870596E-2</v>
      </c>
      <c r="G24">
        <f t="shared" si="4"/>
        <v>16.5</v>
      </c>
      <c r="H24">
        <f t="shared" si="5"/>
        <v>66.580433596284635</v>
      </c>
      <c r="I24">
        <f t="shared" si="6"/>
        <v>3.4493228152811639E-2</v>
      </c>
      <c r="J24">
        <f t="shared" si="7"/>
        <v>17</v>
      </c>
      <c r="K24">
        <f t="shared" si="8"/>
        <v>66.598501477698008</v>
      </c>
      <c r="L24">
        <f t="shared" si="9"/>
        <v>2.7266075587462524E-2</v>
      </c>
    </row>
    <row r="25" spans="1:12" x14ac:dyDescent="0.3">
      <c r="A25">
        <f t="shared" si="10"/>
        <v>17</v>
      </c>
      <c r="B25">
        <f t="shared" si="11"/>
        <v>66.597844463828437</v>
      </c>
      <c r="C25">
        <f t="shared" si="0"/>
        <v>2.7528881135292949E-2</v>
      </c>
      <c r="D25">
        <f t="shared" si="1"/>
        <v>17.5</v>
      </c>
      <c r="E25">
        <f t="shared" si="2"/>
        <v>66.611608904396078</v>
      </c>
      <c r="F25">
        <f t="shared" si="3"/>
        <v>2.202310490823578E-2</v>
      </c>
      <c r="G25">
        <f t="shared" si="4"/>
        <v>17.5</v>
      </c>
      <c r="H25">
        <f t="shared" si="5"/>
        <v>66.608856016282559</v>
      </c>
      <c r="I25">
        <f t="shared" si="6"/>
        <v>2.3124260153643661E-2</v>
      </c>
      <c r="J25">
        <f t="shared" si="7"/>
        <v>18</v>
      </c>
      <c r="K25">
        <f t="shared" si="8"/>
        <v>66.620968723982088</v>
      </c>
      <c r="L25">
        <f t="shared" si="9"/>
        <v>1.8279177073832642E-2</v>
      </c>
    </row>
    <row r="26" spans="1:12" x14ac:dyDescent="0.3">
      <c r="A26">
        <f t="shared" si="10"/>
        <v>18</v>
      </c>
      <c r="B26">
        <f t="shared" si="11"/>
        <v>66.620528261883919</v>
      </c>
      <c r="C26">
        <f t="shared" si="0"/>
        <v>1.8455361913098045E-2</v>
      </c>
      <c r="D26">
        <f t="shared" si="1"/>
        <v>18.5</v>
      </c>
      <c r="E26">
        <f t="shared" si="2"/>
        <v>66.629755942840461</v>
      </c>
      <c r="F26">
        <f t="shared" si="3"/>
        <v>1.4764289530482699E-2</v>
      </c>
      <c r="G26">
        <f t="shared" si="4"/>
        <v>18.5</v>
      </c>
      <c r="H26">
        <f t="shared" si="5"/>
        <v>66.627910406649164</v>
      </c>
      <c r="I26">
        <f t="shared" si="6"/>
        <v>1.5502504006999374E-2</v>
      </c>
      <c r="J26">
        <f t="shared" si="7"/>
        <v>19</v>
      </c>
      <c r="K26">
        <f t="shared" si="8"/>
        <v>66.636030765890922</v>
      </c>
      <c r="L26">
        <f t="shared" si="9"/>
        <v>1.2254360310297585E-2</v>
      </c>
    </row>
    <row r="27" spans="1:12" x14ac:dyDescent="0.3">
      <c r="A27">
        <f t="shared" si="10"/>
        <v>19</v>
      </c>
      <c r="B27">
        <f t="shared" si="11"/>
        <v>66.635735480100308</v>
      </c>
      <c r="C27">
        <f t="shared" si="0"/>
        <v>1.2372474626541674E-2</v>
      </c>
      <c r="D27">
        <f t="shared" si="1"/>
        <v>19.5</v>
      </c>
      <c r="E27">
        <f t="shared" si="2"/>
        <v>66.641921717413581</v>
      </c>
      <c r="F27">
        <f t="shared" si="3"/>
        <v>9.8979797012326287E-3</v>
      </c>
      <c r="G27">
        <f t="shared" si="4"/>
        <v>19.5</v>
      </c>
      <c r="H27">
        <f t="shared" si="5"/>
        <v>66.640684469950926</v>
      </c>
      <c r="I27">
        <f t="shared" si="6"/>
        <v>1.0392878686296569E-2</v>
      </c>
      <c r="J27">
        <f t="shared" si="7"/>
        <v>20</v>
      </c>
      <c r="K27">
        <f t="shared" si="8"/>
        <v>66.646128358786598</v>
      </c>
      <c r="L27">
        <f t="shared" si="9"/>
        <v>8.2153231520258885E-3</v>
      </c>
    </row>
    <row r="28" spans="1:12" x14ac:dyDescent="0.3">
      <c r="A28">
        <f t="shared" si="10"/>
        <v>20</v>
      </c>
      <c r="B28">
        <f t="shared" si="11"/>
        <v>66.645930399192579</v>
      </c>
      <c r="C28">
        <f t="shared" si="0"/>
        <v>8.2945069896354084E-3</v>
      </c>
      <c r="D28">
        <f t="shared" si="1"/>
        <v>20.5</v>
      </c>
      <c r="E28">
        <f t="shared" si="2"/>
        <v>66.650077652687401</v>
      </c>
      <c r="F28">
        <f t="shared" si="3"/>
        <v>6.6356055917076162E-3</v>
      </c>
      <c r="G28">
        <f t="shared" si="4"/>
        <v>20.5</v>
      </c>
      <c r="H28">
        <f t="shared" si="5"/>
        <v>66.649248201988428</v>
      </c>
      <c r="I28">
        <f t="shared" si="6"/>
        <v>6.9673858712953063E-3</v>
      </c>
      <c r="J28">
        <f t="shared" si="7"/>
        <v>21</v>
      </c>
      <c r="K28">
        <f t="shared" si="8"/>
        <v>66.652897785063871</v>
      </c>
      <c r="L28">
        <f t="shared" si="9"/>
        <v>5.5075526411165754E-3</v>
      </c>
    </row>
    <row r="29" spans="1:12" x14ac:dyDescent="0.3">
      <c r="A29">
        <f t="shared" si="10"/>
        <v>21</v>
      </c>
      <c r="B29">
        <f t="shared" si="11"/>
        <v>66.652765072952036</v>
      </c>
      <c r="C29">
        <f t="shared" si="0"/>
        <v>5.560637485853448E-3</v>
      </c>
      <c r="D29">
        <f t="shared" si="1"/>
        <v>21.5</v>
      </c>
      <c r="E29">
        <f t="shared" si="2"/>
        <v>66.655545391694957</v>
      </c>
      <c r="F29">
        <f t="shared" si="3"/>
        <v>4.4485099886841795E-3</v>
      </c>
      <c r="G29">
        <f t="shared" si="4"/>
        <v>21.5</v>
      </c>
      <c r="H29">
        <f t="shared" si="5"/>
        <v>66.654989327946382</v>
      </c>
      <c r="I29">
        <f t="shared" si="6"/>
        <v>4.6709354881144804E-3</v>
      </c>
      <c r="J29">
        <f t="shared" si="7"/>
        <v>22</v>
      </c>
      <c r="K29">
        <f t="shared" si="8"/>
        <v>66.657436008440158</v>
      </c>
      <c r="L29">
        <f t="shared" si="9"/>
        <v>3.692263290602682E-3</v>
      </c>
    </row>
    <row r="30" spans="1:12" x14ac:dyDescent="0.3">
      <c r="A30">
        <f t="shared" si="10"/>
        <v>22</v>
      </c>
      <c r="B30">
        <f t="shared" si="11"/>
        <v>66.657347038240374</v>
      </c>
      <c r="C30">
        <f t="shared" si="0"/>
        <v>3.7278513705167882E-3</v>
      </c>
      <c r="D30">
        <f t="shared" si="1"/>
        <v>22.5</v>
      </c>
      <c r="E30">
        <f t="shared" si="2"/>
        <v>66.659210963925631</v>
      </c>
      <c r="F30">
        <f t="shared" si="3"/>
        <v>2.9822810964148516E-3</v>
      </c>
      <c r="G30">
        <f t="shared" si="4"/>
        <v>22.5</v>
      </c>
      <c r="H30">
        <f t="shared" si="5"/>
        <v>66.658838178788585</v>
      </c>
      <c r="I30">
        <f t="shared" si="6"/>
        <v>3.1313951512323968E-3</v>
      </c>
      <c r="J30">
        <f t="shared" si="7"/>
        <v>23</v>
      </c>
      <c r="K30">
        <f t="shared" si="8"/>
        <v>66.660478433391603</v>
      </c>
      <c r="L30">
        <f t="shared" si="9"/>
        <v>2.4752933100238295E-3</v>
      </c>
    </row>
    <row r="31" spans="1:12" x14ac:dyDescent="0.3">
      <c r="A31" s="7">
        <f t="shared" si="10"/>
        <v>23</v>
      </c>
      <c r="B31">
        <f t="shared" si="11"/>
        <v>66.660418787769686</v>
      </c>
      <c r="C31">
        <f t="shared" si="0"/>
        <v>2.4991515587906576E-3</v>
      </c>
      <c r="D31">
        <f t="shared" si="1"/>
        <v>23.5</v>
      </c>
      <c r="E31">
        <f t="shared" si="2"/>
        <v>66.661668363549083</v>
      </c>
      <c r="F31">
        <f t="shared" si="3"/>
        <v>1.9993212470339472E-3</v>
      </c>
      <c r="G31">
        <f t="shared" si="4"/>
        <v>23.5</v>
      </c>
      <c r="H31">
        <f t="shared" si="5"/>
        <v>66.661418448393206</v>
      </c>
      <c r="I31">
        <f t="shared" si="6"/>
        <v>2.0992873093845787E-3</v>
      </c>
      <c r="J31">
        <f t="shared" si="7"/>
        <v>24</v>
      </c>
      <c r="K31">
        <f t="shared" si="8"/>
        <v>66.662518075079078</v>
      </c>
      <c r="L31">
        <f t="shared" si="9"/>
        <v>1.659436635033984E-3</v>
      </c>
    </row>
    <row r="32" spans="1:12" x14ac:dyDescent="0.3">
      <c r="A32" s="7">
        <f t="shared" si="10"/>
        <v>24</v>
      </c>
      <c r="B32">
        <f t="shared" si="11"/>
        <v>66.662478088654126</v>
      </c>
      <c r="C32">
        <f t="shared" si="0"/>
        <v>1.675431205015343E-3</v>
      </c>
      <c r="D32">
        <f t="shared" si="1"/>
        <v>24.5</v>
      </c>
      <c r="E32">
        <f t="shared" si="2"/>
        <v>66.663315804256627</v>
      </c>
      <c r="F32">
        <f t="shared" si="3"/>
        <v>1.3403449640172482E-3</v>
      </c>
      <c r="G32">
        <f t="shared" si="4"/>
        <v>24.5</v>
      </c>
      <c r="H32">
        <f t="shared" si="5"/>
        <v>66.663148261136129</v>
      </c>
      <c r="I32">
        <f t="shared" si="6"/>
        <v>1.4073622122161566E-3</v>
      </c>
      <c r="J32">
        <f t="shared" si="7"/>
        <v>25</v>
      </c>
      <c r="K32">
        <f t="shared" si="8"/>
        <v>66.663885450866346</v>
      </c>
      <c r="L32">
        <f t="shared" si="9"/>
        <v>1.1124863201281698E-3</v>
      </c>
    </row>
    <row r="33" spans="1:12" x14ac:dyDescent="0.3">
      <c r="A33" s="7">
        <f t="shared" si="10"/>
        <v>25</v>
      </c>
      <c r="B33">
        <f t="shared" si="11"/>
        <v>66.66385864396706</v>
      </c>
      <c r="C33">
        <f t="shared" si="0"/>
        <v>1.1232090798429795E-3</v>
      </c>
      <c r="D33">
        <f t="shared" si="1"/>
        <v>25.5</v>
      </c>
      <c r="E33">
        <f t="shared" si="2"/>
        <v>66.664420248506985</v>
      </c>
      <c r="F33">
        <f t="shared" si="3"/>
        <v>8.9856726387083086E-4</v>
      </c>
      <c r="G33">
        <f t="shared" si="4"/>
        <v>25.5</v>
      </c>
      <c r="H33">
        <f t="shared" si="5"/>
        <v>66.664307927598998</v>
      </c>
      <c r="I33">
        <f t="shared" si="6"/>
        <v>9.4349562706597112E-4</v>
      </c>
      <c r="J33">
        <f t="shared" si="7"/>
        <v>26</v>
      </c>
      <c r="K33">
        <f t="shared" si="8"/>
        <v>66.66480213959413</v>
      </c>
      <c r="L33">
        <f t="shared" si="9"/>
        <v>7.458108290130383E-4</v>
      </c>
    </row>
    <row r="34" spans="1:12" x14ac:dyDescent="0.3">
      <c r="A34" s="7">
        <f t="shared" si="10"/>
        <v>26</v>
      </c>
      <c r="B34">
        <f t="shared" si="11"/>
        <v>66.664784168248843</v>
      </c>
      <c r="C34">
        <f t="shared" si="0"/>
        <v>7.5299936712980298E-4</v>
      </c>
      <c r="D34">
        <f t="shared" si="1"/>
        <v>26.5</v>
      </c>
      <c r="E34">
        <f t="shared" si="2"/>
        <v>66.665160667932412</v>
      </c>
      <c r="F34">
        <f t="shared" si="3"/>
        <v>6.0239949370100021E-4</v>
      </c>
      <c r="G34">
        <f t="shared" si="4"/>
        <v>26.5</v>
      </c>
      <c r="H34">
        <f t="shared" si="5"/>
        <v>66.665085367995687</v>
      </c>
      <c r="I34">
        <f t="shared" si="6"/>
        <v>6.3251946839315565E-4</v>
      </c>
      <c r="J34">
        <f t="shared" si="7"/>
        <v>27</v>
      </c>
      <c r="K34">
        <f t="shared" si="8"/>
        <v>66.66541668771724</v>
      </c>
      <c r="L34">
        <f t="shared" si="9"/>
        <v>4.99991579768988E-4</v>
      </c>
    </row>
    <row r="35" spans="1:12" x14ac:dyDescent="0.3">
      <c r="A35" s="7">
        <f t="shared" si="10"/>
        <v>27</v>
      </c>
      <c r="B35">
        <f t="shared" si="11"/>
        <v>66.665404639727356</v>
      </c>
      <c r="C35">
        <f t="shared" si="0"/>
        <v>5.0481077572328559E-4</v>
      </c>
      <c r="D35">
        <f t="shared" si="1"/>
        <v>27.5</v>
      </c>
      <c r="E35">
        <f t="shared" si="2"/>
        <v>66.665657045115211</v>
      </c>
      <c r="F35">
        <f t="shared" si="3"/>
        <v>4.0384862058218118E-4</v>
      </c>
      <c r="G35">
        <f t="shared" si="4"/>
        <v>27.5</v>
      </c>
      <c r="H35">
        <f t="shared" si="5"/>
        <v>66.665606564037645</v>
      </c>
      <c r="I35">
        <f t="shared" si="6"/>
        <v>4.2404105160898098E-4</v>
      </c>
      <c r="J35">
        <f t="shared" si="7"/>
        <v>28</v>
      </c>
      <c r="K35">
        <f t="shared" si="8"/>
        <v>66.665828680778958</v>
      </c>
      <c r="L35">
        <f t="shared" si="9"/>
        <v>3.35194355084667E-4</v>
      </c>
    </row>
    <row r="36" spans="1:12" x14ac:dyDescent="0.3">
      <c r="A36" s="7">
        <f t="shared" si="10"/>
        <v>28</v>
      </c>
      <c r="B36">
        <f t="shared" si="11"/>
        <v>66.665820603806552</v>
      </c>
      <c r="C36">
        <f t="shared" si="0"/>
        <v>3.3842514404724966E-4</v>
      </c>
      <c r="D36">
        <f t="shared" si="1"/>
        <v>28.5</v>
      </c>
      <c r="E36">
        <f t="shared" si="2"/>
        <v>66.66598981637857</v>
      </c>
      <c r="F36">
        <f t="shared" si="3"/>
        <v>2.7074011523708919E-4</v>
      </c>
      <c r="G36">
        <f t="shared" si="4"/>
        <v>28.5</v>
      </c>
      <c r="H36">
        <f t="shared" si="5"/>
        <v>66.665955973864172</v>
      </c>
      <c r="I36">
        <f t="shared" si="6"/>
        <v>2.8427712099698965E-4</v>
      </c>
      <c r="J36">
        <f t="shared" si="7"/>
        <v>29</v>
      </c>
      <c r="K36">
        <f t="shared" si="8"/>
        <v>66.666104880927548</v>
      </c>
      <c r="L36">
        <f t="shared" si="9"/>
        <v>2.2471429564774326E-4</v>
      </c>
    </row>
    <row r="37" spans="1:12" x14ac:dyDescent="0.3">
      <c r="A37" s="7">
        <f t="shared" si="10"/>
        <v>29</v>
      </c>
      <c r="B37">
        <f t="shared" si="11"/>
        <v>66.666099466125246</v>
      </c>
      <c r="C37">
        <f t="shared" si="0"/>
        <v>2.2688021656946944E-4</v>
      </c>
      <c r="D37">
        <f t="shared" si="1"/>
        <v>29.5</v>
      </c>
      <c r="E37">
        <f t="shared" si="2"/>
        <v>66.666212906233525</v>
      </c>
      <c r="F37">
        <f t="shared" si="3"/>
        <v>1.8150417325557555E-4</v>
      </c>
      <c r="G37">
        <f t="shared" si="4"/>
        <v>29.5</v>
      </c>
      <c r="H37">
        <f t="shared" si="5"/>
        <v>66.666190218211881</v>
      </c>
      <c r="I37">
        <f t="shared" si="6"/>
        <v>1.9057938191480162E-4</v>
      </c>
      <c r="J37">
        <f t="shared" si="7"/>
        <v>30</v>
      </c>
      <c r="K37">
        <f t="shared" si="8"/>
        <v>66.666290045507168</v>
      </c>
      <c r="L37">
        <f t="shared" si="9"/>
        <v>1.5064846379786445E-4</v>
      </c>
    </row>
    <row r="38" spans="1:12" x14ac:dyDescent="0.3">
      <c r="A38" s="7">
        <f t="shared" si="10"/>
        <v>30</v>
      </c>
      <c r="B38">
        <f t="shared" si="11"/>
        <v>66.666286415423698</v>
      </c>
      <c r="C38">
        <f t="shared" si="0"/>
        <v>1.5210049718561436E-4</v>
      </c>
      <c r="D38">
        <f t="shared" si="1"/>
        <v>30.5</v>
      </c>
      <c r="E38">
        <f t="shared" si="2"/>
        <v>66.666362465672293</v>
      </c>
      <c r="F38">
        <f t="shared" si="3"/>
        <v>1.2168039775062311E-4</v>
      </c>
      <c r="G38">
        <f t="shared" si="4"/>
        <v>30.5</v>
      </c>
      <c r="H38">
        <f t="shared" si="5"/>
        <v>66.666347255622568</v>
      </c>
      <c r="I38">
        <f t="shared" si="6"/>
        <v>1.2776441763762136E-4</v>
      </c>
      <c r="J38">
        <f t="shared" si="7"/>
        <v>31</v>
      </c>
      <c r="K38">
        <f t="shared" si="8"/>
        <v>66.66641417984134</v>
      </c>
      <c r="L38">
        <f t="shared" si="9"/>
        <v>1.0099473012914473E-4</v>
      </c>
    </row>
    <row r="39" spans="1:12" x14ac:dyDescent="0.3">
      <c r="A39" s="7">
        <f t="shared" si="10"/>
        <v>31</v>
      </c>
      <c r="B39">
        <f t="shared" si="11"/>
        <v>66.666411746233379</v>
      </c>
      <c r="C39">
        <f t="shared" si="0"/>
        <v>1.0196817331475927E-4</v>
      </c>
      <c r="D39">
        <f t="shared" si="1"/>
        <v>31.5</v>
      </c>
      <c r="E39">
        <f t="shared" si="2"/>
        <v>66.666462730320035</v>
      </c>
      <c r="F39">
        <f t="shared" si="3"/>
        <v>8.1574538651096873E-5</v>
      </c>
      <c r="G39">
        <f t="shared" si="4"/>
        <v>31.5</v>
      </c>
      <c r="H39">
        <f t="shared" si="5"/>
        <v>66.666452533502707</v>
      </c>
      <c r="I39">
        <f t="shared" si="6"/>
        <v>8.5653265582408267E-5</v>
      </c>
      <c r="J39">
        <f t="shared" si="7"/>
        <v>32</v>
      </c>
      <c r="K39">
        <f t="shared" si="8"/>
        <v>66.666497399498965</v>
      </c>
      <c r="L39">
        <f t="shared" si="9"/>
        <v>6.7706867081795963E-5</v>
      </c>
    </row>
    <row r="40" spans="1:12" x14ac:dyDescent="0.3">
      <c r="A40" s="7">
        <f t="shared" si="10"/>
        <v>32</v>
      </c>
      <c r="B40">
        <f t="shared" si="11"/>
        <v>66.66649576800819</v>
      </c>
      <c r="C40">
        <f t="shared" ref="C40:C71" si="12">-0.4*B40+800/P</f>
        <v>6.8359463391232111E-5</v>
      </c>
      <c r="D40">
        <f t="shared" ref="D40:D71" si="13">A40+h/2</f>
        <v>32.5</v>
      </c>
      <c r="E40">
        <f t="shared" ref="E40:E71" si="14">B40+C40*h/2</f>
        <v>66.666529947739889</v>
      </c>
      <c r="F40">
        <f t="shared" ref="F40:F71" si="15">-0.4*E40+(800/P)</f>
        <v>5.4687570710143518E-5</v>
      </c>
      <c r="G40">
        <f t="shared" ref="G40:G71" si="16">A40+h/2</f>
        <v>32.5</v>
      </c>
      <c r="H40">
        <f t="shared" ref="H40:H71" si="17">B40+F40*h/2</f>
        <v>66.666523111793538</v>
      </c>
      <c r="I40">
        <f t="shared" ref="I40:I71" si="18">-0.4*H40+(800/P)</f>
        <v>5.7421949250624493E-5</v>
      </c>
      <c r="J40">
        <f t="shared" ref="J40:J71" si="19">A40+h</f>
        <v>33</v>
      </c>
      <c r="K40">
        <f t="shared" ref="K40:K71" si="20">B40+I40*h</f>
        <v>66.66655318995744</v>
      </c>
      <c r="L40">
        <f t="shared" ref="L40:L71" si="21">-0.4*K40+(800/P)</f>
        <v>4.5390683691692857E-5</v>
      </c>
    </row>
    <row r="41" spans="1:12" x14ac:dyDescent="0.3">
      <c r="A41" s="7">
        <f t="shared" ref="A41:A72" si="22">A40+h</f>
        <v>33</v>
      </c>
      <c r="B41">
        <f t="shared" ref="B41:B72" si="23">B40+(h/6*(C40+2*F40+2*I40+L40))</f>
        <v>66.666552096206019</v>
      </c>
      <c r="C41">
        <f t="shared" si="12"/>
        <v>4.5828184259022464E-5</v>
      </c>
      <c r="D41">
        <f t="shared" si="13"/>
        <v>33.5</v>
      </c>
      <c r="E41">
        <f t="shared" si="14"/>
        <v>66.666575010298146</v>
      </c>
      <c r="F41">
        <f t="shared" si="15"/>
        <v>3.6662547408639057E-5</v>
      </c>
      <c r="G41">
        <f t="shared" si="16"/>
        <v>33.5</v>
      </c>
      <c r="H41">
        <f t="shared" si="17"/>
        <v>66.666570427479726</v>
      </c>
      <c r="I41">
        <f t="shared" si="18"/>
        <v>3.8495674775873567E-5</v>
      </c>
      <c r="J41">
        <f t="shared" si="19"/>
        <v>34</v>
      </c>
      <c r="K41">
        <f t="shared" si="20"/>
        <v>66.666590591880791</v>
      </c>
      <c r="L41">
        <f t="shared" si="21"/>
        <v>3.0429914350094123E-5</v>
      </c>
    </row>
    <row r="42" spans="1:12" x14ac:dyDescent="0.3">
      <c r="A42" s="7">
        <f t="shared" si="22"/>
        <v>34</v>
      </c>
      <c r="B42">
        <f t="shared" si="23"/>
        <v>66.666589858629848</v>
      </c>
      <c r="C42">
        <f t="shared" si="12"/>
        <v>3.0723214727856885E-5</v>
      </c>
      <c r="D42">
        <f t="shared" si="13"/>
        <v>34.5</v>
      </c>
      <c r="E42">
        <f t="shared" si="14"/>
        <v>66.666605220237216</v>
      </c>
      <c r="F42">
        <f t="shared" si="15"/>
        <v>2.4578571778732794E-5</v>
      </c>
      <c r="G42">
        <f t="shared" si="16"/>
        <v>34.5</v>
      </c>
      <c r="H42">
        <f t="shared" si="17"/>
        <v>66.666602147915739</v>
      </c>
      <c r="I42">
        <f t="shared" si="18"/>
        <v>2.5807500371399783E-5</v>
      </c>
      <c r="J42">
        <f t="shared" si="19"/>
        <v>35</v>
      </c>
      <c r="K42">
        <f t="shared" si="20"/>
        <v>66.666615666130213</v>
      </c>
      <c r="L42">
        <f t="shared" si="21"/>
        <v>2.0400214580718057E-5</v>
      </c>
    </row>
    <row r="43" spans="1:12" x14ac:dyDescent="0.3">
      <c r="A43" s="7">
        <f t="shared" si="22"/>
        <v>35</v>
      </c>
      <c r="B43">
        <f t="shared" si="23"/>
        <v>66.666615174558785</v>
      </c>
      <c r="C43">
        <f t="shared" si="12"/>
        <v>2.0596843153697364E-5</v>
      </c>
      <c r="D43">
        <f t="shared" si="13"/>
        <v>35.5</v>
      </c>
      <c r="E43">
        <f t="shared" si="14"/>
        <v>66.666625472980357</v>
      </c>
      <c r="F43">
        <f t="shared" si="15"/>
        <v>1.6477474524378977E-5</v>
      </c>
      <c r="G43">
        <f t="shared" si="16"/>
        <v>35.5</v>
      </c>
      <c r="H43">
        <f t="shared" si="17"/>
        <v>66.666623413296051</v>
      </c>
      <c r="I43">
        <f t="shared" si="18"/>
        <v>1.7301348247400483E-5</v>
      </c>
      <c r="J43">
        <f t="shared" si="19"/>
        <v>36</v>
      </c>
      <c r="K43">
        <f t="shared" si="20"/>
        <v>66.666632475907036</v>
      </c>
      <c r="L43">
        <f t="shared" si="21"/>
        <v>1.3676303851184457E-5</v>
      </c>
    </row>
    <row r="44" spans="1:12" x14ac:dyDescent="0.3">
      <c r="A44" s="7">
        <f t="shared" si="22"/>
        <v>36</v>
      </c>
      <c r="B44">
        <f t="shared" si="23"/>
        <v>66.666632146357543</v>
      </c>
      <c r="C44">
        <f t="shared" si="12"/>
        <v>1.3808123650704829E-5</v>
      </c>
      <c r="D44">
        <f t="shared" si="13"/>
        <v>36.5</v>
      </c>
      <c r="E44">
        <f t="shared" si="14"/>
        <v>66.666639050419363</v>
      </c>
      <c r="F44">
        <f t="shared" si="15"/>
        <v>1.1046498922695491E-5</v>
      </c>
      <c r="G44">
        <f t="shared" si="16"/>
        <v>36.5</v>
      </c>
      <c r="H44">
        <f t="shared" si="17"/>
        <v>66.666637669606999</v>
      </c>
      <c r="I44">
        <f t="shared" si="18"/>
        <v>1.1598823867586816E-5</v>
      </c>
      <c r="J44">
        <f t="shared" si="19"/>
        <v>37</v>
      </c>
      <c r="K44">
        <f t="shared" si="20"/>
        <v>66.666643745181403</v>
      </c>
      <c r="L44">
        <f t="shared" si="21"/>
        <v>9.1685941043806451E-6</v>
      </c>
    </row>
    <row r="45" spans="1:12" x14ac:dyDescent="0.3">
      <c r="A45" s="7">
        <f t="shared" si="22"/>
        <v>37</v>
      </c>
      <c r="B45">
        <f t="shared" si="23"/>
        <v>66.666643524251427</v>
      </c>
      <c r="C45">
        <f t="shared" si="12"/>
        <v>9.2569660949948229E-6</v>
      </c>
      <c r="D45">
        <f t="shared" si="13"/>
        <v>37.5</v>
      </c>
      <c r="E45">
        <f t="shared" si="14"/>
        <v>66.666648152734467</v>
      </c>
      <c r="F45">
        <f t="shared" si="15"/>
        <v>7.4055728802591148E-6</v>
      </c>
      <c r="G45">
        <f t="shared" si="16"/>
        <v>37.5</v>
      </c>
      <c r="H45">
        <f t="shared" si="17"/>
        <v>66.66664722703787</v>
      </c>
      <c r="I45">
        <f t="shared" si="18"/>
        <v>7.7758515182324572E-6</v>
      </c>
      <c r="J45">
        <f t="shared" si="19"/>
        <v>38</v>
      </c>
      <c r="K45">
        <f t="shared" si="20"/>
        <v>66.666651300102941</v>
      </c>
      <c r="L45">
        <f t="shared" si="21"/>
        <v>6.1466254912545537E-6</v>
      </c>
    </row>
    <row r="46" spans="1:12" x14ac:dyDescent="0.3">
      <c r="A46" s="7">
        <f t="shared" si="22"/>
        <v>38</v>
      </c>
      <c r="B46">
        <f t="shared" si="23"/>
        <v>66.666651151991488</v>
      </c>
      <c r="C46">
        <f t="shared" si="12"/>
        <v>6.2058700720513116E-6</v>
      </c>
      <c r="D46">
        <f t="shared" si="13"/>
        <v>38.5</v>
      </c>
      <c r="E46">
        <f t="shared" si="14"/>
        <v>66.666654254926527</v>
      </c>
      <c r="F46">
        <f t="shared" si="15"/>
        <v>4.9646960569305065E-6</v>
      </c>
      <c r="G46">
        <f t="shared" si="16"/>
        <v>38.5</v>
      </c>
      <c r="H46">
        <f t="shared" si="17"/>
        <v>66.666653634339511</v>
      </c>
      <c r="I46">
        <f t="shared" si="18"/>
        <v>5.2129308620862957E-6</v>
      </c>
      <c r="J46">
        <f t="shared" si="19"/>
        <v>39</v>
      </c>
      <c r="K46">
        <f t="shared" si="20"/>
        <v>66.666656364922346</v>
      </c>
      <c r="L46">
        <f t="shared" si="21"/>
        <v>4.120697727927336E-6</v>
      </c>
    </row>
    <row r="47" spans="1:12" x14ac:dyDescent="0.3">
      <c r="A47" s="7">
        <f t="shared" si="22"/>
        <v>39</v>
      </c>
      <c r="B47">
        <f t="shared" si="23"/>
        <v>66.666656265628433</v>
      </c>
      <c r="C47">
        <f t="shared" si="12"/>
        <v>4.1604152940521999E-6</v>
      </c>
      <c r="D47">
        <f t="shared" si="13"/>
        <v>39.5</v>
      </c>
      <c r="E47">
        <f t="shared" si="14"/>
        <v>66.666658345836083</v>
      </c>
      <c r="F47">
        <f t="shared" si="15"/>
        <v>3.3283322338206744E-6</v>
      </c>
      <c r="G47">
        <f t="shared" si="16"/>
        <v>39.5</v>
      </c>
      <c r="H47">
        <f t="shared" si="17"/>
        <v>66.666657929794553</v>
      </c>
      <c r="I47">
        <f t="shared" si="18"/>
        <v>3.4947488458669795E-6</v>
      </c>
      <c r="J47">
        <f t="shared" si="19"/>
        <v>40</v>
      </c>
      <c r="K47">
        <f t="shared" si="20"/>
        <v>66.666659760377286</v>
      </c>
      <c r="L47">
        <f t="shared" si="21"/>
        <v>2.7625157521526944E-6</v>
      </c>
    </row>
    <row r="48" spans="1:12" x14ac:dyDescent="0.3">
      <c r="A48" s="7">
        <f t="shared" si="22"/>
        <v>40</v>
      </c>
      <c r="B48">
        <f t="shared" si="23"/>
        <v>66.66665969381063</v>
      </c>
      <c r="C48">
        <f t="shared" si="12"/>
        <v>2.789142413917034E-6</v>
      </c>
      <c r="D48">
        <f t="shared" si="13"/>
        <v>40.5</v>
      </c>
      <c r="E48">
        <f t="shared" si="14"/>
        <v>66.666661088381829</v>
      </c>
      <c r="F48">
        <f t="shared" si="15"/>
        <v>2.2313139353968836E-6</v>
      </c>
      <c r="G48">
        <f t="shared" si="16"/>
        <v>40.5</v>
      </c>
      <c r="H48">
        <f t="shared" si="17"/>
        <v>66.666660809467601</v>
      </c>
      <c r="I48">
        <f t="shared" si="18"/>
        <v>2.3428796254165718E-6</v>
      </c>
      <c r="J48">
        <f t="shared" si="19"/>
        <v>41</v>
      </c>
      <c r="K48">
        <f t="shared" si="20"/>
        <v>66.666662036690255</v>
      </c>
      <c r="L48">
        <f t="shared" si="21"/>
        <v>1.851990564460948E-6</v>
      </c>
    </row>
    <row r="49" spans="1:12" x14ac:dyDescent="0.3">
      <c r="A49" s="7">
        <f t="shared" si="22"/>
        <v>41</v>
      </c>
      <c r="B49">
        <f t="shared" si="23"/>
        <v>66.666661992063979</v>
      </c>
      <c r="C49">
        <f t="shared" si="12"/>
        <v>1.8698410748640981E-6</v>
      </c>
      <c r="D49">
        <f t="shared" si="13"/>
        <v>41.5</v>
      </c>
      <c r="E49">
        <f t="shared" si="14"/>
        <v>66.666662926984515</v>
      </c>
      <c r="F49">
        <f t="shared" si="15"/>
        <v>1.4958728620229067E-6</v>
      </c>
      <c r="G49">
        <f t="shared" si="16"/>
        <v>41.5</v>
      </c>
      <c r="H49">
        <f t="shared" si="17"/>
        <v>66.666662740000405</v>
      </c>
      <c r="I49">
        <f t="shared" si="18"/>
        <v>1.5706665053016877E-6</v>
      </c>
      <c r="J49">
        <f t="shared" si="19"/>
        <v>42</v>
      </c>
      <c r="K49">
        <f t="shared" si="20"/>
        <v>66.666663562730491</v>
      </c>
      <c r="L49">
        <f t="shared" si="21"/>
        <v>1.2415744699012521E-6</v>
      </c>
    </row>
    <row r="50" spans="1:12" x14ac:dyDescent="0.3">
      <c r="A50">
        <f t="shared" si="22"/>
        <v>42</v>
      </c>
      <c r="B50">
        <f t="shared" si="23"/>
        <v>66.666663532813033</v>
      </c>
      <c r="C50">
        <f t="shared" si="12"/>
        <v>1.2535414519732058E-6</v>
      </c>
      <c r="D50">
        <f t="shared" si="13"/>
        <v>42.5</v>
      </c>
      <c r="E50">
        <f t="shared" si="14"/>
        <v>66.66666415958376</v>
      </c>
      <c r="F50">
        <f t="shared" si="15"/>
        <v>1.0028331622891073E-6</v>
      </c>
      <c r="G50">
        <f t="shared" si="16"/>
        <v>42.5</v>
      </c>
      <c r="H50">
        <f t="shared" si="17"/>
        <v>66.666664034229612</v>
      </c>
      <c r="I50">
        <f t="shared" si="18"/>
        <v>1.052974820225927E-6</v>
      </c>
      <c r="J50">
        <f t="shared" si="19"/>
        <v>43</v>
      </c>
      <c r="K50">
        <f t="shared" si="20"/>
        <v>66.666664585787856</v>
      </c>
      <c r="L50">
        <f t="shared" si="21"/>
        <v>8.3235152459337769E-7</v>
      </c>
    </row>
    <row r="51" spans="1:12" x14ac:dyDescent="0.3">
      <c r="A51">
        <f t="shared" si="22"/>
        <v>43</v>
      </c>
      <c r="B51">
        <f t="shared" si="23"/>
        <v>66.666664565731196</v>
      </c>
      <c r="C51">
        <f t="shared" si="12"/>
        <v>8.4037418801585773E-7</v>
      </c>
      <c r="D51">
        <f t="shared" si="13"/>
        <v>43.5</v>
      </c>
      <c r="E51">
        <f t="shared" si="14"/>
        <v>66.666664985918288</v>
      </c>
      <c r="F51">
        <f t="shared" si="15"/>
        <v>6.7229935041268618E-7</v>
      </c>
      <c r="G51">
        <f t="shared" si="16"/>
        <v>43.5</v>
      </c>
      <c r="H51">
        <f t="shared" si="17"/>
        <v>66.666664901880864</v>
      </c>
      <c r="I51">
        <f t="shared" si="18"/>
        <v>7.0591432077549143E-7</v>
      </c>
      <c r="J51">
        <f t="shared" si="19"/>
        <v>44</v>
      </c>
      <c r="K51">
        <f t="shared" si="20"/>
        <v>66.666665271645513</v>
      </c>
      <c r="L51">
        <f t="shared" si="21"/>
        <v>5.580084625478321E-7</v>
      </c>
    </row>
    <row r="52" spans="1:12" x14ac:dyDescent="0.3">
      <c r="A52">
        <f t="shared" si="22"/>
        <v>44</v>
      </c>
      <c r="B52">
        <f t="shared" si="23"/>
        <v>66.666665258199529</v>
      </c>
      <c r="C52">
        <f t="shared" si="12"/>
        <v>5.6338685539003563E-7</v>
      </c>
      <c r="D52">
        <f t="shared" si="13"/>
        <v>44.5</v>
      </c>
      <c r="E52">
        <f t="shared" si="14"/>
        <v>66.666665539892961</v>
      </c>
      <c r="F52">
        <f t="shared" si="15"/>
        <v>4.507094821804003E-7</v>
      </c>
      <c r="G52">
        <f t="shared" si="16"/>
        <v>44.5</v>
      </c>
      <c r="H52">
        <f t="shared" si="17"/>
        <v>66.666665483554269</v>
      </c>
      <c r="I52">
        <f t="shared" si="18"/>
        <v>4.7324495966449831E-7</v>
      </c>
      <c r="J52">
        <f t="shared" si="19"/>
        <v>45</v>
      </c>
      <c r="K52">
        <f t="shared" si="20"/>
        <v>66.666665731444482</v>
      </c>
      <c r="L52">
        <f t="shared" si="21"/>
        <v>3.7408887365586452E-7</v>
      </c>
    </row>
    <row r="53" spans="1:12" x14ac:dyDescent="0.3">
      <c r="A53">
        <f t="shared" si="22"/>
        <v>45</v>
      </c>
      <c r="B53">
        <f t="shared" si="23"/>
        <v>66.666665722430295</v>
      </c>
      <c r="C53">
        <f t="shared" si="12"/>
        <v>3.776945476374749E-7</v>
      </c>
      <c r="D53">
        <f t="shared" si="13"/>
        <v>45.5</v>
      </c>
      <c r="E53">
        <f t="shared" si="14"/>
        <v>66.666665911277562</v>
      </c>
      <c r="F53">
        <f t="shared" si="15"/>
        <v>3.0215564095215086E-7</v>
      </c>
      <c r="G53">
        <f t="shared" si="16"/>
        <v>45.5</v>
      </c>
      <c r="H53">
        <f t="shared" si="17"/>
        <v>66.666665873508123</v>
      </c>
      <c r="I53">
        <f t="shared" si="18"/>
        <v>3.1726341731541652E-7</v>
      </c>
      <c r="J53">
        <f t="shared" si="19"/>
        <v>46</v>
      </c>
      <c r="K53">
        <f t="shared" si="20"/>
        <v>66.666666039693709</v>
      </c>
      <c r="L53">
        <f t="shared" si="21"/>
        <v>2.5078918142185103E-7</v>
      </c>
    </row>
    <row r="54" spans="1:12" x14ac:dyDescent="0.3">
      <c r="A54">
        <f t="shared" si="22"/>
        <v>46</v>
      </c>
      <c r="B54">
        <f t="shared" si="23"/>
        <v>66.6666660336506</v>
      </c>
      <c r="C54">
        <f t="shared" si="12"/>
        <v>2.5320642649262481E-7</v>
      </c>
      <c r="D54">
        <f t="shared" si="13"/>
        <v>46.5</v>
      </c>
      <c r="E54">
        <f t="shared" si="14"/>
        <v>66.666666160253811</v>
      </c>
      <c r="F54">
        <f t="shared" si="15"/>
        <v>2.0256514332572806E-7</v>
      </c>
      <c r="G54">
        <f t="shared" si="16"/>
        <v>46.5</v>
      </c>
      <c r="H54">
        <f t="shared" si="17"/>
        <v>66.666666134933166</v>
      </c>
      <c r="I54">
        <f t="shared" si="18"/>
        <v>2.1269340066965015E-7</v>
      </c>
      <c r="J54">
        <f t="shared" si="19"/>
        <v>47</v>
      </c>
      <c r="K54">
        <f t="shared" si="20"/>
        <v>66.666666246343993</v>
      </c>
      <c r="L54">
        <f t="shared" si="21"/>
        <v>1.6812906977747843E-7</v>
      </c>
    </row>
    <row r="55" spans="1:12" x14ac:dyDescent="0.3">
      <c r="A55">
        <f t="shared" si="22"/>
        <v>47</v>
      </c>
      <c r="B55">
        <f t="shared" si="23"/>
        <v>66.666666242292692</v>
      </c>
      <c r="C55">
        <f t="shared" si="12"/>
        <v>1.6974959038407178E-7</v>
      </c>
      <c r="D55">
        <f t="shared" si="13"/>
        <v>47.5</v>
      </c>
      <c r="E55">
        <f t="shared" si="14"/>
        <v>66.666666327167491</v>
      </c>
      <c r="F55">
        <f t="shared" si="15"/>
        <v>1.3579967017562922E-7</v>
      </c>
      <c r="G55">
        <f t="shared" si="16"/>
        <v>47.5</v>
      </c>
      <c r="H55">
        <f t="shared" si="17"/>
        <v>66.666666310192525</v>
      </c>
      <c r="I55">
        <f t="shared" si="18"/>
        <v>1.425896556384032E-7</v>
      </c>
      <c r="J55">
        <f t="shared" si="19"/>
        <v>48</v>
      </c>
      <c r="K55">
        <f t="shared" si="20"/>
        <v>66.666666384882348</v>
      </c>
      <c r="L55">
        <f t="shared" si="21"/>
        <v>1.127137281287105E-7</v>
      </c>
    </row>
    <row r="56" spans="1:12" x14ac:dyDescent="0.3">
      <c r="A56">
        <f t="shared" si="22"/>
        <v>48</v>
      </c>
      <c r="B56">
        <f t="shared" si="23"/>
        <v>66.666666382166355</v>
      </c>
      <c r="C56">
        <f t="shared" si="12"/>
        <v>1.1380012310269194E-7</v>
      </c>
      <c r="D56">
        <f t="shared" si="13"/>
        <v>48.5</v>
      </c>
      <c r="E56">
        <f t="shared" si="14"/>
        <v>66.666666439066418</v>
      </c>
      <c r="F56">
        <f t="shared" si="15"/>
        <v>9.1040099903239025E-8</v>
      </c>
      <c r="G56">
        <f t="shared" si="16"/>
        <v>48.5</v>
      </c>
      <c r="H56">
        <f t="shared" si="17"/>
        <v>66.666666427686408</v>
      </c>
      <c r="I56">
        <f t="shared" si="18"/>
        <v>9.5592103122044136E-8</v>
      </c>
      <c r="J56">
        <f t="shared" si="19"/>
        <v>49</v>
      </c>
      <c r="K56">
        <f t="shared" si="20"/>
        <v>66.666666477758454</v>
      </c>
      <c r="L56">
        <f t="shared" si="21"/>
        <v>7.5563285406587966E-8</v>
      </c>
    </row>
    <row r="57" spans="1:12" x14ac:dyDescent="0.3">
      <c r="A57">
        <f t="shared" si="22"/>
        <v>49</v>
      </c>
      <c r="B57">
        <f t="shared" si="23"/>
        <v>66.66666647593766</v>
      </c>
      <c r="C57">
        <f t="shared" si="12"/>
        <v>7.6291602368883105E-8</v>
      </c>
      <c r="D57">
        <f t="shared" si="13"/>
        <v>49.5</v>
      </c>
      <c r="E57">
        <f t="shared" si="14"/>
        <v>66.66666651408346</v>
      </c>
      <c r="F57">
        <f t="shared" si="15"/>
        <v>6.1033283316191955E-8</v>
      </c>
      <c r="G57">
        <f t="shared" si="16"/>
        <v>49.5</v>
      </c>
      <c r="H57">
        <f t="shared" si="17"/>
        <v>66.666666506454305</v>
      </c>
      <c r="I57">
        <f t="shared" si="18"/>
        <v>6.4084943574016506E-8</v>
      </c>
      <c r="J57">
        <f t="shared" si="19"/>
        <v>50</v>
      </c>
      <c r="K57">
        <f t="shared" si="20"/>
        <v>66.666666540022604</v>
      </c>
      <c r="L57">
        <f t="shared" si="21"/>
        <v>5.0657625649819238E-8</v>
      </c>
    </row>
    <row r="58" spans="1:12" x14ac:dyDescent="0.3">
      <c r="A58">
        <f t="shared" si="22"/>
        <v>50</v>
      </c>
      <c r="B58">
        <f t="shared" si="23"/>
        <v>66.666666538801934</v>
      </c>
      <c r="C58">
        <f t="shared" si="12"/>
        <v>5.1145892854265185E-8</v>
      </c>
      <c r="D58">
        <f t="shared" si="13"/>
        <v>50.5</v>
      </c>
      <c r="E58">
        <f t="shared" si="14"/>
        <v>66.666666564374879</v>
      </c>
      <c r="F58">
        <f t="shared" si="15"/>
        <v>4.0916713572869412E-8</v>
      </c>
      <c r="G58">
        <f t="shared" si="16"/>
        <v>50.5</v>
      </c>
      <c r="H58">
        <f t="shared" si="17"/>
        <v>66.666666559260293</v>
      </c>
      <c r="I58">
        <f t="shared" si="18"/>
        <v>4.2962550850234038E-8</v>
      </c>
      <c r="J58">
        <f t="shared" si="19"/>
        <v>51</v>
      </c>
      <c r="K58">
        <f t="shared" si="20"/>
        <v>66.666666581764488</v>
      </c>
      <c r="L58">
        <f t="shared" si="21"/>
        <v>3.3960869672000626E-8</v>
      </c>
    </row>
    <row r="59" spans="1:12" x14ac:dyDescent="0.3">
      <c r="A59">
        <f t="shared" si="22"/>
        <v>51</v>
      </c>
      <c r="B59">
        <f t="shared" si="23"/>
        <v>66.666666580946156</v>
      </c>
      <c r="C59">
        <f t="shared" si="12"/>
        <v>3.4288202499510589E-8</v>
      </c>
      <c r="D59">
        <f t="shared" si="13"/>
        <v>51.5</v>
      </c>
      <c r="E59">
        <f t="shared" si="14"/>
        <v>66.666666598090259</v>
      </c>
      <c r="F59">
        <f t="shared" si="15"/>
        <v>2.7430562710151207E-8</v>
      </c>
      <c r="G59">
        <f t="shared" si="16"/>
        <v>51.5</v>
      </c>
      <c r="H59">
        <f t="shared" si="17"/>
        <v>66.666666594661436</v>
      </c>
      <c r="I59">
        <f t="shared" si="18"/>
        <v>2.8802091378565819E-8</v>
      </c>
      <c r="J59">
        <f t="shared" si="19"/>
        <v>52</v>
      </c>
      <c r="K59">
        <f t="shared" si="20"/>
        <v>66.666666609748248</v>
      </c>
      <c r="L59">
        <f t="shared" si="21"/>
        <v>2.2767366658626997E-8</v>
      </c>
    </row>
    <row r="60" spans="1:12" x14ac:dyDescent="0.3">
      <c r="A60">
        <f t="shared" si="22"/>
        <v>52</v>
      </c>
      <c r="B60">
        <f t="shared" si="23"/>
        <v>66.666666609199638</v>
      </c>
      <c r="C60">
        <f t="shared" si="12"/>
        <v>2.2986810677139147E-8</v>
      </c>
      <c r="D60">
        <f t="shared" si="13"/>
        <v>52.5</v>
      </c>
      <c r="E60">
        <f t="shared" si="14"/>
        <v>66.666666620693036</v>
      </c>
      <c r="F60">
        <f t="shared" si="15"/>
        <v>1.8389453515510468E-8</v>
      </c>
      <c r="G60">
        <f t="shared" si="16"/>
        <v>52.5</v>
      </c>
      <c r="H60">
        <f t="shared" si="17"/>
        <v>66.666666618394359</v>
      </c>
      <c r="I60">
        <f t="shared" si="18"/>
        <v>1.9308924237293468E-8</v>
      </c>
      <c r="J60">
        <f t="shared" si="19"/>
        <v>53</v>
      </c>
      <c r="K60">
        <f t="shared" si="20"/>
        <v>66.666666628508565</v>
      </c>
      <c r="L60">
        <f t="shared" si="21"/>
        <v>1.5263239561136288E-8</v>
      </c>
    </row>
    <row r="61" spans="1:12" x14ac:dyDescent="0.3">
      <c r="A61">
        <f t="shared" si="22"/>
        <v>53</v>
      </c>
      <c r="B61">
        <f t="shared" si="23"/>
        <v>66.666666628140774</v>
      </c>
      <c r="C61">
        <f t="shared" si="12"/>
        <v>1.5410357434575417E-8</v>
      </c>
      <c r="D61">
        <f t="shared" si="13"/>
        <v>53.5</v>
      </c>
      <c r="E61">
        <f t="shared" si="14"/>
        <v>66.666666635845957</v>
      </c>
      <c r="F61">
        <f t="shared" si="15"/>
        <v>1.2328282394946655E-8</v>
      </c>
      <c r="G61">
        <f t="shared" si="16"/>
        <v>53.5</v>
      </c>
      <c r="H61">
        <f t="shared" si="17"/>
        <v>66.666666634304917</v>
      </c>
      <c r="I61">
        <f t="shared" si="18"/>
        <v>1.2944699534500614E-8</v>
      </c>
      <c r="J61">
        <f t="shared" si="19"/>
        <v>54</v>
      </c>
      <c r="K61">
        <f t="shared" si="20"/>
        <v>66.66666664108547</v>
      </c>
      <c r="L61">
        <f t="shared" si="21"/>
        <v>1.0232479752403378E-8</v>
      </c>
    </row>
    <row r="62" spans="1:12" x14ac:dyDescent="0.3">
      <c r="A62">
        <f t="shared" si="22"/>
        <v>54</v>
      </c>
      <c r="B62">
        <f t="shared" si="23"/>
        <v>66.666666640838912</v>
      </c>
      <c r="C62">
        <f t="shared" si="12"/>
        <v>1.033110308412688E-8</v>
      </c>
      <c r="D62">
        <f t="shared" si="13"/>
        <v>54.5</v>
      </c>
      <c r="E62">
        <f t="shared" si="14"/>
        <v>66.666666646004458</v>
      </c>
      <c r="F62">
        <f t="shared" si="15"/>
        <v>8.2648838883869757E-9</v>
      </c>
      <c r="G62">
        <f t="shared" si="16"/>
        <v>54.5</v>
      </c>
      <c r="H62">
        <f t="shared" si="17"/>
        <v>66.666666644971357</v>
      </c>
      <c r="I62">
        <f t="shared" si="18"/>
        <v>8.6781248853640136E-9</v>
      </c>
      <c r="J62">
        <f t="shared" si="19"/>
        <v>55</v>
      </c>
      <c r="K62">
        <f t="shared" si="20"/>
        <v>66.66666664951704</v>
      </c>
      <c r="L62">
        <f t="shared" si="21"/>
        <v>6.859849577267596E-9</v>
      </c>
    </row>
    <row r="63" spans="1:12" x14ac:dyDescent="0.3">
      <c r="A63">
        <f t="shared" si="22"/>
        <v>55</v>
      </c>
      <c r="B63">
        <f t="shared" si="23"/>
        <v>66.66666664935174</v>
      </c>
      <c r="C63">
        <f t="shared" si="12"/>
        <v>6.9259691315437522E-9</v>
      </c>
      <c r="D63">
        <f t="shared" si="13"/>
        <v>55.5</v>
      </c>
      <c r="E63">
        <f t="shared" si="14"/>
        <v>66.666666652814726</v>
      </c>
      <c r="F63">
        <f t="shared" si="15"/>
        <v>5.5407767263204732E-9</v>
      </c>
      <c r="G63">
        <f t="shared" si="16"/>
        <v>55.5</v>
      </c>
      <c r="H63">
        <f t="shared" si="17"/>
        <v>66.666666652122132</v>
      </c>
      <c r="I63">
        <f t="shared" si="18"/>
        <v>5.8178137862796575E-9</v>
      </c>
      <c r="J63">
        <f t="shared" si="19"/>
        <v>56</v>
      </c>
      <c r="K63">
        <f t="shared" si="20"/>
        <v>66.66666665516955</v>
      </c>
      <c r="L63">
        <f t="shared" si="21"/>
        <v>4.5988457486600964E-9</v>
      </c>
    </row>
    <row r="64" spans="1:12" x14ac:dyDescent="0.3">
      <c r="A64">
        <f t="shared" si="22"/>
        <v>56</v>
      </c>
      <c r="B64">
        <f t="shared" si="23"/>
        <v>66.666666655058734</v>
      </c>
      <c r="C64">
        <f t="shared" si="12"/>
        <v>4.6431729572304903E-9</v>
      </c>
      <c r="D64">
        <f t="shared" si="13"/>
        <v>56.5</v>
      </c>
      <c r="E64">
        <f t="shared" si="14"/>
        <v>66.666666657380318</v>
      </c>
      <c r="F64">
        <f t="shared" si="15"/>
        <v>3.7145397868698637E-9</v>
      </c>
      <c r="G64">
        <f t="shared" si="16"/>
        <v>56.5</v>
      </c>
      <c r="H64">
        <f t="shared" si="17"/>
        <v>66.666666656916007</v>
      </c>
      <c r="I64">
        <f t="shared" si="18"/>
        <v>3.9002649998565175E-9</v>
      </c>
      <c r="J64">
        <f t="shared" si="19"/>
        <v>57</v>
      </c>
      <c r="K64">
        <f t="shared" si="20"/>
        <v>66.666666658959002</v>
      </c>
      <c r="L64">
        <f t="shared" si="21"/>
        <v>3.0830662467451475E-9</v>
      </c>
    </row>
    <row r="65" spans="1:12" x14ac:dyDescent="0.3">
      <c r="A65">
        <f t="shared" si="22"/>
        <v>57</v>
      </c>
      <c r="B65">
        <f t="shared" si="23"/>
        <v>66.666666658884708</v>
      </c>
      <c r="C65">
        <f t="shared" si="12"/>
        <v>3.1127846966683137E-9</v>
      </c>
      <c r="D65">
        <f t="shared" si="13"/>
        <v>57.5</v>
      </c>
      <c r="E65">
        <f t="shared" si="14"/>
        <v>66.666666660441095</v>
      </c>
      <c r="F65">
        <f t="shared" si="15"/>
        <v>2.4902284678773867E-9</v>
      </c>
      <c r="G65">
        <f t="shared" si="16"/>
        <v>57.5</v>
      </c>
      <c r="H65">
        <f t="shared" si="17"/>
        <v>66.66666666012982</v>
      </c>
      <c r="I65">
        <f t="shared" si="18"/>
        <v>2.6147368714646291E-9</v>
      </c>
      <c r="J65">
        <f t="shared" si="19"/>
        <v>58</v>
      </c>
      <c r="K65">
        <f t="shared" si="20"/>
        <v>66.666666661499448</v>
      </c>
      <c r="L65">
        <f t="shared" si="21"/>
        <v>2.066887105911519E-9</v>
      </c>
    </row>
    <row r="66" spans="1:12" x14ac:dyDescent="0.3">
      <c r="A66">
        <f t="shared" si="22"/>
        <v>58</v>
      </c>
      <c r="B66">
        <f t="shared" si="23"/>
        <v>66.666666661449639</v>
      </c>
      <c r="C66">
        <f t="shared" si="12"/>
        <v>2.0868107242222322E-9</v>
      </c>
      <c r="D66">
        <f t="shared" si="13"/>
        <v>58.5</v>
      </c>
      <c r="E66">
        <f t="shared" si="14"/>
        <v>66.666666662493043</v>
      </c>
      <c r="F66">
        <f t="shared" si="15"/>
        <v>1.6694485793777858E-9</v>
      </c>
      <c r="G66">
        <f t="shared" si="16"/>
        <v>58.5</v>
      </c>
      <c r="H66">
        <f t="shared" si="17"/>
        <v>66.666666662284371</v>
      </c>
      <c r="I66">
        <f t="shared" si="18"/>
        <v>1.7529195872612036E-9</v>
      </c>
      <c r="J66">
        <f t="shared" si="19"/>
        <v>59</v>
      </c>
      <c r="K66">
        <f t="shared" si="20"/>
        <v>66.666666663202562</v>
      </c>
      <c r="L66">
        <f t="shared" si="21"/>
        <v>1.3856400471468078E-9</v>
      </c>
    </row>
    <row r="67" spans="1:12" x14ac:dyDescent="0.3">
      <c r="A67">
        <f t="shared" si="22"/>
        <v>59</v>
      </c>
      <c r="B67">
        <f t="shared" si="23"/>
        <v>66.666666663169167</v>
      </c>
      <c r="C67">
        <f t="shared" si="12"/>
        <v>1.3989982505790977E-9</v>
      </c>
      <c r="D67">
        <f t="shared" si="13"/>
        <v>59.5</v>
      </c>
      <c r="E67">
        <f t="shared" si="14"/>
        <v>66.666666663868668</v>
      </c>
      <c r="F67">
        <f t="shared" si="15"/>
        <v>1.1192007320914854E-9</v>
      </c>
      <c r="G67">
        <f t="shared" si="16"/>
        <v>59.5</v>
      </c>
      <c r="H67">
        <f t="shared" si="17"/>
        <v>66.666666663728762</v>
      </c>
      <c r="I67">
        <f t="shared" si="18"/>
        <v>1.1751630779599509E-9</v>
      </c>
      <c r="J67">
        <f t="shared" si="19"/>
        <v>60</v>
      </c>
      <c r="K67">
        <f t="shared" si="20"/>
        <v>66.666666664344334</v>
      </c>
      <c r="L67">
        <f t="shared" si="21"/>
        <v>9.2893159830964578E-10</v>
      </c>
    </row>
    <row r="68" spans="1:12" x14ac:dyDescent="0.3">
      <c r="A68">
        <f t="shared" si="22"/>
        <v>60</v>
      </c>
      <c r="B68">
        <f t="shared" si="23"/>
        <v>66.666666664321937</v>
      </c>
      <c r="C68">
        <f t="shared" si="12"/>
        <v>9.3789154220758064E-10</v>
      </c>
      <c r="D68">
        <f t="shared" si="13"/>
        <v>60.5</v>
      </c>
      <c r="E68">
        <f t="shared" si="14"/>
        <v>66.666666664790881</v>
      </c>
      <c r="F68">
        <f t="shared" si="15"/>
        <v>7.5031536539427179E-10</v>
      </c>
      <c r="G68">
        <f t="shared" si="16"/>
        <v>60.5</v>
      </c>
      <c r="H68">
        <f t="shared" si="17"/>
        <v>66.66666666469709</v>
      </c>
      <c r="I68">
        <f t="shared" si="18"/>
        <v>7.8783202184240508E-10</v>
      </c>
      <c r="J68">
        <f t="shared" si="19"/>
        <v>61</v>
      </c>
      <c r="K68">
        <f t="shared" si="20"/>
        <v>66.666666665109773</v>
      </c>
      <c r="L68">
        <f t="shared" si="21"/>
        <v>6.2275873347061861E-10</v>
      </c>
    </row>
    <row r="69" spans="1:12" x14ac:dyDescent="0.3">
      <c r="A69">
        <f t="shared" si="22"/>
        <v>61</v>
      </c>
      <c r="B69">
        <f t="shared" si="23"/>
        <v>66.666666665094766</v>
      </c>
      <c r="C69">
        <f t="shared" si="12"/>
        <v>6.2875926687411265E-10</v>
      </c>
      <c r="D69">
        <f t="shared" si="13"/>
        <v>61.5</v>
      </c>
      <c r="E69">
        <f t="shared" si="14"/>
        <v>66.666666665409139</v>
      </c>
      <c r="F69">
        <f t="shared" si="15"/>
        <v>5.0301096621296892E-10</v>
      </c>
      <c r="G69">
        <f t="shared" si="16"/>
        <v>61.5</v>
      </c>
      <c r="H69">
        <f t="shared" si="17"/>
        <v>66.66666666534627</v>
      </c>
      <c r="I69">
        <f t="shared" si="18"/>
        <v>5.2815707363151887E-10</v>
      </c>
      <c r="J69">
        <f t="shared" si="19"/>
        <v>62</v>
      </c>
      <c r="K69">
        <f t="shared" si="20"/>
        <v>66.666666665622927</v>
      </c>
      <c r="L69">
        <f t="shared" si="21"/>
        <v>4.1749714796424087E-10</v>
      </c>
    </row>
    <row r="70" spans="1:12" x14ac:dyDescent="0.3">
      <c r="A70">
        <f t="shared" si="22"/>
        <v>62</v>
      </c>
      <c r="B70">
        <f t="shared" si="23"/>
        <v>66.666666665612865</v>
      </c>
      <c r="C70">
        <f t="shared" si="12"/>
        <v>4.2151881984864303E-10</v>
      </c>
      <c r="D70">
        <f t="shared" si="13"/>
        <v>62.5</v>
      </c>
      <c r="E70">
        <f t="shared" si="14"/>
        <v>66.666666665823627</v>
      </c>
      <c r="F70">
        <f t="shared" si="15"/>
        <v>3.3721647696438595E-10</v>
      </c>
      <c r="G70">
        <f t="shared" si="16"/>
        <v>62.5</v>
      </c>
      <c r="H70">
        <f t="shared" si="17"/>
        <v>66.666666665781477</v>
      </c>
      <c r="I70">
        <f t="shared" si="18"/>
        <v>3.5407410337029432E-10</v>
      </c>
      <c r="J70">
        <f t="shared" si="19"/>
        <v>63</v>
      </c>
      <c r="K70">
        <f t="shared" si="20"/>
        <v>66.666666665966943</v>
      </c>
      <c r="L70">
        <f t="shared" si="21"/>
        <v>2.7988988904326106E-10</v>
      </c>
    </row>
    <row r="71" spans="1:12" x14ac:dyDescent="0.3">
      <c r="A71">
        <f t="shared" si="22"/>
        <v>63</v>
      </c>
      <c r="B71">
        <f t="shared" si="23"/>
        <v>66.666666665960193</v>
      </c>
      <c r="C71">
        <f t="shared" si="12"/>
        <v>2.8258995143914944E-10</v>
      </c>
      <c r="D71">
        <f t="shared" si="13"/>
        <v>63.5</v>
      </c>
      <c r="E71">
        <f t="shared" si="14"/>
        <v>66.666666666101492</v>
      </c>
      <c r="F71">
        <f t="shared" si="15"/>
        <v>2.2606982952311228E-10</v>
      </c>
      <c r="G71">
        <f t="shared" si="16"/>
        <v>63.5</v>
      </c>
      <c r="H71">
        <f t="shared" si="17"/>
        <v>66.666666666073226</v>
      </c>
      <c r="I71">
        <f t="shared" si="18"/>
        <v>2.3737456444905547E-10</v>
      </c>
      <c r="J71">
        <f t="shared" si="19"/>
        <v>64</v>
      </c>
      <c r="K71">
        <f t="shared" si="20"/>
        <v>66.666666666197571</v>
      </c>
      <c r="L71">
        <f t="shared" si="21"/>
        <v>1.8763657294584846E-10</v>
      </c>
    </row>
    <row r="72" spans="1:12" x14ac:dyDescent="0.3">
      <c r="A72">
        <f t="shared" si="22"/>
        <v>64</v>
      </c>
      <c r="B72">
        <f t="shared" si="23"/>
        <v>66.666666666193052</v>
      </c>
      <c r="C72">
        <f t="shared" ref="C72:C103" si="24">-0.4*B72+800/P</f>
        <v>1.8944490420835791E-10</v>
      </c>
      <c r="D72">
        <f t="shared" ref="D72:D103" si="25">A72+h/2</f>
        <v>64.5</v>
      </c>
      <c r="E72">
        <f t="shared" ref="E72:E103" si="26">B72+C72*h/2</f>
        <v>66.666666666287767</v>
      </c>
      <c r="F72">
        <f t="shared" ref="F72:F103" si="27">-0.4*E72+(800/P)</f>
        <v>1.5155876553762937E-10</v>
      </c>
      <c r="G72">
        <f t="shared" ref="G72:G103" si="28">A72+h/2</f>
        <v>64.5</v>
      </c>
      <c r="H72">
        <f t="shared" ref="H72:H103" si="29">B72+F72*h/2</f>
        <v>66.666666666268839</v>
      </c>
      <c r="I72">
        <f t="shared" ref="I72:I103" si="30">-0.4*H72+(800/P)</f>
        <v>1.5912959838715324E-10</v>
      </c>
      <c r="J72">
        <f t="shared" ref="J72:J103" si="31">A72+h</f>
        <v>65</v>
      </c>
      <c r="K72">
        <f t="shared" ref="K72:K103" si="32">B72+I72*h</f>
        <v>66.666666666352185</v>
      </c>
      <c r="L72">
        <f t="shared" ref="L72:L103" si="33">-0.4*K72+(800/P)</f>
        <v>1.2579093322528934E-10</v>
      </c>
    </row>
    <row r="73" spans="1:12" x14ac:dyDescent="0.3">
      <c r="A73">
        <f t="shared" ref="A73:A104" si="34">A72+h</f>
        <v>65</v>
      </c>
      <c r="B73">
        <f t="shared" ref="B73:B104" si="35">B72+(h/6*(C72+2*F72+2*I72+L72))</f>
        <v>66.666666666349158</v>
      </c>
      <c r="C73">
        <f t="shared" si="24"/>
        <v>1.2700240858976031E-10</v>
      </c>
      <c r="D73">
        <f t="shared" si="25"/>
        <v>65.5</v>
      </c>
      <c r="E73">
        <f t="shared" si="26"/>
        <v>66.666666666412652</v>
      </c>
      <c r="F73">
        <f t="shared" si="27"/>
        <v>1.0160405850001553E-10</v>
      </c>
      <c r="G73">
        <f t="shared" si="28"/>
        <v>65.5</v>
      </c>
      <c r="H73">
        <f t="shared" si="29"/>
        <v>66.666666666399962</v>
      </c>
      <c r="I73">
        <f t="shared" si="30"/>
        <v>1.0668088634702144E-10</v>
      </c>
      <c r="J73">
        <f t="shared" si="31"/>
        <v>66</v>
      </c>
      <c r="K73">
        <f t="shared" si="32"/>
        <v>66.666666666455839</v>
      </c>
      <c r="L73">
        <f t="shared" si="33"/>
        <v>8.4330764593687491E-11</v>
      </c>
    </row>
    <row r="74" spans="1:12" x14ac:dyDescent="0.3">
      <c r="A74">
        <f t="shared" si="34"/>
        <v>66</v>
      </c>
      <c r="B74">
        <f t="shared" si="35"/>
        <v>66.666666666453807</v>
      </c>
      <c r="C74">
        <f t="shared" si="24"/>
        <v>8.5144336026132805E-11</v>
      </c>
      <c r="D74">
        <f t="shared" si="25"/>
        <v>66.5</v>
      </c>
      <c r="E74">
        <f t="shared" si="26"/>
        <v>66.666666666496383</v>
      </c>
      <c r="F74">
        <f t="shared" si="27"/>
        <v>6.8112626649963204E-11</v>
      </c>
      <c r="G74">
        <f t="shared" si="28"/>
        <v>66.5</v>
      </c>
      <c r="H74">
        <f t="shared" si="29"/>
        <v>66.666666666487856</v>
      </c>
      <c r="I74">
        <f t="shared" si="30"/>
        <v>7.1523231781611685E-11</v>
      </c>
      <c r="J74">
        <f t="shared" si="31"/>
        <v>67</v>
      </c>
      <c r="K74">
        <f t="shared" si="32"/>
        <v>66.66666666652533</v>
      </c>
      <c r="L74">
        <f t="shared" si="33"/>
        <v>5.6534332770752371E-11</v>
      </c>
    </row>
    <row r="75" spans="1:12" x14ac:dyDescent="0.3">
      <c r="A75">
        <f t="shared" si="34"/>
        <v>67</v>
      </c>
      <c r="B75">
        <f t="shared" si="35"/>
        <v>66.666666666523966</v>
      </c>
      <c r="C75">
        <f t="shared" si="24"/>
        <v>5.7081450677287648E-11</v>
      </c>
      <c r="D75">
        <f t="shared" si="25"/>
        <v>67.5</v>
      </c>
      <c r="E75">
        <f t="shared" si="26"/>
        <v>66.666666666552501</v>
      </c>
      <c r="F75">
        <f t="shared" si="27"/>
        <v>4.5666581627301639E-11</v>
      </c>
      <c r="G75">
        <f t="shared" si="28"/>
        <v>67.5</v>
      </c>
      <c r="H75">
        <f t="shared" si="29"/>
        <v>66.666666666546803</v>
      </c>
      <c r="I75">
        <f t="shared" si="30"/>
        <v>4.794387109541276E-11</v>
      </c>
      <c r="J75">
        <f t="shared" si="31"/>
        <v>68</v>
      </c>
      <c r="K75">
        <f t="shared" si="32"/>
        <v>66.666666666571913</v>
      </c>
      <c r="L75">
        <f t="shared" si="33"/>
        <v>3.7900349525443744E-11</v>
      </c>
    </row>
    <row r="76" spans="1:12" x14ac:dyDescent="0.3">
      <c r="A76">
        <f t="shared" si="34"/>
        <v>68</v>
      </c>
      <c r="B76">
        <f t="shared" si="35"/>
        <v>66.666666666571004</v>
      </c>
      <c r="C76">
        <f t="shared" si="24"/>
        <v>3.8266279034360196E-11</v>
      </c>
      <c r="D76">
        <f t="shared" si="25"/>
        <v>68.5</v>
      </c>
      <c r="E76">
        <f t="shared" si="26"/>
        <v>66.666666666590132</v>
      </c>
      <c r="F76">
        <f t="shared" si="27"/>
        <v>3.0613733770223917E-11</v>
      </c>
      <c r="G76">
        <f t="shared" si="28"/>
        <v>68.5</v>
      </c>
      <c r="H76">
        <f t="shared" si="29"/>
        <v>66.666666666586309</v>
      </c>
      <c r="I76">
        <f t="shared" si="30"/>
        <v>3.2141400652108132E-11</v>
      </c>
      <c r="J76">
        <f t="shared" si="31"/>
        <v>69</v>
      </c>
      <c r="K76">
        <f t="shared" si="32"/>
        <v>66.666666666603149</v>
      </c>
      <c r="L76">
        <f t="shared" si="33"/>
        <v>2.5405455517102382E-11</v>
      </c>
    </row>
    <row r="77" spans="1:12" x14ac:dyDescent="0.3">
      <c r="A77">
        <f t="shared" si="34"/>
        <v>69</v>
      </c>
      <c r="B77">
        <f t="shared" si="35"/>
        <v>66.666666666602538</v>
      </c>
      <c r="C77">
        <f t="shared" si="24"/>
        <v>2.5650592760939617E-11</v>
      </c>
      <c r="D77">
        <f t="shared" si="25"/>
        <v>69.5</v>
      </c>
      <c r="E77">
        <f t="shared" si="26"/>
        <v>66.666666666615356</v>
      </c>
      <c r="F77">
        <f t="shared" si="27"/>
        <v>2.0524026922430494E-11</v>
      </c>
      <c r="G77">
        <f t="shared" si="28"/>
        <v>69.5</v>
      </c>
      <c r="H77">
        <f t="shared" si="29"/>
        <v>66.666666666612798</v>
      </c>
      <c r="I77">
        <f t="shared" si="30"/>
        <v>2.1547208461925038E-11</v>
      </c>
      <c r="J77">
        <f t="shared" si="31"/>
        <v>70</v>
      </c>
      <c r="K77">
        <f t="shared" si="32"/>
        <v>66.666666666624081</v>
      </c>
      <c r="L77">
        <f t="shared" si="33"/>
        <v>1.7035262089848402E-11</v>
      </c>
    </row>
    <row r="78" spans="1:12" x14ac:dyDescent="0.3">
      <c r="A78">
        <f t="shared" si="34"/>
        <v>70</v>
      </c>
      <c r="B78">
        <f t="shared" si="35"/>
        <v>66.666666666623669</v>
      </c>
      <c r="C78">
        <f t="shared" si="24"/>
        <v>1.7198686919073225E-11</v>
      </c>
      <c r="D78">
        <f t="shared" si="25"/>
        <v>70.5</v>
      </c>
      <c r="E78">
        <f t="shared" si="26"/>
        <v>66.666666666632267</v>
      </c>
      <c r="F78">
        <f t="shared" si="27"/>
        <v>1.375966007799434E-11</v>
      </c>
      <c r="G78">
        <f t="shared" si="28"/>
        <v>70.5</v>
      </c>
      <c r="H78">
        <f t="shared" si="29"/>
        <v>66.666666666630547</v>
      </c>
      <c r="I78">
        <f t="shared" si="30"/>
        <v>1.4448886531681637E-11</v>
      </c>
      <c r="J78">
        <f t="shared" si="31"/>
        <v>71</v>
      </c>
      <c r="K78">
        <f t="shared" si="32"/>
        <v>66.666666666638122</v>
      </c>
      <c r="L78">
        <f t="shared" si="33"/>
        <v>1.141842176366481E-11</v>
      </c>
    </row>
    <row r="79" spans="1:12" x14ac:dyDescent="0.3">
      <c r="A79">
        <f t="shared" si="34"/>
        <v>71</v>
      </c>
      <c r="B79">
        <f t="shared" si="35"/>
        <v>66.666666666637838</v>
      </c>
      <c r="C79">
        <f t="shared" si="24"/>
        <v>1.1532108601386426E-11</v>
      </c>
      <c r="D79">
        <f t="shared" si="25"/>
        <v>71.5</v>
      </c>
      <c r="E79">
        <f t="shared" si="26"/>
        <v>66.666666666643607</v>
      </c>
      <c r="F79">
        <f t="shared" si="27"/>
        <v>9.2228447101661004E-12</v>
      </c>
      <c r="G79">
        <f t="shared" si="28"/>
        <v>71.5</v>
      </c>
      <c r="H79">
        <f t="shared" si="29"/>
        <v>66.666666666642442</v>
      </c>
      <c r="I79">
        <f t="shared" si="30"/>
        <v>9.688250202088966E-12</v>
      </c>
      <c r="J79">
        <f t="shared" si="31"/>
        <v>72</v>
      </c>
      <c r="K79">
        <f t="shared" si="32"/>
        <v>66.666666666647529</v>
      </c>
      <c r="L79">
        <f t="shared" si="33"/>
        <v>7.6560979778150795E-12</v>
      </c>
    </row>
    <row r="80" spans="1:12" x14ac:dyDescent="0.3">
      <c r="A80">
        <f t="shared" si="34"/>
        <v>72</v>
      </c>
      <c r="B80">
        <f t="shared" si="35"/>
        <v>66.666666666647345</v>
      </c>
      <c r="C80">
        <f t="shared" si="24"/>
        <v>7.7271522513910895E-12</v>
      </c>
      <c r="D80">
        <f t="shared" si="25"/>
        <v>72.5</v>
      </c>
      <c r="E80">
        <f t="shared" si="26"/>
        <v>66.66666666665121</v>
      </c>
      <c r="F80">
        <f t="shared" si="27"/>
        <v>6.1817218011128716E-12</v>
      </c>
      <c r="G80">
        <f t="shared" si="28"/>
        <v>72.5</v>
      </c>
      <c r="H80">
        <f t="shared" si="29"/>
        <v>66.666666666650428</v>
      </c>
      <c r="I80">
        <f t="shared" si="30"/>
        <v>6.4943606048473157E-12</v>
      </c>
      <c r="J80">
        <f t="shared" si="31"/>
        <v>73</v>
      </c>
      <c r="K80">
        <f t="shared" si="32"/>
        <v>66.666666666653839</v>
      </c>
      <c r="L80">
        <f t="shared" si="33"/>
        <v>5.1301185521879233E-12</v>
      </c>
    </row>
    <row r="81" spans="1:12" x14ac:dyDescent="0.3">
      <c r="A81">
        <f t="shared" si="34"/>
        <v>73</v>
      </c>
      <c r="B81">
        <f t="shared" si="35"/>
        <v>66.666666666653711</v>
      </c>
      <c r="C81">
        <f t="shared" si="24"/>
        <v>5.1834092573699309E-12</v>
      </c>
      <c r="D81">
        <f t="shared" si="25"/>
        <v>73.5</v>
      </c>
      <c r="E81">
        <f t="shared" si="26"/>
        <v>66.666666666656297</v>
      </c>
      <c r="F81">
        <f t="shared" si="27"/>
        <v>4.1460168631601846E-12</v>
      </c>
      <c r="G81">
        <f t="shared" si="28"/>
        <v>73.5</v>
      </c>
      <c r="H81">
        <f t="shared" si="29"/>
        <v>66.666666666655786</v>
      </c>
      <c r="I81">
        <f t="shared" si="30"/>
        <v>4.3520742565306136E-12</v>
      </c>
      <c r="J81">
        <f t="shared" si="31"/>
        <v>74</v>
      </c>
      <c r="K81">
        <f t="shared" si="32"/>
        <v>66.66666666665806</v>
      </c>
      <c r="L81">
        <f t="shared" si="33"/>
        <v>3.4425795547576854E-12</v>
      </c>
    </row>
    <row r="82" spans="1:12" x14ac:dyDescent="0.3">
      <c r="A82">
        <f t="shared" si="34"/>
        <v>74</v>
      </c>
      <c r="B82">
        <f t="shared" si="35"/>
        <v>66.666666666657989</v>
      </c>
      <c r="C82">
        <f t="shared" si="24"/>
        <v>3.4710012641880894E-12</v>
      </c>
      <c r="D82">
        <f t="shared" si="25"/>
        <v>74.5</v>
      </c>
      <c r="E82">
        <f t="shared" si="26"/>
        <v>66.666666666659722</v>
      </c>
      <c r="F82">
        <f t="shared" si="27"/>
        <v>2.7782220968219917E-12</v>
      </c>
      <c r="G82">
        <f t="shared" si="28"/>
        <v>74.5</v>
      </c>
      <c r="H82">
        <f t="shared" si="29"/>
        <v>66.666666666659381</v>
      </c>
      <c r="I82">
        <f t="shared" si="30"/>
        <v>2.9132252166164108E-12</v>
      </c>
      <c r="J82">
        <f t="shared" si="31"/>
        <v>75</v>
      </c>
      <c r="K82">
        <f t="shared" si="32"/>
        <v>66.666666666660902</v>
      </c>
      <c r="L82">
        <f t="shared" si="33"/>
        <v>2.3057111775415251E-12</v>
      </c>
    </row>
    <row r="83" spans="1:12" x14ac:dyDescent="0.3">
      <c r="A83">
        <f t="shared" si="34"/>
        <v>75</v>
      </c>
      <c r="B83">
        <f t="shared" si="35"/>
        <v>66.666666666660845</v>
      </c>
      <c r="C83">
        <f t="shared" si="24"/>
        <v>2.3270274596143281E-12</v>
      </c>
      <c r="D83">
        <f t="shared" si="25"/>
        <v>75.5</v>
      </c>
      <c r="E83">
        <f t="shared" si="26"/>
        <v>66.66666666666201</v>
      </c>
      <c r="F83">
        <f t="shared" si="27"/>
        <v>1.8616219676914625E-12</v>
      </c>
      <c r="G83">
        <f t="shared" si="28"/>
        <v>75.5</v>
      </c>
      <c r="H83">
        <f t="shared" si="29"/>
        <v>66.666666666661769</v>
      </c>
      <c r="I83">
        <f t="shared" si="30"/>
        <v>1.957545237019076E-12</v>
      </c>
      <c r="J83">
        <f t="shared" si="31"/>
        <v>76</v>
      </c>
      <c r="K83">
        <f t="shared" si="32"/>
        <v>66.666666666662806</v>
      </c>
      <c r="L83">
        <f t="shared" si="33"/>
        <v>1.5454304502782179E-12</v>
      </c>
    </row>
    <row r="84" spans="1:12" x14ac:dyDescent="0.3">
      <c r="A84">
        <f t="shared" si="34"/>
        <v>76</v>
      </c>
      <c r="B84">
        <f t="shared" si="35"/>
        <v>66.666666666662763</v>
      </c>
      <c r="C84">
        <f t="shared" si="24"/>
        <v>1.5596413049934199E-12</v>
      </c>
      <c r="D84">
        <f t="shared" si="25"/>
        <v>76.5</v>
      </c>
      <c r="E84">
        <f t="shared" si="26"/>
        <v>66.666666666663545</v>
      </c>
      <c r="F84">
        <f t="shared" si="27"/>
        <v>1.2470025012589758E-12</v>
      </c>
      <c r="G84">
        <f t="shared" si="28"/>
        <v>76.5</v>
      </c>
      <c r="H84">
        <f t="shared" si="29"/>
        <v>66.666666666663389</v>
      </c>
      <c r="I84">
        <f t="shared" si="30"/>
        <v>1.3109513474773848E-12</v>
      </c>
      <c r="J84">
        <f t="shared" si="31"/>
        <v>77</v>
      </c>
      <c r="K84">
        <f t="shared" si="32"/>
        <v>66.666666666664071</v>
      </c>
      <c r="L84">
        <f t="shared" si="33"/>
        <v>1.0373923942097463E-12</v>
      </c>
    </row>
    <row r="85" spans="1:12" x14ac:dyDescent="0.3">
      <c r="A85">
        <f t="shared" si="34"/>
        <v>77</v>
      </c>
      <c r="B85">
        <f t="shared" si="35"/>
        <v>66.666666666664042</v>
      </c>
      <c r="C85">
        <f t="shared" si="24"/>
        <v>1.0480505352461478E-12</v>
      </c>
      <c r="D85">
        <f t="shared" si="25"/>
        <v>77.5</v>
      </c>
      <c r="E85">
        <f t="shared" si="26"/>
        <v>66.666666666664568</v>
      </c>
      <c r="F85">
        <f t="shared" si="27"/>
        <v>8.3844042819691822E-13</v>
      </c>
      <c r="G85">
        <f t="shared" si="28"/>
        <v>77.5</v>
      </c>
      <c r="H85">
        <f t="shared" si="29"/>
        <v>66.666666666664469</v>
      </c>
      <c r="I85">
        <f t="shared" si="30"/>
        <v>8.7752027866372373E-13</v>
      </c>
      <c r="J85">
        <f t="shared" si="31"/>
        <v>78</v>
      </c>
      <c r="K85">
        <f t="shared" si="32"/>
        <v>66.666666666664923</v>
      </c>
      <c r="L85">
        <f t="shared" si="33"/>
        <v>6.9633188104489818E-13</v>
      </c>
    </row>
    <row r="86" spans="1:12" x14ac:dyDescent="0.3">
      <c r="A86">
        <f t="shared" si="34"/>
        <v>78</v>
      </c>
      <c r="B86">
        <f t="shared" si="35"/>
        <v>66.666666666664909</v>
      </c>
      <c r="C86">
        <f t="shared" si="24"/>
        <v>7.0343730840249918E-13</v>
      </c>
      <c r="D86">
        <f t="shared" si="25"/>
        <v>78.5</v>
      </c>
      <c r="E86">
        <f t="shared" si="26"/>
        <v>66.666666666665265</v>
      </c>
      <c r="F86">
        <f t="shared" si="27"/>
        <v>5.6132876125047915E-13</v>
      </c>
      <c r="G86">
        <f t="shared" si="28"/>
        <v>78.5</v>
      </c>
      <c r="H86">
        <f t="shared" si="29"/>
        <v>66.666666666665193</v>
      </c>
      <c r="I86">
        <f t="shared" si="30"/>
        <v>5.8975047068088315E-13</v>
      </c>
      <c r="J86">
        <f t="shared" si="31"/>
        <v>79</v>
      </c>
      <c r="K86">
        <f t="shared" si="32"/>
        <v>66.666666666665492</v>
      </c>
      <c r="L86">
        <f t="shared" si="33"/>
        <v>4.6895820560166612E-13</v>
      </c>
    </row>
    <row r="87" spans="1:12" x14ac:dyDescent="0.3">
      <c r="A87">
        <f t="shared" si="34"/>
        <v>79</v>
      </c>
      <c r="B87">
        <f t="shared" si="35"/>
        <v>66.666666666665492</v>
      </c>
      <c r="C87">
        <f t="shared" si="24"/>
        <v>4.6895820560166612E-13</v>
      </c>
      <c r="D87">
        <f t="shared" si="25"/>
        <v>79.5</v>
      </c>
      <c r="E87">
        <f t="shared" si="26"/>
        <v>66.666666666665719</v>
      </c>
      <c r="F87">
        <f t="shared" si="27"/>
        <v>3.801403636316536E-13</v>
      </c>
      <c r="G87">
        <f t="shared" si="28"/>
        <v>79.5</v>
      </c>
      <c r="H87">
        <f t="shared" si="29"/>
        <v>66.666666666665677</v>
      </c>
      <c r="I87">
        <f t="shared" si="30"/>
        <v>3.943512183468556E-13</v>
      </c>
      <c r="J87">
        <f t="shared" si="31"/>
        <v>80</v>
      </c>
      <c r="K87">
        <f t="shared" si="32"/>
        <v>66.66666666666589</v>
      </c>
      <c r="L87">
        <f t="shared" si="33"/>
        <v>3.0908609005564358E-13</v>
      </c>
    </row>
    <row r="88" spans="1:12" x14ac:dyDescent="0.3">
      <c r="A88">
        <f t="shared" si="34"/>
        <v>80</v>
      </c>
      <c r="B88">
        <f t="shared" si="35"/>
        <v>66.666666666665876</v>
      </c>
      <c r="C88">
        <f t="shared" si="24"/>
        <v>3.1619151741324458E-13</v>
      </c>
      <c r="D88">
        <f t="shared" si="25"/>
        <v>80.5</v>
      </c>
      <c r="E88">
        <f t="shared" si="26"/>
        <v>66.666666666666032</v>
      </c>
      <c r="F88">
        <f t="shared" si="27"/>
        <v>2.5224267119483557E-13</v>
      </c>
      <c r="G88">
        <f t="shared" si="28"/>
        <v>80.5</v>
      </c>
      <c r="H88">
        <f t="shared" si="29"/>
        <v>66.666666666666003</v>
      </c>
      <c r="I88">
        <f t="shared" si="30"/>
        <v>2.6645352591003757E-13</v>
      </c>
      <c r="J88">
        <f t="shared" si="31"/>
        <v>81</v>
      </c>
      <c r="K88">
        <f t="shared" si="32"/>
        <v>66.666666666666146</v>
      </c>
      <c r="L88">
        <f t="shared" si="33"/>
        <v>2.0961010704922955E-13</v>
      </c>
    </row>
    <row r="89" spans="1:12" x14ac:dyDescent="0.3">
      <c r="A89">
        <f t="shared" si="34"/>
        <v>81</v>
      </c>
      <c r="B89">
        <f t="shared" si="35"/>
        <v>66.666666666666131</v>
      </c>
      <c r="C89">
        <f t="shared" si="24"/>
        <v>2.1316282072803006E-13</v>
      </c>
      <c r="D89">
        <f t="shared" si="25"/>
        <v>81.5</v>
      </c>
      <c r="E89">
        <f t="shared" si="26"/>
        <v>66.666666666666231</v>
      </c>
      <c r="F89">
        <f t="shared" si="27"/>
        <v>1.7408297026122455E-13</v>
      </c>
      <c r="G89">
        <f t="shared" si="28"/>
        <v>81.5</v>
      </c>
      <c r="H89">
        <f t="shared" si="29"/>
        <v>66.666666666666217</v>
      </c>
      <c r="I89">
        <f t="shared" si="30"/>
        <v>1.8118839761882555E-13</v>
      </c>
      <c r="J89">
        <f t="shared" si="31"/>
        <v>82</v>
      </c>
      <c r="K89">
        <f t="shared" si="32"/>
        <v>66.666666666666316</v>
      </c>
      <c r="L89">
        <f t="shared" si="33"/>
        <v>1.3855583347321954E-13</v>
      </c>
    </row>
    <row r="90" spans="1:12" x14ac:dyDescent="0.3">
      <c r="A90">
        <f t="shared" si="34"/>
        <v>82</v>
      </c>
      <c r="B90">
        <f t="shared" si="35"/>
        <v>66.666666666666302</v>
      </c>
      <c r="C90">
        <f t="shared" si="24"/>
        <v>1.4566126083082054E-13</v>
      </c>
      <c r="D90">
        <f t="shared" si="25"/>
        <v>82.5</v>
      </c>
      <c r="E90">
        <f t="shared" si="26"/>
        <v>66.666666666666373</v>
      </c>
      <c r="F90">
        <f t="shared" si="27"/>
        <v>1.1723955140041653E-13</v>
      </c>
      <c r="G90">
        <f t="shared" si="28"/>
        <v>82.5</v>
      </c>
      <c r="H90">
        <f t="shared" si="29"/>
        <v>66.666666666666359</v>
      </c>
      <c r="I90">
        <f t="shared" si="30"/>
        <v>1.2434497875801753E-13</v>
      </c>
      <c r="J90">
        <f t="shared" si="31"/>
        <v>83</v>
      </c>
      <c r="K90">
        <f t="shared" si="32"/>
        <v>66.66666666666643</v>
      </c>
      <c r="L90">
        <f t="shared" si="33"/>
        <v>9.5923269327613525E-14</v>
      </c>
    </row>
    <row r="91" spans="1:12" x14ac:dyDescent="0.3">
      <c r="A91">
        <f t="shared" si="34"/>
        <v>83</v>
      </c>
      <c r="B91">
        <f t="shared" si="35"/>
        <v>66.66666666666643</v>
      </c>
      <c r="C91">
        <f t="shared" si="24"/>
        <v>9.5923269327613525E-14</v>
      </c>
      <c r="D91">
        <f t="shared" si="25"/>
        <v>83.5</v>
      </c>
      <c r="E91">
        <f t="shared" si="26"/>
        <v>66.666666666666472</v>
      </c>
      <c r="F91">
        <f t="shared" si="27"/>
        <v>7.815970093361102E-14</v>
      </c>
      <c r="G91">
        <f t="shared" si="28"/>
        <v>83.5</v>
      </c>
      <c r="H91">
        <f t="shared" si="29"/>
        <v>66.666666666666472</v>
      </c>
      <c r="I91">
        <f t="shared" si="30"/>
        <v>7.815970093361102E-14</v>
      </c>
      <c r="J91">
        <f t="shared" si="31"/>
        <v>84</v>
      </c>
      <c r="K91">
        <f t="shared" si="32"/>
        <v>66.666666666666515</v>
      </c>
      <c r="L91">
        <f t="shared" si="33"/>
        <v>6.0396132539608516E-14</v>
      </c>
    </row>
    <row r="92" spans="1:12" x14ac:dyDescent="0.3">
      <c r="A92">
        <f t="shared" si="34"/>
        <v>84</v>
      </c>
      <c r="B92">
        <f t="shared" si="35"/>
        <v>66.666666666666515</v>
      </c>
      <c r="C92">
        <f t="shared" si="24"/>
        <v>6.0396132539608516E-14</v>
      </c>
      <c r="D92">
        <f t="shared" si="25"/>
        <v>84.5</v>
      </c>
      <c r="E92">
        <f t="shared" si="26"/>
        <v>66.666666666666544</v>
      </c>
      <c r="F92">
        <f t="shared" si="27"/>
        <v>4.9737991503207013E-14</v>
      </c>
      <c r="G92">
        <f t="shared" si="28"/>
        <v>84.5</v>
      </c>
      <c r="H92">
        <f t="shared" si="29"/>
        <v>66.666666666666544</v>
      </c>
      <c r="I92">
        <f t="shared" si="30"/>
        <v>4.9737991503207013E-14</v>
      </c>
      <c r="J92">
        <f t="shared" si="31"/>
        <v>85</v>
      </c>
      <c r="K92">
        <f t="shared" si="32"/>
        <v>66.666666666666572</v>
      </c>
      <c r="L92">
        <f t="shared" si="33"/>
        <v>3.907985046680551E-14</v>
      </c>
    </row>
    <row r="93" spans="1:12" x14ac:dyDescent="0.3">
      <c r="A93">
        <f t="shared" si="34"/>
        <v>85</v>
      </c>
      <c r="B93">
        <f t="shared" si="35"/>
        <v>66.666666666666572</v>
      </c>
      <c r="C93">
        <f t="shared" si="24"/>
        <v>3.907985046680551E-14</v>
      </c>
      <c r="D93">
        <f t="shared" si="25"/>
        <v>85.5</v>
      </c>
      <c r="E93">
        <f t="shared" si="26"/>
        <v>66.666666666666586</v>
      </c>
      <c r="F93">
        <f t="shared" si="27"/>
        <v>3.1974423109204508E-14</v>
      </c>
      <c r="G93">
        <f t="shared" si="28"/>
        <v>85.5</v>
      </c>
      <c r="H93">
        <f t="shared" si="29"/>
        <v>66.666666666666586</v>
      </c>
      <c r="I93">
        <f t="shared" si="30"/>
        <v>3.1974423109204508E-14</v>
      </c>
      <c r="J93">
        <f t="shared" si="31"/>
        <v>86</v>
      </c>
      <c r="K93">
        <f t="shared" si="32"/>
        <v>66.6666666666666</v>
      </c>
      <c r="L93">
        <f t="shared" si="33"/>
        <v>0</v>
      </c>
    </row>
    <row r="94" spans="1:12" x14ac:dyDescent="0.3">
      <c r="A94">
        <f t="shared" si="34"/>
        <v>86</v>
      </c>
      <c r="B94">
        <f t="shared" si="35"/>
        <v>66.6666666666666</v>
      </c>
      <c r="C94">
        <f t="shared" si="24"/>
        <v>0</v>
      </c>
      <c r="D94">
        <f t="shared" si="25"/>
        <v>86.5</v>
      </c>
      <c r="E94">
        <f t="shared" si="26"/>
        <v>66.6666666666666</v>
      </c>
      <c r="F94">
        <f t="shared" si="27"/>
        <v>0</v>
      </c>
      <c r="G94">
        <f t="shared" si="28"/>
        <v>86.5</v>
      </c>
      <c r="H94">
        <f t="shared" si="29"/>
        <v>66.6666666666666</v>
      </c>
      <c r="I94">
        <f t="shared" si="30"/>
        <v>0</v>
      </c>
      <c r="J94">
        <f t="shared" si="31"/>
        <v>87</v>
      </c>
      <c r="K94">
        <f t="shared" si="32"/>
        <v>66.6666666666666</v>
      </c>
      <c r="L94">
        <f t="shared" si="33"/>
        <v>0</v>
      </c>
    </row>
    <row r="95" spans="1:12" x14ac:dyDescent="0.3">
      <c r="A95">
        <f t="shared" si="34"/>
        <v>87</v>
      </c>
      <c r="B95">
        <f t="shared" si="35"/>
        <v>66.6666666666666</v>
      </c>
      <c r="C95">
        <f t="shared" si="24"/>
        <v>0</v>
      </c>
      <c r="D95">
        <f t="shared" si="25"/>
        <v>87.5</v>
      </c>
      <c r="E95">
        <f t="shared" si="26"/>
        <v>66.6666666666666</v>
      </c>
      <c r="F95">
        <f t="shared" si="27"/>
        <v>0</v>
      </c>
      <c r="G95">
        <f t="shared" si="28"/>
        <v>87.5</v>
      </c>
      <c r="H95">
        <f t="shared" si="29"/>
        <v>66.6666666666666</v>
      </c>
      <c r="I95">
        <f t="shared" si="30"/>
        <v>0</v>
      </c>
      <c r="J95">
        <f t="shared" si="31"/>
        <v>88</v>
      </c>
      <c r="K95">
        <f t="shared" si="32"/>
        <v>66.6666666666666</v>
      </c>
      <c r="L95">
        <f t="shared" si="33"/>
        <v>0</v>
      </c>
    </row>
    <row r="96" spans="1:12" x14ac:dyDescent="0.3">
      <c r="A96">
        <f t="shared" si="34"/>
        <v>88</v>
      </c>
      <c r="B96">
        <f t="shared" si="35"/>
        <v>66.6666666666666</v>
      </c>
      <c r="C96">
        <f t="shared" si="24"/>
        <v>0</v>
      </c>
      <c r="D96">
        <f t="shared" si="25"/>
        <v>88.5</v>
      </c>
      <c r="E96">
        <f t="shared" si="26"/>
        <v>66.6666666666666</v>
      </c>
      <c r="F96">
        <f t="shared" si="27"/>
        <v>0</v>
      </c>
      <c r="G96">
        <f t="shared" si="28"/>
        <v>88.5</v>
      </c>
      <c r="H96">
        <f t="shared" si="29"/>
        <v>66.6666666666666</v>
      </c>
      <c r="I96">
        <f t="shared" si="30"/>
        <v>0</v>
      </c>
      <c r="J96">
        <f t="shared" si="31"/>
        <v>89</v>
      </c>
      <c r="K96">
        <f t="shared" si="32"/>
        <v>66.6666666666666</v>
      </c>
      <c r="L96">
        <f t="shared" si="33"/>
        <v>0</v>
      </c>
    </row>
    <row r="97" spans="1:12" x14ac:dyDescent="0.3">
      <c r="A97">
        <f t="shared" si="34"/>
        <v>89</v>
      </c>
      <c r="B97">
        <f t="shared" si="35"/>
        <v>66.6666666666666</v>
      </c>
      <c r="C97">
        <f t="shared" si="24"/>
        <v>0</v>
      </c>
      <c r="D97">
        <f t="shared" si="25"/>
        <v>89.5</v>
      </c>
      <c r="E97">
        <f t="shared" si="26"/>
        <v>66.6666666666666</v>
      </c>
      <c r="F97">
        <f t="shared" si="27"/>
        <v>0</v>
      </c>
      <c r="G97">
        <f t="shared" si="28"/>
        <v>89.5</v>
      </c>
      <c r="H97">
        <f t="shared" si="29"/>
        <v>66.6666666666666</v>
      </c>
      <c r="I97">
        <f t="shared" si="30"/>
        <v>0</v>
      </c>
      <c r="J97">
        <f t="shared" si="31"/>
        <v>90</v>
      </c>
      <c r="K97">
        <f t="shared" si="32"/>
        <v>66.6666666666666</v>
      </c>
      <c r="L97">
        <f t="shared" si="33"/>
        <v>0</v>
      </c>
    </row>
    <row r="98" spans="1:12" x14ac:dyDescent="0.3">
      <c r="A98">
        <f t="shared" si="34"/>
        <v>90</v>
      </c>
      <c r="B98">
        <f t="shared" si="35"/>
        <v>66.6666666666666</v>
      </c>
      <c r="C98">
        <f t="shared" si="24"/>
        <v>0</v>
      </c>
      <c r="D98">
        <f t="shared" si="25"/>
        <v>90.5</v>
      </c>
      <c r="E98">
        <f t="shared" si="26"/>
        <v>66.6666666666666</v>
      </c>
      <c r="F98">
        <f t="shared" si="27"/>
        <v>0</v>
      </c>
      <c r="G98">
        <f t="shared" si="28"/>
        <v>90.5</v>
      </c>
      <c r="H98">
        <f t="shared" si="29"/>
        <v>66.6666666666666</v>
      </c>
      <c r="I98">
        <f t="shared" si="30"/>
        <v>0</v>
      </c>
      <c r="J98">
        <f t="shared" si="31"/>
        <v>91</v>
      </c>
      <c r="K98">
        <f t="shared" si="32"/>
        <v>66.6666666666666</v>
      </c>
      <c r="L98">
        <f t="shared" si="33"/>
        <v>0</v>
      </c>
    </row>
    <row r="99" spans="1:12" x14ac:dyDescent="0.3">
      <c r="A99">
        <f t="shared" si="34"/>
        <v>91</v>
      </c>
      <c r="B99">
        <f t="shared" si="35"/>
        <v>66.6666666666666</v>
      </c>
      <c r="C99">
        <f t="shared" si="24"/>
        <v>0</v>
      </c>
      <c r="D99">
        <f t="shared" si="25"/>
        <v>91.5</v>
      </c>
      <c r="E99">
        <f t="shared" si="26"/>
        <v>66.6666666666666</v>
      </c>
      <c r="F99">
        <f t="shared" si="27"/>
        <v>0</v>
      </c>
      <c r="G99">
        <f t="shared" si="28"/>
        <v>91.5</v>
      </c>
      <c r="H99">
        <f t="shared" si="29"/>
        <v>66.6666666666666</v>
      </c>
      <c r="I99">
        <f t="shared" si="30"/>
        <v>0</v>
      </c>
      <c r="J99">
        <f t="shared" si="31"/>
        <v>92</v>
      </c>
      <c r="K99">
        <f t="shared" si="32"/>
        <v>66.6666666666666</v>
      </c>
      <c r="L99">
        <f t="shared" si="33"/>
        <v>0</v>
      </c>
    </row>
    <row r="100" spans="1:12" x14ac:dyDescent="0.3">
      <c r="A100">
        <f t="shared" si="34"/>
        <v>92</v>
      </c>
      <c r="B100">
        <f t="shared" si="35"/>
        <v>66.6666666666666</v>
      </c>
      <c r="C100">
        <f t="shared" si="24"/>
        <v>0</v>
      </c>
      <c r="D100">
        <f t="shared" si="25"/>
        <v>92.5</v>
      </c>
      <c r="E100">
        <f t="shared" si="26"/>
        <v>66.6666666666666</v>
      </c>
      <c r="F100">
        <f t="shared" si="27"/>
        <v>0</v>
      </c>
      <c r="G100">
        <f t="shared" si="28"/>
        <v>92.5</v>
      </c>
      <c r="H100">
        <f t="shared" si="29"/>
        <v>66.6666666666666</v>
      </c>
      <c r="I100">
        <f t="shared" si="30"/>
        <v>0</v>
      </c>
      <c r="J100">
        <f t="shared" si="31"/>
        <v>93</v>
      </c>
      <c r="K100">
        <f t="shared" si="32"/>
        <v>66.6666666666666</v>
      </c>
      <c r="L100">
        <f t="shared" si="33"/>
        <v>0</v>
      </c>
    </row>
    <row r="101" spans="1:12" x14ac:dyDescent="0.3">
      <c r="A101">
        <f t="shared" si="34"/>
        <v>93</v>
      </c>
      <c r="B101">
        <f t="shared" si="35"/>
        <v>66.6666666666666</v>
      </c>
      <c r="C101">
        <f t="shared" si="24"/>
        <v>0</v>
      </c>
      <c r="D101">
        <f t="shared" si="25"/>
        <v>93.5</v>
      </c>
      <c r="E101">
        <f t="shared" si="26"/>
        <v>66.6666666666666</v>
      </c>
      <c r="F101">
        <f t="shared" si="27"/>
        <v>0</v>
      </c>
      <c r="G101">
        <f t="shared" si="28"/>
        <v>93.5</v>
      </c>
      <c r="H101">
        <f t="shared" si="29"/>
        <v>66.6666666666666</v>
      </c>
      <c r="I101">
        <f t="shared" si="30"/>
        <v>0</v>
      </c>
      <c r="J101">
        <f t="shared" si="31"/>
        <v>94</v>
      </c>
      <c r="K101">
        <f t="shared" si="32"/>
        <v>66.6666666666666</v>
      </c>
      <c r="L101">
        <f t="shared" si="33"/>
        <v>0</v>
      </c>
    </row>
    <row r="102" spans="1:12" x14ac:dyDescent="0.3">
      <c r="A102">
        <f t="shared" si="34"/>
        <v>94</v>
      </c>
      <c r="B102">
        <f t="shared" si="35"/>
        <v>66.6666666666666</v>
      </c>
      <c r="C102">
        <f t="shared" si="24"/>
        <v>0</v>
      </c>
      <c r="D102">
        <f t="shared" si="25"/>
        <v>94.5</v>
      </c>
      <c r="E102">
        <f t="shared" si="26"/>
        <v>66.6666666666666</v>
      </c>
      <c r="F102">
        <f t="shared" si="27"/>
        <v>0</v>
      </c>
      <c r="G102">
        <f t="shared" si="28"/>
        <v>94.5</v>
      </c>
      <c r="H102">
        <f t="shared" si="29"/>
        <v>66.6666666666666</v>
      </c>
      <c r="I102">
        <f t="shared" si="30"/>
        <v>0</v>
      </c>
      <c r="J102">
        <f t="shared" si="31"/>
        <v>95</v>
      </c>
      <c r="K102">
        <f t="shared" si="32"/>
        <v>66.6666666666666</v>
      </c>
      <c r="L102">
        <f t="shared" si="33"/>
        <v>0</v>
      </c>
    </row>
    <row r="103" spans="1:12" x14ac:dyDescent="0.3">
      <c r="A103">
        <f t="shared" si="34"/>
        <v>95</v>
      </c>
      <c r="B103">
        <f t="shared" si="35"/>
        <v>66.6666666666666</v>
      </c>
      <c r="C103">
        <f t="shared" si="24"/>
        <v>0</v>
      </c>
      <c r="D103">
        <f t="shared" si="25"/>
        <v>95.5</v>
      </c>
      <c r="E103">
        <f t="shared" si="26"/>
        <v>66.6666666666666</v>
      </c>
      <c r="F103">
        <f t="shared" si="27"/>
        <v>0</v>
      </c>
      <c r="G103">
        <f t="shared" si="28"/>
        <v>95.5</v>
      </c>
      <c r="H103">
        <f t="shared" si="29"/>
        <v>66.6666666666666</v>
      </c>
      <c r="I103">
        <f t="shared" si="30"/>
        <v>0</v>
      </c>
      <c r="J103">
        <f t="shared" si="31"/>
        <v>96</v>
      </c>
      <c r="K103">
        <f t="shared" si="32"/>
        <v>66.6666666666666</v>
      </c>
      <c r="L103">
        <f t="shared" si="33"/>
        <v>0</v>
      </c>
    </row>
    <row r="104" spans="1:12" x14ac:dyDescent="0.3">
      <c r="A104">
        <f t="shared" si="34"/>
        <v>96</v>
      </c>
      <c r="B104">
        <f t="shared" si="35"/>
        <v>66.6666666666666</v>
      </c>
      <c r="C104">
        <f t="shared" ref="C104:C121" si="36">-0.4*B104+800/P</f>
        <v>0</v>
      </c>
      <c r="D104">
        <f t="shared" ref="D104:D121" si="37">A104+h/2</f>
        <v>96.5</v>
      </c>
      <c r="E104">
        <f t="shared" ref="E104:E121" si="38">B104+C104*h/2</f>
        <v>66.6666666666666</v>
      </c>
      <c r="F104">
        <f t="shared" ref="F104:F121" si="39">-0.4*E104+(800/P)</f>
        <v>0</v>
      </c>
      <c r="G104">
        <f t="shared" ref="G104:G121" si="40">A104+h/2</f>
        <v>96.5</v>
      </c>
      <c r="H104">
        <f t="shared" ref="H104:H121" si="41">B104+F104*h/2</f>
        <v>66.6666666666666</v>
      </c>
      <c r="I104">
        <f t="shared" ref="I104:I121" si="42">-0.4*H104+(800/P)</f>
        <v>0</v>
      </c>
      <c r="J104">
        <f t="shared" ref="J104:J121" si="43">A104+h</f>
        <v>97</v>
      </c>
      <c r="K104">
        <f t="shared" ref="K104:K121" si="44">B104+I104*h</f>
        <v>66.6666666666666</v>
      </c>
      <c r="L104">
        <f t="shared" ref="L104:L121" si="45">-0.4*K104+(800/P)</f>
        <v>0</v>
      </c>
    </row>
    <row r="105" spans="1:12" x14ac:dyDescent="0.3">
      <c r="A105">
        <f t="shared" ref="A105:A121" si="46">A104+h</f>
        <v>97</v>
      </c>
      <c r="B105">
        <f t="shared" ref="B105:B121" si="47">B104+(h/6*(C104+2*F104+2*I104+L104))</f>
        <v>66.6666666666666</v>
      </c>
      <c r="C105">
        <f t="shared" si="36"/>
        <v>0</v>
      </c>
      <c r="D105">
        <f t="shared" si="37"/>
        <v>97.5</v>
      </c>
      <c r="E105">
        <f t="shared" si="38"/>
        <v>66.6666666666666</v>
      </c>
      <c r="F105">
        <f t="shared" si="39"/>
        <v>0</v>
      </c>
      <c r="G105">
        <f t="shared" si="40"/>
        <v>97.5</v>
      </c>
      <c r="H105">
        <f t="shared" si="41"/>
        <v>66.6666666666666</v>
      </c>
      <c r="I105">
        <f t="shared" si="42"/>
        <v>0</v>
      </c>
      <c r="J105">
        <f t="shared" si="43"/>
        <v>98</v>
      </c>
      <c r="K105">
        <f t="shared" si="44"/>
        <v>66.6666666666666</v>
      </c>
      <c r="L105">
        <f t="shared" si="45"/>
        <v>0</v>
      </c>
    </row>
    <row r="106" spans="1:12" x14ac:dyDescent="0.3">
      <c r="A106">
        <f t="shared" si="46"/>
        <v>98</v>
      </c>
      <c r="B106">
        <f t="shared" si="47"/>
        <v>66.6666666666666</v>
      </c>
      <c r="C106">
        <f t="shared" si="36"/>
        <v>0</v>
      </c>
      <c r="D106">
        <f t="shared" si="37"/>
        <v>98.5</v>
      </c>
      <c r="E106">
        <f t="shared" si="38"/>
        <v>66.6666666666666</v>
      </c>
      <c r="F106">
        <f t="shared" si="39"/>
        <v>0</v>
      </c>
      <c r="G106">
        <f t="shared" si="40"/>
        <v>98.5</v>
      </c>
      <c r="H106">
        <f t="shared" si="41"/>
        <v>66.6666666666666</v>
      </c>
      <c r="I106">
        <f t="shared" si="42"/>
        <v>0</v>
      </c>
      <c r="J106">
        <f t="shared" si="43"/>
        <v>99</v>
      </c>
      <c r="K106">
        <f t="shared" si="44"/>
        <v>66.6666666666666</v>
      </c>
      <c r="L106">
        <f t="shared" si="45"/>
        <v>0</v>
      </c>
    </row>
    <row r="107" spans="1:12" x14ac:dyDescent="0.3">
      <c r="A107">
        <f t="shared" si="46"/>
        <v>99</v>
      </c>
      <c r="B107">
        <f t="shared" si="47"/>
        <v>66.6666666666666</v>
      </c>
      <c r="C107">
        <f t="shared" si="36"/>
        <v>0</v>
      </c>
      <c r="D107">
        <f t="shared" si="37"/>
        <v>99.5</v>
      </c>
      <c r="E107">
        <f t="shared" si="38"/>
        <v>66.6666666666666</v>
      </c>
      <c r="F107">
        <f t="shared" si="39"/>
        <v>0</v>
      </c>
      <c r="G107">
        <f t="shared" si="40"/>
        <v>99.5</v>
      </c>
      <c r="H107">
        <f t="shared" si="41"/>
        <v>66.6666666666666</v>
      </c>
      <c r="I107">
        <f t="shared" si="42"/>
        <v>0</v>
      </c>
      <c r="J107">
        <f t="shared" si="43"/>
        <v>100</v>
      </c>
      <c r="K107">
        <f t="shared" si="44"/>
        <v>66.6666666666666</v>
      </c>
      <c r="L107">
        <f t="shared" si="45"/>
        <v>0</v>
      </c>
    </row>
    <row r="108" spans="1:12" x14ac:dyDescent="0.3">
      <c r="A108">
        <f t="shared" si="46"/>
        <v>100</v>
      </c>
      <c r="B108">
        <f t="shared" si="47"/>
        <v>66.6666666666666</v>
      </c>
      <c r="C108">
        <f t="shared" si="36"/>
        <v>0</v>
      </c>
      <c r="D108">
        <f t="shared" si="37"/>
        <v>100.5</v>
      </c>
      <c r="E108">
        <f t="shared" si="38"/>
        <v>66.6666666666666</v>
      </c>
      <c r="F108">
        <f t="shared" si="39"/>
        <v>0</v>
      </c>
      <c r="G108">
        <f t="shared" si="40"/>
        <v>100.5</v>
      </c>
      <c r="H108">
        <f t="shared" si="41"/>
        <v>66.6666666666666</v>
      </c>
      <c r="I108">
        <f t="shared" si="42"/>
        <v>0</v>
      </c>
      <c r="J108">
        <f t="shared" si="43"/>
        <v>101</v>
      </c>
      <c r="K108">
        <f t="shared" si="44"/>
        <v>66.6666666666666</v>
      </c>
      <c r="L108">
        <f t="shared" si="45"/>
        <v>0</v>
      </c>
    </row>
    <row r="109" spans="1:12" x14ac:dyDescent="0.3">
      <c r="A109">
        <f t="shared" si="46"/>
        <v>101</v>
      </c>
      <c r="B109">
        <f t="shared" si="47"/>
        <v>66.6666666666666</v>
      </c>
      <c r="C109">
        <f t="shared" si="36"/>
        <v>0</v>
      </c>
      <c r="D109">
        <f t="shared" si="37"/>
        <v>101.5</v>
      </c>
      <c r="E109">
        <f t="shared" si="38"/>
        <v>66.6666666666666</v>
      </c>
      <c r="F109">
        <f t="shared" si="39"/>
        <v>0</v>
      </c>
      <c r="G109">
        <f t="shared" si="40"/>
        <v>101.5</v>
      </c>
      <c r="H109">
        <f t="shared" si="41"/>
        <v>66.6666666666666</v>
      </c>
      <c r="I109">
        <f t="shared" si="42"/>
        <v>0</v>
      </c>
      <c r="J109">
        <f t="shared" si="43"/>
        <v>102</v>
      </c>
      <c r="K109">
        <f t="shared" si="44"/>
        <v>66.6666666666666</v>
      </c>
      <c r="L109">
        <f t="shared" si="45"/>
        <v>0</v>
      </c>
    </row>
    <row r="110" spans="1:12" x14ac:dyDescent="0.3">
      <c r="A110">
        <f t="shared" si="46"/>
        <v>102</v>
      </c>
      <c r="B110">
        <f t="shared" si="47"/>
        <v>66.6666666666666</v>
      </c>
      <c r="C110">
        <f t="shared" si="36"/>
        <v>0</v>
      </c>
      <c r="D110">
        <f t="shared" si="37"/>
        <v>102.5</v>
      </c>
      <c r="E110">
        <f t="shared" si="38"/>
        <v>66.6666666666666</v>
      </c>
      <c r="F110">
        <f t="shared" si="39"/>
        <v>0</v>
      </c>
      <c r="G110">
        <f t="shared" si="40"/>
        <v>102.5</v>
      </c>
      <c r="H110">
        <f t="shared" si="41"/>
        <v>66.6666666666666</v>
      </c>
      <c r="I110">
        <f t="shared" si="42"/>
        <v>0</v>
      </c>
      <c r="J110">
        <f t="shared" si="43"/>
        <v>103</v>
      </c>
      <c r="K110">
        <f t="shared" si="44"/>
        <v>66.6666666666666</v>
      </c>
      <c r="L110">
        <f t="shared" si="45"/>
        <v>0</v>
      </c>
    </row>
    <row r="111" spans="1:12" x14ac:dyDescent="0.3">
      <c r="A111">
        <f t="shared" si="46"/>
        <v>103</v>
      </c>
      <c r="B111">
        <f t="shared" si="47"/>
        <v>66.6666666666666</v>
      </c>
      <c r="C111">
        <f t="shared" si="36"/>
        <v>0</v>
      </c>
      <c r="D111">
        <f t="shared" si="37"/>
        <v>103.5</v>
      </c>
      <c r="E111">
        <f t="shared" si="38"/>
        <v>66.6666666666666</v>
      </c>
      <c r="F111">
        <f t="shared" si="39"/>
        <v>0</v>
      </c>
      <c r="G111">
        <f t="shared" si="40"/>
        <v>103.5</v>
      </c>
      <c r="H111">
        <f t="shared" si="41"/>
        <v>66.6666666666666</v>
      </c>
      <c r="I111">
        <f t="shared" si="42"/>
        <v>0</v>
      </c>
      <c r="J111">
        <f t="shared" si="43"/>
        <v>104</v>
      </c>
      <c r="K111">
        <f t="shared" si="44"/>
        <v>66.6666666666666</v>
      </c>
      <c r="L111">
        <f t="shared" si="45"/>
        <v>0</v>
      </c>
    </row>
    <row r="112" spans="1:12" x14ac:dyDescent="0.3">
      <c r="A112">
        <f t="shared" si="46"/>
        <v>104</v>
      </c>
      <c r="B112">
        <f t="shared" si="47"/>
        <v>66.6666666666666</v>
      </c>
      <c r="C112">
        <f t="shared" si="36"/>
        <v>0</v>
      </c>
      <c r="D112">
        <f t="shared" si="37"/>
        <v>104.5</v>
      </c>
      <c r="E112">
        <f t="shared" si="38"/>
        <v>66.6666666666666</v>
      </c>
      <c r="F112">
        <f t="shared" si="39"/>
        <v>0</v>
      </c>
      <c r="G112">
        <f t="shared" si="40"/>
        <v>104.5</v>
      </c>
      <c r="H112">
        <f t="shared" si="41"/>
        <v>66.6666666666666</v>
      </c>
      <c r="I112">
        <f t="shared" si="42"/>
        <v>0</v>
      </c>
      <c r="J112">
        <f t="shared" si="43"/>
        <v>105</v>
      </c>
      <c r="K112">
        <f t="shared" si="44"/>
        <v>66.6666666666666</v>
      </c>
      <c r="L112">
        <f t="shared" si="45"/>
        <v>0</v>
      </c>
    </row>
    <row r="113" spans="1:12" x14ac:dyDescent="0.3">
      <c r="A113">
        <f t="shared" si="46"/>
        <v>105</v>
      </c>
      <c r="B113">
        <f t="shared" si="47"/>
        <v>66.6666666666666</v>
      </c>
      <c r="C113">
        <f t="shared" si="36"/>
        <v>0</v>
      </c>
      <c r="D113">
        <f t="shared" si="37"/>
        <v>105.5</v>
      </c>
      <c r="E113">
        <f t="shared" si="38"/>
        <v>66.6666666666666</v>
      </c>
      <c r="F113">
        <f t="shared" si="39"/>
        <v>0</v>
      </c>
      <c r="G113">
        <f t="shared" si="40"/>
        <v>105.5</v>
      </c>
      <c r="H113">
        <f t="shared" si="41"/>
        <v>66.6666666666666</v>
      </c>
      <c r="I113">
        <f t="shared" si="42"/>
        <v>0</v>
      </c>
      <c r="J113">
        <f t="shared" si="43"/>
        <v>106</v>
      </c>
      <c r="K113">
        <f t="shared" si="44"/>
        <v>66.6666666666666</v>
      </c>
      <c r="L113">
        <f t="shared" si="45"/>
        <v>0</v>
      </c>
    </row>
    <row r="114" spans="1:12" x14ac:dyDescent="0.3">
      <c r="A114">
        <f t="shared" si="46"/>
        <v>106</v>
      </c>
      <c r="B114">
        <f t="shared" si="47"/>
        <v>66.6666666666666</v>
      </c>
      <c r="C114">
        <f t="shared" si="36"/>
        <v>0</v>
      </c>
      <c r="D114">
        <f t="shared" si="37"/>
        <v>106.5</v>
      </c>
      <c r="E114">
        <f t="shared" si="38"/>
        <v>66.6666666666666</v>
      </c>
      <c r="F114">
        <f t="shared" si="39"/>
        <v>0</v>
      </c>
      <c r="G114">
        <f t="shared" si="40"/>
        <v>106.5</v>
      </c>
      <c r="H114">
        <f t="shared" si="41"/>
        <v>66.6666666666666</v>
      </c>
      <c r="I114">
        <f t="shared" si="42"/>
        <v>0</v>
      </c>
      <c r="J114">
        <f t="shared" si="43"/>
        <v>107</v>
      </c>
      <c r="K114">
        <f t="shared" si="44"/>
        <v>66.6666666666666</v>
      </c>
      <c r="L114">
        <f t="shared" si="45"/>
        <v>0</v>
      </c>
    </row>
    <row r="115" spans="1:12" x14ac:dyDescent="0.3">
      <c r="A115">
        <f t="shared" si="46"/>
        <v>107</v>
      </c>
      <c r="B115">
        <f t="shared" si="47"/>
        <v>66.6666666666666</v>
      </c>
      <c r="C115">
        <f t="shared" si="36"/>
        <v>0</v>
      </c>
      <c r="D115">
        <f t="shared" si="37"/>
        <v>107.5</v>
      </c>
      <c r="E115">
        <f t="shared" si="38"/>
        <v>66.6666666666666</v>
      </c>
      <c r="F115">
        <f t="shared" si="39"/>
        <v>0</v>
      </c>
      <c r="G115">
        <f t="shared" si="40"/>
        <v>107.5</v>
      </c>
      <c r="H115">
        <f t="shared" si="41"/>
        <v>66.6666666666666</v>
      </c>
      <c r="I115">
        <f t="shared" si="42"/>
        <v>0</v>
      </c>
      <c r="J115">
        <f t="shared" si="43"/>
        <v>108</v>
      </c>
      <c r="K115">
        <f t="shared" si="44"/>
        <v>66.6666666666666</v>
      </c>
      <c r="L115">
        <f t="shared" si="45"/>
        <v>0</v>
      </c>
    </row>
    <row r="116" spans="1:12" x14ac:dyDescent="0.3">
      <c r="A116">
        <f t="shared" si="46"/>
        <v>108</v>
      </c>
      <c r="B116">
        <f t="shared" si="47"/>
        <v>66.6666666666666</v>
      </c>
      <c r="C116">
        <f t="shared" si="36"/>
        <v>0</v>
      </c>
      <c r="D116">
        <f t="shared" si="37"/>
        <v>108.5</v>
      </c>
      <c r="E116">
        <f t="shared" si="38"/>
        <v>66.6666666666666</v>
      </c>
      <c r="F116">
        <f t="shared" si="39"/>
        <v>0</v>
      </c>
      <c r="G116">
        <f t="shared" si="40"/>
        <v>108.5</v>
      </c>
      <c r="H116">
        <f t="shared" si="41"/>
        <v>66.6666666666666</v>
      </c>
      <c r="I116">
        <f t="shared" si="42"/>
        <v>0</v>
      </c>
      <c r="J116">
        <f t="shared" si="43"/>
        <v>109</v>
      </c>
      <c r="K116">
        <f t="shared" si="44"/>
        <v>66.6666666666666</v>
      </c>
      <c r="L116">
        <f t="shared" si="45"/>
        <v>0</v>
      </c>
    </row>
    <row r="117" spans="1:12" x14ac:dyDescent="0.3">
      <c r="A117">
        <f t="shared" si="46"/>
        <v>109</v>
      </c>
      <c r="B117">
        <f t="shared" si="47"/>
        <v>66.6666666666666</v>
      </c>
      <c r="C117">
        <f t="shared" si="36"/>
        <v>0</v>
      </c>
      <c r="D117">
        <f t="shared" si="37"/>
        <v>109.5</v>
      </c>
      <c r="E117">
        <f t="shared" si="38"/>
        <v>66.6666666666666</v>
      </c>
      <c r="F117">
        <f t="shared" si="39"/>
        <v>0</v>
      </c>
      <c r="G117">
        <f t="shared" si="40"/>
        <v>109.5</v>
      </c>
      <c r="H117">
        <f t="shared" si="41"/>
        <v>66.6666666666666</v>
      </c>
      <c r="I117">
        <f t="shared" si="42"/>
        <v>0</v>
      </c>
      <c r="J117">
        <f t="shared" si="43"/>
        <v>110</v>
      </c>
      <c r="K117">
        <f t="shared" si="44"/>
        <v>66.6666666666666</v>
      </c>
      <c r="L117">
        <f t="shared" si="45"/>
        <v>0</v>
      </c>
    </row>
    <row r="118" spans="1:12" x14ac:dyDescent="0.3">
      <c r="A118">
        <f t="shared" si="46"/>
        <v>110</v>
      </c>
      <c r="B118">
        <f t="shared" si="47"/>
        <v>66.6666666666666</v>
      </c>
      <c r="C118">
        <f t="shared" si="36"/>
        <v>0</v>
      </c>
      <c r="D118">
        <f t="shared" si="37"/>
        <v>110.5</v>
      </c>
      <c r="E118">
        <f t="shared" si="38"/>
        <v>66.6666666666666</v>
      </c>
      <c r="F118">
        <f t="shared" si="39"/>
        <v>0</v>
      </c>
      <c r="G118">
        <f t="shared" si="40"/>
        <v>110.5</v>
      </c>
      <c r="H118">
        <f t="shared" si="41"/>
        <v>66.6666666666666</v>
      </c>
      <c r="I118">
        <f t="shared" si="42"/>
        <v>0</v>
      </c>
      <c r="J118">
        <f t="shared" si="43"/>
        <v>111</v>
      </c>
      <c r="K118">
        <f t="shared" si="44"/>
        <v>66.6666666666666</v>
      </c>
      <c r="L118">
        <f t="shared" si="45"/>
        <v>0</v>
      </c>
    </row>
    <row r="119" spans="1:12" x14ac:dyDescent="0.3">
      <c r="A119">
        <f t="shared" si="46"/>
        <v>111</v>
      </c>
      <c r="B119">
        <f t="shared" si="47"/>
        <v>66.6666666666666</v>
      </c>
      <c r="C119">
        <f t="shared" si="36"/>
        <v>0</v>
      </c>
      <c r="D119">
        <f t="shared" si="37"/>
        <v>111.5</v>
      </c>
      <c r="E119">
        <f t="shared" si="38"/>
        <v>66.6666666666666</v>
      </c>
      <c r="F119">
        <f t="shared" si="39"/>
        <v>0</v>
      </c>
      <c r="G119">
        <f t="shared" si="40"/>
        <v>111.5</v>
      </c>
      <c r="H119">
        <f t="shared" si="41"/>
        <v>66.6666666666666</v>
      </c>
      <c r="I119">
        <f t="shared" si="42"/>
        <v>0</v>
      </c>
      <c r="J119">
        <f t="shared" si="43"/>
        <v>112</v>
      </c>
      <c r="K119">
        <f t="shared" si="44"/>
        <v>66.6666666666666</v>
      </c>
      <c r="L119">
        <f t="shared" si="45"/>
        <v>0</v>
      </c>
    </row>
    <row r="120" spans="1:12" x14ac:dyDescent="0.3">
      <c r="A120">
        <f t="shared" si="46"/>
        <v>112</v>
      </c>
      <c r="B120">
        <f t="shared" si="47"/>
        <v>66.6666666666666</v>
      </c>
      <c r="C120">
        <f t="shared" si="36"/>
        <v>0</v>
      </c>
      <c r="D120">
        <f t="shared" si="37"/>
        <v>112.5</v>
      </c>
      <c r="E120">
        <f t="shared" si="38"/>
        <v>66.6666666666666</v>
      </c>
      <c r="F120">
        <f t="shared" si="39"/>
        <v>0</v>
      </c>
      <c r="G120">
        <f t="shared" si="40"/>
        <v>112.5</v>
      </c>
      <c r="H120">
        <f t="shared" si="41"/>
        <v>66.6666666666666</v>
      </c>
      <c r="I120">
        <f t="shared" si="42"/>
        <v>0</v>
      </c>
      <c r="J120">
        <f t="shared" si="43"/>
        <v>113</v>
      </c>
      <c r="K120">
        <f t="shared" si="44"/>
        <v>66.6666666666666</v>
      </c>
      <c r="L120">
        <f t="shared" si="45"/>
        <v>0</v>
      </c>
    </row>
    <row r="121" spans="1:12" x14ac:dyDescent="0.3">
      <c r="A121">
        <f t="shared" si="46"/>
        <v>113</v>
      </c>
      <c r="B121">
        <f t="shared" si="47"/>
        <v>66.6666666666666</v>
      </c>
      <c r="C121">
        <f t="shared" si="36"/>
        <v>0</v>
      </c>
      <c r="D121">
        <f t="shared" si="37"/>
        <v>113.5</v>
      </c>
      <c r="E121">
        <f t="shared" si="38"/>
        <v>66.6666666666666</v>
      </c>
      <c r="F121">
        <f t="shared" si="39"/>
        <v>0</v>
      </c>
      <c r="G121">
        <f t="shared" si="40"/>
        <v>113.5</v>
      </c>
      <c r="H121">
        <f t="shared" si="41"/>
        <v>66.6666666666666</v>
      </c>
      <c r="I121">
        <f t="shared" si="42"/>
        <v>0</v>
      </c>
      <c r="J121">
        <f t="shared" si="43"/>
        <v>114</v>
      </c>
      <c r="K121">
        <f t="shared" si="44"/>
        <v>66.6666666666666</v>
      </c>
      <c r="L121">
        <f t="shared" si="45"/>
        <v>0</v>
      </c>
    </row>
  </sheetData>
  <mergeCells count="1">
    <mergeCell ref="A6:L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9"/>
  <sheetViews>
    <sheetView topLeftCell="A55" workbookViewId="0">
      <selection activeCell="A77" sqref="A77"/>
    </sheetView>
  </sheetViews>
  <sheetFormatPr baseColWidth="10" defaultRowHeight="14.4" x14ac:dyDescent="0.3"/>
  <sheetData>
    <row r="1" spans="1:12" x14ac:dyDescent="0.3">
      <c r="A1" s="2" t="s">
        <v>36</v>
      </c>
      <c r="B1" s="1">
        <v>1</v>
      </c>
    </row>
    <row r="2" spans="1:12" x14ac:dyDescent="0.3">
      <c r="A2" s="2" t="s">
        <v>37</v>
      </c>
      <c r="B2" s="1">
        <v>5</v>
      </c>
    </row>
    <row r="3" spans="1:12" x14ac:dyDescent="0.3">
      <c r="A3" s="2" t="s">
        <v>38</v>
      </c>
      <c r="B3" s="1">
        <v>0</v>
      </c>
    </row>
    <row r="4" spans="1:12" x14ac:dyDescent="0.3">
      <c r="A4" s="4" t="s">
        <v>42</v>
      </c>
      <c r="B4" s="1">
        <v>45</v>
      </c>
    </row>
    <row r="7" spans="1:12" x14ac:dyDescent="0.3">
      <c r="A7" s="39" t="s">
        <v>44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1:12" x14ac:dyDescent="0.3">
      <c r="A8" s="2" t="s">
        <v>28</v>
      </c>
      <c r="B8" s="2" t="s">
        <v>29</v>
      </c>
      <c r="C8" s="5" t="s">
        <v>30</v>
      </c>
      <c r="D8" s="2" t="s">
        <v>31</v>
      </c>
      <c r="E8" s="2" t="s">
        <v>39</v>
      </c>
      <c r="F8" s="5" t="s">
        <v>32</v>
      </c>
      <c r="G8" s="2" t="s">
        <v>31</v>
      </c>
      <c r="H8" s="2" t="s">
        <v>40</v>
      </c>
      <c r="I8" s="5" t="s">
        <v>33</v>
      </c>
      <c r="J8" s="2" t="s">
        <v>34</v>
      </c>
      <c r="K8" s="2" t="s">
        <v>41</v>
      </c>
      <c r="L8" s="5" t="s">
        <v>35</v>
      </c>
    </row>
    <row r="9" spans="1:12" x14ac:dyDescent="0.3">
      <c r="A9">
        <f>to</f>
        <v>0</v>
      </c>
      <c r="B9">
        <f>T</f>
        <v>5</v>
      </c>
      <c r="C9">
        <f t="shared" ref="C9:C40" si="0">-0.4*B9+(800/P)</f>
        <v>15.777777777777779</v>
      </c>
      <c r="D9">
        <f t="shared" ref="D9:D40" si="1">A9+h/2</f>
        <v>0.5</v>
      </c>
      <c r="E9">
        <f t="shared" ref="E9:E40" si="2">B9+C9*h/2</f>
        <v>12.888888888888889</v>
      </c>
      <c r="F9">
        <f t="shared" ref="F9:F40" si="3">-0.4*E9+(800/P)</f>
        <v>12.622222222222224</v>
      </c>
      <c r="G9">
        <f t="shared" ref="G9:G40" si="4">A9+h/2</f>
        <v>0.5</v>
      </c>
      <c r="H9">
        <f t="shared" ref="H9:H40" si="5">B9+F9*h/2</f>
        <v>11.311111111111112</v>
      </c>
      <c r="I9">
        <f t="shared" ref="I9:I40" si="6">-0.4*H9+(800/P)</f>
        <v>13.253333333333334</v>
      </c>
      <c r="J9">
        <f t="shared" ref="J9:J40" si="7">A9+h</f>
        <v>1</v>
      </c>
      <c r="K9">
        <f t="shared" ref="K9:K40" si="8">B9+I9*h</f>
        <v>18.253333333333334</v>
      </c>
      <c r="L9">
        <f t="shared" ref="L9:L40" si="9">-0.4*K9+(800/P)</f>
        <v>10.476444444444445</v>
      </c>
    </row>
    <row r="10" spans="1:12" x14ac:dyDescent="0.3">
      <c r="A10">
        <f t="shared" ref="A10:A41" si="10">A9+h</f>
        <v>1</v>
      </c>
      <c r="B10">
        <f t="shared" ref="B10:B41" si="11">B9+(h/6*(C9+F9*2+I9*2+L9))</f>
        <v>18.000888888888888</v>
      </c>
      <c r="C10">
        <f t="shared" si="0"/>
        <v>10.577422222222223</v>
      </c>
      <c r="D10">
        <f t="shared" si="1"/>
        <v>1.5</v>
      </c>
      <c r="E10">
        <f t="shared" si="2"/>
        <v>23.2896</v>
      </c>
      <c r="F10">
        <f t="shared" si="3"/>
        <v>8.4619377777777789</v>
      </c>
      <c r="G10">
        <f t="shared" si="4"/>
        <v>1.5</v>
      </c>
      <c r="H10">
        <f t="shared" si="5"/>
        <v>22.231857777777776</v>
      </c>
      <c r="I10">
        <f t="shared" si="6"/>
        <v>8.8850346666666677</v>
      </c>
      <c r="J10">
        <f t="shared" si="7"/>
        <v>2</v>
      </c>
      <c r="K10">
        <f t="shared" si="8"/>
        <v>26.885923555555557</v>
      </c>
      <c r="L10">
        <f t="shared" si="9"/>
        <v>7.0234083555555546</v>
      </c>
    </row>
    <row r="11" spans="1:12" x14ac:dyDescent="0.3">
      <c r="A11">
        <f t="shared" si="10"/>
        <v>2</v>
      </c>
      <c r="B11">
        <f t="shared" si="11"/>
        <v>26.716684799999999</v>
      </c>
      <c r="C11">
        <f t="shared" si="0"/>
        <v>7.0911038577777781</v>
      </c>
      <c r="D11">
        <f t="shared" si="1"/>
        <v>2.5</v>
      </c>
      <c r="E11">
        <f t="shared" si="2"/>
        <v>30.262236728888887</v>
      </c>
      <c r="F11">
        <f t="shared" si="3"/>
        <v>5.6728830862222228</v>
      </c>
      <c r="G11">
        <f t="shared" si="4"/>
        <v>2.5</v>
      </c>
      <c r="H11">
        <f t="shared" si="5"/>
        <v>29.55312634311111</v>
      </c>
      <c r="I11">
        <f t="shared" si="6"/>
        <v>5.9565272405333332</v>
      </c>
      <c r="J11">
        <f t="shared" si="7"/>
        <v>3</v>
      </c>
      <c r="K11">
        <f t="shared" si="8"/>
        <v>32.673212040533329</v>
      </c>
      <c r="L11">
        <f t="shared" si="9"/>
        <v>4.7084929615644455</v>
      </c>
    </row>
    <row r="12" spans="1:12" x14ac:dyDescent="0.3">
      <c r="A12">
        <f t="shared" si="10"/>
        <v>3</v>
      </c>
      <c r="B12">
        <f t="shared" si="11"/>
        <v>32.55975437880889</v>
      </c>
      <c r="C12">
        <f t="shared" si="0"/>
        <v>4.7538760262542219</v>
      </c>
      <c r="D12">
        <f t="shared" si="1"/>
        <v>3.5</v>
      </c>
      <c r="E12">
        <f t="shared" si="2"/>
        <v>34.936692391935999</v>
      </c>
      <c r="F12">
        <f t="shared" si="3"/>
        <v>3.8031008210033779</v>
      </c>
      <c r="G12">
        <f t="shared" si="4"/>
        <v>3.5</v>
      </c>
      <c r="H12">
        <f t="shared" si="5"/>
        <v>34.461304789310581</v>
      </c>
      <c r="I12">
        <f t="shared" si="6"/>
        <v>3.9932558620535445</v>
      </c>
      <c r="J12">
        <f t="shared" si="7"/>
        <v>4</v>
      </c>
      <c r="K12">
        <f t="shared" si="8"/>
        <v>36.553010240862434</v>
      </c>
      <c r="L12">
        <f t="shared" si="9"/>
        <v>3.1565736814328034</v>
      </c>
    </row>
    <row r="13" spans="1:12" x14ac:dyDescent="0.3">
      <c r="A13">
        <f t="shared" si="10"/>
        <v>4</v>
      </c>
      <c r="B13">
        <f t="shared" si="11"/>
        <v>36.476948224442367</v>
      </c>
      <c r="C13">
        <f t="shared" si="0"/>
        <v>3.1869984880008317</v>
      </c>
      <c r="D13">
        <f t="shared" si="1"/>
        <v>4.5</v>
      </c>
      <c r="E13">
        <f t="shared" si="2"/>
        <v>38.070447468442779</v>
      </c>
      <c r="F13">
        <f t="shared" si="3"/>
        <v>2.5495987904006654</v>
      </c>
      <c r="G13">
        <f t="shared" si="4"/>
        <v>4.5</v>
      </c>
      <c r="H13">
        <f t="shared" si="5"/>
        <v>37.7517476196427</v>
      </c>
      <c r="I13">
        <f t="shared" si="6"/>
        <v>2.677078729920698</v>
      </c>
      <c r="J13">
        <f t="shared" si="7"/>
        <v>5</v>
      </c>
      <c r="K13">
        <f t="shared" si="8"/>
        <v>39.154026954363061</v>
      </c>
      <c r="L13">
        <f t="shared" si="9"/>
        <v>2.116166996032554</v>
      </c>
    </row>
    <row r="14" spans="1:12" x14ac:dyDescent="0.3">
      <c r="A14">
        <f t="shared" si="10"/>
        <v>5</v>
      </c>
      <c r="B14">
        <f t="shared" si="11"/>
        <v>39.103034978555051</v>
      </c>
      <c r="C14">
        <f t="shared" si="0"/>
        <v>2.1365637863557581</v>
      </c>
      <c r="D14">
        <f t="shared" si="1"/>
        <v>5.5</v>
      </c>
      <c r="E14">
        <f t="shared" si="2"/>
        <v>40.171316871732927</v>
      </c>
      <c r="F14">
        <f t="shared" si="3"/>
        <v>1.7092510290846086</v>
      </c>
      <c r="G14">
        <f t="shared" si="4"/>
        <v>5.5</v>
      </c>
      <c r="H14">
        <f t="shared" si="5"/>
        <v>39.957660493097357</v>
      </c>
      <c r="I14">
        <f t="shared" si="6"/>
        <v>1.7947135805388346</v>
      </c>
      <c r="J14">
        <f t="shared" si="7"/>
        <v>6</v>
      </c>
      <c r="K14">
        <f t="shared" si="8"/>
        <v>40.897748559093884</v>
      </c>
      <c r="L14">
        <f t="shared" si="9"/>
        <v>1.4186783541402228</v>
      </c>
    </row>
    <row r="15" spans="1:12" x14ac:dyDescent="0.3">
      <c r="A15">
        <f t="shared" si="10"/>
        <v>6</v>
      </c>
      <c r="B15">
        <f t="shared" si="11"/>
        <v>40.863563538512196</v>
      </c>
      <c r="C15">
        <f t="shared" si="0"/>
        <v>1.4323523623728995</v>
      </c>
      <c r="D15">
        <f t="shared" si="1"/>
        <v>6.5</v>
      </c>
      <c r="E15">
        <f t="shared" si="2"/>
        <v>41.579739719698644</v>
      </c>
      <c r="F15">
        <f t="shared" si="3"/>
        <v>1.1458818898983196</v>
      </c>
      <c r="G15">
        <f t="shared" si="4"/>
        <v>6.5</v>
      </c>
      <c r="H15">
        <f t="shared" si="5"/>
        <v>41.436504483461356</v>
      </c>
      <c r="I15">
        <f t="shared" si="6"/>
        <v>1.203175984393237</v>
      </c>
      <c r="J15">
        <f t="shared" si="7"/>
        <v>7</v>
      </c>
      <c r="K15">
        <f t="shared" si="8"/>
        <v>42.066739522905436</v>
      </c>
      <c r="L15">
        <f t="shared" si="9"/>
        <v>0.95108196861560401</v>
      </c>
    </row>
    <row r="16" spans="1:12" x14ac:dyDescent="0.3">
      <c r="A16">
        <f t="shared" si="10"/>
        <v>7</v>
      </c>
      <c r="B16">
        <f t="shared" si="11"/>
        <v>42.043821885107462</v>
      </c>
      <c r="C16">
        <f t="shared" si="0"/>
        <v>0.96024902373479293</v>
      </c>
      <c r="D16">
        <f t="shared" si="1"/>
        <v>7.5</v>
      </c>
      <c r="E16">
        <f t="shared" si="2"/>
        <v>42.523946396974857</v>
      </c>
      <c r="F16">
        <f t="shared" si="3"/>
        <v>0.76819921898783505</v>
      </c>
      <c r="G16">
        <f t="shared" si="4"/>
        <v>7.5</v>
      </c>
      <c r="H16">
        <f t="shared" si="5"/>
        <v>42.427921494601378</v>
      </c>
      <c r="I16">
        <f t="shared" si="6"/>
        <v>0.80660917993722592</v>
      </c>
      <c r="J16">
        <f t="shared" si="7"/>
        <v>8</v>
      </c>
      <c r="K16">
        <f t="shared" si="8"/>
        <v>42.850431065044688</v>
      </c>
      <c r="L16">
        <f t="shared" si="9"/>
        <v>0.63760535175990185</v>
      </c>
    </row>
    <row r="17" spans="1:12" x14ac:dyDescent="0.3">
      <c r="A17">
        <f t="shared" si="10"/>
        <v>8</v>
      </c>
      <c r="B17">
        <f t="shared" si="11"/>
        <v>42.835067080664935</v>
      </c>
      <c r="C17">
        <f t="shared" si="0"/>
        <v>0.64375094551180467</v>
      </c>
      <c r="D17">
        <f t="shared" si="1"/>
        <v>8.5</v>
      </c>
      <c r="E17">
        <f t="shared" si="2"/>
        <v>43.156942553420834</v>
      </c>
      <c r="F17">
        <f t="shared" si="3"/>
        <v>0.51500075640944587</v>
      </c>
      <c r="G17">
        <f t="shared" si="4"/>
        <v>8.5</v>
      </c>
      <c r="H17">
        <f t="shared" si="5"/>
        <v>43.092567458869659</v>
      </c>
      <c r="I17">
        <f t="shared" si="6"/>
        <v>0.54075079422991479</v>
      </c>
      <c r="J17">
        <f t="shared" si="7"/>
        <v>9</v>
      </c>
      <c r="K17">
        <f t="shared" si="8"/>
        <v>43.37581787489485</v>
      </c>
      <c r="L17">
        <f t="shared" si="9"/>
        <v>0.42745062781983734</v>
      </c>
    </row>
    <row r="18" spans="1:12" x14ac:dyDescent="0.3">
      <c r="A18">
        <f t="shared" si="10"/>
        <v>9</v>
      </c>
      <c r="B18">
        <f t="shared" si="11"/>
        <v>43.365517859766662</v>
      </c>
      <c r="C18">
        <f t="shared" si="0"/>
        <v>0.4315706338711145</v>
      </c>
      <c r="D18">
        <f t="shared" si="1"/>
        <v>9.5</v>
      </c>
      <c r="E18">
        <f t="shared" si="2"/>
        <v>43.581303176702221</v>
      </c>
      <c r="F18">
        <f t="shared" si="3"/>
        <v>0.34525650709688804</v>
      </c>
      <c r="G18">
        <f t="shared" si="4"/>
        <v>9.5</v>
      </c>
      <c r="H18">
        <f t="shared" si="5"/>
        <v>43.538146113315108</v>
      </c>
      <c r="I18">
        <f t="shared" si="6"/>
        <v>0.36251933245173618</v>
      </c>
      <c r="J18">
        <f t="shared" si="7"/>
        <v>10</v>
      </c>
      <c r="K18">
        <f t="shared" si="8"/>
        <v>43.728037192218395</v>
      </c>
      <c r="L18">
        <f t="shared" si="9"/>
        <v>0.28656290089042002</v>
      </c>
    </row>
    <row r="19" spans="1:12" x14ac:dyDescent="0.3">
      <c r="A19">
        <f t="shared" si="10"/>
        <v>10</v>
      </c>
      <c r="B19">
        <f t="shared" si="11"/>
        <v>43.721132062076457</v>
      </c>
      <c r="C19">
        <f t="shared" si="0"/>
        <v>0.28932495294719374</v>
      </c>
      <c r="D19">
        <f t="shared" si="1"/>
        <v>10.5</v>
      </c>
      <c r="E19">
        <f t="shared" si="2"/>
        <v>43.865794538550055</v>
      </c>
      <c r="F19">
        <f t="shared" si="3"/>
        <v>0.23145996235775712</v>
      </c>
      <c r="G19">
        <f t="shared" si="4"/>
        <v>10.5</v>
      </c>
      <c r="H19">
        <f t="shared" si="5"/>
        <v>43.836862043255337</v>
      </c>
      <c r="I19">
        <f t="shared" si="6"/>
        <v>0.2430329604756416</v>
      </c>
      <c r="J19">
        <f t="shared" si="7"/>
        <v>11</v>
      </c>
      <c r="K19">
        <f t="shared" si="8"/>
        <v>43.964165022552095</v>
      </c>
      <c r="L19">
        <f t="shared" si="9"/>
        <v>0.19211176875694136</v>
      </c>
    </row>
    <row r="20" spans="1:12" x14ac:dyDescent="0.3">
      <c r="A20">
        <f t="shared" si="10"/>
        <v>11</v>
      </c>
      <c r="B20">
        <f t="shared" si="11"/>
        <v>43.959535823304947</v>
      </c>
      <c r="C20">
        <f t="shared" si="0"/>
        <v>0.1939634484558006</v>
      </c>
      <c r="D20">
        <f t="shared" si="1"/>
        <v>11.5</v>
      </c>
      <c r="E20">
        <f t="shared" si="2"/>
        <v>44.056517547532849</v>
      </c>
      <c r="F20">
        <f t="shared" si="3"/>
        <v>0.15517075876463693</v>
      </c>
      <c r="G20">
        <f t="shared" si="4"/>
        <v>11.5</v>
      </c>
      <c r="H20">
        <f t="shared" si="5"/>
        <v>44.037121202687267</v>
      </c>
      <c r="I20">
        <f t="shared" si="6"/>
        <v>0.16292929670287037</v>
      </c>
      <c r="J20">
        <f t="shared" si="7"/>
        <v>12</v>
      </c>
      <c r="K20">
        <f t="shared" si="8"/>
        <v>44.122465120007817</v>
      </c>
      <c r="L20">
        <f t="shared" si="9"/>
        <v>0.12879172977465103</v>
      </c>
    </row>
    <row r="21" spans="1:12" x14ac:dyDescent="0.3">
      <c r="A21">
        <f t="shared" si="10"/>
        <v>12</v>
      </c>
      <c r="B21">
        <f t="shared" si="11"/>
        <v>44.119361704832528</v>
      </c>
      <c r="C21">
        <f t="shared" si="0"/>
        <v>0.13003309584476597</v>
      </c>
      <c r="D21">
        <f t="shared" si="1"/>
        <v>12.5</v>
      </c>
      <c r="E21">
        <f t="shared" si="2"/>
        <v>44.184378252754911</v>
      </c>
      <c r="F21">
        <f t="shared" si="3"/>
        <v>0.10402647667581277</v>
      </c>
      <c r="G21">
        <f t="shared" si="4"/>
        <v>12.5</v>
      </c>
      <c r="H21">
        <f t="shared" si="5"/>
        <v>44.171374943170434</v>
      </c>
      <c r="I21">
        <f t="shared" si="6"/>
        <v>0.10922780050960412</v>
      </c>
      <c r="J21">
        <f t="shared" si="7"/>
        <v>13</v>
      </c>
      <c r="K21">
        <f t="shared" si="8"/>
        <v>44.228589505342129</v>
      </c>
      <c r="L21">
        <f t="shared" si="9"/>
        <v>8.634197564092716E-2</v>
      </c>
    </row>
    <row r="22" spans="1:12" x14ac:dyDescent="0.3">
      <c r="A22">
        <f t="shared" si="10"/>
        <v>13</v>
      </c>
      <c r="B22">
        <f t="shared" si="11"/>
        <v>44.226508975808613</v>
      </c>
      <c r="C22">
        <f t="shared" si="0"/>
        <v>8.7174187454333918E-2</v>
      </c>
      <c r="D22">
        <f t="shared" si="1"/>
        <v>13.5</v>
      </c>
      <c r="E22">
        <f t="shared" si="2"/>
        <v>44.270096069535782</v>
      </c>
      <c r="F22">
        <f t="shared" si="3"/>
        <v>6.9739349963466424E-2</v>
      </c>
      <c r="G22">
        <f t="shared" si="4"/>
        <v>13.5</v>
      </c>
      <c r="H22">
        <f t="shared" si="5"/>
        <v>44.261378650790348</v>
      </c>
      <c r="I22">
        <f t="shared" si="6"/>
        <v>7.3226317461639212E-2</v>
      </c>
      <c r="J22">
        <f t="shared" si="7"/>
        <v>14</v>
      </c>
      <c r="K22">
        <f t="shared" si="8"/>
        <v>44.299735293270253</v>
      </c>
      <c r="L22">
        <f t="shared" si="9"/>
        <v>5.7883660469677523E-2</v>
      </c>
    </row>
    <row r="23" spans="1:12" x14ac:dyDescent="0.3">
      <c r="A23">
        <f t="shared" si="10"/>
        <v>14</v>
      </c>
      <c r="B23">
        <f t="shared" si="11"/>
        <v>44.298340506270982</v>
      </c>
      <c r="C23">
        <f t="shared" si="0"/>
        <v>5.8441575269384316E-2</v>
      </c>
      <c r="D23">
        <f t="shared" si="1"/>
        <v>14.5</v>
      </c>
      <c r="E23">
        <f t="shared" si="2"/>
        <v>44.327561293905674</v>
      </c>
      <c r="F23">
        <f t="shared" si="3"/>
        <v>4.6753260215506742E-2</v>
      </c>
      <c r="G23">
        <f t="shared" si="4"/>
        <v>14.5</v>
      </c>
      <c r="H23">
        <f t="shared" si="5"/>
        <v>44.321717136378737</v>
      </c>
      <c r="I23">
        <f t="shared" si="6"/>
        <v>4.9090923226284389E-2</v>
      </c>
      <c r="J23">
        <f t="shared" si="7"/>
        <v>15</v>
      </c>
      <c r="K23">
        <f t="shared" si="8"/>
        <v>44.347431429497263</v>
      </c>
      <c r="L23">
        <f t="shared" si="9"/>
        <v>3.8805205978871271E-2</v>
      </c>
    </row>
    <row r="24" spans="1:12" x14ac:dyDescent="0.3">
      <c r="A24">
        <f t="shared" si="10"/>
        <v>15</v>
      </c>
      <c r="B24">
        <f t="shared" si="11"/>
        <v>44.346496364292953</v>
      </c>
      <c r="C24">
        <f t="shared" si="0"/>
        <v>3.9179232060597258E-2</v>
      </c>
      <c r="D24">
        <f t="shared" si="1"/>
        <v>15.5</v>
      </c>
      <c r="E24">
        <f t="shared" si="2"/>
        <v>44.366085980323248</v>
      </c>
      <c r="F24">
        <f t="shared" si="3"/>
        <v>3.1343385648479938E-2</v>
      </c>
      <c r="G24">
        <f t="shared" si="4"/>
        <v>15.5</v>
      </c>
      <c r="H24">
        <f t="shared" si="5"/>
        <v>44.362168057117195</v>
      </c>
      <c r="I24">
        <f t="shared" si="6"/>
        <v>3.291055493090056E-2</v>
      </c>
      <c r="J24">
        <f t="shared" si="7"/>
        <v>16</v>
      </c>
      <c r="K24">
        <f t="shared" si="8"/>
        <v>44.379406919223854</v>
      </c>
      <c r="L24">
        <f t="shared" si="9"/>
        <v>2.6015010088237034E-2</v>
      </c>
    </row>
    <row r="25" spans="1:12" x14ac:dyDescent="0.3">
      <c r="A25">
        <f t="shared" si="10"/>
        <v>16</v>
      </c>
      <c r="B25">
        <f t="shared" si="11"/>
        <v>44.378780051510887</v>
      </c>
      <c r="C25">
        <f t="shared" si="0"/>
        <v>2.6265757173423054E-2</v>
      </c>
      <c r="D25">
        <f t="shared" si="1"/>
        <v>16.5</v>
      </c>
      <c r="E25">
        <f t="shared" si="2"/>
        <v>44.391912930097597</v>
      </c>
      <c r="F25">
        <f t="shared" si="3"/>
        <v>2.1012605738739865E-2</v>
      </c>
      <c r="G25">
        <f t="shared" si="4"/>
        <v>16.5</v>
      </c>
      <c r="H25">
        <f t="shared" si="5"/>
        <v>44.38928635438026</v>
      </c>
      <c r="I25">
        <f t="shared" si="6"/>
        <v>2.206323602567295E-2</v>
      </c>
      <c r="J25">
        <f t="shared" si="7"/>
        <v>17</v>
      </c>
      <c r="K25">
        <f t="shared" si="8"/>
        <v>44.40084328753656</v>
      </c>
      <c r="L25">
        <f t="shared" si="9"/>
        <v>1.7440462763154585E-2</v>
      </c>
    </row>
    <row r="26" spans="1:12" x14ac:dyDescent="0.3">
      <c r="A26">
        <f t="shared" si="10"/>
        <v>17</v>
      </c>
      <c r="B26">
        <f t="shared" si="11"/>
        <v>44.400423035421788</v>
      </c>
      <c r="C26">
        <f t="shared" si="0"/>
        <v>1.76085636090626E-2</v>
      </c>
      <c r="D26">
        <f t="shared" si="1"/>
        <v>17.5</v>
      </c>
      <c r="E26">
        <f t="shared" si="2"/>
        <v>44.409227317226318</v>
      </c>
      <c r="F26">
        <f t="shared" si="3"/>
        <v>1.4086850887249369E-2</v>
      </c>
      <c r="G26">
        <f t="shared" si="4"/>
        <v>17.5</v>
      </c>
      <c r="H26">
        <f t="shared" si="5"/>
        <v>44.407466460865415</v>
      </c>
      <c r="I26">
        <f t="shared" si="6"/>
        <v>1.4791193431612726E-2</v>
      </c>
      <c r="J26">
        <f t="shared" si="7"/>
        <v>18</v>
      </c>
      <c r="K26">
        <f t="shared" si="8"/>
        <v>44.415214228853401</v>
      </c>
      <c r="L26">
        <f t="shared" si="9"/>
        <v>1.169208623641893E-2</v>
      </c>
    </row>
    <row r="27" spans="1:12" x14ac:dyDescent="0.3">
      <c r="A27">
        <f t="shared" si="10"/>
        <v>18</v>
      </c>
      <c r="B27">
        <f t="shared" si="11"/>
        <v>44.414932491835657</v>
      </c>
      <c r="C27">
        <f t="shared" si="0"/>
        <v>1.1804781043515788E-2</v>
      </c>
      <c r="D27">
        <f t="shared" si="1"/>
        <v>18.5</v>
      </c>
      <c r="E27">
        <f t="shared" si="2"/>
        <v>44.420834882357411</v>
      </c>
      <c r="F27">
        <f t="shared" si="3"/>
        <v>9.4438248348147624E-3</v>
      </c>
      <c r="G27">
        <f t="shared" si="4"/>
        <v>18.5</v>
      </c>
      <c r="H27">
        <f t="shared" si="5"/>
        <v>44.419654404253066</v>
      </c>
      <c r="I27">
        <f t="shared" si="6"/>
        <v>9.9160160765521255E-3</v>
      </c>
      <c r="J27">
        <f t="shared" si="7"/>
        <v>19</v>
      </c>
      <c r="K27">
        <f t="shared" si="8"/>
        <v>44.424848507912209</v>
      </c>
      <c r="L27">
        <f t="shared" si="9"/>
        <v>7.8383746128949383E-3</v>
      </c>
    </row>
    <row r="28" spans="1:12" x14ac:dyDescent="0.3">
      <c r="A28">
        <f t="shared" si="10"/>
        <v>19</v>
      </c>
      <c r="B28">
        <f t="shared" si="11"/>
        <v>44.424659631415516</v>
      </c>
      <c r="C28">
        <f t="shared" si="0"/>
        <v>7.9139252115716374E-3</v>
      </c>
      <c r="D28">
        <f t="shared" si="1"/>
        <v>19.5</v>
      </c>
      <c r="E28">
        <f t="shared" si="2"/>
        <v>44.4286165940213</v>
      </c>
      <c r="F28">
        <f t="shared" si="3"/>
        <v>6.331140169258731E-3</v>
      </c>
      <c r="G28">
        <f t="shared" si="4"/>
        <v>19.5</v>
      </c>
      <c r="H28">
        <f t="shared" si="5"/>
        <v>44.427825201500141</v>
      </c>
      <c r="I28">
        <f t="shared" si="6"/>
        <v>6.6476971777227334E-3</v>
      </c>
      <c r="J28">
        <f t="shared" si="7"/>
        <v>20</v>
      </c>
      <c r="K28">
        <f t="shared" si="8"/>
        <v>44.431307328593235</v>
      </c>
      <c r="L28">
        <f t="shared" si="9"/>
        <v>5.2548463404846757E-3</v>
      </c>
    </row>
    <row r="29" spans="1:12" x14ac:dyDescent="0.3">
      <c r="A29">
        <f t="shared" si="10"/>
        <v>20</v>
      </c>
      <c r="B29">
        <f t="shared" si="11"/>
        <v>44.431180705789849</v>
      </c>
      <c r="C29">
        <f t="shared" si="0"/>
        <v>5.3054954618367844E-3</v>
      </c>
      <c r="D29">
        <f t="shared" si="1"/>
        <v>20.5</v>
      </c>
      <c r="E29">
        <f t="shared" si="2"/>
        <v>44.433833453520769</v>
      </c>
      <c r="F29">
        <f t="shared" si="3"/>
        <v>4.244396369468717E-3</v>
      </c>
      <c r="G29">
        <f t="shared" si="4"/>
        <v>20.5</v>
      </c>
      <c r="H29">
        <f t="shared" si="5"/>
        <v>44.433302903974585</v>
      </c>
      <c r="I29">
        <f t="shared" si="6"/>
        <v>4.4566161879444621E-3</v>
      </c>
      <c r="J29">
        <f t="shared" si="7"/>
        <v>21</v>
      </c>
      <c r="K29">
        <f t="shared" si="8"/>
        <v>44.435637321977794</v>
      </c>
      <c r="L29">
        <f t="shared" si="9"/>
        <v>3.5228489866589996E-3</v>
      </c>
    </row>
    <row r="30" spans="1:12" x14ac:dyDescent="0.3">
      <c r="A30">
        <f t="shared" si="10"/>
        <v>21</v>
      </c>
      <c r="B30">
        <f t="shared" si="11"/>
        <v>44.4355524340504</v>
      </c>
      <c r="C30">
        <f t="shared" si="0"/>
        <v>3.5568041576183873E-3</v>
      </c>
      <c r="D30">
        <f t="shared" si="1"/>
        <v>21.5</v>
      </c>
      <c r="E30">
        <f t="shared" si="2"/>
        <v>44.437330836129206</v>
      </c>
      <c r="F30">
        <f t="shared" si="3"/>
        <v>2.8454433260947098E-3</v>
      </c>
      <c r="G30">
        <f t="shared" si="4"/>
        <v>21.5</v>
      </c>
      <c r="H30">
        <f t="shared" si="5"/>
        <v>44.436975155713448</v>
      </c>
      <c r="I30">
        <f t="shared" si="6"/>
        <v>2.9877154923987348E-3</v>
      </c>
      <c r="J30">
        <f t="shared" si="7"/>
        <v>22</v>
      </c>
      <c r="K30">
        <f t="shared" si="8"/>
        <v>44.438540149542803</v>
      </c>
      <c r="L30">
        <f t="shared" si="9"/>
        <v>2.3617179606567618E-3</v>
      </c>
    </row>
    <row r="31" spans="1:12" x14ac:dyDescent="0.3">
      <c r="A31">
        <f t="shared" si="10"/>
        <v>22</v>
      </c>
      <c r="B31">
        <f t="shared" si="11"/>
        <v>44.438483240676277</v>
      </c>
      <c r="C31">
        <f t="shared" si="0"/>
        <v>2.3844815072671111E-3</v>
      </c>
      <c r="D31">
        <f t="shared" si="1"/>
        <v>22.5</v>
      </c>
      <c r="E31">
        <f t="shared" si="2"/>
        <v>44.439675481429909</v>
      </c>
      <c r="F31">
        <f t="shared" si="3"/>
        <v>1.9075852058136888E-3</v>
      </c>
      <c r="G31">
        <f t="shared" si="4"/>
        <v>22.5</v>
      </c>
      <c r="H31">
        <f t="shared" si="5"/>
        <v>44.439437033279184</v>
      </c>
      <c r="I31">
        <f t="shared" si="6"/>
        <v>2.0029644661043733E-3</v>
      </c>
      <c r="J31">
        <f t="shared" si="7"/>
        <v>23</v>
      </c>
      <c r="K31">
        <f t="shared" si="8"/>
        <v>44.440486205142378</v>
      </c>
      <c r="L31">
        <f t="shared" si="9"/>
        <v>1.5832957208274934E-3</v>
      </c>
    </row>
    <row r="32" spans="1:12" x14ac:dyDescent="0.3">
      <c r="A32">
        <f t="shared" si="10"/>
        <v>23</v>
      </c>
      <c r="B32">
        <f t="shared" si="11"/>
        <v>44.440448053438267</v>
      </c>
      <c r="C32">
        <f t="shared" si="0"/>
        <v>1.5985564024703081E-3</v>
      </c>
      <c r="D32">
        <f t="shared" si="1"/>
        <v>23.5</v>
      </c>
      <c r="E32">
        <f t="shared" si="2"/>
        <v>44.441247331639502</v>
      </c>
      <c r="F32">
        <f t="shared" si="3"/>
        <v>1.278845121976957E-3</v>
      </c>
      <c r="G32">
        <f t="shared" si="4"/>
        <v>23.5</v>
      </c>
      <c r="H32">
        <f t="shared" si="5"/>
        <v>44.441087475999254</v>
      </c>
      <c r="I32">
        <f t="shared" si="6"/>
        <v>1.3427873780749167E-3</v>
      </c>
      <c r="J32">
        <f t="shared" si="7"/>
        <v>24</v>
      </c>
      <c r="K32">
        <f t="shared" si="8"/>
        <v>44.441790840816338</v>
      </c>
      <c r="L32">
        <f t="shared" si="9"/>
        <v>1.0614414512417625E-3</v>
      </c>
    </row>
    <row r="33" spans="1:12" x14ac:dyDescent="0.3">
      <c r="A33">
        <f t="shared" si="10"/>
        <v>24</v>
      </c>
      <c r="B33">
        <f t="shared" si="11"/>
        <v>44.441765263913901</v>
      </c>
      <c r="C33">
        <f t="shared" si="0"/>
        <v>1.071672212216157E-3</v>
      </c>
      <c r="D33">
        <f t="shared" si="1"/>
        <v>24.5</v>
      </c>
      <c r="E33">
        <f t="shared" si="2"/>
        <v>44.442301100020011</v>
      </c>
      <c r="F33">
        <f t="shared" si="3"/>
        <v>8.5733776977292564E-4</v>
      </c>
      <c r="G33">
        <f t="shared" si="4"/>
        <v>24.5</v>
      </c>
      <c r="H33">
        <f t="shared" si="5"/>
        <v>44.442193932798787</v>
      </c>
      <c r="I33">
        <f t="shared" si="6"/>
        <v>9.0020465826157192E-4</v>
      </c>
      <c r="J33">
        <f t="shared" si="7"/>
        <v>25</v>
      </c>
      <c r="K33">
        <f t="shared" si="8"/>
        <v>44.442665468572159</v>
      </c>
      <c r="L33">
        <f t="shared" si="9"/>
        <v>7.1159034891365991E-4</v>
      </c>
    </row>
    <row r="34" spans="1:12" x14ac:dyDescent="0.3">
      <c r="A34">
        <f t="shared" si="10"/>
        <v>25</v>
      </c>
      <c r="B34">
        <f t="shared" si="11"/>
        <v>44.442648321816769</v>
      </c>
      <c r="C34">
        <f t="shared" si="0"/>
        <v>7.1844905107099066E-4</v>
      </c>
      <c r="D34">
        <f t="shared" si="1"/>
        <v>25.5</v>
      </c>
      <c r="E34">
        <f t="shared" si="2"/>
        <v>44.443007546342301</v>
      </c>
      <c r="F34">
        <f t="shared" si="3"/>
        <v>5.7475924085892416E-4</v>
      </c>
      <c r="G34">
        <f t="shared" si="4"/>
        <v>25.5</v>
      </c>
      <c r="H34">
        <f t="shared" si="5"/>
        <v>44.4429357014372</v>
      </c>
      <c r="I34">
        <f t="shared" si="6"/>
        <v>6.0349720289920583E-4</v>
      </c>
      <c r="J34">
        <f t="shared" si="7"/>
        <v>26</v>
      </c>
      <c r="K34">
        <f t="shared" si="8"/>
        <v>44.443251819019665</v>
      </c>
      <c r="L34">
        <f t="shared" si="9"/>
        <v>4.7705016991272942E-4</v>
      </c>
    </row>
    <row r="35" spans="1:12" x14ac:dyDescent="0.3">
      <c r="A35">
        <f t="shared" si="10"/>
        <v>26</v>
      </c>
      <c r="B35">
        <f t="shared" si="11"/>
        <v>44.44324032383485</v>
      </c>
      <c r="C35">
        <f t="shared" si="0"/>
        <v>4.8164824383789551E-4</v>
      </c>
      <c r="D35">
        <f t="shared" si="1"/>
        <v>26.5</v>
      </c>
      <c r="E35">
        <f t="shared" si="2"/>
        <v>44.443481147956767</v>
      </c>
      <c r="F35">
        <f t="shared" si="3"/>
        <v>3.8531859507173749E-4</v>
      </c>
      <c r="G35">
        <f t="shared" si="4"/>
        <v>26.5</v>
      </c>
      <c r="H35">
        <f t="shared" si="5"/>
        <v>44.443432983132382</v>
      </c>
      <c r="I35">
        <f t="shared" si="6"/>
        <v>4.0458452482639018E-4</v>
      </c>
      <c r="J35">
        <f t="shared" si="7"/>
        <v>27</v>
      </c>
      <c r="K35">
        <f t="shared" si="8"/>
        <v>44.443644908359673</v>
      </c>
      <c r="L35">
        <f t="shared" si="9"/>
        <v>3.1981443390804998E-4</v>
      </c>
    </row>
    <row r="36" spans="1:12" x14ac:dyDescent="0.3">
      <c r="A36">
        <f t="shared" si="10"/>
        <v>27</v>
      </c>
      <c r="B36">
        <f t="shared" si="11"/>
        <v>44.443637201987777</v>
      </c>
      <c r="C36">
        <f t="shared" si="0"/>
        <v>3.2289698266652067E-4</v>
      </c>
      <c r="D36">
        <f t="shared" si="1"/>
        <v>27.5</v>
      </c>
      <c r="E36">
        <f t="shared" si="2"/>
        <v>44.44379865047911</v>
      </c>
      <c r="F36">
        <f t="shared" si="3"/>
        <v>2.5831758613392708E-4</v>
      </c>
      <c r="G36">
        <f t="shared" si="4"/>
        <v>27.5</v>
      </c>
      <c r="H36">
        <f t="shared" si="5"/>
        <v>44.443766360780842</v>
      </c>
      <c r="I36">
        <f t="shared" si="6"/>
        <v>2.712334654404458E-4</v>
      </c>
      <c r="J36">
        <f t="shared" si="7"/>
        <v>28</v>
      </c>
      <c r="K36">
        <f t="shared" si="8"/>
        <v>44.443908435453217</v>
      </c>
      <c r="L36">
        <f t="shared" si="9"/>
        <v>2.1440359649105289E-4</v>
      </c>
    </row>
    <row r="37" spans="1:12" x14ac:dyDescent="0.3">
      <c r="A37">
        <f t="shared" si="10"/>
        <v>28</v>
      </c>
      <c r="B37">
        <f t="shared" si="11"/>
        <v>44.443903269101497</v>
      </c>
      <c r="C37">
        <f t="shared" si="0"/>
        <v>2.1647013717895902E-4</v>
      </c>
      <c r="D37">
        <f t="shared" si="1"/>
        <v>28.5</v>
      </c>
      <c r="E37">
        <f t="shared" si="2"/>
        <v>44.444011504170085</v>
      </c>
      <c r="F37">
        <f t="shared" si="3"/>
        <v>1.7317610974387776E-4</v>
      </c>
      <c r="G37">
        <f t="shared" si="4"/>
        <v>28.5</v>
      </c>
      <c r="H37">
        <f t="shared" si="5"/>
        <v>44.443989857156367</v>
      </c>
      <c r="I37">
        <f t="shared" si="6"/>
        <v>1.8183491523160455E-4</v>
      </c>
      <c r="J37">
        <f t="shared" si="7"/>
        <v>29</v>
      </c>
      <c r="K37">
        <f t="shared" si="8"/>
        <v>44.444085104016729</v>
      </c>
      <c r="L37">
        <f t="shared" si="9"/>
        <v>1.437361710863172E-4</v>
      </c>
    </row>
    <row r="38" spans="1:12" x14ac:dyDescent="0.3">
      <c r="A38">
        <f t="shared" si="10"/>
        <v>29</v>
      </c>
      <c r="B38">
        <f t="shared" si="11"/>
        <v>44.444081640494531</v>
      </c>
      <c r="C38">
        <f t="shared" si="0"/>
        <v>1.4512157996549035E-4</v>
      </c>
      <c r="D38">
        <f t="shared" si="1"/>
        <v>29.5</v>
      </c>
      <c r="E38">
        <f t="shared" si="2"/>
        <v>44.444154201284512</v>
      </c>
      <c r="F38">
        <f t="shared" si="3"/>
        <v>1.1609726397310283E-4</v>
      </c>
      <c r="G38">
        <f t="shared" si="4"/>
        <v>29.5</v>
      </c>
      <c r="H38">
        <f t="shared" si="5"/>
        <v>44.444139689126516</v>
      </c>
      <c r="I38">
        <f t="shared" si="6"/>
        <v>1.2190212717300142E-4</v>
      </c>
      <c r="J38">
        <f t="shared" si="7"/>
        <v>30</v>
      </c>
      <c r="K38">
        <f t="shared" si="8"/>
        <v>44.444203542621707</v>
      </c>
      <c r="L38">
        <f t="shared" si="9"/>
        <v>9.6360729095579245E-5</v>
      </c>
    </row>
    <row r="39" spans="1:12" x14ac:dyDescent="0.3">
      <c r="A39">
        <f t="shared" si="10"/>
        <v>30</v>
      </c>
      <c r="B39">
        <f t="shared" si="11"/>
        <v>44.444201220676426</v>
      </c>
      <c r="C39">
        <f t="shared" si="0"/>
        <v>9.7289507205999826E-5</v>
      </c>
      <c r="D39">
        <f t="shared" si="1"/>
        <v>30.5</v>
      </c>
      <c r="E39">
        <f t="shared" si="2"/>
        <v>44.444249865430031</v>
      </c>
      <c r="F39">
        <f t="shared" si="3"/>
        <v>7.783160576479986E-5</v>
      </c>
      <c r="G39">
        <f t="shared" si="4"/>
        <v>30.5</v>
      </c>
      <c r="H39">
        <f t="shared" si="5"/>
        <v>44.444240136479308</v>
      </c>
      <c r="I39">
        <f t="shared" si="6"/>
        <v>8.1723186053039854E-5</v>
      </c>
      <c r="J39">
        <f t="shared" si="7"/>
        <v>31</v>
      </c>
      <c r="K39">
        <f t="shared" si="8"/>
        <v>44.444282943862476</v>
      </c>
      <c r="L39">
        <f t="shared" si="9"/>
        <v>6.460023278620497E-5</v>
      </c>
    </row>
    <row r="40" spans="1:12" x14ac:dyDescent="0.3">
      <c r="A40">
        <f t="shared" si="10"/>
        <v>31</v>
      </c>
      <c r="B40">
        <f t="shared" si="11"/>
        <v>44.444281387230362</v>
      </c>
      <c r="C40">
        <f t="shared" si="0"/>
        <v>6.5222885634597105E-5</v>
      </c>
      <c r="D40">
        <f t="shared" si="1"/>
        <v>31.5</v>
      </c>
      <c r="E40">
        <f t="shared" si="2"/>
        <v>44.444313998673181</v>
      </c>
      <c r="F40">
        <f t="shared" si="3"/>
        <v>5.2178308504124971E-5</v>
      </c>
      <c r="G40">
        <f t="shared" si="4"/>
        <v>31.5</v>
      </c>
      <c r="H40">
        <f t="shared" si="5"/>
        <v>44.444307476384616</v>
      </c>
      <c r="I40">
        <f t="shared" si="6"/>
        <v>5.478722393092994E-5</v>
      </c>
      <c r="J40">
        <f t="shared" si="7"/>
        <v>32</v>
      </c>
      <c r="K40">
        <f t="shared" si="8"/>
        <v>44.444336174454293</v>
      </c>
      <c r="L40">
        <f t="shared" si="9"/>
        <v>4.3307996062225129E-5</v>
      </c>
    </row>
    <row r="41" spans="1:12" x14ac:dyDescent="0.3">
      <c r="A41">
        <f t="shared" si="10"/>
        <v>32</v>
      </c>
      <c r="B41">
        <f t="shared" si="11"/>
        <v>44.44433513088812</v>
      </c>
      <c r="C41">
        <f t="shared" ref="C41:C72" si="12">-0.4*B41+(800/P)</f>
        <v>4.372542252895073E-5</v>
      </c>
      <c r="D41">
        <f t="shared" ref="D41:D72" si="13">A41+h/2</f>
        <v>32.5</v>
      </c>
      <c r="E41">
        <f t="shared" ref="E41:E72" si="14">B41+C41*h/2</f>
        <v>44.444356993599385</v>
      </c>
      <c r="F41">
        <f t="shared" ref="F41:F72" si="15">-0.4*E41+(800/P)</f>
        <v>3.4980338025292212E-5</v>
      </c>
      <c r="G41">
        <f t="shared" ref="G41:G72" si="16">A41+h/2</f>
        <v>32.5</v>
      </c>
      <c r="H41">
        <f t="shared" ref="H41:H72" si="17">B41+F41*h/2</f>
        <v>44.444352621057135</v>
      </c>
      <c r="I41">
        <f t="shared" ref="I41:I72" si="18">-0.4*H41+(800/P)</f>
        <v>3.6729354924602831E-5</v>
      </c>
      <c r="J41">
        <f t="shared" ref="J41:J72" si="19">A41+h</f>
        <v>33</v>
      </c>
      <c r="K41">
        <f t="shared" ref="K41:K72" si="20">B41+I41*h</f>
        <v>44.444371860243045</v>
      </c>
      <c r="L41">
        <f t="shared" ref="L41:L72" si="21">-0.4*K41+(800/P)</f>
        <v>2.9033680558399055E-5</v>
      </c>
    </row>
    <row r="42" spans="1:12" x14ac:dyDescent="0.3">
      <c r="A42">
        <f t="shared" ref="A42:A73" si="22">A41+h</f>
        <v>33</v>
      </c>
      <c r="B42">
        <f t="shared" ref="B42:B73" si="23">B41+(h/6*(C41+F41*2+I41*2+L41))</f>
        <v>44.444371160636287</v>
      </c>
      <c r="C42">
        <f t="shared" si="12"/>
        <v>2.9313523263851948E-5</v>
      </c>
      <c r="D42">
        <f t="shared" si="13"/>
        <v>33.5</v>
      </c>
      <c r="E42">
        <f t="shared" si="14"/>
        <v>44.444385817397915</v>
      </c>
      <c r="F42">
        <f t="shared" si="15"/>
        <v>2.3450818613213187E-5</v>
      </c>
      <c r="G42">
        <f t="shared" si="16"/>
        <v>33.5</v>
      </c>
      <c r="H42">
        <f t="shared" si="17"/>
        <v>44.444382886045595</v>
      </c>
      <c r="I42">
        <f t="shared" si="18"/>
        <v>2.4623359539788225E-5</v>
      </c>
      <c r="J42">
        <f t="shared" si="19"/>
        <v>34</v>
      </c>
      <c r="K42">
        <f t="shared" si="20"/>
        <v>44.44439578399583</v>
      </c>
      <c r="L42">
        <f t="shared" si="21"/>
        <v>1.9464179445094487E-5</v>
      </c>
    </row>
    <row r="43" spans="1:12" x14ac:dyDescent="0.3">
      <c r="A43">
        <f t="shared" si="22"/>
        <v>34</v>
      </c>
      <c r="B43">
        <f t="shared" si="23"/>
        <v>44.444395314979459</v>
      </c>
      <c r="C43">
        <f t="shared" si="12"/>
        <v>1.9651785994057036E-5</v>
      </c>
      <c r="D43">
        <f t="shared" si="13"/>
        <v>34.5</v>
      </c>
      <c r="E43">
        <f t="shared" si="14"/>
        <v>44.444405140872455</v>
      </c>
      <c r="F43">
        <f t="shared" si="15"/>
        <v>1.5721428795245629E-5</v>
      </c>
      <c r="G43">
        <f t="shared" si="16"/>
        <v>34.5</v>
      </c>
      <c r="H43">
        <f t="shared" si="17"/>
        <v>44.444403175693857</v>
      </c>
      <c r="I43">
        <f t="shared" si="18"/>
        <v>1.6507500234297368E-5</v>
      </c>
      <c r="J43">
        <f t="shared" si="19"/>
        <v>35</v>
      </c>
      <c r="K43">
        <f t="shared" si="20"/>
        <v>44.444411822479694</v>
      </c>
      <c r="L43">
        <f t="shared" si="21"/>
        <v>1.3048785898917004E-5</v>
      </c>
    </row>
    <row r="44" spans="1:12" x14ac:dyDescent="0.3">
      <c r="A44">
        <f t="shared" si="22"/>
        <v>35</v>
      </c>
      <c r="B44">
        <f t="shared" si="23"/>
        <v>44.444411508051118</v>
      </c>
      <c r="C44">
        <f t="shared" si="12"/>
        <v>1.317455733129691E-5</v>
      </c>
      <c r="D44">
        <f t="shared" si="13"/>
        <v>35.5</v>
      </c>
      <c r="E44">
        <f t="shared" si="14"/>
        <v>44.44441809532978</v>
      </c>
      <c r="F44">
        <f t="shared" si="15"/>
        <v>1.0539645867169156E-5</v>
      </c>
      <c r="G44">
        <f t="shared" si="16"/>
        <v>35.5</v>
      </c>
      <c r="H44">
        <f t="shared" si="17"/>
        <v>44.444416777874054</v>
      </c>
      <c r="I44">
        <f t="shared" si="18"/>
        <v>1.1066628157863079E-5</v>
      </c>
      <c r="J44">
        <f t="shared" si="19"/>
        <v>36</v>
      </c>
      <c r="K44">
        <f t="shared" si="20"/>
        <v>44.44442257467928</v>
      </c>
      <c r="L44">
        <f t="shared" si="21"/>
        <v>8.7479060653095075E-6</v>
      </c>
    </row>
    <row r="45" spans="1:12" x14ac:dyDescent="0.3">
      <c r="A45">
        <f t="shared" si="22"/>
        <v>36</v>
      </c>
      <c r="B45">
        <f t="shared" si="23"/>
        <v>44.44442236388636</v>
      </c>
      <c r="C45">
        <f t="shared" si="12"/>
        <v>8.8322232336679463E-6</v>
      </c>
      <c r="D45">
        <f t="shared" si="13"/>
        <v>36.5</v>
      </c>
      <c r="E45">
        <f t="shared" si="14"/>
        <v>44.444426779997976</v>
      </c>
      <c r="F45">
        <f t="shared" si="15"/>
        <v>7.0657785862238143E-6</v>
      </c>
      <c r="G45">
        <f t="shared" si="16"/>
        <v>36.5</v>
      </c>
      <c r="H45">
        <f t="shared" si="17"/>
        <v>44.444425896775655</v>
      </c>
      <c r="I45">
        <f t="shared" si="18"/>
        <v>7.4190675150020979E-6</v>
      </c>
      <c r="J45">
        <f t="shared" si="19"/>
        <v>37</v>
      </c>
      <c r="K45">
        <f t="shared" si="20"/>
        <v>44.444429782953875</v>
      </c>
      <c r="L45">
        <f t="shared" si="21"/>
        <v>5.8645962290881926E-6</v>
      </c>
    </row>
    <row r="46" spans="1:12" x14ac:dyDescent="0.3">
      <c r="A46">
        <f t="shared" si="22"/>
        <v>37</v>
      </c>
      <c r="B46">
        <f t="shared" si="23"/>
        <v>44.444429641638308</v>
      </c>
      <c r="C46">
        <f t="shared" si="12"/>
        <v>5.9211224545663299E-6</v>
      </c>
      <c r="D46">
        <f t="shared" si="13"/>
        <v>37.5</v>
      </c>
      <c r="E46">
        <f t="shared" si="14"/>
        <v>44.444432602199534</v>
      </c>
      <c r="F46">
        <f t="shared" si="15"/>
        <v>4.7368979636530639E-6</v>
      </c>
      <c r="G46">
        <f t="shared" si="16"/>
        <v>37.5</v>
      </c>
      <c r="H46">
        <f t="shared" si="17"/>
        <v>44.44443201008729</v>
      </c>
      <c r="I46">
        <f t="shared" si="18"/>
        <v>4.9737428611251744E-6</v>
      </c>
      <c r="J46">
        <f t="shared" si="19"/>
        <v>38</v>
      </c>
      <c r="K46">
        <f t="shared" si="20"/>
        <v>44.444434615381169</v>
      </c>
      <c r="L46">
        <f t="shared" si="21"/>
        <v>3.9316253115373456E-6</v>
      </c>
    </row>
    <row r="47" spans="1:12" x14ac:dyDescent="0.3">
      <c r="A47">
        <f t="shared" si="22"/>
        <v>38</v>
      </c>
      <c r="B47">
        <f t="shared" si="23"/>
        <v>44.444434520643213</v>
      </c>
      <c r="C47">
        <f t="shared" si="12"/>
        <v>3.9695204918643867E-6</v>
      </c>
      <c r="D47">
        <f t="shared" si="13"/>
        <v>38.5</v>
      </c>
      <c r="E47">
        <f t="shared" si="14"/>
        <v>44.444436505403459</v>
      </c>
      <c r="F47">
        <f t="shared" si="15"/>
        <v>3.1756163956231376E-6</v>
      </c>
      <c r="G47">
        <f t="shared" si="16"/>
        <v>38.5</v>
      </c>
      <c r="H47">
        <f t="shared" si="17"/>
        <v>44.444436108451413</v>
      </c>
      <c r="I47">
        <f t="shared" si="18"/>
        <v>3.3343972134503019E-6</v>
      </c>
      <c r="J47">
        <f t="shared" si="19"/>
        <v>39</v>
      </c>
      <c r="K47">
        <f t="shared" si="20"/>
        <v>44.444437855040427</v>
      </c>
      <c r="L47">
        <f t="shared" si="21"/>
        <v>2.6357616071948087E-6</v>
      </c>
    </row>
    <row r="48" spans="1:12" x14ac:dyDescent="0.3">
      <c r="A48">
        <f t="shared" si="22"/>
        <v>39</v>
      </c>
      <c r="B48">
        <f t="shared" si="23"/>
        <v>44.444437791528102</v>
      </c>
      <c r="C48">
        <f t="shared" si="12"/>
        <v>2.6611665369102866E-6</v>
      </c>
      <c r="D48">
        <f t="shared" si="13"/>
        <v>39.5</v>
      </c>
      <c r="E48">
        <f t="shared" si="14"/>
        <v>44.444439122111369</v>
      </c>
      <c r="F48">
        <f t="shared" si="15"/>
        <v>2.1289332288176865E-6</v>
      </c>
      <c r="G48">
        <f t="shared" si="16"/>
        <v>39.5</v>
      </c>
      <c r="H48">
        <f t="shared" si="17"/>
        <v>44.444438855994719</v>
      </c>
      <c r="I48">
        <f t="shared" si="18"/>
        <v>2.235379891857292E-6</v>
      </c>
      <c r="J48">
        <f t="shared" si="19"/>
        <v>40</v>
      </c>
      <c r="K48">
        <f t="shared" si="20"/>
        <v>44.444440026907998</v>
      </c>
      <c r="L48">
        <f t="shared" si="21"/>
        <v>1.7670145773251988E-6</v>
      </c>
    </row>
    <row r="49" spans="1:12" x14ac:dyDescent="0.3">
      <c r="A49">
        <f t="shared" si="22"/>
        <v>40</v>
      </c>
      <c r="B49">
        <f t="shared" si="23"/>
        <v>44.444439984329328</v>
      </c>
      <c r="C49">
        <f t="shared" si="12"/>
        <v>1.7840460451168383E-6</v>
      </c>
      <c r="D49">
        <f t="shared" si="13"/>
        <v>40.5</v>
      </c>
      <c r="E49">
        <f t="shared" si="14"/>
        <v>44.444440876352353</v>
      </c>
      <c r="F49">
        <f t="shared" si="15"/>
        <v>1.4272368353829279E-6</v>
      </c>
      <c r="G49">
        <f t="shared" si="16"/>
        <v>40.5</v>
      </c>
      <c r="H49">
        <f t="shared" si="17"/>
        <v>44.444440697947748</v>
      </c>
      <c r="I49">
        <f t="shared" si="18"/>
        <v>1.4985986780402527E-6</v>
      </c>
      <c r="J49">
        <f t="shared" si="19"/>
        <v>41</v>
      </c>
      <c r="K49">
        <f t="shared" si="20"/>
        <v>44.444441482928006</v>
      </c>
      <c r="L49">
        <f t="shared" si="21"/>
        <v>1.1846065746112799E-6</v>
      </c>
    </row>
    <row r="50" spans="1:12" x14ac:dyDescent="0.3">
      <c r="A50">
        <f t="shared" si="22"/>
        <v>41</v>
      </c>
      <c r="B50">
        <f t="shared" si="23"/>
        <v>44.444441454383266</v>
      </c>
      <c r="C50">
        <f t="shared" si="12"/>
        <v>1.1960244705733203E-6</v>
      </c>
      <c r="D50">
        <f t="shared" si="13"/>
        <v>41.5</v>
      </c>
      <c r="E50">
        <f t="shared" si="14"/>
        <v>44.444442052395502</v>
      </c>
      <c r="F50">
        <f t="shared" si="15"/>
        <v>9.5681957645865623E-7</v>
      </c>
      <c r="G50">
        <f t="shared" si="16"/>
        <v>41.5</v>
      </c>
      <c r="H50">
        <f t="shared" si="17"/>
        <v>44.444441932793055</v>
      </c>
      <c r="I50">
        <f t="shared" si="18"/>
        <v>1.0046605574132172E-6</v>
      </c>
      <c r="J50">
        <f t="shared" si="19"/>
        <v>42</v>
      </c>
      <c r="K50">
        <f t="shared" si="20"/>
        <v>44.444442459043827</v>
      </c>
      <c r="L50">
        <f t="shared" si="21"/>
        <v>7.9416024689749065E-7</v>
      </c>
    </row>
    <row r="51" spans="1:12" x14ac:dyDescent="0.3">
      <c r="A51">
        <f t="shared" si="22"/>
        <v>42</v>
      </c>
      <c r="B51">
        <f t="shared" si="23"/>
        <v>44.444442439907434</v>
      </c>
      <c r="C51">
        <f t="shared" si="12"/>
        <v>8.0181480299756913E-7</v>
      </c>
      <c r="D51">
        <f t="shared" si="13"/>
        <v>42.5</v>
      </c>
      <c r="E51">
        <f t="shared" si="14"/>
        <v>44.444442840814837</v>
      </c>
      <c r="F51">
        <f t="shared" si="15"/>
        <v>6.4145184452968351E-7</v>
      </c>
      <c r="G51">
        <f t="shared" si="16"/>
        <v>42.5</v>
      </c>
      <c r="H51">
        <f t="shared" si="17"/>
        <v>44.444442760633358</v>
      </c>
      <c r="I51">
        <f t="shared" si="18"/>
        <v>6.7352443622326064E-7</v>
      </c>
      <c r="J51">
        <f t="shared" si="19"/>
        <v>43</v>
      </c>
      <c r="K51">
        <f t="shared" si="20"/>
        <v>44.444443113431873</v>
      </c>
      <c r="L51">
        <f t="shared" si="21"/>
        <v>5.3240502850826488E-7</v>
      </c>
    </row>
    <row r="52" spans="1:12" x14ac:dyDescent="0.3">
      <c r="A52">
        <f t="shared" si="22"/>
        <v>43</v>
      </c>
      <c r="B52">
        <f t="shared" si="23"/>
        <v>44.444443100602832</v>
      </c>
      <c r="C52">
        <f t="shared" si="12"/>
        <v>5.3753664630562525E-7</v>
      </c>
      <c r="D52">
        <f t="shared" si="13"/>
        <v>43.5</v>
      </c>
      <c r="E52">
        <f t="shared" si="14"/>
        <v>44.444443369371157</v>
      </c>
      <c r="F52">
        <f t="shared" si="15"/>
        <v>4.3002931349178652E-7</v>
      </c>
      <c r="G52">
        <f t="shared" si="16"/>
        <v>43.5</v>
      </c>
      <c r="H52">
        <f t="shared" si="17"/>
        <v>44.444443315617491</v>
      </c>
      <c r="I52">
        <f t="shared" si="18"/>
        <v>4.5153078076509701E-7</v>
      </c>
      <c r="J52">
        <f t="shared" si="19"/>
        <v>44</v>
      </c>
      <c r="K52">
        <f t="shared" si="20"/>
        <v>44.444443552133613</v>
      </c>
      <c r="L52">
        <f t="shared" si="21"/>
        <v>3.5692433186795824E-7</v>
      </c>
    </row>
    <row r="53" spans="1:12" x14ac:dyDescent="0.3">
      <c r="A53">
        <f t="shared" si="22"/>
        <v>44</v>
      </c>
      <c r="B53">
        <f t="shared" si="23"/>
        <v>44.444443543533026</v>
      </c>
      <c r="C53">
        <f t="shared" si="12"/>
        <v>3.6036456663168792E-7</v>
      </c>
      <c r="D53">
        <f t="shared" si="13"/>
        <v>44.5</v>
      </c>
      <c r="E53">
        <f t="shared" si="14"/>
        <v>44.44444372371531</v>
      </c>
      <c r="F53">
        <f t="shared" si="15"/>
        <v>2.8829165543697854E-7</v>
      </c>
      <c r="G53">
        <f t="shared" si="16"/>
        <v>44.5</v>
      </c>
      <c r="H53">
        <f t="shared" si="17"/>
        <v>44.444443687678856</v>
      </c>
      <c r="I53">
        <f t="shared" si="18"/>
        <v>3.0270623696537768E-7</v>
      </c>
      <c r="J53">
        <f t="shared" si="19"/>
        <v>45</v>
      </c>
      <c r="K53">
        <f t="shared" si="20"/>
        <v>44.444443846239267</v>
      </c>
      <c r="L53">
        <f t="shared" si="21"/>
        <v>2.3928206971390864E-7</v>
      </c>
    </row>
    <row r="54" spans="1:12" x14ac:dyDescent="0.3">
      <c r="A54">
        <f t="shared" si="22"/>
        <v>45</v>
      </c>
      <c r="B54">
        <f t="shared" si="23"/>
        <v>44.444443840473433</v>
      </c>
      <c r="C54">
        <f t="shared" si="12"/>
        <v>2.4158840616905763E-7</v>
      </c>
      <c r="D54">
        <f t="shared" si="13"/>
        <v>45.5</v>
      </c>
      <c r="E54">
        <f t="shared" si="14"/>
        <v>44.444443961267638</v>
      </c>
      <c r="F54">
        <f t="shared" si="15"/>
        <v>1.9327072209307516E-7</v>
      </c>
      <c r="G54">
        <f t="shared" si="16"/>
        <v>45.5</v>
      </c>
      <c r="H54">
        <f t="shared" si="17"/>
        <v>44.444443937108794</v>
      </c>
      <c r="I54">
        <f t="shared" si="18"/>
        <v>2.0293425961881439E-7</v>
      </c>
      <c r="J54">
        <f t="shared" si="19"/>
        <v>46</v>
      </c>
      <c r="K54">
        <f t="shared" si="20"/>
        <v>44.444444043407692</v>
      </c>
      <c r="L54">
        <f t="shared" si="21"/>
        <v>1.6041470018990367E-7</v>
      </c>
    </row>
    <row r="55" spans="1:12" x14ac:dyDescent="0.3">
      <c r="A55">
        <f t="shared" si="22"/>
        <v>46</v>
      </c>
      <c r="B55">
        <f t="shared" si="23"/>
        <v>44.444444039542276</v>
      </c>
      <c r="C55">
        <f t="shared" si="12"/>
        <v>1.619608660519134E-7</v>
      </c>
      <c r="D55">
        <f t="shared" si="13"/>
        <v>46.5</v>
      </c>
      <c r="E55">
        <f t="shared" si="14"/>
        <v>44.444444120522711</v>
      </c>
      <c r="F55">
        <f t="shared" si="15"/>
        <v>1.2956869355207346E-7</v>
      </c>
      <c r="G55">
        <f t="shared" si="16"/>
        <v>46.5</v>
      </c>
      <c r="H55">
        <f t="shared" si="17"/>
        <v>44.444444104326621</v>
      </c>
      <c r="I55">
        <f t="shared" si="18"/>
        <v>1.3604713089421239E-7</v>
      </c>
      <c r="J55">
        <f t="shared" si="19"/>
        <v>47</v>
      </c>
      <c r="K55">
        <f t="shared" si="20"/>
        <v>44.44444417558941</v>
      </c>
      <c r="L55">
        <f t="shared" si="21"/>
        <v>1.0754201440477118E-7</v>
      </c>
    </row>
    <row r="56" spans="1:12" x14ac:dyDescent="0.3">
      <c r="A56">
        <f t="shared" si="22"/>
        <v>47</v>
      </c>
      <c r="B56">
        <f t="shared" si="23"/>
        <v>44.444444172998033</v>
      </c>
      <c r="C56">
        <f t="shared" si="12"/>
        <v>1.0857856480583905E-7</v>
      </c>
      <c r="D56">
        <f t="shared" si="13"/>
        <v>47.5</v>
      </c>
      <c r="E56">
        <f t="shared" si="14"/>
        <v>44.444444227287313</v>
      </c>
      <c r="F56">
        <f t="shared" si="15"/>
        <v>8.6862851134128505E-8</v>
      </c>
      <c r="G56">
        <f t="shared" si="16"/>
        <v>47.5</v>
      </c>
      <c r="H56">
        <f t="shared" si="17"/>
        <v>44.44444421642946</v>
      </c>
      <c r="I56">
        <f t="shared" si="18"/>
        <v>9.1205993868470614E-8</v>
      </c>
      <c r="J56">
        <f t="shared" si="19"/>
        <v>48</v>
      </c>
      <c r="K56">
        <f t="shared" si="20"/>
        <v>44.444444264204023</v>
      </c>
      <c r="L56">
        <f t="shared" si="21"/>
        <v>7.2096167258450805E-8</v>
      </c>
    </row>
    <row r="57" spans="1:12" x14ac:dyDescent="0.3">
      <c r="A57">
        <f t="shared" si="22"/>
        <v>48</v>
      </c>
      <c r="B57">
        <f t="shared" si="23"/>
        <v>44.444444262466767</v>
      </c>
      <c r="C57">
        <f t="shared" si="12"/>
        <v>7.2791070948596825E-8</v>
      </c>
      <c r="D57">
        <f t="shared" si="13"/>
        <v>48.5</v>
      </c>
      <c r="E57">
        <f t="shared" si="14"/>
        <v>44.444444298862301</v>
      </c>
      <c r="F57">
        <f t="shared" si="15"/>
        <v>5.823285675887746E-8</v>
      </c>
      <c r="G57">
        <f t="shared" si="16"/>
        <v>48.5</v>
      </c>
      <c r="H57">
        <f t="shared" si="17"/>
        <v>44.444444291583196</v>
      </c>
      <c r="I57">
        <f t="shared" si="18"/>
        <v>6.1144501017906805E-8</v>
      </c>
      <c r="J57">
        <f t="shared" si="19"/>
        <v>49</v>
      </c>
      <c r="K57">
        <f t="shared" si="20"/>
        <v>44.444444323611265</v>
      </c>
      <c r="L57">
        <f t="shared" si="21"/>
        <v>4.8333273383605047E-8</v>
      </c>
    </row>
    <row r="58" spans="1:12" x14ac:dyDescent="0.3">
      <c r="A58">
        <f t="shared" si="22"/>
        <v>49</v>
      </c>
      <c r="B58">
        <f t="shared" si="23"/>
        <v>44.444444322446614</v>
      </c>
      <c r="C58">
        <f t="shared" si="12"/>
        <v>4.8799133622878799E-8</v>
      </c>
      <c r="D58">
        <f t="shared" si="13"/>
        <v>49.5</v>
      </c>
      <c r="E58">
        <f t="shared" si="14"/>
        <v>44.444444346846183</v>
      </c>
      <c r="F58">
        <f t="shared" si="15"/>
        <v>3.903930334558936E-8</v>
      </c>
      <c r="G58">
        <f t="shared" si="16"/>
        <v>49.5</v>
      </c>
      <c r="H58">
        <f t="shared" si="17"/>
        <v>44.444444341966268</v>
      </c>
      <c r="I58">
        <f t="shared" si="18"/>
        <v>4.0991270822132719E-8</v>
      </c>
      <c r="J58">
        <f t="shared" si="19"/>
        <v>50</v>
      </c>
      <c r="K58">
        <f t="shared" si="20"/>
        <v>44.444444363437881</v>
      </c>
      <c r="L58">
        <f t="shared" si="21"/>
        <v>3.2402624583482975E-8</v>
      </c>
    </row>
    <row r="59" spans="1:12" x14ac:dyDescent="0.3">
      <c r="A59" s="7">
        <f t="shared" si="22"/>
        <v>50</v>
      </c>
      <c r="B59">
        <f t="shared" si="23"/>
        <v>44.444444362657102</v>
      </c>
      <c r="C59">
        <f t="shared" si="12"/>
        <v>3.271493653755897E-8</v>
      </c>
      <c r="D59">
        <f t="shared" si="13"/>
        <v>50.5</v>
      </c>
      <c r="E59">
        <f t="shared" si="14"/>
        <v>44.44444437901457</v>
      </c>
      <c r="F59">
        <f t="shared" si="15"/>
        <v>2.6171949940589911E-8</v>
      </c>
      <c r="G59">
        <f t="shared" si="16"/>
        <v>50.5</v>
      </c>
      <c r="H59">
        <f t="shared" si="17"/>
        <v>44.444444375743075</v>
      </c>
      <c r="I59">
        <f t="shared" si="18"/>
        <v>2.748054939161193E-8</v>
      </c>
      <c r="J59">
        <f t="shared" si="19"/>
        <v>51</v>
      </c>
      <c r="K59">
        <f t="shared" si="20"/>
        <v>44.444444390137647</v>
      </c>
      <c r="L59">
        <f t="shared" si="21"/>
        <v>2.172271962308514E-8</v>
      </c>
    </row>
    <row r="60" spans="1:12" x14ac:dyDescent="0.3">
      <c r="A60" s="7">
        <f t="shared" si="22"/>
        <v>51</v>
      </c>
      <c r="B60">
        <f t="shared" si="23"/>
        <v>44.444444389614212</v>
      </c>
      <c r="C60">
        <f t="shared" si="12"/>
        <v>2.193209169831789E-8</v>
      </c>
      <c r="D60">
        <f t="shared" si="13"/>
        <v>51.5</v>
      </c>
      <c r="E60">
        <f t="shared" si="14"/>
        <v>44.444444400580259</v>
      </c>
      <c r="F60">
        <f t="shared" si="15"/>
        <v>1.7545673358654312E-8</v>
      </c>
      <c r="G60">
        <f t="shared" si="16"/>
        <v>51.5</v>
      </c>
      <c r="H60">
        <f t="shared" si="17"/>
        <v>44.444444398387049</v>
      </c>
      <c r="I60">
        <f t="shared" si="18"/>
        <v>1.8422959158215235E-8</v>
      </c>
      <c r="J60">
        <f t="shared" si="19"/>
        <v>52</v>
      </c>
      <c r="K60">
        <f t="shared" si="20"/>
        <v>44.444444408037171</v>
      </c>
      <c r="L60">
        <f t="shared" si="21"/>
        <v>1.4562910877202739E-8</v>
      </c>
    </row>
    <row r="61" spans="1:12" x14ac:dyDescent="0.3">
      <c r="A61" s="7">
        <f t="shared" si="22"/>
        <v>52</v>
      </c>
      <c r="B61">
        <f t="shared" si="23"/>
        <v>44.444444407686255</v>
      </c>
      <c r="C61">
        <f t="shared" si="12"/>
        <v>1.4703275041938468E-8</v>
      </c>
      <c r="D61">
        <f t="shared" si="13"/>
        <v>52.5</v>
      </c>
      <c r="E61">
        <f t="shared" si="14"/>
        <v>44.444444415037893</v>
      </c>
      <c r="F61">
        <f t="shared" si="15"/>
        <v>1.1762619323008039E-8</v>
      </c>
      <c r="G61">
        <f t="shared" si="16"/>
        <v>52.5</v>
      </c>
      <c r="H61">
        <f t="shared" si="17"/>
        <v>44.444444413567567</v>
      </c>
      <c r="I61">
        <f t="shared" si="18"/>
        <v>1.2350749756251389E-8</v>
      </c>
      <c r="J61">
        <f t="shared" si="19"/>
        <v>53</v>
      </c>
      <c r="K61">
        <f t="shared" si="20"/>
        <v>44.444444420037001</v>
      </c>
      <c r="L61">
        <f t="shared" si="21"/>
        <v>9.7629779816088558E-9</v>
      </c>
    </row>
    <row r="62" spans="1:12" x14ac:dyDescent="0.3">
      <c r="A62" s="7">
        <f t="shared" si="22"/>
        <v>53</v>
      </c>
      <c r="B62">
        <f t="shared" si="23"/>
        <v>44.444444419801755</v>
      </c>
      <c r="C62">
        <f t="shared" si="12"/>
        <v>9.8570751561055658E-9</v>
      </c>
      <c r="D62">
        <f t="shared" si="13"/>
        <v>53.5</v>
      </c>
      <c r="E62">
        <f t="shared" si="14"/>
        <v>44.444444424730293</v>
      </c>
      <c r="F62">
        <f t="shared" si="15"/>
        <v>7.8856601248844527E-9</v>
      </c>
      <c r="G62">
        <f t="shared" si="16"/>
        <v>53.5</v>
      </c>
      <c r="H62">
        <f t="shared" si="17"/>
        <v>44.444444423744585</v>
      </c>
      <c r="I62">
        <f t="shared" si="18"/>
        <v>8.2799438416714111E-9</v>
      </c>
      <c r="J62">
        <f t="shared" si="19"/>
        <v>54</v>
      </c>
      <c r="K62">
        <f t="shared" si="20"/>
        <v>44.444444428081695</v>
      </c>
      <c r="L62">
        <f t="shared" si="21"/>
        <v>6.5451004616079445E-9</v>
      </c>
    </row>
    <row r="63" spans="1:12" x14ac:dyDescent="0.3">
      <c r="A63" s="7">
        <f t="shared" si="22"/>
        <v>54</v>
      </c>
      <c r="B63">
        <f t="shared" si="23"/>
        <v>44.444444427923983</v>
      </c>
      <c r="C63">
        <f t="shared" si="12"/>
        <v>6.6081859984024049E-9</v>
      </c>
      <c r="D63">
        <f t="shared" si="13"/>
        <v>54.5</v>
      </c>
      <c r="E63">
        <f t="shared" si="14"/>
        <v>44.444444431228078</v>
      </c>
      <c r="F63">
        <f t="shared" si="15"/>
        <v>5.2865480881791882E-9</v>
      </c>
      <c r="G63">
        <f t="shared" si="16"/>
        <v>54.5</v>
      </c>
      <c r="H63">
        <f t="shared" si="17"/>
        <v>44.444444430567259</v>
      </c>
      <c r="I63">
        <f t="shared" si="18"/>
        <v>5.5508735385956243E-9</v>
      </c>
      <c r="J63">
        <f t="shared" si="19"/>
        <v>55</v>
      </c>
      <c r="K63">
        <f t="shared" si="20"/>
        <v>44.444444433474857</v>
      </c>
      <c r="L63">
        <f t="shared" si="21"/>
        <v>4.3878358724214195E-9</v>
      </c>
    </row>
    <row r="64" spans="1:12" x14ac:dyDescent="0.3">
      <c r="A64" s="7">
        <f t="shared" si="22"/>
        <v>55</v>
      </c>
      <c r="B64">
        <f t="shared" si="23"/>
        <v>44.444444433369128</v>
      </c>
      <c r="C64">
        <f t="shared" si="12"/>
        <v>4.4301273760538606E-9</v>
      </c>
      <c r="D64">
        <f t="shared" si="13"/>
        <v>55.5</v>
      </c>
      <c r="E64">
        <f t="shared" si="14"/>
        <v>44.444444435584188</v>
      </c>
      <c r="F64">
        <f t="shared" si="15"/>
        <v>3.5441019008430885E-9</v>
      </c>
      <c r="G64">
        <f t="shared" si="16"/>
        <v>55.5</v>
      </c>
      <c r="H64">
        <f t="shared" si="17"/>
        <v>44.444444435141179</v>
      </c>
      <c r="I64">
        <f t="shared" si="18"/>
        <v>3.7213077064279787E-9</v>
      </c>
      <c r="J64">
        <f t="shared" si="19"/>
        <v>56</v>
      </c>
      <c r="K64">
        <f t="shared" si="20"/>
        <v>44.444444437090439</v>
      </c>
      <c r="L64">
        <f t="shared" si="21"/>
        <v>2.9416007407689904E-9</v>
      </c>
    </row>
    <row r="65" spans="1:12" x14ac:dyDescent="0.3">
      <c r="A65" s="7">
        <f t="shared" si="22"/>
        <v>56</v>
      </c>
      <c r="B65">
        <f t="shared" si="23"/>
        <v>44.444444437019555</v>
      </c>
      <c r="C65">
        <f t="shared" si="12"/>
        <v>2.9699549486394972E-9</v>
      </c>
      <c r="D65">
        <f t="shared" si="13"/>
        <v>56.5</v>
      </c>
      <c r="E65">
        <f t="shared" si="14"/>
        <v>44.444444438504533</v>
      </c>
      <c r="F65">
        <f t="shared" si="15"/>
        <v>2.375966090539805E-9</v>
      </c>
      <c r="G65">
        <f t="shared" si="16"/>
        <v>56.5</v>
      </c>
      <c r="H65">
        <f t="shared" si="17"/>
        <v>44.44444443820754</v>
      </c>
      <c r="I65">
        <f t="shared" si="18"/>
        <v>2.4947617305315362E-9</v>
      </c>
      <c r="J65">
        <f t="shared" si="19"/>
        <v>57</v>
      </c>
      <c r="K65">
        <f t="shared" si="20"/>
        <v>44.444444439514314</v>
      </c>
      <c r="L65">
        <f t="shared" si="21"/>
        <v>1.9720509669696185E-9</v>
      </c>
    </row>
    <row r="66" spans="1:12" x14ac:dyDescent="0.3">
      <c r="A66" s="7">
        <f t="shared" si="22"/>
        <v>57</v>
      </c>
      <c r="B66">
        <f t="shared" si="23"/>
        <v>44.4444444394668</v>
      </c>
      <c r="C66">
        <f t="shared" si="12"/>
        <v>1.9910579851512011E-9</v>
      </c>
      <c r="D66">
        <f t="shared" si="13"/>
        <v>57.5</v>
      </c>
      <c r="E66">
        <f t="shared" si="14"/>
        <v>44.444444440462327</v>
      </c>
      <c r="F66">
        <f t="shared" si="15"/>
        <v>1.5928485197491682E-9</v>
      </c>
      <c r="G66">
        <f t="shared" si="16"/>
        <v>57.5</v>
      </c>
      <c r="H66">
        <f t="shared" si="17"/>
        <v>44.444444440263226</v>
      </c>
      <c r="I66">
        <f t="shared" si="18"/>
        <v>1.6724861495731602E-9</v>
      </c>
      <c r="J66">
        <f t="shared" si="19"/>
        <v>58</v>
      </c>
      <c r="K66">
        <f t="shared" si="20"/>
        <v>44.444444441139282</v>
      </c>
      <c r="L66">
        <f t="shared" si="21"/>
        <v>1.3220642358646728E-9</v>
      </c>
    </row>
    <row r="67" spans="1:12" x14ac:dyDescent="0.3">
      <c r="A67" s="7">
        <f t="shared" si="22"/>
        <v>58</v>
      </c>
      <c r="B67">
        <f t="shared" si="23"/>
        <v>44.444444441107429</v>
      </c>
      <c r="C67">
        <f t="shared" si="12"/>
        <v>1.3348078198305302E-9</v>
      </c>
      <c r="D67">
        <f t="shared" si="13"/>
        <v>58.5</v>
      </c>
      <c r="E67">
        <f t="shared" si="14"/>
        <v>44.444444441774834</v>
      </c>
      <c r="F67">
        <f t="shared" si="15"/>
        <v>1.0678427031507454E-9</v>
      </c>
      <c r="G67">
        <f t="shared" si="16"/>
        <v>58.5</v>
      </c>
      <c r="H67">
        <f t="shared" si="17"/>
        <v>44.444444441641352</v>
      </c>
      <c r="I67">
        <f t="shared" si="18"/>
        <v>1.1212364370294381E-9</v>
      </c>
      <c r="J67">
        <f t="shared" si="19"/>
        <v>59</v>
      </c>
      <c r="K67">
        <f t="shared" si="20"/>
        <v>44.444444442228665</v>
      </c>
      <c r="L67">
        <f t="shared" si="21"/>
        <v>8.8631324501875497E-10</v>
      </c>
    </row>
    <row r="68" spans="1:12" x14ac:dyDescent="0.3">
      <c r="A68" s="7">
        <f t="shared" si="22"/>
        <v>59</v>
      </c>
      <c r="B68">
        <f t="shared" si="23"/>
        <v>44.444444442207306</v>
      </c>
      <c r="C68">
        <f t="shared" si="12"/>
        <v>8.9485396870259137E-10</v>
      </c>
      <c r="D68">
        <f t="shared" si="13"/>
        <v>59.5</v>
      </c>
      <c r="E68">
        <f t="shared" si="14"/>
        <v>44.444444442654735</v>
      </c>
      <c r="F68">
        <f t="shared" si="15"/>
        <v>7.1588246441933734E-10</v>
      </c>
      <c r="G68">
        <f t="shared" si="16"/>
        <v>59.5</v>
      </c>
      <c r="H68">
        <f t="shared" si="17"/>
        <v>44.444444442565249</v>
      </c>
      <c r="I68">
        <f t="shared" si="18"/>
        <v>7.5167960744693119E-10</v>
      </c>
      <c r="J68">
        <f t="shared" si="19"/>
        <v>60</v>
      </c>
      <c r="K68">
        <f t="shared" si="20"/>
        <v>44.444444442958982</v>
      </c>
      <c r="L68">
        <f t="shared" si="21"/>
        <v>5.9418425735202618E-10</v>
      </c>
    </row>
    <row r="69" spans="1:12" x14ac:dyDescent="0.3">
      <c r="A69" s="7">
        <f t="shared" si="22"/>
        <v>60</v>
      </c>
      <c r="B69">
        <f t="shared" si="23"/>
        <v>44.444444442944665</v>
      </c>
      <c r="C69">
        <f t="shared" si="12"/>
        <v>5.9991123180225259E-10</v>
      </c>
      <c r="D69">
        <f t="shared" si="13"/>
        <v>60.5</v>
      </c>
      <c r="E69">
        <f t="shared" si="14"/>
        <v>44.44444444324462</v>
      </c>
      <c r="F69">
        <f t="shared" si="15"/>
        <v>4.7992898544180207E-10</v>
      </c>
      <c r="G69">
        <f t="shared" si="16"/>
        <v>60.5</v>
      </c>
      <c r="H69">
        <f t="shared" si="17"/>
        <v>44.444444443184629</v>
      </c>
      <c r="I69">
        <f t="shared" si="18"/>
        <v>5.0392756634209945E-10</v>
      </c>
      <c r="J69">
        <f t="shared" si="19"/>
        <v>61</v>
      </c>
      <c r="K69">
        <f t="shared" si="20"/>
        <v>44.444444443448589</v>
      </c>
      <c r="L69">
        <f t="shared" si="21"/>
        <v>3.9834091580814857E-10</v>
      </c>
    </row>
    <row r="70" spans="1:12" x14ac:dyDescent="0.3">
      <c r="A70" s="7">
        <f t="shared" si="22"/>
        <v>61</v>
      </c>
      <c r="B70">
        <f t="shared" si="23"/>
        <v>44.444444443438989</v>
      </c>
      <c r="C70">
        <f t="shared" si="12"/>
        <v>4.0218139929493191E-10</v>
      </c>
      <c r="D70">
        <f t="shared" si="13"/>
        <v>61.5</v>
      </c>
      <c r="E70">
        <f t="shared" si="14"/>
        <v>44.44444444364008</v>
      </c>
      <c r="F70">
        <f t="shared" si="15"/>
        <v>3.2174440889320977E-10</v>
      </c>
      <c r="G70">
        <f t="shared" si="16"/>
        <v>61.5</v>
      </c>
      <c r="H70">
        <f t="shared" si="17"/>
        <v>44.444444443599863</v>
      </c>
      <c r="I70">
        <f t="shared" si="18"/>
        <v>3.3783109643081843E-10</v>
      </c>
      <c r="J70">
        <f t="shared" si="19"/>
        <v>62</v>
      </c>
      <c r="K70">
        <f t="shared" si="20"/>
        <v>44.444444443776817</v>
      </c>
      <c r="L70">
        <f t="shared" si="21"/>
        <v>2.6705038180807605E-10</v>
      </c>
    </row>
    <row r="71" spans="1:12" x14ac:dyDescent="0.3">
      <c r="A71" s="7">
        <f t="shared" si="22"/>
        <v>62</v>
      </c>
      <c r="B71">
        <f t="shared" si="23"/>
        <v>44.444444443770386</v>
      </c>
      <c r="C71">
        <f t="shared" si="12"/>
        <v>2.6962254651152762E-10</v>
      </c>
      <c r="D71">
        <f t="shared" si="13"/>
        <v>62.5</v>
      </c>
      <c r="E71">
        <f t="shared" si="14"/>
        <v>44.444444443905198</v>
      </c>
      <c r="F71">
        <f t="shared" si="15"/>
        <v>2.1569945829469361E-10</v>
      </c>
      <c r="G71">
        <f t="shared" si="16"/>
        <v>62.5</v>
      </c>
      <c r="H71">
        <f t="shared" si="17"/>
        <v>44.44444444387824</v>
      </c>
      <c r="I71">
        <f t="shared" si="18"/>
        <v>2.2648194430985313E-10</v>
      </c>
      <c r="J71">
        <f t="shared" si="19"/>
        <v>63</v>
      </c>
      <c r="K71">
        <f t="shared" si="20"/>
        <v>44.444444443996872</v>
      </c>
      <c r="L71">
        <f t="shared" si="21"/>
        <v>1.7902834770211484E-10</v>
      </c>
    </row>
    <row r="72" spans="1:12" x14ac:dyDescent="0.3">
      <c r="A72" s="7">
        <f t="shared" si="22"/>
        <v>63</v>
      </c>
      <c r="B72">
        <f t="shared" si="23"/>
        <v>44.444444443992552</v>
      </c>
      <c r="C72">
        <f t="shared" si="12"/>
        <v>1.8075851926369069E-10</v>
      </c>
      <c r="D72">
        <f t="shared" si="13"/>
        <v>63.5</v>
      </c>
      <c r="E72">
        <f t="shared" si="14"/>
        <v>44.444444444082933</v>
      </c>
      <c r="F72">
        <f t="shared" si="15"/>
        <v>1.4460610486821679E-10</v>
      </c>
      <c r="G72">
        <f t="shared" si="16"/>
        <v>63.5</v>
      </c>
      <c r="H72">
        <f t="shared" si="17"/>
        <v>44.444444444064857</v>
      </c>
      <c r="I72">
        <f t="shared" si="18"/>
        <v>1.5183587720457581E-10</v>
      </c>
      <c r="J72">
        <f t="shared" si="19"/>
        <v>64</v>
      </c>
      <c r="K72">
        <f t="shared" si="20"/>
        <v>44.444444444144388</v>
      </c>
      <c r="L72">
        <f t="shared" si="21"/>
        <v>1.2002132621091732E-10</v>
      </c>
    </row>
    <row r="73" spans="1:12" x14ac:dyDescent="0.3">
      <c r="A73" s="7">
        <f t="shared" si="22"/>
        <v>64</v>
      </c>
      <c r="B73">
        <f t="shared" si="23"/>
        <v>44.444444444141496</v>
      </c>
      <c r="C73">
        <f t="shared" ref="C73:C99" si="24">-0.4*B73+(800/P)</f>
        <v>1.2117951087020629E-10</v>
      </c>
      <c r="D73">
        <f t="shared" ref="D73:D99" si="25">A73+h/2</f>
        <v>64.5</v>
      </c>
      <c r="E73">
        <f t="shared" ref="E73:E99" si="26">B73+C73*h/2</f>
        <v>44.444444444202084</v>
      </c>
      <c r="F73">
        <f t="shared" ref="F73:F99" si="27">-0.4*E73+(800/P)</f>
        <v>9.6942898153429269E-11</v>
      </c>
      <c r="G73">
        <f t="shared" ref="G73:G99" si="28">A73+h/2</f>
        <v>64.5</v>
      </c>
      <c r="H73">
        <f t="shared" ref="H73:H99" si="29">B73+F73*h/2</f>
        <v>44.444444444189969</v>
      </c>
      <c r="I73">
        <f t="shared" ref="I73:I99" si="30">-0.4*H73+(800/P)</f>
        <v>1.0178879961131315E-10</v>
      </c>
      <c r="J73">
        <f t="shared" ref="J73:J99" si="31">A73+h</f>
        <v>65</v>
      </c>
      <c r="K73">
        <f t="shared" ref="K73:K99" si="32">B73+I73*h</f>
        <v>44.444444444243288</v>
      </c>
      <c r="L73">
        <f t="shared" ref="L73:L99" si="33">-0.4*K73+(800/P)</f>
        <v>8.0461859397473745E-11</v>
      </c>
    </row>
    <row r="74" spans="1:12" x14ac:dyDescent="0.3">
      <c r="A74" s="7">
        <f t="shared" ref="A74:A99" si="34">A73+h</f>
        <v>65</v>
      </c>
      <c r="B74">
        <f t="shared" ref="B74:B99" si="35">B73+(h/6*(C73+F73*2+I73*2+L73))</f>
        <v>44.444444444241348</v>
      </c>
      <c r="C74">
        <f t="shared" si="24"/>
        <v>8.1239903693131055E-11</v>
      </c>
      <c r="D74">
        <f t="shared" si="25"/>
        <v>65.5</v>
      </c>
      <c r="E74">
        <f t="shared" si="26"/>
        <v>44.44444444428197</v>
      </c>
      <c r="F74">
        <f t="shared" si="27"/>
        <v>6.4989791326297564E-11</v>
      </c>
      <c r="G74">
        <f t="shared" si="28"/>
        <v>65.5</v>
      </c>
      <c r="H74">
        <f t="shared" si="29"/>
        <v>44.444444444273842</v>
      </c>
      <c r="I74">
        <f t="shared" si="30"/>
        <v>6.8240524342400022E-11</v>
      </c>
      <c r="J74">
        <f t="shared" si="31"/>
        <v>66</v>
      </c>
      <c r="K74">
        <f t="shared" si="32"/>
        <v>44.444444444309589</v>
      </c>
      <c r="L74">
        <f t="shared" si="33"/>
        <v>5.3940851785228006E-11</v>
      </c>
    </row>
    <row r="75" spans="1:12" x14ac:dyDescent="0.3">
      <c r="A75" s="7">
        <f t="shared" si="34"/>
        <v>66</v>
      </c>
      <c r="B75">
        <f t="shared" si="35"/>
        <v>44.444444444308289</v>
      </c>
      <c r="C75">
        <f t="shared" si="24"/>
        <v>5.4463100696011679E-11</v>
      </c>
      <c r="D75">
        <f t="shared" si="25"/>
        <v>66.5</v>
      </c>
      <c r="E75">
        <f t="shared" si="26"/>
        <v>44.444444444335517</v>
      </c>
      <c r="F75">
        <f t="shared" si="27"/>
        <v>4.3570480556809343E-11</v>
      </c>
      <c r="G75">
        <f t="shared" si="28"/>
        <v>66.5</v>
      </c>
      <c r="H75">
        <f t="shared" si="29"/>
        <v>44.444444444330074</v>
      </c>
      <c r="I75">
        <f t="shared" si="30"/>
        <v>4.574829404191405E-11</v>
      </c>
      <c r="J75">
        <f t="shared" si="31"/>
        <v>67</v>
      </c>
      <c r="K75">
        <f t="shared" si="32"/>
        <v>44.444444444354033</v>
      </c>
      <c r="L75">
        <f t="shared" si="33"/>
        <v>3.6163072536510299E-11</v>
      </c>
    </row>
    <row r="76" spans="1:12" x14ac:dyDescent="0.3">
      <c r="A76" s="7">
        <f t="shared" si="34"/>
        <v>67</v>
      </c>
      <c r="B76">
        <f t="shared" si="35"/>
        <v>44.444444444353167</v>
      </c>
      <c r="C76">
        <f t="shared" si="24"/>
        <v>3.6511238477032748E-11</v>
      </c>
      <c r="D76">
        <f t="shared" si="25"/>
        <v>67.5</v>
      </c>
      <c r="E76">
        <f t="shared" si="26"/>
        <v>44.44444444437142</v>
      </c>
      <c r="F76">
        <f t="shared" si="27"/>
        <v>2.9210411867097719E-11</v>
      </c>
      <c r="G76">
        <f t="shared" si="28"/>
        <v>67.5</v>
      </c>
      <c r="H76">
        <f t="shared" si="29"/>
        <v>44.444444444367775</v>
      </c>
      <c r="I76">
        <f t="shared" si="30"/>
        <v>3.0667024475405924E-11</v>
      </c>
      <c r="J76">
        <f t="shared" si="31"/>
        <v>68</v>
      </c>
      <c r="K76">
        <f t="shared" si="32"/>
        <v>44.444444444383834</v>
      </c>
      <c r="L76">
        <f t="shared" si="33"/>
        <v>2.4243718144134618E-11</v>
      </c>
    </row>
    <row r="77" spans="1:12" x14ac:dyDescent="0.3">
      <c r="A77" s="7">
        <f t="shared" si="34"/>
        <v>68</v>
      </c>
      <c r="B77">
        <f t="shared" si="35"/>
        <v>44.444444444383251</v>
      </c>
      <c r="C77">
        <f t="shared" si="24"/>
        <v>2.4478197246935451E-11</v>
      </c>
      <c r="D77">
        <f t="shared" si="25"/>
        <v>68.5</v>
      </c>
      <c r="E77">
        <f t="shared" si="26"/>
        <v>44.444444444395486</v>
      </c>
      <c r="F77">
        <f t="shared" si="27"/>
        <v>1.9582557797548361E-11</v>
      </c>
      <c r="G77">
        <f t="shared" si="28"/>
        <v>68.5</v>
      </c>
      <c r="H77">
        <f t="shared" si="29"/>
        <v>44.444444444393042</v>
      </c>
      <c r="I77">
        <f t="shared" si="30"/>
        <v>2.0559554059218499E-11</v>
      </c>
      <c r="J77">
        <f t="shared" si="31"/>
        <v>69</v>
      </c>
      <c r="K77">
        <f t="shared" si="32"/>
        <v>44.444444444403814</v>
      </c>
      <c r="L77">
        <f t="shared" si="33"/>
        <v>1.6253665080512292E-11</v>
      </c>
    </row>
    <row r="78" spans="1:12" x14ac:dyDescent="0.3">
      <c r="A78">
        <f t="shared" si="34"/>
        <v>69</v>
      </c>
      <c r="B78">
        <f t="shared" si="35"/>
        <v>44.444444444403423</v>
      </c>
      <c r="C78">
        <f t="shared" si="24"/>
        <v>1.6409984482379514E-11</v>
      </c>
      <c r="D78">
        <f t="shared" si="25"/>
        <v>69.5</v>
      </c>
      <c r="E78">
        <f t="shared" si="26"/>
        <v>44.44444444441163</v>
      </c>
      <c r="F78">
        <f t="shared" si="27"/>
        <v>1.3127277043167851E-11</v>
      </c>
      <c r="G78">
        <f t="shared" si="28"/>
        <v>69.5</v>
      </c>
      <c r="H78">
        <f t="shared" si="29"/>
        <v>44.444444444409989</v>
      </c>
      <c r="I78">
        <f t="shared" si="30"/>
        <v>1.3780976360067143E-11</v>
      </c>
      <c r="J78">
        <f t="shared" si="31"/>
        <v>70</v>
      </c>
      <c r="K78">
        <f t="shared" si="32"/>
        <v>44.444444444417201</v>
      </c>
      <c r="L78">
        <f t="shared" si="33"/>
        <v>1.0896172852881136E-11</v>
      </c>
    </row>
    <row r="79" spans="1:12" x14ac:dyDescent="0.3">
      <c r="A79">
        <f t="shared" si="34"/>
        <v>70</v>
      </c>
      <c r="B79">
        <f t="shared" si="35"/>
        <v>44.444444444416945</v>
      </c>
      <c r="C79">
        <f t="shared" si="24"/>
        <v>1.0999201549566351E-11</v>
      </c>
      <c r="D79">
        <f t="shared" si="25"/>
        <v>70.5</v>
      </c>
      <c r="E79">
        <f t="shared" si="26"/>
        <v>44.444444444422444</v>
      </c>
      <c r="F79">
        <f t="shared" si="27"/>
        <v>8.8000717823888408E-12</v>
      </c>
      <c r="G79">
        <f t="shared" si="28"/>
        <v>70.5</v>
      </c>
      <c r="H79">
        <f t="shared" si="29"/>
        <v>44.444444444421343</v>
      </c>
      <c r="I79">
        <f t="shared" si="30"/>
        <v>9.2406082785601029E-12</v>
      </c>
      <c r="J79">
        <f t="shared" si="31"/>
        <v>71</v>
      </c>
      <c r="K79">
        <f t="shared" si="32"/>
        <v>44.444444444426182</v>
      </c>
      <c r="L79">
        <f t="shared" si="33"/>
        <v>7.3043793236138299E-12</v>
      </c>
    </row>
    <row r="80" spans="1:12" x14ac:dyDescent="0.3">
      <c r="A80">
        <f t="shared" si="34"/>
        <v>71</v>
      </c>
      <c r="B80">
        <f t="shared" si="35"/>
        <v>44.444444444426011</v>
      </c>
      <c r="C80">
        <f t="shared" si="24"/>
        <v>7.3718808835110394E-12</v>
      </c>
      <c r="D80">
        <f t="shared" si="25"/>
        <v>71.5</v>
      </c>
      <c r="E80">
        <f t="shared" si="26"/>
        <v>44.444444444429699</v>
      </c>
      <c r="F80">
        <f t="shared" si="27"/>
        <v>5.8975047068088315E-12</v>
      </c>
      <c r="G80">
        <f t="shared" si="28"/>
        <v>71.5</v>
      </c>
      <c r="H80">
        <f t="shared" si="29"/>
        <v>44.44444444442896</v>
      </c>
      <c r="I80">
        <f t="shared" si="30"/>
        <v>6.1923799421492731E-12</v>
      </c>
      <c r="J80">
        <f t="shared" si="31"/>
        <v>72</v>
      </c>
      <c r="K80">
        <f t="shared" si="32"/>
        <v>44.444444444432207</v>
      </c>
      <c r="L80">
        <f t="shared" si="33"/>
        <v>4.8956394493870903E-12</v>
      </c>
    </row>
    <row r="81" spans="1:12" x14ac:dyDescent="0.3">
      <c r="A81">
        <f t="shared" si="34"/>
        <v>72</v>
      </c>
      <c r="B81">
        <f t="shared" si="35"/>
        <v>44.444444444432087</v>
      </c>
      <c r="C81">
        <f t="shared" si="24"/>
        <v>4.9418247272114968E-12</v>
      </c>
      <c r="D81">
        <f t="shared" si="25"/>
        <v>72.5</v>
      </c>
      <c r="E81">
        <f t="shared" si="26"/>
        <v>44.444444444434559</v>
      </c>
      <c r="F81">
        <f t="shared" si="27"/>
        <v>3.9541703245049575E-12</v>
      </c>
      <c r="G81">
        <f t="shared" si="28"/>
        <v>72.5</v>
      </c>
      <c r="H81">
        <f t="shared" si="29"/>
        <v>44.444444444434062</v>
      </c>
      <c r="I81">
        <f t="shared" si="30"/>
        <v>4.1531222905177856E-12</v>
      </c>
      <c r="J81">
        <f t="shared" si="31"/>
        <v>73</v>
      </c>
      <c r="K81">
        <f t="shared" si="32"/>
        <v>44.444444444436243</v>
      </c>
      <c r="L81">
        <f t="shared" si="33"/>
        <v>3.2791547255328624E-12</v>
      </c>
    </row>
    <row r="82" spans="1:12" x14ac:dyDescent="0.3">
      <c r="A82">
        <f t="shared" si="34"/>
        <v>73</v>
      </c>
      <c r="B82">
        <f t="shared" si="35"/>
        <v>44.444444444436158</v>
      </c>
      <c r="C82">
        <f t="shared" si="24"/>
        <v>3.3146818623208674E-12</v>
      </c>
      <c r="D82">
        <f t="shared" si="25"/>
        <v>73.5</v>
      </c>
      <c r="E82">
        <f t="shared" si="26"/>
        <v>44.444444444437814</v>
      </c>
      <c r="F82">
        <f t="shared" si="27"/>
        <v>2.6538771180639742E-12</v>
      </c>
      <c r="G82">
        <f t="shared" si="28"/>
        <v>73.5</v>
      </c>
      <c r="H82">
        <f t="shared" si="29"/>
        <v>44.444444444437487</v>
      </c>
      <c r="I82">
        <f t="shared" si="30"/>
        <v>2.7817748105007922E-12</v>
      </c>
      <c r="J82">
        <f t="shared" si="31"/>
        <v>74</v>
      </c>
      <c r="K82">
        <f t="shared" si="32"/>
        <v>44.444444444438943</v>
      </c>
      <c r="L82">
        <f t="shared" si="33"/>
        <v>2.1991297671775101E-12</v>
      </c>
    </row>
    <row r="83" spans="1:12" x14ac:dyDescent="0.3">
      <c r="A83">
        <f t="shared" si="34"/>
        <v>74</v>
      </c>
      <c r="B83">
        <f t="shared" si="35"/>
        <v>44.444444444438886</v>
      </c>
      <c r="C83">
        <f t="shared" si="24"/>
        <v>2.2239987629291136E-12</v>
      </c>
      <c r="D83">
        <f t="shared" si="25"/>
        <v>74.5</v>
      </c>
      <c r="E83">
        <f t="shared" si="26"/>
        <v>44.444444444439995</v>
      </c>
      <c r="F83">
        <f t="shared" si="27"/>
        <v>1.779909553079051E-12</v>
      </c>
      <c r="G83">
        <f t="shared" si="28"/>
        <v>74.5</v>
      </c>
      <c r="H83">
        <f t="shared" si="29"/>
        <v>44.444444444439775</v>
      </c>
      <c r="I83">
        <f t="shared" si="30"/>
        <v>1.8687273950490635E-12</v>
      </c>
      <c r="J83">
        <f t="shared" si="31"/>
        <v>75</v>
      </c>
      <c r="K83">
        <f t="shared" si="32"/>
        <v>44.444444444440755</v>
      </c>
      <c r="L83">
        <f t="shared" si="33"/>
        <v>1.4743761767022079E-12</v>
      </c>
    </row>
    <row r="84" spans="1:12" x14ac:dyDescent="0.3">
      <c r="A84">
        <f t="shared" si="34"/>
        <v>75</v>
      </c>
      <c r="B84">
        <f t="shared" si="35"/>
        <v>44.44444444444072</v>
      </c>
      <c r="C84">
        <f t="shared" si="24"/>
        <v>1.4885870314174099E-12</v>
      </c>
      <c r="D84">
        <f t="shared" si="25"/>
        <v>75.5</v>
      </c>
      <c r="E84">
        <f t="shared" si="26"/>
        <v>44.444444444441466</v>
      </c>
      <c r="F84">
        <f t="shared" si="27"/>
        <v>1.1901590823981678E-12</v>
      </c>
      <c r="G84">
        <f t="shared" si="28"/>
        <v>75.5</v>
      </c>
      <c r="H84">
        <f t="shared" si="29"/>
        <v>44.444444444441316</v>
      </c>
      <c r="I84">
        <f t="shared" si="30"/>
        <v>1.2505552149377763E-12</v>
      </c>
      <c r="J84">
        <f t="shared" si="31"/>
        <v>76</v>
      </c>
      <c r="K84">
        <f t="shared" si="32"/>
        <v>44.44444444444197</v>
      </c>
      <c r="L84">
        <f t="shared" si="33"/>
        <v>9.9120711638533976E-13</v>
      </c>
    </row>
    <row r="85" spans="1:12" x14ac:dyDescent="0.3">
      <c r="A85">
        <f t="shared" si="34"/>
        <v>76</v>
      </c>
      <c r="B85">
        <f t="shared" si="35"/>
        <v>44.444444444441949</v>
      </c>
      <c r="C85">
        <f t="shared" si="24"/>
        <v>9.9831254374294076E-13</v>
      </c>
      <c r="D85">
        <f t="shared" si="25"/>
        <v>76.5</v>
      </c>
      <c r="E85">
        <f t="shared" si="26"/>
        <v>44.444444444442446</v>
      </c>
      <c r="F85">
        <f t="shared" si="27"/>
        <v>7.9936057773011271E-13</v>
      </c>
      <c r="G85">
        <f t="shared" si="28"/>
        <v>76.5</v>
      </c>
      <c r="H85">
        <f t="shared" si="29"/>
        <v>44.444444444442347</v>
      </c>
      <c r="I85">
        <f t="shared" si="30"/>
        <v>8.3844042819691822E-13</v>
      </c>
      <c r="J85">
        <f t="shared" si="31"/>
        <v>77</v>
      </c>
      <c r="K85">
        <f t="shared" si="32"/>
        <v>44.444444444442787</v>
      </c>
      <c r="L85">
        <f t="shared" si="33"/>
        <v>6.6435745793569367E-13</v>
      </c>
    </row>
    <row r="86" spans="1:12" x14ac:dyDescent="0.3">
      <c r="A86">
        <f t="shared" si="34"/>
        <v>77</v>
      </c>
      <c r="B86">
        <f t="shared" si="35"/>
        <v>44.444444444442773</v>
      </c>
      <c r="C86">
        <f t="shared" si="24"/>
        <v>6.6791017161449417E-13</v>
      </c>
      <c r="D86">
        <f t="shared" si="25"/>
        <v>77.5</v>
      </c>
      <c r="E86">
        <f t="shared" si="26"/>
        <v>44.444444444443107</v>
      </c>
      <c r="F86">
        <f t="shared" si="27"/>
        <v>5.3645976549887564E-13</v>
      </c>
      <c r="G86">
        <f t="shared" si="28"/>
        <v>77.5</v>
      </c>
      <c r="H86">
        <f t="shared" si="29"/>
        <v>44.444444444443043</v>
      </c>
      <c r="I86">
        <f t="shared" si="30"/>
        <v>5.6132876125047915E-13</v>
      </c>
      <c r="J86">
        <f t="shared" si="31"/>
        <v>78</v>
      </c>
      <c r="K86">
        <f t="shared" si="32"/>
        <v>44.444444444443334</v>
      </c>
      <c r="L86">
        <f t="shared" si="33"/>
        <v>4.4408920985006262E-13</v>
      </c>
    </row>
    <row r="87" spans="1:12" x14ac:dyDescent="0.3">
      <c r="A87">
        <f t="shared" si="34"/>
        <v>78</v>
      </c>
      <c r="B87">
        <f t="shared" si="35"/>
        <v>44.444444444443327</v>
      </c>
      <c r="C87">
        <f t="shared" si="24"/>
        <v>4.4764192352886312E-13</v>
      </c>
      <c r="D87">
        <f t="shared" si="25"/>
        <v>78.5</v>
      </c>
      <c r="E87">
        <f t="shared" si="26"/>
        <v>44.444444444443548</v>
      </c>
      <c r="F87">
        <f t="shared" si="27"/>
        <v>3.5882408155885059E-13</v>
      </c>
      <c r="G87">
        <f t="shared" si="28"/>
        <v>78.5</v>
      </c>
      <c r="H87">
        <f t="shared" si="29"/>
        <v>44.444444444443505</v>
      </c>
      <c r="I87">
        <f t="shared" si="30"/>
        <v>3.765876499528531E-13</v>
      </c>
      <c r="J87">
        <f t="shared" si="31"/>
        <v>79</v>
      </c>
      <c r="K87">
        <f t="shared" si="32"/>
        <v>44.444444444443704</v>
      </c>
      <c r="L87">
        <f t="shared" si="33"/>
        <v>2.9487523534044158E-13</v>
      </c>
    </row>
    <row r="88" spans="1:12" x14ac:dyDescent="0.3">
      <c r="A88">
        <f t="shared" si="34"/>
        <v>79</v>
      </c>
      <c r="B88">
        <f t="shared" si="35"/>
        <v>44.444444444443697</v>
      </c>
      <c r="C88">
        <f t="shared" si="24"/>
        <v>2.9842794901924208E-13</v>
      </c>
      <c r="D88">
        <f t="shared" si="25"/>
        <v>79.5</v>
      </c>
      <c r="E88">
        <f t="shared" si="26"/>
        <v>44.444444444443846</v>
      </c>
      <c r="F88">
        <f t="shared" si="27"/>
        <v>2.3803181647963356E-13</v>
      </c>
      <c r="G88">
        <f t="shared" si="28"/>
        <v>79.5</v>
      </c>
      <c r="H88">
        <f t="shared" si="29"/>
        <v>44.444444444443818</v>
      </c>
      <c r="I88">
        <f t="shared" si="30"/>
        <v>2.5224267119483557E-13</v>
      </c>
      <c r="J88">
        <f t="shared" si="31"/>
        <v>80</v>
      </c>
      <c r="K88">
        <f t="shared" si="32"/>
        <v>44.444444444443945</v>
      </c>
      <c r="L88">
        <f t="shared" si="33"/>
        <v>1.9895196601282805E-13</v>
      </c>
    </row>
    <row r="89" spans="1:12" x14ac:dyDescent="0.3">
      <c r="A89">
        <f t="shared" si="34"/>
        <v>80</v>
      </c>
      <c r="B89">
        <f t="shared" si="35"/>
        <v>44.444444444443945</v>
      </c>
      <c r="C89">
        <f t="shared" si="24"/>
        <v>1.9895196601282805E-13</v>
      </c>
      <c r="D89">
        <f t="shared" si="25"/>
        <v>80.5</v>
      </c>
      <c r="E89">
        <f t="shared" si="26"/>
        <v>44.444444444444045</v>
      </c>
      <c r="F89">
        <f t="shared" si="27"/>
        <v>1.5987211554602254E-13</v>
      </c>
      <c r="G89">
        <f t="shared" si="28"/>
        <v>80.5</v>
      </c>
      <c r="H89">
        <f t="shared" si="29"/>
        <v>44.444444444444024</v>
      </c>
      <c r="I89">
        <f t="shared" si="30"/>
        <v>1.6697754290362354E-13</v>
      </c>
      <c r="J89">
        <f t="shared" si="31"/>
        <v>81</v>
      </c>
      <c r="K89">
        <f t="shared" si="32"/>
        <v>44.444444444444116</v>
      </c>
      <c r="L89">
        <f t="shared" si="33"/>
        <v>1.3145040611561853E-13</v>
      </c>
    </row>
    <row r="90" spans="1:12" x14ac:dyDescent="0.3">
      <c r="A90">
        <f t="shared" si="34"/>
        <v>81</v>
      </c>
      <c r="B90">
        <f t="shared" si="35"/>
        <v>44.444444444444109</v>
      </c>
      <c r="C90">
        <f t="shared" si="24"/>
        <v>1.3500311979441904E-13</v>
      </c>
      <c r="D90">
        <f t="shared" si="25"/>
        <v>81.5</v>
      </c>
      <c r="E90">
        <f t="shared" si="26"/>
        <v>44.444444444444173</v>
      </c>
      <c r="F90">
        <f t="shared" si="27"/>
        <v>1.1013412404281553E-13</v>
      </c>
      <c r="G90">
        <f t="shared" si="28"/>
        <v>81.5</v>
      </c>
      <c r="H90">
        <f t="shared" si="29"/>
        <v>44.444444444444166</v>
      </c>
      <c r="I90">
        <f t="shared" si="30"/>
        <v>1.1013412404281553E-13</v>
      </c>
      <c r="J90">
        <f t="shared" si="31"/>
        <v>82</v>
      </c>
      <c r="K90">
        <f t="shared" si="32"/>
        <v>44.444444444444215</v>
      </c>
      <c r="L90">
        <f t="shared" si="33"/>
        <v>9.2370555648813024E-14</v>
      </c>
    </row>
    <row r="91" spans="1:12" x14ac:dyDescent="0.3">
      <c r="A91">
        <f t="shared" si="34"/>
        <v>82</v>
      </c>
      <c r="B91">
        <f t="shared" si="35"/>
        <v>44.444444444444223</v>
      </c>
      <c r="C91">
        <f t="shared" si="24"/>
        <v>8.8817841970012523E-14</v>
      </c>
      <c r="D91">
        <f t="shared" si="25"/>
        <v>82.5</v>
      </c>
      <c r="E91">
        <f t="shared" si="26"/>
        <v>44.444444444444265</v>
      </c>
      <c r="F91">
        <f t="shared" si="27"/>
        <v>7.1054273576010019E-14</v>
      </c>
      <c r="G91">
        <f t="shared" si="28"/>
        <v>82.5</v>
      </c>
      <c r="H91">
        <f t="shared" si="29"/>
        <v>44.444444444444258</v>
      </c>
      <c r="I91">
        <f t="shared" si="30"/>
        <v>7.460698725481052E-14</v>
      </c>
      <c r="J91">
        <f t="shared" si="31"/>
        <v>83</v>
      </c>
      <c r="K91">
        <f t="shared" si="32"/>
        <v>44.444444444444301</v>
      </c>
      <c r="L91">
        <f t="shared" si="33"/>
        <v>5.6843418860808015E-14</v>
      </c>
    </row>
    <row r="92" spans="1:12" x14ac:dyDescent="0.3">
      <c r="A92">
        <f t="shared" si="34"/>
        <v>83</v>
      </c>
      <c r="B92">
        <f t="shared" si="35"/>
        <v>44.444444444444294</v>
      </c>
      <c r="C92">
        <f t="shared" si="24"/>
        <v>6.0396132539608516E-14</v>
      </c>
      <c r="D92">
        <f t="shared" si="25"/>
        <v>83.5</v>
      </c>
      <c r="E92">
        <f t="shared" si="26"/>
        <v>44.444444444444322</v>
      </c>
      <c r="F92">
        <f t="shared" si="27"/>
        <v>4.9737991503207013E-14</v>
      </c>
      <c r="G92">
        <f t="shared" si="28"/>
        <v>83.5</v>
      </c>
      <c r="H92">
        <f t="shared" si="29"/>
        <v>44.444444444444315</v>
      </c>
      <c r="I92">
        <f t="shared" si="30"/>
        <v>5.3290705182007514E-14</v>
      </c>
      <c r="J92">
        <f t="shared" si="31"/>
        <v>84</v>
      </c>
      <c r="K92">
        <f t="shared" si="32"/>
        <v>44.444444444444343</v>
      </c>
      <c r="L92">
        <f t="shared" si="33"/>
        <v>3.907985046680551E-14</v>
      </c>
    </row>
    <row r="93" spans="1:12" x14ac:dyDescent="0.3">
      <c r="A93">
        <f t="shared" si="34"/>
        <v>84</v>
      </c>
      <c r="B93">
        <f t="shared" si="35"/>
        <v>44.444444444444343</v>
      </c>
      <c r="C93">
        <f t="shared" si="24"/>
        <v>3.907985046680551E-14</v>
      </c>
      <c r="D93">
        <f t="shared" si="25"/>
        <v>84.5</v>
      </c>
      <c r="E93">
        <f t="shared" si="26"/>
        <v>44.444444444444365</v>
      </c>
      <c r="F93">
        <f t="shared" si="27"/>
        <v>3.1974423109204508E-14</v>
      </c>
      <c r="G93">
        <f t="shared" si="28"/>
        <v>84.5</v>
      </c>
      <c r="H93">
        <f t="shared" si="29"/>
        <v>44.444444444444358</v>
      </c>
      <c r="I93">
        <f t="shared" si="30"/>
        <v>3.5527136788005009E-14</v>
      </c>
      <c r="J93">
        <f t="shared" si="31"/>
        <v>85</v>
      </c>
      <c r="K93">
        <f t="shared" si="32"/>
        <v>44.444444444444379</v>
      </c>
      <c r="L93">
        <f t="shared" si="33"/>
        <v>0</v>
      </c>
    </row>
    <row r="94" spans="1:12" x14ac:dyDescent="0.3">
      <c r="A94">
        <f t="shared" si="34"/>
        <v>85</v>
      </c>
      <c r="B94">
        <f t="shared" si="35"/>
        <v>44.444444444444372</v>
      </c>
      <c r="C94">
        <f t="shared" si="24"/>
        <v>2.8421709430404007E-14</v>
      </c>
      <c r="D94">
        <f t="shared" si="25"/>
        <v>85.5</v>
      </c>
      <c r="E94">
        <f t="shared" si="26"/>
        <v>44.444444444444386</v>
      </c>
      <c r="F94">
        <f t="shared" si="27"/>
        <v>0</v>
      </c>
      <c r="G94">
        <f t="shared" si="28"/>
        <v>85.5</v>
      </c>
      <c r="H94">
        <f t="shared" si="29"/>
        <v>44.444444444444372</v>
      </c>
      <c r="I94">
        <f t="shared" si="30"/>
        <v>2.8421709430404007E-14</v>
      </c>
      <c r="J94">
        <f t="shared" si="31"/>
        <v>86</v>
      </c>
      <c r="K94">
        <f t="shared" si="32"/>
        <v>44.4444444444444</v>
      </c>
      <c r="L94">
        <f t="shared" si="33"/>
        <v>0</v>
      </c>
    </row>
    <row r="95" spans="1:12" x14ac:dyDescent="0.3">
      <c r="A95">
        <f t="shared" si="34"/>
        <v>86</v>
      </c>
      <c r="B95">
        <f t="shared" si="35"/>
        <v>44.444444444444386</v>
      </c>
      <c r="C95">
        <f t="shared" si="24"/>
        <v>0</v>
      </c>
      <c r="D95">
        <f t="shared" si="25"/>
        <v>86.5</v>
      </c>
      <c r="E95">
        <f t="shared" si="26"/>
        <v>44.444444444444386</v>
      </c>
      <c r="F95">
        <f t="shared" si="27"/>
        <v>0</v>
      </c>
      <c r="G95">
        <f t="shared" si="28"/>
        <v>86.5</v>
      </c>
      <c r="H95">
        <f t="shared" si="29"/>
        <v>44.444444444444386</v>
      </c>
      <c r="I95">
        <f t="shared" si="30"/>
        <v>0</v>
      </c>
      <c r="J95">
        <f t="shared" si="31"/>
        <v>87</v>
      </c>
      <c r="K95">
        <f t="shared" si="32"/>
        <v>44.444444444444386</v>
      </c>
      <c r="L95">
        <f t="shared" si="33"/>
        <v>0</v>
      </c>
    </row>
    <row r="96" spans="1:12" x14ac:dyDescent="0.3">
      <c r="A96">
        <f t="shared" si="34"/>
        <v>87</v>
      </c>
      <c r="B96">
        <f t="shared" si="35"/>
        <v>44.444444444444386</v>
      </c>
      <c r="C96">
        <f t="shared" si="24"/>
        <v>0</v>
      </c>
      <c r="D96">
        <f t="shared" si="25"/>
        <v>87.5</v>
      </c>
      <c r="E96">
        <f t="shared" si="26"/>
        <v>44.444444444444386</v>
      </c>
      <c r="F96">
        <f t="shared" si="27"/>
        <v>0</v>
      </c>
      <c r="G96">
        <f t="shared" si="28"/>
        <v>87.5</v>
      </c>
      <c r="H96">
        <f t="shared" si="29"/>
        <v>44.444444444444386</v>
      </c>
      <c r="I96">
        <f t="shared" si="30"/>
        <v>0</v>
      </c>
      <c r="J96">
        <f t="shared" si="31"/>
        <v>88</v>
      </c>
      <c r="K96">
        <f t="shared" si="32"/>
        <v>44.444444444444386</v>
      </c>
      <c r="L96">
        <f t="shared" si="33"/>
        <v>0</v>
      </c>
    </row>
    <row r="97" spans="1:12" x14ac:dyDescent="0.3">
      <c r="A97">
        <f t="shared" si="34"/>
        <v>88</v>
      </c>
      <c r="B97">
        <f t="shared" si="35"/>
        <v>44.444444444444386</v>
      </c>
      <c r="C97">
        <f t="shared" si="24"/>
        <v>0</v>
      </c>
      <c r="D97">
        <f t="shared" si="25"/>
        <v>88.5</v>
      </c>
      <c r="E97">
        <f t="shared" si="26"/>
        <v>44.444444444444386</v>
      </c>
      <c r="F97">
        <f t="shared" si="27"/>
        <v>0</v>
      </c>
      <c r="G97">
        <f t="shared" si="28"/>
        <v>88.5</v>
      </c>
      <c r="H97">
        <f t="shared" si="29"/>
        <v>44.444444444444386</v>
      </c>
      <c r="I97">
        <f t="shared" si="30"/>
        <v>0</v>
      </c>
      <c r="J97">
        <f t="shared" si="31"/>
        <v>89</v>
      </c>
      <c r="K97">
        <f t="shared" si="32"/>
        <v>44.444444444444386</v>
      </c>
      <c r="L97">
        <f t="shared" si="33"/>
        <v>0</v>
      </c>
    </row>
    <row r="98" spans="1:12" x14ac:dyDescent="0.3">
      <c r="A98">
        <f t="shared" si="34"/>
        <v>89</v>
      </c>
      <c r="B98">
        <f t="shared" si="35"/>
        <v>44.444444444444386</v>
      </c>
      <c r="C98">
        <f t="shared" si="24"/>
        <v>0</v>
      </c>
      <c r="D98">
        <f t="shared" si="25"/>
        <v>89.5</v>
      </c>
      <c r="E98">
        <f t="shared" si="26"/>
        <v>44.444444444444386</v>
      </c>
      <c r="F98">
        <f t="shared" si="27"/>
        <v>0</v>
      </c>
      <c r="G98">
        <f t="shared" si="28"/>
        <v>89.5</v>
      </c>
      <c r="H98">
        <f t="shared" si="29"/>
        <v>44.444444444444386</v>
      </c>
      <c r="I98">
        <f t="shared" si="30"/>
        <v>0</v>
      </c>
      <c r="J98">
        <f t="shared" si="31"/>
        <v>90</v>
      </c>
      <c r="K98">
        <f t="shared" si="32"/>
        <v>44.444444444444386</v>
      </c>
      <c r="L98">
        <f t="shared" si="33"/>
        <v>0</v>
      </c>
    </row>
    <row r="99" spans="1:12" x14ac:dyDescent="0.3">
      <c r="A99">
        <f t="shared" si="34"/>
        <v>90</v>
      </c>
      <c r="B99">
        <f t="shared" si="35"/>
        <v>44.444444444444386</v>
      </c>
      <c r="C99">
        <f t="shared" si="24"/>
        <v>0</v>
      </c>
      <c r="D99">
        <f t="shared" si="25"/>
        <v>90.5</v>
      </c>
      <c r="E99">
        <f t="shared" si="26"/>
        <v>44.444444444444386</v>
      </c>
      <c r="F99">
        <f t="shared" si="27"/>
        <v>0</v>
      </c>
      <c r="G99">
        <f t="shared" si="28"/>
        <v>90.5</v>
      </c>
      <c r="H99">
        <f t="shared" si="29"/>
        <v>44.444444444444386</v>
      </c>
      <c r="I99">
        <f t="shared" si="30"/>
        <v>0</v>
      </c>
      <c r="J99">
        <f t="shared" si="31"/>
        <v>91</v>
      </c>
      <c r="K99">
        <f t="shared" si="32"/>
        <v>44.444444444444386</v>
      </c>
      <c r="L99">
        <f t="shared" si="33"/>
        <v>0</v>
      </c>
    </row>
  </sheetData>
  <mergeCells count="1">
    <mergeCell ref="A7:L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5" sqref="C5"/>
    </sheetView>
  </sheetViews>
  <sheetFormatPr baseColWidth="10" defaultRowHeight="14.4" x14ac:dyDescent="0.3"/>
  <cols>
    <col min="1" max="1" width="16.332031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1">
        <v>1</v>
      </c>
      <c r="B2" s="1">
        <f>1/4</f>
        <v>0.25</v>
      </c>
      <c r="C2" s="1">
        <f>B2</f>
        <v>0.25</v>
      </c>
    </row>
    <row r="3" spans="1:3" x14ac:dyDescent="0.3">
      <c r="A3" s="1">
        <v>2</v>
      </c>
      <c r="B3" s="1">
        <f>1/4</f>
        <v>0.25</v>
      </c>
      <c r="C3" s="1">
        <f>B3+C2</f>
        <v>0.5</v>
      </c>
    </row>
    <row r="4" spans="1:3" x14ac:dyDescent="0.3">
      <c r="A4" s="1">
        <v>3</v>
      </c>
      <c r="B4" s="1">
        <f>1/4</f>
        <v>0.25</v>
      </c>
      <c r="C4" s="1">
        <f>B4+C3</f>
        <v>0.75</v>
      </c>
    </row>
    <row r="5" spans="1:3" x14ac:dyDescent="0.3">
      <c r="A5" s="1">
        <v>4</v>
      </c>
      <c r="B5" s="1">
        <f>1/4</f>
        <v>0.25</v>
      </c>
      <c r="C5" s="1">
        <f>B5+C4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27" sqref="J27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8</vt:i4>
      </vt:variant>
    </vt:vector>
  </HeadingPairs>
  <TitlesOfParts>
    <vt:vector size="14" baseType="lpstr">
      <vt:lpstr>Panaderia</vt:lpstr>
      <vt:lpstr>Casos Posibles</vt:lpstr>
      <vt:lpstr>RK 30</vt:lpstr>
      <vt:lpstr>RK 45</vt:lpstr>
      <vt:lpstr>Calculos</vt:lpstr>
      <vt:lpstr>RESPUESTAS Dudas</vt:lpstr>
      <vt:lpstr>'RK 30'!h</vt:lpstr>
      <vt:lpstr>'RK 45'!h</vt:lpstr>
      <vt:lpstr>'RK 30'!P</vt:lpstr>
      <vt:lpstr>'RK 45'!P</vt:lpstr>
      <vt:lpstr>'RK 30'!t</vt:lpstr>
      <vt:lpstr>'RK 45'!T</vt:lpstr>
      <vt:lpstr>'RK 30'!To</vt:lpstr>
      <vt:lpstr>'RK 45'!to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 Pessah</dc:creator>
  <cp:lastModifiedBy>Caro Pessah</cp:lastModifiedBy>
  <dcterms:created xsi:type="dcterms:W3CDTF">2020-07-04T12:41:08Z</dcterms:created>
  <dcterms:modified xsi:type="dcterms:W3CDTF">2020-07-14T15:04:51Z</dcterms:modified>
</cp:coreProperties>
</file>