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uwnetid-my.sharepoint.com/personal/dalba_uw_edu/Documents/research/carothers/cell data/activatable promoters/ecoli/UP/reselection/"/>
    </mc:Choice>
  </mc:AlternateContent>
  <xr:revisionPtr revIDLastSave="268" documentId="11_F25DC773A252ABDACC10486E315E442C5BDE58E9" xr6:coauthVersionLast="47" xr6:coauthVersionMax="47" xr10:uidLastSave="{466F31BE-7461-44DB-AD89-AB474CABF727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1" l="1"/>
  <c r="O4" i="1"/>
  <c r="P4" i="1"/>
  <c r="O6" i="1"/>
  <c r="O7" i="1"/>
  <c r="P7" i="1"/>
  <c r="O13" i="1"/>
  <c r="P13" i="1"/>
  <c r="P2" i="1"/>
  <c r="O2" i="1"/>
  <c r="I4" i="1"/>
  <c r="I6" i="1"/>
  <c r="I13" i="1"/>
  <c r="I7" i="1"/>
  <c r="I2" i="1"/>
  <c r="C11" i="1"/>
  <c r="D11" i="1"/>
  <c r="C12" i="1"/>
  <c r="D12" i="1"/>
  <c r="C13" i="1"/>
  <c r="D13" i="1"/>
  <c r="C10" i="1"/>
  <c r="D10" i="1"/>
  <c r="C3" i="1"/>
  <c r="D3" i="1"/>
  <c r="C7" i="1"/>
  <c r="D7" i="1"/>
  <c r="C4" i="1"/>
  <c r="D4" i="1"/>
  <c r="C5" i="1"/>
  <c r="D5" i="1"/>
  <c r="C6" i="1"/>
  <c r="D6" i="1"/>
  <c r="C9" i="1"/>
  <c r="D9" i="1"/>
  <c r="C2" i="1"/>
  <c r="D2" i="1"/>
</calcChain>
</file>

<file path=xl/sharedStrings.xml><?xml version="1.0" encoding="utf-8"?>
<sst xmlns="http://schemas.openxmlformats.org/spreadsheetml/2006/main" count="106" uniqueCount="74">
  <si>
    <t>Library</t>
  </si>
  <si>
    <t>Variant</t>
  </si>
  <si>
    <t>Basal</t>
  </si>
  <si>
    <t>Activated</t>
  </si>
  <si>
    <t>R</t>
  </si>
  <si>
    <t>DR</t>
  </si>
  <si>
    <t>sequence</t>
  </si>
  <si>
    <t>9W</t>
  </si>
  <si>
    <t>G12</t>
  </si>
  <si>
    <t>CCGCGGCCCGCGGCTGCCGGCGGGCG</t>
  </si>
  <si>
    <t>3N</t>
  </si>
  <si>
    <t>A4</t>
  </si>
  <si>
    <t>CCACCCGATTCTCATGCGTTTCGCCT</t>
  </si>
  <si>
    <t>TCGACAACACTCAGTGTCATTCTTGA</t>
  </si>
  <si>
    <t>ATCGCAATGGAACCAGCTCTCCCGGC</t>
  </si>
  <si>
    <t>TACCCAGCAGTAGATGAGACACCCAT</t>
  </si>
  <si>
    <t>CCCCCGCCCCCCCCTGCCGGGCCGCG</t>
  </si>
  <si>
    <t>GCGCCCGCGCCGGCTGCCGGGCGGCG</t>
  </si>
  <si>
    <t>CCGCGGGCGGCCGCTGCCGGGGCGCG</t>
  </si>
  <si>
    <t>GCCGGGGCCGCGGCTGCCGGGGCGCG</t>
  </si>
  <si>
    <t>CCGGCGGCGGCGGCTGCCGCGCGGCG</t>
  </si>
  <si>
    <t>ATGATGTCACCAAATGTACTACTTGA</t>
  </si>
  <si>
    <t>9N</t>
  </si>
  <si>
    <t>C4</t>
  </si>
  <si>
    <t>C6</t>
  </si>
  <si>
    <t>E12</t>
  </si>
  <si>
    <t>H11</t>
  </si>
  <si>
    <t>B12</t>
  </si>
  <si>
    <t>B9</t>
  </si>
  <si>
    <t>B8</t>
  </si>
  <si>
    <t>C12</t>
  </si>
  <si>
    <t>H7</t>
  </si>
  <si>
    <t>forward primer for pAP8</t>
  </si>
  <si>
    <t>GGGATTGTGCTAGCGAATTCATTAAAGAGGAGAAAGG</t>
  </si>
  <si>
    <t>AACTCTCACACGTGGCTGCA</t>
  </si>
  <si>
    <t>DA9 spacer</t>
  </si>
  <si>
    <t>pAP9</t>
  </si>
  <si>
    <t>TTGACRSYKNNNNSNNNNNNWGGGATTGTGCTAGCG</t>
  </si>
  <si>
    <t>dna</t>
  </si>
  <si>
    <t>reverse primer</t>
  </si>
  <si>
    <t>CGCTAGCACAATCCCWNNNNNNSNNNNMRSYGTCAACGCCCGCCGGCAGCCGCGGGCCGCGGTGCAGCCACGTGTGAGAGTT</t>
  </si>
  <si>
    <t>CGCTAGCACAATCCCWNNNNNNSNNNNMRSYGTCAACGCGCCCCGGCAGCGGCCGCCCGCGGTGCAGCCACGTGTGAGAGTT</t>
  </si>
  <si>
    <t>CGCTAGCACAATCCCWNNNNNNSNNNNMRSYGTCAACGCCGCGCGGCAGCCGCCGCCGCCGGTGCAGCCACGTGTGAGAGTT</t>
  </si>
  <si>
    <t>CGCTAGCACAATCCCWNNNNNNSNNNNMRSYGTCAACGCCGCCCGGCAGCCGGCGCGGGCGCTGCAGCCACGTGTGAGAGTT</t>
  </si>
  <si>
    <t>CGCTAGCACAATCCCWNNNNNNSNNNNMRSYGTCAAGCCGGGAGAGCTGGTTCCATTGCGATTGCAGCCACGTGTGAGAGTT</t>
  </si>
  <si>
    <t>oDA210</t>
  </si>
  <si>
    <t>oDA211</t>
  </si>
  <si>
    <t>oDA212</t>
  </si>
  <si>
    <t>oDA213</t>
  </si>
  <si>
    <t>oDA214</t>
  </si>
  <si>
    <t>oDA209</t>
  </si>
  <si>
    <t>CGCTAGCACAATCCCWNNNNNNSNNNNMRSYGTCAATCTATAATCGCAACTTCAAGACGACGTTGTGTCCAGAACGCTCCGT</t>
  </si>
  <si>
    <t>J3.pAP8</t>
  </si>
  <si>
    <t>oDA215</t>
  </si>
  <si>
    <t>DA9.210</t>
  </si>
  <si>
    <t>DA9.211</t>
  </si>
  <si>
    <t>DA9.212</t>
  </si>
  <si>
    <t>DA9.213</t>
  </si>
  <si>
    <t>DA9.214</t>
  </si>
  <si>
    <t>scRNA</t>
  </si>
  <si>
    <t>UP</t>
  </si>
  <si>
    <t>MP</t>
  </si>
  <si>
    <t>transcript</t>
  </si>
  <si>
    <t>RFP</t>
  </si>
  <si>
    <t>DA9</t>
  </si>
  <si>
    <t>DA3</t>
  </si>
  <si>
    <t>DA2</t>
  </si>
  <si>
    <t>DA7</t>
  </si>
  <si>
    <t>DA6</t>
  </si>
  <si>
    <t>/RFP</t>
  </si>
  <si>
    <t>J1</t>
  </si>
  <si>
    <t>-</t>
  </si>
  <si>
    <t>oDA216</t>
  </si>
  <si>
    <t>oDA19xM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</si>
</sst>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onsolas"/>
      <family val="3"/>
    </font>
    <font>
      <sz val="11"/>
      <color rgb="FFFF0000"/>
      <name val="Consolas"/>
      <family val="3"/>
    </font>
    <font>
      <sz val="11"/>
      <color rgb="FF000000"/>
      <name val="Courier New"/>
      <family val="3"/>
    </font>
    <font>
      <sz val="14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 vertical="center"/>
    </xf>
    <xf numFmtId="0" fontId="1" fillId="2" borderId="0" xfId="1"/>
    <xf numFmtId="0" fontId="1" fillId="2" borderId="0" xfId="1" applyAlignment="1">
      <alignment horizontal="left" vertical="center"/>
    </xf>
    <xf numFmtId="0" fontId="0" fillId="0" borderId="0" xfId="0" applyAlignment="1"/>
    <xf numFmtId="0" fontId="1" fillId="2" borderId="0" xfId="1" applyAlignment="1"/>
    <xf numFmtId="0" fontId="2" fillId="0" borderId="0" xfId="0" applyFont="1" applyAlignment="1"/>
    <xf numFmtId="0" fontId="5" fillId="0" borderId="0" xfId="0" applyFont="1"/>
    <xf numFmtId="0" fontId="0" fillId="0" borderId="0" xfId="0" applyAlignment="1">
      <alignment horizontal="right"/>
    </xf>
    <xf numFmtId="0" fontId="0" fillId="3" borderId="0" xfId="0" applyFill="1"/>
  </cellXfs>
  <cellStyles count="2">
    <cellStyle name="Good" xfId="1" builtinId="2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"/>
  <sheetViews>
    <sheetView zoomScale="96" zoomScaleNormal="96" workbookViewId="0">
      <selection activeCell="I2" sqref="I2"/>
    </sheetView>
  </sheetViews>
  <sheetFormatPr defaultRowHeight="15" x14ac:dyDescent="0.25"/>
  <cols>
    <col min="7" max="7" width="36.140625" style="1" customWidth="1"/>
    <col min="8" max="8" width="8.140625" style="1" customWidth="1"/>
    <col min="9" max="9" width="50.140625" style="6" customWidth="1"/>
    <col min="10" max="10" width="68.5703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I1" s="6" t="s">
        <v>38</v>
      </c>
      <c r="J1" t="s">
        <v>39</v>
      </c>
    </row>
    <row r="2" spans="1:16" s="4" customFormat="1" ht="18.75" x14ac:dyDescent="0.3">
      <c r="A2" s="4" t="s">
        <v>7</v>
      </c>
      <c r="B2" s="4" t="s">
        <v>8</v>
      </c>
      <c r="C2" s="4">
        <f>E2/(F2-1)</f>
        <v>22.112488474080738</v>
      </c>
      <c r="D2" s="4">
        <f>F2*C2</f>
        <v>9854.4304884740814</v>
      </c>
      <c r="E2" s="5">
        <v>9832.3179999999993</v>
      </c>
      <c r="F2" s="5">
        <v>445.65</v>
      </c>
      <c r="G2" s="4" t="s">
        <v>9</v>
      </c>
      <c r="I2" s="7" t="str">
        <f>_xlfn.CONCAT(I$19,G2,I$20)</f>
        <v>AACTCTCACACGTGGCTGCACCGCGGCCCGCGGCTGCCGGCGGGCGTTGACRSYKNNNNSNNNNNNWGGGATTGTGCTAGCG</v>
      </c>
      <c r="J2" s="9" t="s">
        <v>40</v>
      </c>
      <c r="K2" s="4" t="s">
        <v>45</v>
      </c>
      <c r="L2" s="4" t="s">
        <v>54</v>
      </c>
      <c r="O2" s="4">
        <f>E2/$E$19</f>
        <v>1.2207623290700023</v>
      </c>
      <c r="P2" s="4">
        <f>F2/$F$19</f>
        <v>7.6981509564284627</v>
      </c>
    </row>
    <row r="3" spans="1:16" x14ac:dyDescent="0.25">
      <c r="A3" t="s">
        <v>7</v>
      </c>
      <c r="B3" t="s">
        <v>28</v>
      </c>
      <c r="C3">
        <f t="shared" ref="C3:C9" si="0">E3/(F3-1)</f>
        <v>2.7845227571377378</v>
      </c>
      <c r="D3">
        <f t="shared" ref="D3:D9" si="1">F3*C3</f>
        <v>5830.0945227571383</v>
      </c>
      <c r="E3" s="3">
        <v>5827.31</v>
      </c>
      <c r="F3" s="3">
        <v>2093.75</v>
      </c>
      <c r="G3" s="1" t="s">
        <v>16</v>
      </c>
      <c r="O3" s="4"/>
      <c r="P3" s="4"/>
    </row>
    <row r="4" spans="1:16" s="4" customFormat="1" ht="18.75" x14ac:dyDescent="0.3">
      <c r="A4" s="4" t="s">
        <v>7</v>
      </c>
      <c r="B4" s="4" t="s">
        <v>25</v>
      </c>
      <c r="C4" s="4">
        <f t="shared" si="0"/>
        <v>6.9877946310236387</v>
      </c>
      <c r="D4" s="4">
        <f t="shared" si="1"/>
        <v>8073.7677946310232</v>
      </c>
      <c r="E4" s="5">
        <v>8066.78</v>
      </c>
      <c r="F4" s="5">
        <v>1155.4100000000001</v>
      </c>
      <c r="G4" s="4" t="s">
        <v>18</v>
      </c>
      <c r="I4" s="7" t="str">
        <f>_xlfn.CONCAT(I$19,G4,I$20)</f>
        <v>AACTCTCACACGTGGCTGCACCGCGGGCGGCCGCTGCCGGGGCGCGTTGACRSYKNNNNSNNNNNNWGGGATTGTGCTAGCG</v>
      </c>
      <c r="J4" s="9" t="s">
        <v>41</v>
      </c>
      <c r="K4" s="4" t="s">
        <v>46</v>
      </c>
      <c r="L4" s="4" t="s">
        <v>55</v>
      </c>
      <c r="O4" s="4">
        <f t="shared" ref="O4:O13" si="2">E4/$E$19</f>
        <v>1.0015564123226397</v>
      </c>
      <c r="P4" s="4">
        <f t="shared" ref="P4:P13" si="3">F4/$F$19</f>
        <v>19.958533819290949</v>
      </c>
    </row>
    <row r="5" spans="1:16" x14ac:dyDescent="0.25">
      <c r="A5" t="s">
        <v>7</v>
      </c>
      <c r="B5" t="s">
        <v>24</v>
      </c>
      <c r="C5">
        <f t="shared" si="0"/>
        <v>5.8591347843499442</v>
      </c>
      <c r="D5">
        <f t="shared" si="1"/>
        <v>7174.5691347843504</v>
      </c>
      <c r="E5" s="3">
        <v>7168.71</v>
      </c>
      <c r="F5" s="3">
        <v>1224.51</v>
      </c>
      <c r="G5" s="1" t="s">
        <v>19</v>
      </c>
      <c r="O5" s="4"/>
      <c r="P5" s="4"/>
    </row>
    <row r="6" spans="1:16" s="4" customFormat="1" ht="18.75" x14ac:dyDescent="0.3">
      <c r="A6" s="4" t="s">
        <v>7</v>
      </c>
      <c r="B6" s="4" t="s">
        <v>11</v>
      </c>
      <c r="C6" s="4">
        <f t="shared" si="0"/>
        <v>15.630875307522981</v>
      </c>
      <c r="D6" s="4">
        <f t="shared" si="1"/>
        <v>9673.0108753075219</v>
      </c>
      <c r="E6" s="5">
        <v>9657.3799999999992</v>
      </c>
      <c r="F6" s="5">
        <v>618.84</v>
      </c>
      <c r="G6" s="4" t="s">
        <v>20</v>
      </c>
      <c r="I6" s="7" t="str">
        <f>_xlfn.CONCAT(I$19,G6,I$20)</f>
        <v>AACTCTCACACGTGGCTGCACCGGCGGCGGCGGCTGCCGCGCGGCGTTGACRSYKNNNNSNNNNNNWGGGATTGTGCTAGCG</v>
      </c>
      <c r="J6" s="9" t="s">
        <v>42</v>
      </c>
      <c r="K6" s="4" t="s">
        <v>47</v>
      </c>
      <c r="L6" s="4" t="s">
        <v>56</v>
      </c>
      <c r="O6" s="4">
        <f t="shared" si="2"/>
        <v>1.1990423521202282</v>
      </c>
      <c r="P6" s="4">
        <f>F6/$F$19</f>
        <v>10.689832240269697</v>
      </c>
    </row>
    <row r="7" spans="1:16" s="4" customFormat="1" ht="18.75" x14ac:dyDescent="0.3">
      <c r="A7" s="4" t="s">
        <v>7</v>
      </c>
      <c r="B7" s="4" t="s">
        <v>26</v>
      </c>
      <c r="C7" s="4">
        <f>E7/(F7-1)</f>
        <v>70.211940784122334</v>
      </c>
      <c r="D7" s="4">
        <f>F7*C7</f>
        <v>21649.851940784123</v>
      </c>
      <c r="E7" s="5">
        <v>21579.64</v>
      </c>
      <c r="F7" s="5">
        <v>308.35000000000002</v>
      </c>
      <c r="G7" s="4" t="s">
        <v>17</v>
      </c>
      <c r="I7" s="7" t="str">
        <f>_xlfn.CONCAT(I$19,G7,I$20)</f>
        <v>AACTCTCACACGTGGCTGCAGCGCCCGCGCCGGCTGCCGGGCGGCGTTGACRSYKNNNNSNNNNNNWGGGATTGTGCTAGCG</v>
      </c>
      <c r="J7" s="9" t="s">
        <v>43</v>
      </c>
      <c r="K7" s="4" t="s">
        <v>48</v>
      </c>
      <c r="L7" s="4" t="s">
        <v>57</v>
      </c>
      <c r="O7" s="4">
        <f t="shared" si="2"/>
        <v>2.6792879956580111</v>
      </c>
      <c r="P7" s="4">
        <f t="shared" si="3"/>
        <v>5.3264329572864728</v>
      </c>
    </row>
    <row r="8" spans="1:16" x14ac:dyDescent="0.25">
      <c r="A8" t="s">
        <v>7</v>
      </c>
      <c r="B8" t="s">
        <v>27</v>
      </c>
      <c r="G8" s="2" t="s">
        <v>17</v>
      </c>
      <c r="H8" s="2"/>
      <c r="O8" s="4"/>
      <c r="P8" s="4"/>
    </row>
    <row r="9" spans="1:16" s="4" customFormat="1" x14ac:dyDescent="0.25">
      <c r="A9" s="4" t="s">
        <v>22</v>
      </c>
      <c r="B9" s="4" t="s">
        <v>23</v>
      </c>
      <c r="C9" s="4">
        <f t="shared" si="0"/>
        <v>56.299070773930744</v>
      </c>
      <c r="D9" s="4">
        <f t="shared" si="1"/>
        <v>8902.0090707739291</v>
      </c>
      <c r="E9" s="5">
        <v>8845.7099999999991</v>
      </c>
      <c r="F9" s="5">
        <v>158.12</v>
      </c>
      <c r="G9" s="4" t="s">
        <v>21</v>
      </c>
      <c r="I9" s="7"/>
    </row>
    <row r="10" spans="1:16" x14ac:dyDescent="0.25">
      <c r="A10" t="s">
        <v>22</v>
      </c>
      <c r="B10" t="s">
        <v>29</v>
      </c>
      <c r="C10">
        <f>E10/(F10-1)</f>
        <v>22.581916706725515</v>
      </c>
      <c r="D10">
        <f>F10*C10</f>
        <v>5190.0019167067258</v>
      </c>
      <c r="E10" s="3">
        <v>5167.42</v>
      </c>
      <c r="F10" s="3">
        <v>229.83</v>
      </c>
      <c r="G10" s="1" t="s">
        <v>15</v>
      </c>
      <c r="O10" s="4"/>
      <c r="P10" s="4"/>
    </row>
    <row r="11" spans="1:16" x14ac:dyDescent="0.25">
      <c r="A11" t="s">
        <v>10</v>
      </c>
      <c r="B11" t="s">
        <v>11</v>
      </c>
      <c r="C11">
        <f>E11/(F11-1)</f>
        <v>16.613239982496719</v>
      </c>
      <c r="D11">
        <f>F11*C11</f>
        <v>5331.8532399824971</v>
      </c>
      <c r="E11" s="3">
        <v>5315.24</v>
      </c>
      <c r="F11" s="3">
        <v>320.94</v>
      </c>
      <c r="G11" s="1" t="s">
        <v>12</v>
      </c>
      <c r="O11" s="4"/>
      <c r="P11" s="4"/>
    </row>
    <row r="12" spans="1:16" s="4" customFormat="1" x14ac:dyDescent="0.25">
      <c r="A12" s="4" t="s">
        <v>10</v>
      </c>
      <c r="B12" s="4" t="s">
        <v>31</v>
      </c>
      <c r="C12" s="4">
        <f>E12/(F12-1)</f>
        <v>96.472107139416124</v>
      </c>
      <c r="D12" s="4">
        <f>F12*C12</f>
        <v>10109.312107139416</v>
      </c>
      <c r="E12" s="5">
        <v>10012.84</v>
      </c>
      <c r="F12" s="5">
        <v>104.79</v>
      </c>
      <c r="G12" s="4" t="s">
        <v>13</v>
      </c>
      <c r="I12" s="7"/>
    </row>
    <row r="13" spans="1:16" s="4" customFormat="1" ht="18.75" x14ac:dyDescent="0.3">
      <c r="A13" s="4" t="s">
        <v>10</v>
      </c>
      <c r="B13" s="4" t="s">
        <v>30</v>
      </c>
      <c r="C13" s="4">
        <f>E13/(F13-1)</f>
        <v>124.34320116339379</v>
      </c>
      <c r="D13" s="4">
        <f>F13*C13</f>
        <v>12351.383201163395</v>
      </c>
      <c r="E13" s="5">
        <v>12227.04</v>
      </c>
      <c r="F13" s="5">
        <v>99.332999999999998</v>
      </c>
      <c r="G13" s="4" t="s">
        <v>14</v>
      </c>
      <c r="I13" s="7" t="str">
        <f>_xlfn.CONCAT(I$19,G13,I$20)</f>
        <v>AACTCTCACACGTGGCTGCAATCGCAATGGAACCAGCTCTCCCGGCTTGACRSYKNNNNSNNNNNNWGGGATTGTGCTAGCG</v>
      </c>
      <c r="J13" s="9" t="s">
        <v>44</v>
      </c>
      <c r="K13" s="4" t="s">
        <v>49</v>
      </c>
      <c r="L13" s="4" t="s">
        <v>58</v>
      </c>
      <c r="O13" s="4">
        <f t="shared" si="2"/>
        <v>1.518086561890297</v>
      </c>
      <c r="P13" s="4">
        <f t="shared" si="3"/>
        <v>1.7158766497361349</v>
      </c>
    </row>
    <row r="17" spans="5:12" ht="18.75" x14ac:dyDescent="0.3">
      <c r="I17" s="6" t="s">
        <v>52</v>
      </c>
      <c r="J17" s="9" t="s">
        <v>51</v>
      </c>
      <c r="K17" s="4" t="s">
        <v>53</v>
      </c>
      <c r="L17" t="s">
        <v>52</v>
      </c>
    </row>
    <row r="19" spans="5:12" x14ac:dyDescent="0.25">
      <c r="E19" s="3">
        <v>8054.2442749608999</v>
      </c>
      <c r="F19" s="3">
        <v>57.890524948442703</v>
      </c>
      <c r="H19" s="1" t="s">
        <v>35</v>
      </c>
      <c r="I19" s="8" t="s">
        <v>34</v>
      </c>
    </row>
    <row r="20" spans="5:12" x14ac:dyDescent="0.25">
      <c r="H20" s="1" t="s">
        <v>36</v>
      </c>
      <c r="I20" s="8" t="s">
        <v>37</v>
      </c>
    </row>
    <row r="21" spans="5:12" x14ac:dyDescent="0.25">
      <c r="I21" s="8"/>
    </row>
    <row r="22" spans="5:12" x14ac:dyDescent="0.25">
      <c r="I22" s="8"/>
    </row>
    <row r="23" spans="5:12" x14ac:dyDescent="0.25">
      <c r="I23" s="8"/>
    </row>
    <row r="24" spans="5:12" x14ac:dyDescent="0.25">
      <c r="I24" s="8"/>
    </row>
    <row r="25" spans="5:12" x14ac:dyDescent="0.25">
      <c r="H25" s="1" t="s">
        <v>32</v>
      </c>
      <c r="I25" s="8" t="s">
        <v>33</v>
      </c>
      <c r="J25" t="s">
        <v>50</v>
      </c>
    </row>
    <row r="31" spans="5:12" ht="18.75" x14ac:dyDescent="0.3">
      <c r="L31" s="9"/>
    </row>
    <row r="32" spans="5:12" ht="18.75" x14ac:dyDescent="0.3">
      <c r="L32" s="9"/>
    </row>
    <row r="33" spans="12:12" ht="18.75" x14ac:dyDescent="0.3">
      <c r="L33" s="9"/>
    </row>
    <row r="34" spans="12:12" ht="18.75" x14ac:dyDescent="0.3">
      <c r="L34" s="9"/>
    </row>
    <row r="35" spans="12:12" ht="18.75" x14ac:dyDescent="0.3">
      <c r="L35" s="9"/>
    </row>
  </sheetData>
  <conditionalFormatting sqref="F1:F18 I1 F20:F1048576">
    <cfRule type="cellIs" dxfId="1" priority="2" operator="lessThan">
      <formula>58</formula>
    </cfRule>
  </conditionalFormatting>
  <conditionalFormatting sqref="E1:E18 E20:E1048576">
    <cfRule type="cellIs" dxfId="0" priority="1" operator="lessThan">
      <formula>8000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64013-8645-4F0C-9D0B-F221E717A774}">
  <dimension ref="B9:M32"/>
  <sheetViews>
    <sheetView tabSelected="1" workbookViewId="0">
      <selection activeCell="L29" sqref="L29"/>
    </sheetView>
  </sheetViews>
  <sheetFormatPr defaultRowHeight="15" x14ac:dyDescent="0.25"/>
  <cols>
    <col min="3" max="3" width="11" customWidth="1"/>
  </cols>
  <sheetData>
    <row r="9" spans="2:9" x14ac:dyDescent="0.25">
      <c r="C9" t="s">
        <v>59</v>
      </c>
      <c r="E9" s="11" t="s">
        <v>70</v>
      </c>
    </row>
    <row r="10" spans="2:9" x14ac:dyDescent="0.25">
      <c r="C10" t="s">
        <v>60</v>
      </c>
      <c r="E10" s="11" t="s">
        <v>71</v>
      </c>
    </row>
    <row r="11" spans="2:9" x14ac:dyDescent="0.25">
      <c r="C11" t="s">
        <v>61</v>
      </c>
      <c r="E11" s="11">
        <v>119</v>
      </c>
    </row>
    <row r="12" spans="2:9" x14ac:dyDescent="0.25">
      <c r="C12" t="s">
        <v>62</v>
      </c>
      <c r="E12" s="11" t="s">
        <v>64</v>
      </c>
    </row>
    <row r="16" spans="2:9" x14ac:dyDescent="0.25">
      <c r="B16" t="s">
        <v>59</v>
      </c>
      <c r="C16" s="11" t="s">
        <v>64</v>
      </c>
      <c r="D16" s="11"/>
      <c r="E16" s="11" t="s">
        <v>64</v>
      </c>
      <c r="F16" s="11"/>
      <c r="G16" s="11" t="s">
        <v>64</v>
      </c>
      <c r="H16" s="11"/>
      <c r="I16" s="11" t="s">
        <v>64</v>
      </c>
    </row>
    <row r="17" spans="2:13" x14ac:dyDescent="0.25">
      <c r="B17" t="s">
        <v>60</v>
      </c>
    </row>
    <row r="18" spans="2:13" x14ac:dyDescent="0.25">
      <c r="B18" t="s">
        <v>61</v>
      </c>
    </row>
    <row r="19" spans="2:13" x14ac:dyDescent="0.25">
      <c r="B19" t="s">
        <v>62</v>
      </c>
      <c r="C19" t="s">
        <v>65</v>
      </c>
      <c r="E19" t="s">
        <v>66</v>
      </c>
      <c r="G19" t="s">
        <v>67</v>
      </c>
      <c r="I19" t="s">
        <v>68</v>
      </c>
    </row>
    <row r="22" spans="2:13" x14ac:dyDescent="0.25">
      <c r="B22" t="s">
        <v>59</v>
      </c>
      <c r="C22" t="s">
        <v>65</v>
      </c>
      <c r="E22" t="s">
        <v>66</v>
      </c>
      <c r="G22" t="s">
        <v>67</v>
      </c>
      <c r="I22" t="s">
        <v>68</v>
      </c>
      <c r="L22" t="s">
        <v>72</v>
      </c>
      <c r="M22" t="s">
        <v>73</v>
      </c>
    </row>
    <row r="23" spans="2:13" x14ac:dyDescent="0.25">
      <c r="B23" t="s">
        <v>60</v>
      </c>
    </row>
    <row r="24" spans="2:13" x14ac:dyDescent="0.25">
      <c r="B24" t="s">
        <v>61</v>
      </c>
    </row>
    <row r="25" spans="2:13" x14ac:dyDescent="0.25">
      <c r="B25" t="s">
        <v>62</v>
      </c>
      <c r="C25">
        <v>6</v>
      </c>
      <c r="E25">
        <v>6</v>
      </c>
      <c r="G25">
        <v>6</v>
      </c>
      <c r="I25">
        <v>6</v>
      </c>
      <c r="K25" t="s">
        <v>69</v>
      </c>
    </row>
    <row r="29" spans="2:13" x14ac:dyDescent="0.25">
      <c r="D29" t="s">
        <v>59</v>
      </c>
      <c r="E29">
        <v>6</v>
      </c>
    </row>
    <row r="30" spans="2:13" x14ac:dyDescent="0.25">
      <c r="D30" t="s">
        <v>60</v>
      </c>
    </row>
    <row r="31" spans="2:13" x14ac:dyDescent="0.25">
      <c r="D31" t="s">
        <v>61</v>
      </c>
    </row>
    <row r="32" spans="2:13" x14ac:dyDescent="0.25">
      <c r="D32" t="s">
        <v>62</v>
      </c>
      <c r="E32" s="10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Alba</dc:creator>
  <cp:lastModifiedBy>Diego Alba</cp:lastModifiedBy>
  <dcterms:created xsi:type="dcterms:W3CDTF">2015-06-05T18:17:20Z</dcterms:created>
  <dcterms:modified xsi:type="dcterms:W3CDTF">2021-12-01T08:49:05Z</dcterms:modified>
</cp:coreProperties>
</file>